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ia\Documents\Excel - Básico\Cap.01\"/>
    </mc:Choice>
  </mc:AlternateContent>
  <xr:revisionPtr revIDLastSave="0" documentId="13_ncr:1_{0AC272FA-1220-486A-95CF-576DDF415157}" xr6:coauthVersionLast="45" xr6:coauthVersionMax="45" xr10:uidLastSave="{00000000-0000-0000-0000-000000000000}"/>
  <bookViews>
    <workbookView xWindow="-120" yWindow="-120" windowWidth="20730" windowHeight="9540" xr2:uid="{00000000-000D-0000-FFFF-FFFF00000000}"/>
  </bookViews>
  <sheets>
    <sheet name="Planilha1" sheetId="9" r:id="rId1"/>
    <sheet name="Lucros" sheetId="6" r:id="rId2"/>
    <sheet name="Projeção" sheetId="7" r:id="rId3"/>
    <sheet name="Clientes" sheetId="5" r:id="rId4"/>
    <sheet name="Funcionários" sheetId="4" r:id="rId5"/>
    <sheet name="Gráfico" sheetId="3" r:id="rId6"/>
    <sheet name="Tabela Dinâmica" sheetId="2" r:id="rId7"/>
    <sheet name="SmartArt" sheetId="8" r:id="rId8"/>
  </sheets>
  <definedNames>
    <definedName name="_xlnm._FilterDatabase" localSheetId="4" hidden="1">Funcionários!$A$1:$J$742</definedName>
    <definedName name="_xlnm._FilterDatabase" localSheetId="6" hidden="1">'Tabela Dinâmica'!$A$2:$H$911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" hidden="1">Lucros!$C$5:$H$5,Lucros!$C$6:$H$6</definedName>
    <definedName name="solver_adj" localSheetId="2" hidden="1">Projeção!#REF!,Projeção!#REF!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Lucros!$C$5:$H$5</definedName>
    <definedName name="solver_lhs1" localSheetId="2" hidden="1">Projeção!#REF!</definedName>
    <definedName name="solver_lhs2" localSheetId="1" hidden="1">Lucros!$C$6:$H$6</definedName>
    <definedName name="solver_lhs2" localSheetId="2" hidden="1">Projeção!#REF!</definedName>
    <definedName name="solver_lin" localSheetId="1" hidden="1">2</definedName>
    <definedName name="solver_lin" localSheetId="2" hidden="1">2</definedName>
    <definedName name="solver_neg" localSheetId="1" hidden="1">2</definedName>
    <definedName name="solver_neg" localSheetId="2" hidden="1">2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Lucros!$I$7</definedName>
    <definedName name="solver_opt" localSheetId="2" hidden="1">Projeção!#REF!</definedName>
    <definedName name="solver_pre" localSheetId="1" hidden="1">0.000001</definedName>
    <definedName name="solver_pre" localSheetId="2" hidden="1">0.000001</definedName>
    <definedName name="solver_rel1" localSheetId="1" hidden="1">1</definedName>
    <definedName name="solver_rel1" localSheetId="2" hidden="1">1</definedName>
    <definedName name="solver_rel2" localSheetId="1" hidden="1">1</definedName>
    <definedName name="solver_rel2" localSheetId="2" hidden="1">1</definedName>
    <definedName name="solver_rhs1" localSheetId="1" hidden="1">500</definedName>
    <definedName name="solver_rhs1" localSheetId="2" hidden="1">500</definedName>
    <definedName name="solver_rhs2" localSheetId="1" hidden="1">350</definedName>
    <definedName name="solver_rhs2" localSheetId="2" hidden="1">350</definedName>
    <definedName name="solver_scl" localSheetId="1" hidden="1">2</definedName>
    <definedName name="solver_scl" localSheetId="2" hidden="1">2</definedName>
    <definedName name="solver_sho" localSheetId="1" hidden="1">1</definedName>
    <definedName name="solver_sho" localSheetId="2" hidden="1">1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3</definedName>
    <definedName name="solver_typ" localSheetId="2" hidden="1">3</definedName>
    <definedName name="solver_val" localSheetId="1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Funcionários!$A$1:$J$742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2" i="4" l="1"/>
  <c r="F490" i="4"/>
  <c r="F174" i="4"/>
  <c r="F2" i="4"/>
  <c r="F5" i="4"/>
  <c r="F7" i="4"/>
  <c r="F33" i="4"/>
  <c r="F241" i="4"/>
  <c r="F555" i="4"/>
  <c r="F12" i="4"/>
  <c r="F23" i="4"/>
  <c r="F25" i="4"/>
  <c r="F27" i="4"/>
  <c r="F31" i="4"/>
  <c r="F32" i="4"/>
  <c r="F34" i="4"/>
  <c r="F35" i="4"/>
  <c r="F36" i="4"/>
  <c r="F421" i="4"/>
  <c r="F460" i="4"/>
  <c r="F67" i="4"/>
  <c r="F576" i="4"/>
  <c r="F39" i="4"/>
  <c r="F40" i="4"/>
  <c r="F41" i="4"/>
  <c r="F42" i="4"/>
  <c r="F43" i="4"/>
  <c r="F279" i="4"/>
  <c r="F45" i="4"/>
  <c r="F46" i="4"/>
  <c r="F209" i="4"/>
  <c r="F47" i="4"/>
  <c r="F48" i="4"/>
  <c r="F49" i="4"/>
  <c r="F50" i="4"/>
  <c r="F51" i="4"/>
  <c r="F52" i="4"/>
  <c r="F53" i="4"/>
  <c r="F54" i="4"/>
  <c r="F55" i="4"/>
  <c r="F56" i="4"/>
  <c r="F220" i="4"/>
  <c r="F57" i="4"/>
  <c r="F58" i="4"/>
  <c r="F60" i="4"/>
  <c r="F61" i="4"/>
  <c r="F62" i="4"/>
  <c r="F65" i="4"/>
  <c r="F66" i="4"/>
  <c r="F68" i="4"/>
  <c r="F280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522" i="4"/>
  <c r="F88" i="4"/>
  <c r="F300" i="4"/>
  <c r="F89" i="4"/>
  <c r="F621" i="4"/>
  <c r="F92" i="4"/>
  <c r="F360" i="4"/>
  <c r="F93" i="4"/>
  <c r="F94" i="4"/>
  <c r="F95" i="4"/>
  <c r="F96" i="4"/>
  <c r="F552" i="4"/>
  <c r="F100" i="4"/>
  <c r="F101" i="4"/>
  <c r="F102" i="4"/>
  <c r="F103" i="4"/>
  <c r="F104" i="4"/>
  <c r="F105" i="4"/>
  <c r="F106" i="4"/>
  <c r="F133" i="4"/>
  <c r="F304" i="4"/>
  <c r="F107" i="4"/>
  <c r="F108" i="4"/>
  <c r="F109" i="4"/>
  <c r="F110" i="4"/>
  <c r="F511" i="4"/>
  <c r="F111" i="4"/>
  <c r="F197" i="4"/>
  <c r="F114" i="4"/>
  <c r="F115" i="4"/>
  <c r="F116" i="4"/>
  <c r="F117" i="4"/>
  <c r="F119" i="4"/>
  <c r="F695" i="4"/>
  <c r="F120" i="4"/>
  <c r="F121" i="4"/>
  <c r="F125" i="4"/>
  <c r="F126" i="4"/>
  <c r="F127" i="4"/>
  <c r="F128" i="4"/>
  <c r="F129" i="4"/>
  <c r="F166" i="4"/>
  <c r="F130" i="4"/>
  <c r="F131" i="4"/>
  <c r="F415" i="4"/>
  <c r="F694" i="4"/>
  <c r="F564" i="4"/>
  <c r="F361" i="4"/>
  <c r="F135" i="4"/>
  <c r="F136" i="4"/>
  <c r="F403" i="4"/>
  <c r="F669" i="4"/>
  <c r="F137" i="4"/>
  <c r="F112" i="4"/>
  <c r="F138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341" i="4"/>
  <c r="F154" i="4"/>
  <c r="F155" i="4"/>
  <c r="F423" i="4"/>
  <c r="F156" i="4"/>
  <c r="F157" i="4"/>
  <c r="F158" i="4"/>
  <c r="F159" i="4"/>
  <c r="F354" i="4"/>
  <c r="F160" i="4"/>
  <c r="F171" i="4"/>
  <c r="F161" i="4"/>
  <c r="F162" i="4"/>
  <c r="F163" i="4"/>
  <c r="F210" i="4"/>
  <c r="F741" i="4"/>
  <c r="F99" i="4"/>
  <c r="F164" i="4"/>
  <c r="F165" i="4"/>
  <c r="F167" i="4"/>
  <c r="F168" i="4"/>
  <c r="F170" i="4"/>
  <c r="F175" i="4"/>
  <c r="F670" i="4"/>
  <c r="F176" i="4"/>
  <c r="F355" i="4"/>
  <c r="F177" i="4"/>
  <c r="F178" i="4"/>
  <c r="F179" i="4"/>
  <c r="F180" i="4"/>
  <c r="F64" i="4"/>
  <c r="F362" i="4"/>
  <c r="F181" i="4"/>
  <c r="F184" i="4"/>
  <c r="F185" i="4"/>
  <c r="F186" i="4"/>
  <c r="F204" i="4"/>
  <c r="F187" i="4"/>
  <c r="F188" i="4"/>
  <c r="F189" i="4"/>
  <c r="F190" i="4"/>
  <c r="F191" i="4"/>
  <c r="F192" i="4"/>
  <c r="F193" i="4"/>
  <c r="F194" i="4"/>
  <c r="F195" i="4"/>
  <c r="F671" i="4"/>
  <c r="F198" i="4"/>
  <c r="F200" i="4"/>
  <c r="F201" i="4"/>
  <c r="F202" i="4"/>
  <c r="F207" i="4"/>
  <c r="F212" i="4"/>
  <c r="F213" i="4"/>
  <c r="F214" i="4"/>
  <c r="F617" i="4"/>
  <c r="F216" i="4"/>
  <c r="F122" i="4"/>
  <c r="F218" i="4"/>
  <c r="F219" i="4"/>
  <c r="F607" i="4"/>
  <c r="F222" i="4"/>
  <c r="F224" i="4"/>
  <c r="F336" i="4"/>
  <c r="F225" i="4"/>
  <c r="F226" i="4"/>
  <c r="F227" i="4"/>
  <c r="F228" i="4"/>
  <c r="F229" i="4"/>
  <c r="F223" i="4"/>
  <c r="F230" i="4"/>
  <c r="F98" i="4"/>
  <c r="F231" i="4"/>
  <c r="F232" i="4"/>
  <c r="F539" i="4"/>
  <c r="F233" i="4"/>
  <c r="F236" i="4"/>
  <c r="F234" i="4"/>
  <c r="F235" i="4"/>
  <c r="F113" i="4"/>
  <c r="F339" i="4"/>
  <c r="F237" i="4"/>
  <c r="F30" i="4"/>
  <c r="F238" i="4"/>
  <c r="F239" i="4"/>
  <c r="F240" i="4"/>
  <c r="F211" i="4"/>
  <c r="F244" i="4"/>
  <c r="F245" i="4"/>
  <c r="F357" i="4"/>
  <c r="F424" i="4"/>
  <c r="F24" i="4"/>
  <c r="F246" i="4"/>
  <c r="F247" i="4"/>
  <c r="F248" i="4"/>
  <c r="F172" i="4"/>
  <c r="F249" i="4"/>
  <c r="F250" i="4"/>
  <c r="F251" i="4"/>
  <c r="F252" i="4"/>
  <c r="F253" i="4"/>
  <c r="F254" i="4"/>
  <c r="F255" i="4"/>
  <c r="F256" i="4"/>
  <c r="F257" i="4"/>
  <c r="F373" i="4"/>
  <c r="F260" i="4"/>
  <c r="F516" i="4"/>
  <c r="F261" i="4"/>
  <c r="F262" i="4"/>
  <c r="F427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91" i="4"/>
  <c r="F275" i="4"/>
  <c r="F276" i="4"/>
  <c r="F696" i="4"/>
  <c r="F277" i="4"/>
  <c r="F278" i="4"/>
  <c r="F356" i="4"/>
  <c r="F63" i="4"/>
  <c r="F37" i="4"/>
  <c r="F281" i="4"/>
  <c r="F282" i="4"/>
  <c r="F358" i="4"/>
  <c r="F553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406" i="4"/>
  <c r="F26" i="4"/>
  <c r="F737" i="4"/>
  <c r="F298" i="4"/>
  <c r="F299" i="4"/>
  <c r="F303" i="4"/>
  <c r="F306" i="4"/>
  <c r="F307" i="4"/>
  <c r="F308" i="4"/>
  <c r="F169" i="4"/>
  <c r="F309" i="4"/>
  <c r="F369" i="4"/>
  <c r="F310" i="4"/>
  <c r="F311" i="4"/>
  <c r="F312" i="4"/>
  <c r="F313" i="4"/>
  <c r="F314" i="4"/>
  <c r="F375" i="4"/>
  <c r="F182" i="4"/>
  <c r="F315" i="4"/>
  <c r="F316" i="4"/>
  <c r="F317" i="4"/>
  <c r="F318" i="4"/>
  <c r="F319" i="4"/>
  <c r="F320" i="4"/>
  <c r="F321" i="4"/>
  <c r="F691" i="4"/>
  <c r="F322" i="4"/>
  <c r="F323" i="4"/>
  <c r="F173" i="4"/>
  <c r="F324" i="4"/>
  <c r="F325" i="4"/>
  <c r="F425" i="4"/>
  <c r="F326" i="4"/>
  <c r="F327" i="4"/>
  <c r="F8" i="4"/>
  <c r="F582" i="4"/>
  <c r="F418" i="4"/>
  <c r="F328" i="4"/>
  <c r="F329" i="4"/>
  <c r="F330" i="4"/>
  <c r="F331" i="4"/>
  <c r="F332" i="4"/>
  <c r="F333" i="4"/>
  <c r="F183" i="4"/>
  <c r="F334" i="4"/>
  <c r="F440" i="4"/>
  <c r="F335" i="4"/>
  <c r="F340" i="4"/>
  <c r="F347" i="4"/>
  <c r="F592" i="4"/>
  <c r="F348" i="4"/>
  <c r="F349" i="4"/>
  <c r="F426" i="4"/>
  <c r="F350" i="4"/>
  <c r="F351" i="4"/>
  <c r="F352" i="4"/>
  <c r="F363" i="4"/>
  <c r="F364" i="4"/>
  <c r="F365" i="4"/>
  <c r="F366" i="4"/>
  <c r="F367" i="4"/>
  <c r="F368" i="4"/>
  <c r="F370" i="4"/>
  <c r="F376" i="4"/>
  <c r="F377" i="4"/>
  <c r="F305" i="4"/>
  <c r="F378" i="4"/>
  <c r="F379" i="4"/>
  <c r="F525" i="4"/>
  <c r="F380" i="4"/>
  <c r="F381" i="4"/>
  <c r="F382" i="4"/>
  <c r="F383" i="4"/>
  <c r="F384" i="4"/>
  <c r="F208" i="4"/>
  <c r="F420" i="4"/>
  <c r="F385" i="4"/>
  <c r="F386" i="4"/>
  <c r="F387" i="4"/>
  <c r="F388" i="4"/>
  <c r="F588" i="4"/>
  <c r="F390" i="4"/>
  <c r="F391" i="4"/>
  <c r="F428" i="4"/>
  <c r="F554" i="4"/>
  <c r="F393" i="4"/>
  <c r="F395" i="4"/>
  <c r="F396" i="4"/>
  <c r="F727" i="4"/>
  <c r="F338" i="4"/>
  <c r="F399" i="4"/>
  <c r="F400" i="4"/>
  <c r="F401" i="4"/>
  <c r="F259" i="4"/>
  <c r="F402" i="4"/>
  <c r="F404" i="4"/>
  <c r="F407" i="4"/>
  <c r="F408" i="4"/>
  <c r="F359" i="4"/>
  <c r="F411" i="4"/>
  <c r="F412" i="4"/>
  <c r="F549" i="4"/>
  <c r="F413" i="4"/>
  <c r="F3" i="4"/>
  <c r="F416" i="4"/>
  <c r="F417" i="4"/>
  <c r="F646" i="4"/>
  <c r="F422" i="4"/>
  <c r="F431" i="4"/>
  <c r="F371" i="4"/>
  <c r="F432" i="4"/>
  <c r="F10" i="4"/>
  <c r="F434" i="4"/>
  <c r="F435" i="4"/>
  <c r="F438" i="4"/>
  <c r="F437" i="4"/>
  <c r="F454" i="4"/>
  <c r="F455" i="4"/>
  <c r="F456" i="4"/>
  <c r="F457" i="4"/>
  <c r="F458" i="4"/>
  <c r="F343" i="4"/>
  <c r="F397" i="4"/>
  <c r="F459" i="4"/>
  <c r="F461" i="4"/>
  <c r="F462" i="4"/>
  <c r="F463" i="4"/>
  <c r="F464" i="4"/>
  <c r="F465" i="4"/>
  <c r="F466" i="4"/>
  <c r="F467" i="4"/>
  <c r="F468" i="4"/>
  <c r="F469" i="4"/>
  <c r="F470" i="4"/>
  <c r="F471" i="4"/>
  <c r="F445" i="4"/>
  <c r="F472" i="4"/>
  <c r="F473" i="4"/>
  <c r="F474" i="4"/>
  <c r="F258" i="4"/>
  <c r="F475" i="4"/>
  <c r="F685" i="4"/>
  <c r="F476" i="4"/>
  <c r="F477" i="4"/>
  <c r="F59" i="4"/>
  <c r="F478" i="4"/>
  <c r="F429" i="4"/>
  <c r="F479" i="4"/>
  <c r="F480" i="4"/>
  <c r="F481" i="4"/>
  <c r="F482" i="4"/>
  <c r="F484" i="4"/>
  <c r="F485" i="4"/>
  <c r="F486" i="4"/>
  <c r="F301" i="4"/>
  <c r="F487" i="4"/>
  <c r="F488" i="4"/>
  <c r="F489" i="4"/>
  <c r="F449" i="4"/>
  <c r="F345" i="4"/>
  <c r="F493" i="4"/>
  <c r="F494" i="4"/>
  <c r="F495" i="4"/>
  <c r="F452" i="4"/>
  <c r="F242" i="4"/>
  <c r="F497" i="4"/>
  <c r="F498" i="4"/>
  <c r="F16" i="4"/>
  <c r="F499" i="4"/>
  <c r="F500" i="4"/>
  <c r="F501" i="4"/>
  <c r="F502" i="4"/>
  <c r="F503" i="4"/>
  <c r="F504" i="4"/>
  <c r="F577" i="4"/>
  <c r="F444" i="4"/>
  <c r="F505" i="4"/>
  <c r="F506" i="4"/>
  <c r="F507" i="4"/>
  <c r="F344" i="4"/>
  <c r="F508" i="4"/>
  <c r="F738" i="4"/>
  <c r="F509" i="4"/>
  <c r="F17" i="4"/>
  <c r="F510" i="4"/>
  <c r="F512" i="4"/>
  <c r="F513" i="4"/>
  <c r="F514" i="4"/>
  <c r="F410" i="4"/>
  <c r="F392" i="4"/>
  <c r="F517" i="4"/>
  <c r="F518" i="4"/>
  <c r="F519" i="4"/>
  <c r="F414" i="4"/>
  <c r="F302" i="4"/>
  <c r="F520" i="4"/>
  <c r="F521" i="4"/>
  <c r="F524" i="4"/>
  <c r="F526" i="4"/>
  <c r="F527" i="4"/>
  <c r="F528" i="4"/>
  <c r="F483" i="4"/>
  <c r="F529" i="4"/>
  <c r="F530" i="4"/>
  <c r="F531" i="4"/>
  <c r="F626" i="4"/>
  <c r="F533" i="4"/>
  <c r="F534" i="4"/>
  <c r="F535" i="4"/>
  <c r="F536" i="4"/>
  <c r="F537" i="4"/>
  <c r="F538" i="4"/>
  <c r="F20" i="4"/>
  <c r="F405" i="4"/>
  <c r="F540" i="4"/>
  <c r="F523" i="4"/>
  <c r="F14" i="4"/>
  <c r="F205" i="4"/>
  <c r="F541" i="4"/>
  <c r="F542" i="4"/>
  <c r="F543" i="4"/>
  <c r="F544" i="4"/>
  <c r="F545" i="4"/>
  <c r="F215" i="4"/>
  <c r="F546" i="4"/>
  <c r="F398" i="4"/>
  <c r="F453" i="4"/>
  <c r="F134" i="4"/>
  <c r="F547" i="4"/>
  <c r="F548" i="4"/>
  <c r="F550" i="4"/>
  <c r="F551" i="4"/>
  <c r="F556" i="4"/>
  <c r="F557" i="4"/>
  <c r="F584" i="4"/>
  <c r="F558" i="4"/>
  <c r="F559" i="4"/>
  <c r="F697" i="4"/>
  <c r="F560" i="4"/>
  <c r="F446" i="4"/>
  <c r="F561" i="4"/>
  <c r="F562" i="4"/>
  <c r="F394" i="4"/>
  <c r="F565" i="4"/>
  <c r="F566" i="4"/>
  <c r="F567" i="4"/>
  <c r="F139" i="4"/>
  <c r="F123" i="4"/>
  <c r="F568" i="4"/>
  <c r="F569" i="4"/>
  <c r="F570" i="4"/>
  <c r="F571" i="4"/>
  <c r="F69" i="4"/>
  <c r="F572" i="4"/>
  <c r="F573" i="4"/>
  <c r="F11" i="4"/>
  <c r="F574" i="4"/>
  <c r="F575" i="4"/>
  <c r="F578" i="4"/>
  <c r="F221" i="4"/>
  <c r="F579" i="4"/>
  <c r="F580" i="4"/>
  <c r="F581" i="4"/>
  <c r="F583" i="4"/>
  <c r="F585" i="4"/>
  <c r="F586" i="4"/>
  <c r="F587" i="4"/>
  <c r="F243" i="4"/>
  <c r="F589" i="4"/>
  <c r="F590" i="4"/>
  <c r="F591" i="4"/>
  <c r="F593" i="4"/>
  <c r="F594" i="4"/>
  <c r="F595" i="4"/>
  <c r="F596" i="4"/>
  <c r="F597" i="4"/>
  <c r="F598" i="4"/>
  <c r="F599" i="4"/>
  <c r="F600" i="4"/>
  <c r="F601" i="4"/>
  <c r="F602" i="4"/>
  <c r="F132" i="4"/>
  <c r="F603" i="4"/>
  <c r="F604" i="4"/>
  <c r="F605" i="4"/>
  <c r="F606" i="4"/>
  <c r="F18" i="4"/>
  <c r="F608" i="4"/>
  <c r="F206" i="4"/>
  <c r="F609" i="4"/>
  <c r="F610" i="4"/>
  <c r="F196" i="4"/>
  <c r="F13" i="4"/>
  <c r="F611" i="4"/>
  <c r="F612" i="4"/>
  <c r="F613" i="4"/>
  <c r="F614" i="4"/>
  <c r="F563" i="4"/>
  <c r="F615" i="4"/>
  <c r="F616" i="4"/>
  <c r="F4" i="4"/>
  <c r="F618" i="4"/>
  <c r="F619" i="4"/>
  <c r="F620" i="4"/>
  <c r="F492" i="4"/>
  <c r="F622" i="4"/>
  <c r="F623" i="4"/>
  <c r="F624" i="4"/>
  <c r="F625" i="4"/>
  <c r="F627" i="4"/>
  <c r="F628" i="4"/>
  <c r="F629" i="4"/>
  <c r="F630" i="4"/>
  <c r="F441" i="4"/>
  <c r="F631" i="4"/>
  <c r="F632" i="4"/>
  <c r="F389" i="4"/>
  <c r="F633" i="4"/>
  <c r="F447" i="4"/>
  <c r="F442" i="4"/>
  <c r="F199" i="4"/>
  <c r="F634" i="4"/>
  <c r="F635" i="4"/>
  <c r="F636" i="4"/>
  <c r="F653" i="4"/>
  <c r="F451" i="4"/>
  <c r="F637" i="4"/>
  <c r="F97" i="4"/>
  <c r="F638" i="4"/>
  <c r="F22" i="4"/>
  <c r="F44" i="4"/>
  <c r="F443" i="4"/>
  <c r="F639" i="4"/>
  <c r="F640" i="4"/>
  <c r="F641" i="4"/>
  <c r="F642" i="4"/>
  <c r="F643" i="4"/>
  <c r="F532" i="4"/>
  <c r="F515" i="4"/>
  <c r="F118" i="4"/>
  <c r="F15" i="4"/>
  <c r="F433" i="4"/>
  <c r="F644" i="4"/>
  <c r="F203" i="4"/>
  <c r="F645" i="4"/>
  <c r="F419" i="4"/>
  <c r="F648" i="4"/>
  <c r="F649" i="4"/>
  <c r="F430" i="4"/>
  <c r="F19" i="4"/>
  <c r="F650" i="4"/>
  <c r="F651" i="4"/>
  <c r="F654" i="4"/>
  <c r="F655" i="4"/>
  <c r="F656" i="4"/>
  <c r="F657" i="4"/>
  <c r="F90" i="4"/>
  <c r="F658" i="4"/>
  <c r="F659" i="4"/>
  <c r="F6" i="4"/>
  <c r="F660" i="4"/>
  <c r="F661" i="4"/>
  <c r="F662" i="4"/>
  <c r="F663" i="4"/>
  <c r="F647" i="4"/>
  <c r="F664" i="4"/>
  <c r="F665" i="4"/>
  <c r="F666" i="4"/>
  <c r="F667" i="4"/>
  <c r="F668" i="4"/>
  <c r="F672" i="4"/>
  <c r="F673" i="4"/>
  <c r="F674" i="4"/>
  <c r="F675" i="4"/>
  <c r="F676" i="4"/>
  <c r="F677" i="4"/>
  <c r="F21" i="4"/>
  <c r="F678" i="4"/>
  <c r="F679" i="4"/>
  <c r="F680" i="4"/>
  <c r="F681" i="4"/>
  <c r="F682" i="4"/>
  <c r="F683" i="4"/>
  <c r="F684" i="4"/>
  <c r="F686" i="4"/>
  <c r="F342" i="4"/>
  <c r="F496" i="4"/>
  <c r="F372" i="4"/>
  <c r="F687" i="4"/>
  <c r="F688" i="4"/>
  <c r="F689" i="4"/>
  <c r="F690" i="4"/>
  <c r="F692" i="4"/>
  <c r="F693" i="4"/>
  <c r="F698" i="4"/>
  <c r="F439" i="4"/>
  <c r="F699" i="4"/>
  <c r="F346" i="4"/>
  <c r="F700" i="4"/>
  <c r="F701" i="4"/>
  <c r="F702" i="4"/>
  <c r="F337" i="4"/>
  <c r="F703" i="4"/>
  <c r="F704" i="4"/>
  <c r="F29" i="4"/>
  <c r="F705" i="4"/>
  <c r="F706" i="4"/>
  <c r="F707" i="4"/>
  <c r="F708" i="4"/>
  <c r="F709" i="4"/>
  <c r="F710" i="4"/>
  <c r="F711" i="4"/>
  <c r="F712" i="4"/>
  <c r="F713" i="4"/>
  <c r="F374" i="4"/>
  <c r="F714" i="4"/>
  <c r="F715" i="4"/>
  <c r="F9" i="4"/>
  <c r="F716" i="4"/>
  <c r="F717" i="4"/>
  <c r="F718" i="4"/>
  <c r="F719" i="4"/>
  <c r="F720" i="4"/>
  <c r="F721" i="4"/>
  <c r="F722" i="4"/>
  <c r="F723" i="4"/>
  <c r="F724" i="4"/>
  <c r="F409" i="4"/>
  <c r="F450" i="4"/>
  <c r="F353" i="4"/>
  <c r="F725" i="4"/>
  <c r="F726" i="4"/>
  <c r="F140" i="4"/>
  <c r="F728" i="4"/>
  <c r="F38" i="4"/>
  <c r="F729" i="4"/>
  <c r="F124" i="4"/>
  <c r="F730" i="4"/>
  <c r="F731" i="4"/>
  <c r="F732" i="4"/>
  <c r="F733" i="4"/>
  <c r="F28" i="4"/>
  <c r="F734" i="4"/>
  <c r="F735" i="4"/>
  <c r="F217" i="4"/>
  <c r="F436" i="4"/>
  <c r="F448" i="4"/>
  <c r="F736" i="4"/>
  <c r="F739" i="4"/>
  <c r="F740" i="4"/>
  <c r="F491" i="4"/>
  <c r="F742" i="4"/>
  <c r="E7" i="7"/>
  <c r="F7" i="7"/>
  <c r="H7" i="7"/>
  <c r="I7" i="7"/>
  <c r="J7" i="7"/>
  <c r="L7" i="7"/>
  <c r="M7" i="7"/>
  <c r="N7" i="7"/>
  <c r="P7" i="7"/>
  <c r="Q7" i="7"/>
  <c r="G13" i="8"/>
  <c r="F13" i="8"/>
  <c r="E13" i="8"/>
  <c r="D13" i="8"/>
  <c r="C13" i="8"/>
  <c r="B13" i="8"/>
  <c r="I11" i="8"/>
  <c r="H11" i="8"/>
  <c r="G11" i="8"/>
  <c r="F11" i="8"/>
  <c r="E11" i="8"/>
  <c r="D11" i="8"/>
  <c r="C11" i="8"/>
  <c r="I9" i="8"/>
  <c r="H9" i="8"/>
  <c r="G9" i="8"/>
  <c r="F9" i="8"/>
  <c r="E9" i="8"/>
  <c r="D9" i="8"/>
  <c r="C9" i="8"/>
  <c r="G6" i="8"/>
  <c r="G15" i="8"/>
  <c r="F6" i="8"/>
  <c r="F15" i="8"/>
  <c r="E6" i="8"/>
  <c r="E15" i="8"/>
  <c r="D6" i="8"/>
  <c r="D15" i="8"/>
  <c r="C6" i="8"/>
  <c r="C15" i="8"/>
  <c r="B6" i="8"/>
  <c r="B15" i="8"/>
  <c r="I5" i="8"/>
  <c r="H5" i="8"/>
  <c r="I4" i="8"/>
  <c r="H4" i="8"/>
  <c r="H6" i="8"/>
  <c r="H14" i="8"/>
  <c r="I6" i="8"/>
  <c r="B7" i="8"/>
  <c r="C7" i="8"/>
  <c r="D7" i="8"/>
  <c r="E7" i="8"/>
  <c r="F7" i="8"/>
  <c r="G7" i="8"/>
  <c r="C10" i="8"/>
  <c r="D10" i="8"/>
  <c r="E10" i="8"/>
  <c r="F10" i="8"/>
  <c r="G10" i="8"/>
  <c r="H10" i="8"/>
  <c r="I10" i="8"/>
  <c r="H13" i="8"/>
  <c r="B14" i="8"/>
  <c r="C14" i="8"/>
  <c r="D14" i="8"/>
  <c r="E14" i="8"/>
  <c r="F14" i="8"/>
  <c r="G14" i="8"/>
  <c r="H15" i="8"/>
  <c r="D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D14" i="7"/>
  <c r="E13" i="7"/>
  <c r="E12" i="7"/>
  <c r="E11" i="7"/>
  <c r="D9" i="7"/>
  <c r="D15" i="7"/>
  <c r="D35" i="7"/>
  <c r="E8" i="7"/>
  <c r="E9" i="7"/>
  <c r="E14" i="7"/>
  <c r="E15" i="7"/>
  <c r="E33" i="7"/>
  <c r="G7" i="7"/>
  <c r="F8" i="7"/>
  <c r="H8" i="7"/>
  <c r="F11" i="7"/>
  <c r="G11" i="7"/>
  <c r="F12" i="7"/>
  <c r="H12" i="7"/>
  <c r="F13" i="7"/>
  <c r="H13" i="7"/>
  <c r="F17" i="7"/>
  <c r="G17" i="7"/>
  <c r="F18" i="7"/>
  <c r="H18" i="7"/>
  <c r="F19" i="7"/>
  <c r="H19" i="7"/>
  <c r="F20" i="7"/>
  <c r="H20" i="7"/>
  <c r="F21" i="7"/>
  <c r="H21" i="7"/>
  <c r="F22" i="7"/>
  <c r="H22" i="7"/>
  <c r="F23" i="7"/>
  <c r="H23" i="7"/>
  <c r="F24" i="7"/>
  <c r="H24" i="7"/>
  <c r="F25" i="7"/>
  <c r="H25" i="7"/>
  <c r="F26" i="7"/>
  <c r="H26" i="7"/>
  <c r="F27" i="7"/>
  <c r="H27" i="7"/>
  <c r="F28" i="7"/>
  <c r="H28" i="7"/>
  <c r="F29" i="7"/>
  <c r="H29" i="7"/>
  <c r="F30" i="7"/>
  <c r="H30" i="7"/>
  <c r="F31" i="7"/>
  <c r="H31" i="7"/>
  <c r="F32" i="7"/>
  <c r="H32" i="7"/>
  <c r="E35" i="7"/>
  <c r="I32" i="7"/>
  <c r="J32" i="7"/>
  <c r="L32" i="7"/>
  <c r="I31" i="7"/>
  <c r="J31" i="7"/>
  <c r="L31" i="7"/>
  <c r="I30" i="7"/>
  <c r="J30" i="7"/>
  <c r="L30" i="7"/>
  <c r="G32" i="7"/>
  <c r="G31" i="7"/>
  <c r="G30" i="7"/>
  <c r="I29" i="7"/>
  <c r="J29" i="7"/>
  <c r="L29" i="7"/>
  <c r="I28" i="7"/>
  <c r="J28" i="7"/>
  <c r="L28" i="7"/>
  <c r="I27" i="7"/>
  <c r="J27" i="7"/>
  <c r="L27" i="7"/>
  <c r="I26" i="7"/>
  <c r="J26" i="7"/>
  <c r="L26" i="7"/>
  <c r="I25" i="7"/>
  <c r="J25" i="7"/>
  <c r="L25" i="7"/>
  <c r="I24" i="7"/>
  <c r="J24" i="7"/>
  <c r="L24" i="7"/>
  <c r="I23" i="7"/>
  <c r="J23" i="7"/>
  <c r="L23" i="7"/>
  <c r="I22" i="7"/>
  <c r="J22" i="7"/>
  <c r="L22" i="7"/>
  <c r="I21" i="7"/>
  <c r="J21" i="7"/>
  <c r="L21" i="7"/>
  <c r="I20" i="7"/>
  <c r="J20" i="7"/>
  <c r="L20" i="7"/>
  <c r="I19" i="7"/>
  <c r="J19" i="7"/>
  <c r="L19" i="7"/>
  <c r="G29" i="7"/>
  <c r="G28" i="7"/>
  <c r="G27" i="7"/>
  <c r="G26" i="7"/>
  <c r="G25" i="7"/>
  <c r="G24" i="7"/>
  <c r="G23" i="7"/>
  <c r="G22" i="7"/>
  <c r="G21" i="7"/>
  <c r="G20" i="7"/>
  <c r="G19" i="7"/>
  <c r="I18" i="7"/>
  <c r="J18" i="7"/>
  <c r="L18" i="7"/>
  <c r="F33" i="7"/>
  <c r="H17" i="7"/>
  <c r="I13" i="7"/>
  <c r="J13" i="7"/>
  <c r="L13" i="7"/>
  <c r="I12" i="7"/>
  <c r="J12" i="7"/>
  <c r="L12" i="7"/>
  <c r="F14" i="7"/>
  <c r="H11" i="7"/>
  <c r="I8" i="7"/>
  <c r="J8" i="7"/>
  <c r="L8" i="7"/>
  <c r="F9" i="7"/>
  <c r="G18" i="7"/>
  <c r="G13" i="7"/>
  <c r="G12" i="7"/>
  <c r="G8" i="7"/>
  <c r="F15" i="7"/>
  <c r="F35" i="7"/>
  <c r="H9" i="7"/>
  <c r="G9" i="7"/>
  <c r="M8" i="7"/>
  <c r="N8" i="7"/>
  <c r="P8" i="7"/>
  <c r="K8" i="7"/>
  <c r="H14" i="7"/>
  <c r="I11" i="7"/>
  <c r="G14" i="7"/>
  <c r="M12" i="7"/>
  <c r="N12" i="7"/>
  <c r="P12" i="7"/>
  <c r="K12" i="7"/>
  <c r="M13" i="7"/>
  <c r="N13" i="7"/>
  <c r="P13" i="7"/>
  <c r="K13" i="7"/>
  <c r="H33" i="7"/>
  <c r="I17" i="7"/>
  <c r="G33" i="7"/>
  <c r="M18" i="7"/>
  <c r="N18" i="7"/>
  <c r="P18" i="7"/>
  <c r="K18" i="7"/>
  <c r="M19" i="7"/>
  <c r="N19" i="7"/>
  <c r="P19" i="7"/>
  <c r="K19" i="7"/>
  <c r="M20" i="7"/>
  <c r="N20" i="7"/>
  <c r="P20" i="7"/>
  <c r="K20" i="7"/>
  <c r="M21" i="7"/>
  <c r="N21" i="7"/>
  <c r="P21" i="7"/>
  <c r="K21" i="7"/>
  <c r="M22" i="7"/>
  <c r="N22" i="7"/>
  <c r="P22" i="7"/>
  <c r="K22" i="7"/>
  <c r="M23" i="7"/>
  <c r="N23" i="7"/>
  <c r="P23" i="7"/>
  <c r="K23" i="7"/>
  <c r="M24" i="7"/>
  <c r="N24" i="7"/>
  <c r="P24" i="7"/>
  <c r="K24" i="7"/>
  <c r="M25" i="7"/>
  <c r="N25" i="7"/>
  <c r="P25" i="7"/>
  <c r="K25" i="7"/>
  <c r="M26" i="7"/>
  <c r="N26" i="7"/>
  <c r="P26" i="7"/>
  <c r="K26" i="7"/>
  <c r="M27" i="7"/>
  <c r="N27" i="7"/>
  <c r="P27" i="7"/>
  <c r="K27" i="7"/>
  <c r="M28" i="7"/>
  <c r="N28" i="7"/>
  <c r="P28" i="7"/>
  <c r="K28" i="7"/>
  <c r="M29" i="7"/>
  <c r="N29" i="7"/>
  <c r="P29" i="7"/>
  <c r="K29" i="7"/>
  <c r="M30" i="7"/>
  <c r="N30" i="7"/>
  <c r="P30" i="7"/>
  <c r="K30" i="7"/>
  <c r="M31" i="7"/>
  <c r="N31" i="7"/>
  <c r="P31" i="7"/>
  <c r="K31" i="7"/>
  <c r="M32" i="7"/>
  <c r="N32" i="7"/>
  <c r="P32" i="7"/>
  <c r="K32" i="7"/>
  <c r="Q32" i="7"/>
  <c r="R32" i="7"/>
  <c r="O32" i="7"/>
  <c r="Q31" i="7"/>
  <c r="R31" i="7"/>
  <c r="O31" i="7"/>
  <c r="Q30" i="7"/>
  <c r="R30" i="7"/>
  <c r="O30" i="7"/>
  <c r="Q29" i="7"/>
  <c r="R29" i="7"/>
  <c r="O29" i="7"/>
  <c r="Q28" i="7"/>
  <c r="R28" i="7"/>
  <c r="O28" i="7"/>
  <c r="Q27" i="7"/>
  <c r="R27" i="7"/>
  <c r="O27" i="7"/>
  <c r="Q26" i="7"/>
  <c r="R26" i="7"/>
  <c r="O26" i="7"/>
  <c r="Q25" i="7"/>
  <c r="R25" i="7"/>
  <c r="O25" i="7"/>
  <c r="Q24" i="7"/>
  <c r="R24" i="7"/>
  <c r="O24" i="7"/>
  <c r="Q23" i="7"/>
  <c r="R23" i="7"/>
  <c r="O23" i="7"/>
  <c r="Q22" i="7"/>
  <c r="R22" i="7"/>
  <c r="O22" i="7"/>
  <c r="Q21" i="7"/>
  <c r="R21" i="7"/>
  <c r="O21" i="7"/>
  <c r="Q20" i="7"/>
  <c r="R20" i="7"/>
  <c r="O20" i="7"/>
  <c r="Q19" i="7"/>
  <c r="R19" i="7"/>
  <c r="O19" i="7"/>
  <c r="Q18" i="7"/>
  <c r="R18" i="7"/>
  <c r="O18" i="7"/>
  <c r="I33" i="7"/>
  <c r="J17" i="7"/>
  <c r="K17" i="7"/>
  <c r="Q13" i="7"/>
  <c r="R13" i="7"/>
  <c r="O13" i="7"/>
  <c r="Q12" i="7"/>
  <c r="R12" i="7"/>
  <c r="O12" i="7"/>
  <c r="I14" i="7"/>
  <c r="J11" i="7"/>
  <c r="K11" i="7"/>
  <c r="Q8" i="7"/>
  <c r="R8" i="7"/>
  <c r="O8" i="7"/>
  <c r="G15" i="7"/>
  <c r="I9" i="7"/>
  <c r="K7" i="7"/>
  <c r="H15" i="7"/>
  <c r="H35" i="7"/>
  <c r="I15" i="7"/>
  <c r="I35" i="7"/>
  <c r="K9" i="7"/>
  <c r="J9" i="7"/>
  <c r="G35" i="7"/>
  <c r="S8" i="7"/>
  <c r="T8" i="7"/>
  <c r="K14" i="7"/>
  <c r="J14" i="7"/>
  <c r="L11" i="7"/>
  <c r="S12" i="7"/>
  <c r="T12" i="7"/>
  <c r="S13" i="7"/>
  <c r="T13" i="7"/>
  <c r="K33" i="7"/>
  <c r="J33" i="7"/>
  <c r="L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L33" i="7"/>
  <c r="M17" i="7"/>
  <c r="L14" i="7"/>
  <c r="M11" i="7"/>
  <c r="L9" i="7"/>
  <c r="J15" i="7"/>
  <c r="J35" i="7"/>
  <c r="K15" i="7"/>
  <c r="L15" i="7"/>
  <c r="L35" i="7"/>
  <c r="K35" i="7"/>
  <c r="M9" i="7"/>
  <c r="O7" i="7"/>
  <c r="M14" i="7"/>
  <c r="N11" i="7"/>
  <c r="O11" i="7"/>
  <c r="M33" i="7"/>
  <c r="N17" i="7"/>
  <c r="O17" i="7"/>
  <c r="O33" i="7"/>
  <c r="N33" i="7"/>
  <c r="P17" i="7"/>
  <c r="O14" i="7"/>
  <c r="N14" i="7"/>
  <c r="P11" i="7"/>
  <c r="O9" i="7"/>
  <c r="N9" i="7"/>
  <c r="M15" i="7"/>
  <c r="M35" i="7"/>
  <c r="N15" i="7"/>
  <c r="N35" i="7"/>
  <c r="P9" i="7"/>
  <c r="O15" i="7"/>
  <c r="P14" i="7"/>
  <c r="Q11" i="7"/>
  <c r="P33" i="7"/>
  <c r="Q17" i="7"/>
  <c r="Q33" i="7"/>
  <c r="R17" i="7"/>
  <c r="R33" i="7"/>
  <c r="Q14" i="7"/>
  <c r="R11" i="7"/>
  <c r="R14" i="7"/>
  <c r="O35" i="7"/>
  <c r="Q9" i="7"/>
  <c r="R7" i="7"/>
  <c r="R9" i="7"/>
  <c r="P15" i="7"/>
  <c r="P35" i="7"/>
  <c r="Q15" i="7"/>
  <c r="S7" i="7"/>
  <c r="Q35" i="7"/>
  <c r="S17" i="7"/>
  <c r="S33" i="7"/>
  <c r="T33" i="7"/>
  <c r="S11" i="7"/>
  <c r="T11" i="7"/>
  <c r="R15" i="7"/>
  <c r="R35" i="7"/>
  <c r="S9" i="7"/>
  <c r="T7" i="7"/>
  <c r="S14" i="7"/>
  <c r="T14" i="7"/>
  <c r="T17" i="7"/>
  <c r="S15" i="7"/>
  <c r="T9" i="7"/>
  <c r="S35" i="7"/>
  <c r="T35" i="7"/>
  <c r="D4" i="7"/>
  <c r="T15" i="7"/>
  <c r="H14" i="6"/>
  <c r="G14" i="6"/>
  <c r="F14" i="6"/>
  <c r="E14" i="6"/>
  <c r="D14" i="6"/>
  <c r="C14" i="6"/>
  <c r="J11" i="6"/>
  <c r="I11" i="6"/>
  <c r="H11" i="6"/>
  <c r="G11" i="6"/>
  <c r="F11" i="6"/>
  <c r="E11" i="6"/>
  <c r="D11" i="6"/>
  <c r="J10" i="6"/>
  <c r="I10" i="6"/>
  <c r="H10" i="6"/>
  <c r="G10" i="6"/>
  <c r="F10" i="6"/>
  <c r="E10" i="6"/>
  <c r="D10" i="6"/>
  <c r="H7" i="6"/>
  <c r="H16" i="6"/>
  <c r="G7" i="6"/>
  <c r="G16" i="6"/>
  <c r="F7" i="6"/>
  <c r="F16" i="6"/>
  <c r="E7" i="6"/>
  <c r="E16" i="6"/>
  <c r="D7" i="6"/>
  <c r="D16" i="6"/>
  <c r="C7" i="6"/>
  <c r="C16" i="6"/>
  <c r="J6" i="6"/>
  <c r="I6" i="6"/>
  <c r="J5" i="6"/>
  <c r="I5" i="6"/>
  <c r="I7" i="6"/>
  <c r="I15" i="6"/>
  <c r="J7" i="6"/>
  <c r="C8" i="6"/>
  <c r="D8" i="6"/>
  <c r="E8" i="6"/>
  <c r="F8" i="6"/>
  <c r="G8" i="6"/>
  <c r="H8" i="6"/>
  <c r="D12" i="6"/>
  <c r="E12" i="6"/>
  <c r="F12" i="6"/>
  <c r="G12" i="6"/>
  <c r="H12" i="6"/>
  <c r="I12" i="6"/>
  <c r="J12" i="6"/>
  <c r="I14" i="6"/>
  <c r="C15" i="6"/>
  <c r="D15" i="6"/>
  <c r="E15" i="6"/>
  <c r="F15" i="6"/>
  <c r="G15" i="6"/>
  <c r="H15" i="6"/>
  <c r="I16" i="6"/>
  <c r="J320" i="4"/>
  <c r="J245" i="4"/>
  <c r="J6" i="4"/>
  <c r="J531" i="4"/>
  <c r="J621" i="4"/>
  <c r="J732" i="4"/>
  <c r="J725" i="4"/>
  <c r="J724" i="4"/>
  <c r="J722" i="4"/>
  <c r="J675" i="4"/>
  <c r="J665" i="4"/>
  <c r="J571" i="4"/>
  <c r="J562" i="4"/>
  <c r="J403" i="4"/>
  <c r="J107" i="4"/>
  <c r="J430" i="4"/>
  <c r="J614" i="4"/>
  <c r="J139" i="4"/>
  <c r="J112" i="4"/>
  <c r="J110" i="4"/>
  <c r="J405" i="4"/>
  <c r="J83" i="4"/>
  <c r="J372" i="4"/>
  <c r="J474" i="4"/>
  <c r="J466" i="4"/>
  <c r="J259" i="4"/>
  <c r="J378" i="4"/>
  <c r="J237" i="4"/>
  <c r="J100" i="4"/>
  <c r="J42" i="4"/>
  <c r="J32" i="4"/>
  <c r="J44" i="4"/>
  <c r="J527" i="4"/>
  <c r="J499" i="4"/>
  <c r="J469" i="4"/>
  <c r="J422" i="4"/>
  <c r="J411" i="4"/>
  <c r="J106" i="4"/>
  <c r="J232" i="4"/>
  <c r="J271" i="4"/>
  <c r="J598" i="4"/>
  <c r="J533" i="4"/>
  <c r="J88" i="4"/>
  <c r="J16" i="4"/>
  <c r="J400" i="4"/>
  <c r="J39" i="4"/>
  <c r="J134" i="4"/>
  <c r="J165" i="4"/>
  <c r="J642" i="4"/>
  <c r="J623" i="4"/>
  <c r="J395" i="4"/>
  <c r="J276" i="4"/>
  <c r="J95" i="4"/>
  <c r="J742" i="4"/>
  <c r="J643" i="4"/>
  <c r="J575" i="4"/>
  <c r="J545" i="4"/>
  <c r="J538" i="4"/>
  <c r="J59" i="4"/>
  <c r="J388" i="4"/>
  <c r="J418" i="4"/>
  <c r="J307" i="4"/>
  <c r="J284" i="4"/>
  <c r="J265" i="4"/>
  <c r="J202" i="4"/>
  <c r="J163" i="4"/>
  <c r="J57" i="4"/>
  <c r="J729" i="4"/>
  <c r="J353" i="4"/>
  <c r="J717" i="4"/>
  <c r="J715" i="4"/>
  <c r="J705" i="4"/>
  <c r="J672" i="4"/>
  <c r="J664" i="4"/>
  <c r="J648" i="4"/>
  <c r="J97" i="4"/>
  <c r="J389" i="4"/>
  <c r="J492" i="4"/>
  <c r="J620" i="4"/>
  <c r="J563" i="4"/>
  <c r="J611" i="4"/>
  <c r="J600" i="4"/>
  <c r="J578" i="4"/>
  <c r="J557" i="4"/>
  <c r="J542" i="4"/>
  <c r="J519" i="4"/>
  <c r="J509" i="4"/>
  <c r="J444" i="4"/>
  <c r="J471" i="4"/>
  <c r="J456" i="4"/>
  <c r="J407" i="4"/>
  <c r="J402" i="4"/>
  <c r="J554" i="4"/>
  <c r="J420" i="4"/>
  <c r="J183" i="4"/>
  <c r="J303" i="4"/>
  <c r="J297" i="4"/>
  <c r="J295" i="4"/>
  <c r="J270" i="4"/>
  <c r="J269" i="4"/>
  <c r="J263" i="4"/>
  <c r="J255" i="4"/>
  <c r="J247" i="4"/>
  <c r="J424" i="4"/>
  <c r="J670" i="4"/>
  <c r="J170" i="4"/>
  <c r="J168" i="4"/>
  <c r="J161" i="4"/>
  <c r="J147" i="4"/>
  <c r="J58" i="4"/>
  <c r="J49" i="4"/>
  <c r="J657" i="4"/>
  <c r="J644" i="4"/>
  <c r="J619" i="4"/>
  <c r="J18" i="4"/>
  <c r="J537" i="4"/>
  <c r="J514" i="4"/>
  <c r="J501" i="4"/>
  <c r="J494" i="4"/>
  <c r="J458" i="4"/>
  <c r="J3" i="4"/>
  <c r="J404" i="4"/>
  <c r="J525" i="4"/>
  <c r="J305" i="4"/>
  <c r="J377" i="4"/>
  <c r="J376" i="4"/>
  <c r="J352" i="4"/>
  <c r="J324" i="4"/>
  <c r="J313" i="4"/>
  <c r="J281" i="4"/>
  <c r="J267" i="4"/>
  <c r="J253" i="4"/>
  <c r="J251" i="4"/>
  <c r="J212" i="4"/>
  <c r="J171" i="4"/>
  <c r="J157" i="4"/>
  <c r="J130" i="4"/>
  <c r="J102" i="4"/>
  <c r="J82" i="4"/>
  <c r="J75" i="4"/>
  <c r="J73" i="4"/>
  <c r="J31" i="4"/>
  <c r="J681" i="4"/>
  <c r="J383" i="4"/>
  <c r="J316" i="4"/>
  <c r="J236" i="4"/>
  <c r="J125" i="4"/>
  <c r="J552" i="4"/>
  <c r="J209" i="4"/>
  <c r="J460" i="4"/>
  <c r="J624" i="4"/>
  <c r="J616" i="4"/>
  <c r="J574" i="4"/>
  <c r="J258" i="4"/>
  <c r="J208" i="4"/>
  <c r="J292" i="4"/>
  <c r="J260" i="4"/>
  <c r="J607" i="4"/>
  <c r="J217" i="4"/>
  <c r="J337" i="4"/>
  <c r="J690" i="4"/>
  <c r="J688" i="4"/>
  <c r="J682" i="4"/>
  <c r="J676" i="4"/>
  <c r="J660" i="4"/>
  <c r="J645" i="4"/>
  <c r="J631" i="4"/>
  <c r="J615" i="4"/>
  <c r="J609" i="4"/>
  <c r="J548" i="4"/>
  <c r="J540" i="4"/>
  <c r="J512" i="4"/>
  <c r="J510" i="4"/>
  <c r="J503" i="4"/>
  <c r="J497" i="4"/>
  <c r="J345" i="4"/>
  <c r="J449" i="4"/>
  <c r="J459" i="4"/>
  <c r="J397" i="4"/>
  <c r="J454" i="4"/>
  <c r="J364" i="4"/>
  <c r="J331" i="4"/>
  <c r="J173" i="4"/>
  <c r="J322" i="4"/>
  <c r="J306" i="4"/>
  <c r="J406" i="4"/>
  <c r="J291" i="4"/>
  <c r="J244" i="4"/>
  <c r="J227" i="4"/>
  <c r="J195" i="4"/>
  <c r="J191" i="4"/>
  <c r="J158" i="4"/>
  <c r="J151" i="4"/>
  <c r="J136" i="4"/>
  <c r="J76" i="4"/>
  <c r="J71" i="4"/>
  <c r="J41" i="4"/>
  <c r="J5" i="4"/>
  <c r="J2" i="4"/>
  <c r="J490" i="4"/>
  <c r="J652" i="4"/>
  <c r="J409" i="4"/>
  <c r="J706" i="4"/>
  <c r="J656" i="4"/>
  <c r="J530" i="4"/>
  <c r="J472" i="4"/>
  <c r="J428" i="4"/>
  <c r="J425" i="4"/>
  <c r="J318" i="4"/>
  <c r="J63" i="4"/>
  <c r="J64" i="4"/>
  <c r="J177" i="4"/>
  <c r="J141" i="4"/>
  <c r="J89" i="4"/>
  <c r="J12" i="4"/>
  <c r="J162" i="4"/>
  <c r="J712" i="4"/>
  <c r="J546" i="4"/>
  <c r="J185" i="4"/>
  <c r="J374" i="4"/>
  <c r="J206" i="4"/>
  <c r="J434" i="4"/>
  <c r="J588" i="4"/>
  <c r="J296" i="4"/>
  <c r="J250" i="4"/>
  <c r="J172" i="4"/>
  <c r="J214" i="4"/>
  <c r="J423" i="4"/>
  <c r="J52" i="4"/>
  <c r="J51" i="4"/>
  <c r="J728" i="4"/>
  <c r="J498" i="4"/>
  <c r="J37" i="4"/>
  <c r="J604" i="4"/>
  <c r="J393" i="4"/>
  <c r="J164" i="4"/>
  <c r="J210" i="4"/>
  <c r="J114" i="4"/>
  <c r="J491" i="4"/>
  <c r="J439" i="4"/>
  <c r="J687" i="4"/>
  <c r="J634" i="4"/>
  <c r="J625" i="4"/>
  <c r="J586" i="4"/>
  <c r="J626" i="4"/>
  <c r="J529" i="4"/>
  <c r="J526" i="4"/>
  <c r="J414" i="4"/>
  <c r="J506" i="4"/>
  <c r="J462" i="4"/>
  <c r="J417" i="4"/>
  <c r="J401" i="4"/>
  <c r="J696" i="4"/>
  <c r="J216" i="4"/>
  <c r="J617" i="4"/>
  <c r="J142" i="4"/>
  <c r="J137" i="4"/>
  <c r="J174" i="4"/>
  <c r="J436" i="4"/>
  <c r="J731" i="4"/>
  <c r="J677" i="4"/>
  <c r="J22" i="4"/>
  <c r="J594" i="4"/>
  <c r="J205" i="4"/>
  <c r="J367" i="4"/>
  <c r="J288" i="4"/>
  <c r="J249" i="4"/>
  <c r="J357" i="4"/>
  <c r="J53" i="4"/>
  <c r="J399" i="4"/>
  <c r="J9" i="4"/>
  <c r="J709" i="4"/>
  <c r="J680" i="4"/>
  <c r="J612" i="4"/>
  <c r="J390" i="4"/>
  <c r="J365" i="4"/>
  <c r="J351" i="4"/>
  <c r="J691" i="4"/>
  <c r="J122" i="4"/>
  <c r="J94" i="4"/>
  <c r="J70" i="4"/>
  <c r="J678" i="4"/>
  <c r="J649" i="4"/>
  <c r="J606" i="4"/>
  <c r="J590" i="4"/>
  <c r="J585" i="4"/>
  <c r="J580" i="4"/>
  <c r="J573" i="4"/>
  <c r="J547" i="4"/>
  <c r="J500" i="4"/>
  <c r="J416" i="4"/>
  <c r="J386" i="4"/>
  <c r="J366" i="4"/>
  <c r="J363" i="4"/>
  <c r="J340" i="4"/>
  <c r="J332" i="4"/>
  <c r="J8" i="4"/>
  <c r="J319" i="4"/>
  <c r="J282" i="4"/>
  <c r="J91" i="4"/>
  <c r="J427" i="4"/>
  <c r="J256" i="4"/>
  <c r="J226" i="4"/>
  <c r="J669" i="4"/>
  <c r="J119" i="4"/>
  <c r="J197" i="4"/>
  <c r="J103" i="4"/>
  <c r="J101" i="4"/>
  <c r="J77" i="4"/>
  <c r="J48" i="4"/>
  <c r="J684" i="4"/>
  <c r="J654" i="4"/>
  <c r="J640" i="4"/>
  <c r="J447" i="4"/>
  <c r="J589" i="4"/>
  <c r="J481" i="4"/>
  <c r="J455" i="4"/>
  <c r="J646" i="4"/>
  <c r="J387" i="4"/>
  <c r="J108" i="4"/>
  <c r="J734" i="4"/>
  <c r="J628" i="4"/>
  <c r="J603" i="4"/>
  <c r="J309" i="4"/>
  <c r="J126" i="4"/>
  <c r="J285" i="4"/>
  <c r="J7" i="4"/>
  <c r="J636" i="4"/>
  <c r="J632" i="4"/>
  <c r="J556" i="4"/>
  <c r="J489" i="4"/>
  <c r="J478" i="4"/>
  <c r="J368" i="4"/>
  <c r="J440" i="4"/>
  <c r="J294" i="4"/>
  <c r="J181" i="4"/>
  <c r="J304" i="4"/>
  <c r="J35" i="4"/>
  <c r="J596" i="4"/>
  <c r="J569" i="4"/>
  <c r="J550" i="4"/>
  <c r="J502" i="4"/>
  <c r="J493" i="4"/>
  <c r="J301" i="4"/>
  <c r="J432" i="4"/>
  <c r="J298" i="4"/>
  <c r="J516" i="4"/>
  <c r="J113" i="4"/>
  <c r="J85" i="4"/>
  <c r="J56" i="4"/>
  <c r="J448" i="4"/>
  <c r="J721" i="4"/>
  <c r="J713" i="4"/>
  <c r="J711" i="4"/>
  <c r="J708" i="4"/>
  <c r="J699" i="4"/>
  <c r="J693" i="4"/>
  <c r="J689" i="4"/>
  <c r="J666" i="4"/>
  <c r="J662" i="4"/>
  <c r="J661" i="4"/>
  <c r="J90" i="4"/>
  <c r="J19" i="4"/>
  <c r="J433" i="4"/>
  <c r="J15" i="4"/>
  <c r="J118" i="4"/>
  <c r="J515" i="4"/>
  <c r="J451" i="4"/>
  <c r="J622" i="4"/>
  <c r="J599" i="4"/>
  <c r="J595" i="4"/>
  <c r="J593" i="4"/>
  <c r="J591" i="4"/>
  <c r="J572" i="4"/>
  <c r="J560" i="4"/>
  <c r="J697" i="4"/>
  <c r="J398" i="4"/>
  <c r="J215" i="4"/>
  <c r="J20" i="4"/>
  <c r="J410" i="4"/>
  <c r="J488" i="4"/>
  <c r="J485" i="4"/>
  <c r="J484" i="4"/>
  <c r="J480" i="4"/>
  <c r="J479" i="4"/>
  <c r="J477" i="4"/>
  <c r="J476" i="4"/>
  <c r="J468" i="4"/>
  <c r="J467" i="4"/>
  <c r="J359" i="4"/>
  <c r="J379" i="4"/>
  <c r="J592" i="4"/>
  <c r="J333" i="4"/>
  <c r="J327" i="4"/>
  <c r="J315" i="4"/>
  <c r="J169" i="4"/>
  <c r="J299" i="4"/>
  <c r="J293" i="4"/>
  <c r="J553" i="4"/>
  <c r="J272" i="4"/>
  <c r="J261" i="4"/>
  <c r="J252" i="4"/>
  <c r="J211" i="4"/>
  <c r="J30" i="4"/>
  <c r="J230" i="4"/>
  <c r="J225" i="4"/>
  <c r="J222" i="4"/>
  <c r="J671" i="4"/>
  <c r="J189" i="4"/>
  <c r="J184" i="4"/>
  <c r="J178" i="4"/>
  <c r="J355" i="4"/>
  <c r="J160" i="4"/>
  <c r="J154" i="4"/>
  <c r="J153" i="4"/>
  <c r="J150" i="4"/>
  <c r="J415" i="4"/>
  <c r="J129" i="4"/>
  <c r="J115" i="4"/>
  <c r="J109" i="4"/>
  <c r="J105" i="4"/>
  <c r="J93" i="4"/>
  <c r="J92" i="4"/>
  <c r="J300" i="4"/>
  <c r="J522" i="4"/>
  <c r="J86" i="4"/>
  <c r="J54" i="4"/>
  <c r="J50" i="4"/>
  <c r="J45" i="4"/>
  <c r="J33" i="4"/>
  <c r="J38" i="4"/>
  <c r="J726" i="4"/>
  <c r="J679" i="4"/>
  <c r="J199" i="4"/>
  <c r="J618" i="4"/>
  <c r="J613" i="4"/>
  <c r="J610" i="4"/>
  <c r="J608" i="4"/>
  <c r="J605" i="4"/>
  <c r="J565" i="4"/>
  <c r="J394" i="4"/>
  <c r="J584" i="4"/>
  <c r="J551" i="4"/>
  <c r="J453" i="4"/>
  <c r="J544" i="4"/>
  <c r="J535" i="4"/>
  <c r="J738" i="4"/>
  <c r="J452" i="4"/>
  <c r="J487" i="4"/>
  <c r="J445" i="4"/>
  <c r="J457" i="4"/>
  <c r="J437" i="4"/>
  <c r="J549" i="4"/>
  <c r="J396" i="4"/>
  <c r="J330" i="4"/>
  <c r="J326" i="4"/>
  <c r="J310" i="4"/>
  <c r="J224" i="4"/>
  <c r="J207" i="4"/>
  <c r="J200" i="4"/>
  <c r="J186" i="4"/>
  <c r="J362" i="4"/>
  <c r="J175" i="4"/>
  <c r="J155" i="4"/>
  <c r="J341" i="4"/>
  <c r="J152" i="4"/>
  <c r="J149" i="4"/>
  <c r="J143" i="4"/>
  <c r="J694" i="4"/>
  <c r="J127" i="4"/>
  <c r="J116" i="4"/>
  <c r="J96" i="4"/>
  <c r="J87" i="4"/>
  <c r="J72" i="4"/>
  <c r="J68" i="4"/>
  <c r="J66" i="4"/>
  <c r="J62" i="4"/>
  <c r="J576" i="4"/>
  <c r="J187" i="4"/>
  <c r="J695" i="4"/>
  <c r="J21" i="4"/>
  <c r="J257" i="4"/>
  <c r="J13" i="4"/>
  <c r="J495" i="4"/>
  <c r="J581" i="4"/>
  <c r="J80" i="4"/>
  <c r="J629" i="4"/>
  <c r="J602" i="4"/>
  <c r="J182" i="4"/>
  <c r="J564" i="4"/>
  <c r="J279" i="4"/>
  <c r="J536" i="4"/>
  <c r="J508" i="4"/>
  <c r="J278" i="4"/>
  <c r="J55" i="4"/>
  <c r="J27" i="4"/>
  <c r="J555" i="4"/>
  <c r="J739" i="4"/>
  <c r="J28" i="4"/>
  <c r="J668" i="4"/>
  <c r="J663" i="4"/>
  <c r="J532" i="4"/>
  <c r="J627" i="4"/>
  <c r="J4" i="4"/>
  <c r="J587" i="4"/>
  <c r="J446" i="4"/>
  <c r="J534" i="4"/>
  <c r="J513" i="4"/>
  <c r="J577" i="4"/>
  <c r="J470" i="4"/>
  <c r="J461" i="4"/>
  <c r="J10" i="4"/>
  <c r="J431" i="4"/>
  <c r="J317" i="4"/>
  <c r="J311" i="4"/>
  <c r="J283" i="4"/>
  <c r="J248" i="4"/>
  <c r="J234" i="4"/>
  <c r="J201" i="4"/>
  <c r="J145" i="4"/>
  <c r="J280" i="4"/>
  <c r="J65" i="4"/>
  <c r="J43" i="4"/>
  <c r="J702" i="4"/>
  <c r="J683" i="4"/>
  <c r="J523" i="4"/>
  <c r="J277" i="4"/>
  <c r="J273" i="4"/>
  <c r="J231" i="4"/>
  <c r="J190" i="4"/>
  <c r="J221" i="4"/>
  <c r="J518" i="4"/>
  <c r="J482" i="4"/>
  <c r="J274" i="4"/>
  <c r="J47" i="4"/>
  <c r="J346" i="4"/>
  <c r="J655" i="4"/>
  <c r="J385" i="4"/>
  <c r="J167" i="4"/>
  <c r="J148" i="4"/>
  <c r="J698" i="4"/>
  <c r="J381" i="4"/>
  <c r="J370" i="4"/>
  <c r="J354" i="4"/>
  <c r="J658" i="4"/>
  <c r="J14" i="4"/>
  <c r="J286" i="4"/>
  <c r="J486" i="4"/>
  <c r="J465" i="4"/>
  <c r="J463" i="4"/>
  <c r="J104" i="4"/>
  <c r="J673" i="4"/>
  <c r="J641" i="4"/>
  <c r="J639" i="4"/>
  <c r="J441" i="4"/>
  <c r="J521" i="4"/>
  <c r="J392" i="4"/>
  <c r="J264" i="4"/>
  <c r="J733" i="4"/>
  <c r="J723" i="4"/>
  <c r="J707" i="4"/>
  <c r="J647" i="4"/>
  <c r="J651" i="4"/>
  <c r="J638" i="4"/>
  <c r="J597" i="4"/>
  <c r="J570" i="4"/>
  <c r="J123" i="4"/>
  <c r="J567" i="4"/>
  <c r="J528" i="4"/>
  <c r="J520" i="4"/>
  <c r="J17" i="4"/>
  <c r="J475" i="4"/>
  <c r="J343" i="4"/>
  <c r="J329" i="4"/>
  <c r="J323" i="4"/>
  <c r="J312" i="4"/>
  <c r="J289" i="4"/>
  <c r="J287" i="4"/>
  <c r="J358" i="4"/>
  <c r="J98" i="4"/>
  <c r="J223" i="4"/>
  <c r="J219" i="4"/>
  <c r="J204" i="4"/>
  <c r="J179" i="4"/>
  <c r="J741" i="4"/>
  <c r="J144" i="4"/>
  <c r="J61" i="4"/>
  <c r="J740" i="4"/>
  <c r="J720" i="4"/>
  <c r="J716" i="4"/>
  <c r="J700" i="4"/>
  <c r="J686" i="4"/>
  <c r="J659" i="4"/>
  <c r="J11" i="4"/>
  <c r="J566" i="4"/>
  <c r="J559" i="4"/>
  <c r="J504" i="4"/>
  <c r="J727" i="4"/>
  <c r="J380" i="4"/>
  <c r="J348" i="4"/>
  <c r="J328" i="4"/>
  <c r="J275" i="4"/>
  <c r="J24" i="4"/>
  <c r="J156" i="4"/>
  <c r="J360" i="4"/>
  <c r="J79" i="4"/>
  <c r="J375" i="4"/>
  <c r="J26" i="4"/>
  <c r="J121" i="4"/>
  <c r="J483" i="4"/>
  <c r="J435" i="4"/>
  <c r="J391" i="4"/>
  <c r="J382" i="4"/>
  <c r="J262" i="4"/>
  <c r="J539" i="4"/>
  <c r="J302" i="4"/>
  <c r="J229" i="4"/>
  <c r="J361" i="4"/>
  <c r="J78" i="4"/>
  <c r="J736" i="4"/>
  <c r="J704" i="4"/>
  <c r="J674" i="4"/>
  <c r="J568" i="4"/>
  <c r="J429" i="4"/>
  <c r="J192" i="4"/>
  <c r="J128" i="4"/>
  <c r="J74" i="4"/>
  <c r="J60" i="4"/>
  <c r="J561" i="4"/>
  <c r="J543" i="4"/>
  <c r="J524" i="4"/>
  <c r="J443" i="4"/>
  <c r="J473" i="4"/>
  <c r="J730" i="4"/>
  <c r="J558" i="4"/>
  <c r="J242" i="4"/>
  <c r="J685" i="4"/>
  <c r="J412" i="4"/>
  <c r="J335" i="4"/>
  <c r="J246" i="4"/>
  <c r="J241" i="4"/>
  <c r="J132" i="4"/>
  <c r="J583" i="4"/>
  <c r="J464" i="4"/>
  <c r="J336" i="4"/>
  <c r="J194" i="4"/>
  <c r="J159" i="4"/>
  <c r="J40" i="4"/>
  <c r="J193" i="4"/>
  <c r="J667" i="4"/>
  <c r="J714" i="4"/>
  <c r="J541" i="4"/>
  <c r="J176" i="4"/>
  <c r="J408" i="4"/>
  <c r="J582" i="4"/>
  <c r="J81" i="4"/>
  <c r="J25" i="4"/>
  <c r="J703" i="4"/>
  <c r="J650" i="4"/>
  <c r="J633" i="4"/>
  <c r="J630" i="4"/>
  <c r="J601" i="4"/>
  <c r="J384" i="4"/>
  <c r="J325" i="4"/>
  <c r="J314" i="4"/>
  <c r="J268" i="4"/>
  <c r="J198" i="4"/>
  <c r="J99" i="4"/>
  <c r="J135" i="4"/>
  <c r="J511" i="4"/>
  <c r="J735" i="4"/>
  <c r="J124" i="4"/>
  <c r="J140" i="4"/>
  <c r="J719" i="4"/>
  <c r="J718" i="4"/>
  <c r="J710" i="4"/>
  <c r="J29" i="4"/>
  <c r="J692" i="4"/>
  <c r="J342" i="4"/>
  <c r="J637" i="4"/>
  <c r="J635" i="4"/>
  <c r="J442" i="4"/>
  <c r="J243" i="4"/>
  <c r="J579" i="4"/>
  <c r="J69" i="4"/>
  <c r="J517" i="4"/>
  <c r="J344" i="4"/>
  <c r="J371" i="4"/>
  <c r="J413" i="4"/>
  <c r="J338" i="4"/>
  <c r="J350" i="4"/>
  <c r="J426" i="4"/>
  <c r="J349" i="4"/>
  <c r="J347" i="4"/>
  <c r="J334" i="4"/>
  <c r="J369" i="4"/>
  <c r="J308" i="4"/>
  <c r="J737" i="4"/>
  <c r="J290" i="4"/>
  <c r="J254" i="4"/>
  <c r="J238" i="4"/>
  <c r="J339" i="4"/>
  <c r="J235" i="4"/>
  <c r="J218" i="4"/>
  <c r="J213" i="4"/>
  <c r="J188" i="4"/>
  <c r="J180" i="4"/>
  <c r="J138" i="4"/>
  <c r="J166" i="4"/>
  <c r="J111" i="4"/>
  <c r="J133" i="4"/>
  <c r="J220" i="4"/>
  <c r="J46" i="4"/>
  <c r="J67" i="4"/>
  <c r="J421" i="4"/>
  <c r="J36" i="4"/>
  <c r="J34" i="4"/>
  <c r="J450" i="4"/>
  <c r="J701" i="4"/>
  <c r="J496" i="4"/>
  <c r="J419" i="4"/>
  <c r="J203" i="4"/>
  <c r="J653" i="4"/>
  <c r="J196" i="4"/>
  <c r="J507" i="4"/>
  <c r="J505" i="4"/>
  <c r="J438" i="4"/>
  <c r="J321" i="4"/>
  <c r="J356" i="4"/>
  <c r="J266" i="4"/>
  <c r="J373" i="4"/>
  <c r="J240" i="4"/>
  <c r="J239" i="4"/>
  <c r="J233" i="4"/>
  <c r="J228" i="4"/>
  <c r="J146" i="4"/>
  <c r="J131" i="4"/>
  <c r="J120" i="4"/>
  <c r="J117" i="4"/>
  <c r="J84" i="4"/>
  <c r="J23" i="4"/>
  <c r="I9" i="3"/>
  <c r="H9" i="3"/>
  <c r="G9" i="3"/>
  <c r="F9" i="3"/>
  <c r="J9" i="3"/>
  <c r="J8" i="3"/>
  <c r="J7" i="3"/>
  <c r="J6" i="3"/>
  <c r="J5" i="3"/>
  <c r="J4" i="3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L1" i="2"/>
  <c r="AK1" i="2"/>
  <c r="AJ1" i="2"/>
  <c r="AI1" i="2"/>
  <c r="AH1" i="2"/>
  <c r="AM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600-000001000000}">
      <text>
        <r>
          <rPr>
            <b/>
            <sz val="8"/>
            <color indexed="9"/>
            <rFont val="Tahoma"/>
            <family val="2"/>
          </rPr>
          <t>Karine Lago:</t>
        </r>
        <r>
          <rPr>
            <sz val="8"/>
            <color indexed="9"/>
            <rFont val="Tahoma"/>
            <family val="2"/>
          </rPr>
          <t xml:space="preserve">
Verificar número junto a equipe de vendas.</t>
        </r>
      </text>
    </comment>
  </commentList>
</comments>
</file>

<file path=xl/sharedStrings.xml><?xml version="1.0" encoding="utf-8"?>
<sst xmlns="http://schemas.openxmlformats.org/spreadsheetml/2006/main" count="8536" uniqueCount="1313">
  <si>
    <t>Total</t>
  </si>
  <si>
    <t>Arnold, Cole</t>
  </si>
  <si>
    <t>NE</t>
  </si>
  <si>
    <t>Kelly, Icelita</t>
  </si>
  <si>
    <t>Norman, Rita</t>
  </si>
  <si>
    <t>SE</t>
  </si>
  <si>
    <t>Livingston, Lynette</t>
  </si>
  <si>
    <t>Lucas, John</t>
  </si>
  <si>
    <t>Maynard, Susan</t>
  </si>
  <si>
    <t>McCullough, Scott</t>
  </si>
  <si>
    <t>Item</t>
  </si>
  <si>
    <t xml:space="preserve"> Total</t>
  </si>
  <si>
    <t>Fitzgerald, George</t>
  </si>
  <si>
    <t>Ford, Matt</t>
  </si>
  <si>
    <t>French, Robert</t>
  </si>
  <si>
    <t>Frost, Adam</t>
  </si>
  <si>
    <t>Gordon, Diane</t>
  </si>
  <si>
    <t>Holloway, Chris</t>
  </si>
  <si>
    <t>Morrow, Richard</t>
  </si>
  <si>
    <t>Morton, Brian</t>
  </si>
  <si>
    <t>Walls, Brian</t>
  </si>
  <si>
    <t>M</t>
  </si>
  <si>
    <t>Espinoza, Derrell</t>
  </si>
  <si>
    <t>Farmer, Suzanne</t>
  </si>
  <si>
    <t>Fox, Ellen</t>
  </si>
  <si>
    <t>Freeman, Dennis</t>
  </si>
  <si>
    <t>Gilbert, Shannon</t>
  </si>
  <si>
    <t>Harper, Cynthia</t>
  </si>
  <si>
    <t>Henson, Debra</t>
  </si>
  <si>
    <t>Hunter, Lisa</t>
  </si>
  <si>
    <t>Jackson, Eric</t>
  </si>
  <si>
    <t>Jefferson, Elaine</t>
  </si>
  <si>
    <t>Jennings, Gary</t>
  </si>
  <si>
    <t>Long, Gary</t>
  </si>
  <si>
    <t>Neal, Sally</t>
  </si>
  <si>
    <t>Ramsey, Nathaniel</t>
  </si>
  <si>
    <t>Shannon, Kevin</t>
  </si>
  <si>
    <t>Shepherd, Annie</t>
  </si>
  <si>
    <t>Villarreal, Stephen</t>
  </si>
  <si>
    <t>Watkins, Gary</t>
  </si>
  <si>
    <t>Wells, Carlos</t>
  </si>
  <si>
    <t>West, Jeffrey</t>
  </si>
  <si>
    <t>Woodard, Charles</t>
  </si>
  <si>
    <t>Grant, Leonard</t>
  </si>
  <si>
    <t>Higgins, Angela</t>
  </si>
  <si>
    <t>Horn, George</t>
  </si>
  <si>
    <t>Kirby, Michael</t>
  </si>
  <si>
    <t>Rivers, Douglas</t>
  </si>
  <si>
    <t>Schmidt, Michael</t>
  </si>
  <si>
    <t>Scott, Todd</t>
  </si>
  <si>
    <t>Stanley, Eric</t>
  </si>
  <si>
    <t>Walters, Ann</t>
  </si>
  <si>
    <t>Lindsey, Deborah</t>
  </si>
  <si>
    <t>Page, Lisa</t>
  </si>
  <si>
    <t>Weber, Larry</t>
  </si>
  <si>
    <t>Taylor, Hector</t>
  </si>
  <si>
    <t>Maxwell, Jill</t>
  </si>
  <si>
    <t>Ray, ReAnnon</t>
  </si>
  <si>
    <t>Garner, Terry</t>
  </si>
  <si>
    <t>Hutchinson, Robin</t>
  </si>
  <si>
    <t>Lloyd, John</t>
  </si>
  <si>
    <t>Perkins, Donald</t>
  </si>
  <si>
    <t>Winters, Shaun</t>
  </si>
  <si>
    <t>McCoy, Preston</t>
  </si>
  <si>
    <t>Nixon, Randy</t>
  </si>
  <si>
    <t>Park, Timothy</t>
  </si>
  <si>
    <t>Phelps, Gretchen</t>
  </si>
  <si>
    <t>Potter, Dawn</t>
  </si>
  <si>
    <t>Thornton, Charles</t>
  </si>
  <si>
    <t>Walton, Benjamin</t>
  </si>
  <si>
    <t>Wyatt, Kelly</t>
  </si>
  <si>
    <t>Fleming, Irv</t>
  </si>
  <si>
    <t>Gomez, Ed</t>
  </si>
  <si>
    <t>Kim, Deborah</t>
  </si>
  <si>
    <t>Landry, Linda</t>
  </si>
  <si>
    <t>Malone, Daniel</t>
  </si>
  <si>
    <t>Griffith, Michelle</t>
  </si>
  <si>
    <t>Hudson, Lorna</t>
  </si>
  <si>
    <t>James, Lynn</t>
  </si>
  <si>
    <t>Kent, Angus</t>
  </si>
  <si>
    <t>Morgan, Patricia</t>
  </si>
  <si>
    <t>Perry, Christopher</t>
  </si>
  <si>
    <t>Pitts, Dana</t>
  </si>
  <si>
    <t>Stone, Brian</t>
  </si>
  <si>
    <t>Vance, Cheryl</t>
  </si>
  <si>
    <t>Wallace, Timothy</t>
  </si>
  <si>
    <t>Weiss, Marisa</t>
  </si>
  <si>
    <t>Wheeler, Meegan</t>
  </si>
  <si>
    <t>York, Steven</t>
  </si>
  <si>
    <t>Farrell, Laura</t>
  </si>
  <si>
    <t>Harding, Erin</t>
  </si>
  <si>
    <t>Harmon, Paul</t>
  </si>
  <si>
    <t>Hickman, John</t>
  </si>
  <si>
    <t>Hood, Renee</t>
  </si>
  <si>
    <t>Huff, Erik</t>
  </si>
  <si>
    <t>McDonald, Debra</t>
  </si>
  <si>
    <t>Nichols, Nathaniel</t>
  </si>
  <si>
    <t>Norris, Tamara</t>
  </si>
  <si>
    <t>Poole, Tracy</t>
  </si>
  <si>
    <t>Powers, Tia</t>
  </si>
  <si>
    <t>Richardson, Debbie</t>
  </si>
  <si>
    <t>Sherman, Karin</t>
  </si>
  <si>
    <t>Steele, Gerald</t>
  </si>
  <si>
    <t>Warren, Jean</t>
  </si>
  <si>
    <t>Whitehead, Carolyn</t>
  </si>
  <si>
    <t>Wolfe, Keith</t>
  </si>
  <si>
    <t>Goodman, Kuyler</t>
  </si>
  <si>
    <t>Nicholson, Lee</t>
  </si>
  <si>
    <t>Simmons, Robert</t>
  </si>
  <si>
    <t>Simpson, Jimmy</t>
  </si>
  <si>
    <t>Thompson, John</t>
  </si>
  <si>
    <t>Matthews, Diane</t>
  </si>
  <si>
    <t>May, Steve</t>
  </si>
  <si>
    <t>Mendoza, Bobby</t>
  </si>
  <si>
    <t>Hardin, Gregory</t>
  </si>
  <si>
    <t>Stokes, Jonathan</t>
  </si>
  <si>
    <t>Juarez, Neill</t>
  </si>
  <si>
    <t>Kerr, Mihaela</t>
  </si>
  <si>
    <t>Wade, Kevin</t>
  </si>
  <si>
    <t>Knight, Denise</t>
  </si>
  <si>
    <t>Stephenson, Matt</t>
  </si>
  <si>
    <t>Gregory, Jon</t>
  </si>
  <si>
    <t>Medina, Warren</t>
  </si>
  <si>
    <t>Nelson, Shira</t>
  </si>
  <si>
    <t>Floyd, Eric</t>
  </si>
  <si>
    <t>Greer, Brian</t>
  </si>
  <si>
    <t>Guerra, Karen</t>
  </si>
  <si>
    <t>Underwood, Todd</t>
  </si>
  <si>
    <t>Walsh, Matthew</t>
  </si>
  <si>
    <t>Fowler, John</t>
  </si>
  <si>
    <t>Garrison, Chris</t>
  </si>
  <si>
    <t>Hancock, Allen</t>
  </si>
  <si>
    <t>Hess, Brian</t>
  </si>
  <si>
    <t>Hodges, Lisa</t>
  </si>
  <si>
    <t>Luna, Rodney</t>
  </si>
  <si>
    <t>Mathews, Marcia</t>
  </si>
  <si>
    <t>McClain, Steven</t>
  </si>
  <si>
    <t>Murray, Rebecca</t>
  </si>
  <si>
    <t>Olson, Melanie</t>
  </si>
  <si>
    <t>Reeves, Greg</t>
  </si>
  <si>
    <t>Saunders, Corey</t>
  </si>
  <si>
    <t>Sutton, Matthew</t>
  </si>
  <si>
    <t>Terry, Karin</t>
  </si>
  <si>
    <t>Yates, Doug</t>
  </si>
  <si>
    <t>Guerrero, Laura</t>
  </si>
  <si>
    <t>Mosley, Michael</t>
  </si>
  <si>
    <t>Orr, Jennifer</t>
  </si>
  <si>
    <t>Robbins, Suzanne</t>
  </si>
  <si>
    <t>Sawyer, Catherine</t>
  </si>
  <si>
    <t>Randolph, Kristin</t>
  </si>
  <si>
    <t>Miranda, Elena</t>
  </si>
  <si>
    <t>Gilmore, Terry</t>
  </si>
  <si>
    <t>English, David</t>
  </si>
  <si>
    <t>Fields, Cathy</t>
  </si>
  <si>
    <t>Herring, Joanna</t>
  </si>
  <si>
    <t>House, Paul</t>
  </si>
  <si>
    <t>Huffman, Ignacio</t>
  </si>
  <si>
    <t>Larson, David</t>
  </si>
  <si>
    <t>Manning, John</t>
  </si>
  <si>
    <t>Marshall, Anita</t>
  </si>
  <si>
    <t>Merritt, Kevin</t>
  </si>
  <si>
    <t>Oneal, William</t>
  </si>
  <si>
    <t>Parker, Carl</t>
  </si>
  <si>
    <t>Pearson, Cassy</t>
  </si>
  <si>
    <t>Pittman, Bacardi</t>
  </si>
  <si>
    <t>Robinson, John</t>
  </si>
  <si>
    <t>Rodriguez, Scott</t>
  </si>
  <si>
    <t>Rojas, Charles</t>
  </si>
  <si>
    <t>Roth, Tony</t>
  </si>
  <si>
    <t>Ryan, Ryan</t>
  </si>
  <si>
    <t>Trujillo, Shawn</t>
  </si>
  <si>
    <t>Wilkinson, Gregory</t>
  </si>
  <si>
    <t>Fernandez, Marie</t>
  </si>
  <si>
    <t>Finley, James</t>
  </si>
  <si>
    <t>Flores, Angela</t>
  </si>
  <si>
    <t>Gibbs, Debra</t>
  </si>
  <si>
    <t>Golden, Christine</t>
  </si>
  <si>
    <t>Greene, Alexander</t>
  </si>
  <si>
    <t>Harris, Brian</t>
  </si>
  <si>
    <t>Heath, Deborah</t>
  </si>
  <si>
    <t>Hobbs, Scott</t>
  </si>
  <si>
    <t>Houston, Mark</t>
  </si>
  <si>
    <t>Humphrey, Andrew</t>
  </si>
  <si>
    <t>Kemp, Holly</t>
  </si>
  <si>
    <t>McBride, Grazyna</t>
  </si>
  <si>
    <t>McCall, Keith</t>
  </si>
  <si>
    <t>McGee, Carol</t>
  </si>
  <si>
    <t>McGuire, Rebecca</t>
  </si>
  <si>
    <t>McKinney, Chris</t>
  </si>
  <si>
    <t>McLaughlin, Edward</t>
  </si>
  <si>
    <t>Melton, Scott</t>
  </si>
  <si>
    <t>Mendez, Max</t>
  </si>
  <si>
    <t>Meyer, Charles</t>
  </si>
  <si>
    <t>Petersen, Timothy</t>
  </si>
  <si>
    <t>Price, Diana</t>
  </si>
  <si>
    <t>Rhodes, Brenda</t>
  </si>
  <si>
    <t>Rice, Diane</t>
  </si>
  <si>
    <t>Richard, Karen</t>
  </si>
  <si>
    <t>Rios, Fredrick</t>
  </si>
  <si>
    <t>Sanders, Troy</t>
  </si>
  <si>
    <t>Sullivan, Robert</t>
  </si>
  <si>
    <t>Summers, Harold</t>
  </si>
  <si>
    <t>Tate, Zachary</t>
  </si>
  <si>
    <t>Velasquez, Clint</t>
  </si>
  <si>
    <t>Vincent, Guy</t>
  </si>
  <si>
    <t>Walker, Mike</t>
  </si>
  <si>
    <t>Washington, Phillip</t>
  </si>
  <si>
    <t>Watson, Christian</t>
  </si>
  <si>
    <t>Weaver, Eric</t>
  </si>
  <si>
    <t>Whitaker, Jessica</t>
  </si>
  <si>
    <t>Haynes, Ernest</t>
  </si>
  <si>
    <t>Lyons, Brian</t>
  </si>
  <si>
    <t>Miller, Jessica</t>
  </si>
  <si>
    <t>Moran, Carol</t>
  </si>
  <si>
    <t>Payne, Vicky</t>
  </si>
  <si>
    <t>Powell, Juli</t>
  </si>
  <si>
    <t>Richards, Richard</t>
  </si>
  <si>
    <t>Harrison, Jonathan</t>
  </si>
  <si>
    <t>Joseph, Christopher</t>
  </si>
  <si>
    <t>McKee, Michelle</t>
  </si>
  <si>
    <t>Meyers, David</t>
  </si>
  <si>
    <t>Pena, Erik</t>
  </si>
  <si>
    <t>Schultz, Norman</t>
  </si>
  <si>
    <t>Sharp, Janine</t>
  </si>
  <si>
    <t>Hanson, Dennis</t>
  </si>
  <si>
    <t>Hernandez, Glenn</t>
  </si>
  <si>
    <t>Roberts, Jackie</t>
  </si>
  <si>
    <t>Savage, John</t>
  </si>
  <si>
    <t>Wood, Larry</t>
  </si>
  <si>
    <t>Marketing</t>
  </si>
  <si>
    <t>Koch, Danielle</t>
  </si>
  <si>
    <t>Marquez, Thomas</t>
  </si>
  <si>
    <t>McLean, Richard</t>
  </si>
  <si>
    <t>Reyes, Mary</t>
  </si>
  <si>
    <t>Simon, Sheila</t>
  </si>
  <si>
    <t>Stephens, Bonnie</t>
  </si>
  <si>
    <t>Valdez, Ann</t>
  </si>
  <si>
    <t>Fischer, David</t>
  </si>
  <si>
    <t>Gill, Douglas</t>
  </si>
  <si>
    <t>Hamilton, Theo</t>
  </si>
  <si>
    <t>Hogan, Daniel</t>
  </si>
  <si>
    <t>Hull, Jeanne</t>
  </si>
  <si>
    <t>Ingram, Matt</t>
  </si>
  <si>
    <t>Johns, Chad</t>
  </si>
  <si>
    <t>Jones, John</t>
  </si>
  <si>
    <t>Knox, Lori</t>
  </si>
  <si>
    <t>Love, Danny</t>
  </si>
  <si>
    <t>Moore, Robert</t>
  </si>
  <si>
    <t>Patton, Corey</t>
  </si>
  <si>
    <t>Prince, Robert</t>
  </si>
  <si>
    <t>Randall, Yvonne</t>
  </si>
  <si>
    <t>Reed, Larry</t>
  </si>
  <si>
    <t>Reynolds, Barbara</t>
  </si>
  <si>
    <t>Robles, Charles</t>
  </si>
  <si>
    <t>Spears, Melanie</t>
  </si>
  <si>
    <t>Trevino, Gary</t>
  </si>
  <si>
    <t>Jensen, Kristina</t>
  </si>
  <si>
    <t>Johnston, Daniel</t>
  </si>
  <si>
    <t>Lambert, Jody</t>
  </si>
  <si>
    <t>Ross, Janice</t>
  </si>
  <si>
    <t>Tucker, James</t>
  </si>
  <si>
    <t>Waters, Alfred</t>
  </si>
  <si>
    <t>Leach, Jingwen</t>
  </si>
  <si>
    <t>Gates, Anne</t>
  </si>
  <si>
    <t>Hardy, Svetlana</t>
  </si>
  <si>
    <t>Jordan, Mark</t>
  </si>
  <si>
    <t>Rich, Brent</t>
  </si>
  <si>
    <t>Townsend, Jerry</t>
  </si>
  <si>
    <t>Wise, Ted</t>
  </si>
  <si>
    <t>Evans, Rolin</t>
  </si>
  <si>
    <t>Lee, Charles</t>
  </si>
  <si>
    <t>Lowe, Michelle</t>
  </si>
  <si>
    <t>Mathis, Shari</t>
  </si>
  <si>
    <t>Morse, Michael</t>
  </si>
  <si>
    <t>Noble, Michael</t>
  </si>
  <si>
    <t>Nunez, Benning</t>
  </si>
  <si>
    <t>Reese, Marc</t>
  </si>
  <si>
    <t>Santos, Garret</t>
  </si>
  <si>
    <t>Shaffer, Nobuko</t>
  </si>
  <si>
    <t>Vazquez, Kenneth</t>
  </si>
  <si>
    <t>Lara, Mark</t>
  </si>
  <si>
    <t>Robertson, Nathan</t>
  </si>
  <si>
    <t>Montgomery, Chris</t>
  </si>
  <si>
    <t>Williams, Scott</t>
  </si>
  <si>
    <t>Estes, Mary</t>
  </si>
  <si>
    <t>Gentry, John</t>
  </si>
  <si>
    <t>Hartman, Michael</t>
  </si>
  <si>
    <t>Maldonado, Robert</t>
  </si>
  <si>
    <t>Parsons, Phillip</t>
  </si>
  <si>
    <t>Watts, Curtis</t>
  </si>
  <si>
    <t>Hoffman, Brian D</t>
  </si>
  <si>
    <t>McCormick, Hsi</t>
  </si>
  <si>
    <t>Obrien, Madelyn</t>
  </si>
  <si>
    <t>Stevens, Andrew</t>
  </si>
  <si>
    <t>Warner, Stephen</t>
  </si>
  <si>
    <t>Fisher, Maria</t>
  </si>
  <si>
    <t>Gaines, Sheela</t>
  </si>
  <si>
    <t>Harrell, Cristin</t>
  </si>
  <si>
    <t>Henry, Craig</t>
  </si>
  <si>
    <t>Holt, Robert</t>
  </si>
  <si>
    <t>Hughes, Kevin</t>
  </si>
  <si>
    <t>Johnson, Mary Jo</t>
  </si>
  <si>
    <t>Marks, LaReina</t>
  </si>
  <si>
    <t>Massey, Mark</t>
  </si>
  <si>
    <t>Monroe, Justin</t>
  </si>
  <si>
    <t>Moreno, Chris</t>
  </si>
  <si>
    <t>Munoz, Michael</t>
  </si>
  <si>
    <t>Murphy, Jeff</t>
  </si>
  <si>
    <t>Owens, Dwight</t>
  </si>
  <si>
    <t>Paul, Michael</t>
  </si>
  <si>
    <t>Rogers, Colleen</t>
  </si>
  <si>
    <t>Ruiz, Randall</t>
  </si>
  <si>
    <t>Schroeder, Bennet</t>
  </si>
  <si>
    <t>Solomon, Michael</t>
  </si>
  <si>
    <t>Strong, Lisa</t>
  </si>
  <si>
    <t>Torres, Bruce</t>
  </si>
  <si>
    <t>Tyler, Javier</t>
  </si>
  <si>
    <t>Vega, Alexandra</t>
  </si>
  <si>
    <t>Velez, Letitia</t>
  </si>
  <si>
    <t>Glenn, Christopher</t>
  </si>
  <si>
    <t>Harrington, Aron</t>
  </si>
  <si>
    <t>Pugh, Lawrence</t>
  </si>
  <si>
    <t>Rush, Lateef</t>
  </si>
  <si>
    <t>Santiago, Michael</t>
  </si>
  <si>
    <t>Hodge, Craig</t>
  </si>
  <si>
    <t>King, Taslim</t>
  </si>
  <si>
    <t>Turner, Ray</t>
  </si>
  <si>
    <t>Erickson, Ricky</t>
  </si>
  <si>
    <t>George, Jessica</t>
  </si>
  <si>
    <t>Gibson, Janet</t>
  </si>
  <si>
    <t>Graham, David</t>
  </si>
  <si>
    <t>Hall, Jenny</t>
  </si>
  <si>
    <t>Hicks, Monica</t>
  </si>
  <si>
    <t>Hopkins, Lisa</t>
  </si>
  <si>
    <t>Jimenez, Dominic</t>
  </si>
  <si>
    <t>Keith, Thomas</t>
  </si>
  <si>
    <t>Keller, Jason</t>
  </si>
  <si>
    <t>Lester, Sherri</t>
  </si>
  <si>
    <t>Martin, Terry</t>
  </si>
  <si>
    <t>Mills, Melissa</t>
  </si>
  <si>
    <t>Morales, Linda</t>
  </si>
  <si>
    <t>Myers, Marc</t>
  </si>
  <si>
    <t>Ortega, Jeffrey</t>
  </si>
  <si>
    <t>Salazar, Ruben</t>
  </si>
  <si>
    <t>Snyder, Duane</t>
  </si>
  <si>
    <t>Stevenson, Michael</t>
  </si>
  <si>
    <t>Garrett, Chris</t>
  </si>
  <si>
    <t>Giles, Kathleen</t>
  </si>
  <si>
    <t>Gonzalez, David</t>
  </si>
  <si>
    <t>Graves, Michael</t>
  </si>
  <si>
    <t>Gray, Mark</t>
  </si>
  <si>
    <t>Hart, Richard</t>
  </si>
  <si>
    <t>Harvey, Michael</t>
  </si>
  <si>
    <t>Henderson, Anthony</t>
  </si>
  <si>
    <t>Leonard, Paul</t>
  </si>
  <si>
    <t>Lewis, Frederick</t>
  </si>
  <si>
    <t>Marsh, Cynthia</t>
  </si>
  <si>
    <t>McClure, Gary</t>
  </si>
  <si>
    <t>Mueller, Philip</t>
  </si>
  <si>
    <t>Newman, Aria</t>
  </si>
  <si>
    <t>Palmer, Terry</t>
  </si>
  <si>
    <t>Pennington, Gary</t>
  </si>
  <si>
    <t>Ramirez, Keith</t>
  </si>
  <si>
    <t>Rivera, Timothy</t>
  </si>
  <si>
    <t>Rose, Mark</t>
  </si>
  <si>
    <t>Salinas, Jon</t>
  </si>
  <si>
    <t>Sparks, Terri</t>
  </si>
  <si>
    <t>Sweeney, Barbara</t>
  </si>
  <si>
    <t>Thomas, Shannon</t>
  </si>
  <si>
    <t>Ware, David</t>
  </si>
  <si>
    <t>Webster, David</t>
  </si>
  <si>
    <t>Welch, Michael</t>
  </si>
  <si>
    <t>Willis, Ralph</t>
  </si>
  <si>
    <t>Ellison, Melyssa</t>
  </si>
  <si>
    <t>Goodwin, April</t>
  </si>
  <si>
    <t>Hansen, Andrew</t>
  </si>
  <si>
    <t>Hensley, William</t>
  </si>
  <si>
    <t>Kramer, Faye</t>
  </si>
  <si>
    <t>Ortiz, Cynthia</t>
  </si>
  <si>
    <t>Parks, Christopher</t>
  </si>
  <si>
    <t>Quinn, Cinnamon</t>
  </si>
  <si>
    <t>Singleton, David</t>
  </si>
  <si>
    <t>Zimmerman, Julian</t>
  </si>
  <si>
    <t>Grimes, Jeffrey</t>
  </si>
  <si>
    <t>Larsen, Lara</t>
  </si>
  <si>
    <t>Sandoval, James</t>
  </si>
  <si>
    <t>Sims, Don</t>
  </si>
  <si>
    <t>Leblanc, Jenny</t>
  </si>
  <si>
    <t>Olsen, Ewan</t>
  </si>
  <si>
    <t>Riley, David</t>
  </si>
  <si>
    <t>Green, Kim</t>
  </si>
  <si>
    <t>Flynn, Melissa</t>
  </si>
  <si>
    <t>McCarthy, Ryan</t>
  </si>
  <si>
    <t>Moody, Matthew</t>
  </si>
  <si>
    <t>Franklin, Alicia</t>
  </si>
  <si>
    <t>Rowe, Ken</t>
  </si>
  <si>
    <t>Phillips, Liesl</t>
  </si>
  <si>
    <t>Pratt, Erik</t>
  </si>
  <si>
    <t>Tanner, Timothy</t>
  </si>
  <si>
    <t>Todd, Steven</t>
  </si>
  <si>
    <t>White, Daniel</t>
  </si>
  <si>
    <t>Wiggins, Frank</t>
  </si>
  <si>
    <t>Wilkins, Jesse</t>
  </si>
  <si>
    <t>Wolf, Debbie</t>
  </si>
  <si>
    <t>Oconnor, Kent</t>
  </si>
  <si>
    <t>Gallagher, Johnson</t>
  </si>
  <si>
    <t>Holland, Donald</t>
  </si>
  <si>
    <t>Jan</t>
  </si>
  <si>
    <t>Mar</t>
  </si>
  <si>
    <t>Jun</t>
  </si>
  <si>
    <t>Jul</t>
  </si>
  <si>
    <t>Nov</t>
  </si>
  <si>
    <t>TOTAL</t>
  </si>
  <si>
    <t>Receitas</t>
  </si>
  <si>
    <t>Despesas</t>
  </si>
  <si>
    <t>Lucro</t>
  </si>
  <si>
    <t>YTD Lucro</t>
  </si>
  <si>
    <t xml:space="preserve">% Variação Receita </t>
  </si>
  <si>
    <t>% Variação Despesas</t>
  </si>
  <si>
    <t>% Variação Lucro</t>
  </si>
  <si>
    <t>Receitas:Despesas</t>
  </si>
  <si>
    <t>Receitas:Lucro</t>
  </si>
  <si>
    <t>Despesas:Lucro</t>
  </si>
  <si>
    <t>Tipo</t>
  </si>
  <si>
    <t>Fev</t>
  </si>
  <si>
    <t>Abr</t>
  </si>
  <si>
    <t>Mai</t>
  </si>
  <si>
    <t>Ago</t>
  </si>
  <si>
    <t>Set</t>
  </si>
  <si>
    <t>Out</t>
  </si>
  <si>
    <t>Dez</t>
  </si>
  <si>
    <t>1T</t>
  </si>
  <si>
    <t>2T</t>
  </si>
  <si>
    <t>3T</t>
  </si>
  <si>
    <t>4T</t>
  </si>
  <si>
    <t>Vendas</t>
  </si>
  <si>
    <t>Receita Bruta</t>
  </si>
  <si>
    <t>Transporte</t>
  </si>
  <si>
    <t>Aumento:</t>
  </si>
  <si>
    <t>COGS</t>
  </si>
  <si>
    <t>Outros</t>
  </si>
  <si>
    <t>COGS Total</t>
  </si>
  <si>
    <t>Lucro Bruto</t>
  </si>
  <si>
    <t>DESPESAS</t>
  </si>
  <si>
    <t>RECEITAS</t>
  </si>
  <si>
    <t>Total final:</t>
  </si>
  <si>
    <t>PROJEÇÃO DE FATURAMENTO 2019</t>
  </si>
  <si>
    <t>Eletricidade</t>
  </si>
  <si>
    <t>Comida</t>
  </si>
  <si>
    <t>Aquecimento</t>
  </si>
  <si>
    <t>Seguro</t>
  </si>
  <si>
    <t>Empréstimo</t>
  </si>
  <si>
    <t>Suprimentos</t>
  </si>
  <si>
    <t>Aluguel</t>
  </si>
  <si>
    <t>Salários</t>
  </si>
  <si>
    <t>Taxas</t>
  </si>
  <si>
    <t>Telefonia</t>
  </si>
  <si>
    <t>Treinamento</t>
  </si>
  <si>
    <t>Viagens</t>
  </si>
  <si>
    <t>Outras Despesas</t>
  </si>
  <si>
    <t>Água</t>
  </si>
  <si>
    <t>Total Despesas</t>
  </si>
  <si>
    <t>Lucro Líquido</t>
  </si>
  <si>
    <t>Miguel Muniz</t>
  </si>
  <si>
    <t>Davi  Schumacher</t>
  </si>
  <si>
    <t>Arthur Mazzaropi</t>
  </si>
  <si>
    <t>Gabriel Monteiro</t>
  </si>
  <si>
    <t>Pedro Müller</t>
  </si>
  <si>
    <t>Lucas Marques</t>
  </si>
  <si>
    <t>Matheus Moraes</t>
  </si>
  <si>
    <t>Bernardo Duarte</t>
  </si>
  <si>
    <t>Rafael Vasconcelos</t>
  </si>
  <si>
    <t>Guilherme Montenegro</t>
  </si>
  <si>
    <t>Enzo Fagundes</t>
  </si>
  <si>
    <t>Felipe Trindade</t>
  </si>
  <si>
    <t>Gustavo Vargas</t>
  </si>
  <si>
    <t>Nicolas Ferraz</t>
  </si>
  <si>
    <t>Heitor Carvalho</t>
  </si>
  <si>
    <t>Samuel Dolabella</t>
  </si>
  <si>
    <t>João Pedro Evelyn</t>
  </si>
  <si>
    <t>Pedro Henrique Reymond</t>
  </si>
  <si>
    <t>Cauã Lins</t>
  </si>
  <si>
    <t>Henrique Andrade</t>
  </si>
  <si>
    <t>Murilo Boaventura</t>
  </si>
  <si>
    <t>Eduardo Barcellos</t>
  </si>
  <si>
    <t>Vitor Dantas</t>
  </si>
  <si>
    <t>Daniel Oliveira</t>
  </si>
  <si>
    <t>Lorenzo Carvalho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</si>
  <si>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</si>
  <si>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</si>
  <si>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</si>
  <si>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</si>
  <si>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</si>
  <si>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</si>
  <si>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</si>
  <si>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</si>
  <si>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</si>
  <si>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</si>
  <si>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</si>
  <si>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</si>
  <si>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</si>
  <si>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</si>
  <si>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João Gabriel Garcia</t>
  </si>
  <si>
    <t>Benjamin Moura</t>
  </si>
  <si>
    <t>Joaquim Albuquerque</t>
  </si>
  <si>
    <t>Emanuel Antunes</t>
  </si>
  <si>
    <t>Thomas Barcelos</t>
  </si>
  <si>
    <t>Ryan Roriz</t>
  </si>
  <si>
    <t>Carlos Eduardo Ferrari</t>
  </si>
  <si>
    <t>Rodrigo Castiel</t>
  </si>
  <si>
    <t>Ian Fischer</t>
  </si>
  <si>
    <t>Fernando Novaes</t>
  </si>
  <si>
    <t>Bruno Gimenez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</si>
  <si>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</si>
  <si>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</si>
  <si>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</si>
  <si>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</si>
  <si>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</si>
  <si>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</si>
  <si>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</si>
  <si>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</si>
  <si>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</si>
  <si>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</si>
  <si>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</si>
  <si>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</si>
  <si>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</si>
  <si>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</si>
  <si>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</si>
  <si>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</si>
  <si>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</si>
  <si>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</si>
  <si>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</si>
  <si>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</si>
  <si>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</si>
  <si>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</si>
  <si>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</si>
  <si>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</si>
  <si>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</si>
  <si>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</si>
  <si>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</si>
  <si>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</si>
  <si>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</si>
  <si>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</si>
  <si>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</si>
  <si>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</si>
  <si>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</si>
  <si>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</si>
  <si>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</si>
  <si>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</si>
  <si>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</si>
  <si>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</si>
  <si>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</si>
  <si>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</si>
  <si>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</si>
  <si>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</si>
  <si>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</si>
  <si>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</si>
  <si>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</si>
  <si>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</si>
  <si>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</si>
  <si>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</si>
  <si>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</si>
  <si>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</si>
  <si>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</si>
  <si>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</si>
  <si>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</si>
  <si>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</si>
  <si>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</si>
  <si>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</si>
  <si>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</si>
  <si>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</si>
  <si>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</si>
  <si>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</si>
  <si>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</si>
  <si>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</si>
  <si>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</si>
  <si>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</si>
  <si>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</si>
  <si>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</si>
  <si>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</si>
  <si>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</si>
  <si>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</si>
  <si>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</si>
  <si>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</si>
  <si>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</si>
  <si>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</si>
  <si>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</si>
  <si>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</si>
  <si>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</si>
  <si>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</si>
  <si>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</si>
  <si>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</si>
  <si>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</si>
  <si>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</si>
  <si>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</si>
  <si>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</si>
  <si>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</si>
  <si>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</si>
  <si>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</si>
  <si>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</si>
  <si>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</si>
  <si>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</si>
  <si>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</si>
  <si>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</si>
  <si>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</si>
  <si>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</si>
  <si>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</si>
  <si>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</si>
  <si>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</si>
  <si>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</si>
  <si>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</si>
  <si>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</si>
  <si>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</si>
  <si>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</si>
  <si>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</si>
  <si>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</si>
  <si>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</si>
  <si>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</si>
  <si>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</si>
  <si>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</si>
  <si>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</si>
  <si>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</si>
  <si>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</si>
  <si>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</si>
  <si>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</si>
  <si>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</si>
  <si>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</si>
  <si>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</si>
  <si>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</si>
  <si>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</si>
  <si>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</si>
  <si>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</si>
  <si>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</si>
  <si>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</si>
  <si>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</si>
  <si>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</si>
  <si>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</si>
  <si>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</si>
  <si>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</si>
  <si>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</si>
  <si>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</si>
  <si>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</si>
  <si>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</si>
  <si>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</si>
  <si>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</si>
  <si>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</si>
  <si>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</si>
  <si>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</si>
  <si>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</si>
  <si>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</si>
  <si>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</si>
  <si>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</si>
  <si>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</si>
  <si>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</si>
  <si>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</si>
  <si>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</si>
  <si>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</si>
  <si>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</si>
  <si>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</si>
  <si>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</si>
  <si>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</si>
  <si>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</si>
  <si>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</si>
  <si>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São Paulo</t>
  </si>
  <si>
    <t>(11) 7008-2582</t>
  </si>
  <si>
    <t>Minas Gerais</t>
  </si>
  <si>
    <t>(31) 8119-6984</t>
  </si>
  <si>
    <t>Rio de Janeiro</t>
  </si>
  <si>
    <t>(21) 5363-2677</t>
  </si>
  <si>
    <t>Rio Grande do Norte</t>
  </si>
  <si>
    <t>(84) 5184-3547</t>
  </si>
  <si>
    <t>Paraíba</t>
  </si>
  <si>
    <t>(83) 2297-2262</t>
  </si>
  <si>
    <t>(11) 7327-9203</t>
  </si>
  <si>
    <t>Espírito Santo</t>
  </si>
  <si>
    <t>(27) 9128-4141</t>
  </si>
  <si>
    <t>(16) 6538-5060</t>
  </si>
  <si>
    <t>Distrito Federal</t>
  </si>
  <si>
    <t>(61) 9120-6771</t>
  </si>
  <si>
    <t>Mato Grosso do Sul</t>
  </si>
  <si>
    <t>(67) 9512-4679</t>
  </si>
  <si>
    <t>Pernambuco</t>
  </si>
  <si>
    <t>(81) 8626-5290</t>
  </si>
  <si>
    <t>(22) 5179-8175</t>
  </si>
  <si>
    <t>Sergipe</t>
  </si>
  <si>
    <t>(79) 2688-2968</t>
  </si>
  <si>
    <t>(14) 7908-2061</t>
  </si>
  <si>
    <t>(11) 5609-9817</t>
  </si>
  <si>
    <t>Goiás</t>
  </si>
  <si>
    <t>(61) 3884-8909</t>
  </si>
  <si>
    <t>(22) 7773-4408</t>
  </si>
  <si>
    <t>(16) 4695-6535</t>
  </si>
  <si>
    <t>(22) 5925-2555</t>
  </si>
  <si>
    <t>(11) 7849-8651</t>
  </si>
  <si>
    <t>Rio Grande do Sul</t>
  </si>
  <si>
    <t>(51) 3433-4359</t>
  </si>
  <si>
    <t>(61) 3043-3375</t>
  </si>
  <si>
    <t>(62) 4929-9329</t>
  </si>
  <si>
    <t>Ceará</t>
  </si>
  <si>
    <t>(85) 3280-2678</t>
  </si>
  <si>
    <t>(81) 5118-6425</t>
  </si>
  <si>
    <t>(12) 3127-3427</t>
  </si>
  <si>
    <t>(21) 6746-7551</t>
  </si>
  <si>
    <t>Santa Catarina</t>
  </si>
  <si>
    <t>(47) 3380-3804</t>
  </si>
  <si>
    <t>(83) 4848-3858</t>
  </si>
  <si>
    <t>(81) 7851-7456</t>
  </si>
  <si>
    <t>Bahia</t>
  </si>
  <si>
    <t>(73) 6953-7691</t>
  </si>
  <si>
    <t>(55) 7134-8859</t>
  </si>
  <si>
    <t>(21) 5149-7559</t>
  </si>
  <si>
    <t>(18) 7758-3336</t>
  </si>
  <si>
    <t>Mato Grosso</t>
  </si>
  <si>
    <t>(65) 6720-5715</t>
  </si>
  <si>
    <t>(12) 7768-7667</t>
  </si>
  <si>
    <t>(32) 5430-3225</t>
  </si>
  <si>
    <t>Roraima</t>
  </si>
  <si>
    <t>(95) 8776-9685</t>
  </si>
  <si>
    <t>Paraná</t>
  </si>
  <si>
    <t>(43) 7600-8154</t>
  </si>
  <si>
    <t>(18) 5977-8099</t>
  </si>
  <si>
    <t>(34) 3807-5861</t>
  </si>
  <si>
    <t>(75) 2902-3580</t>
  </si>
  <si>
    <t>(27) 9361-4856</t>
  </si>
  <si>
    <t>(61) 6660-4821</t>
  </si>
  <si>
    <t>(44) 5683-3387</t>
  </si>
  <si>
    <t>(44) 4992-7775</t>
  </si>
  <si>
    <t>(67) 4509-3513</t>
  </si>
  <si>
    <t>(11) 4028-2033</t>
  </si>
  <si>
    <t>Rondônia</t>
  </si>
  <si>
    <t>(69) 5714-8818</t>
  </si>
  <si>
    <t>(19) 7660-8307</t>
  </si>
  <si>
    <t>(48) 3432-3640</t>
  </si>
  <si>
    <t>Maranhão</t>
  </si>
  <si>
    <t>(98) 7642-7406</t>
  </si>
  <si>
    <t>(43) 8271-3741</t>
  </si>
  <si>
    <t>(61) 9210-2914</t>
  </si>
  <si>
    <t>Tocantins</t>
  </si>
  <si>
    <t>(63) 2374-3323</t>
  </si>
  <si>
    <t>(21) 5537-6075</t>
  </si>
  <si>
    <t>(67) 2112-6168</t>
  </si>
  <si>
    <t>(11) 9358-8608</t>
  </si>
  <si>
    <t>(22) 6994-4251</t>
  </si>
  <si>
    <t>(35) 6691-9655</t>
  </si>
  <si>
    <t>(37) 2273-6432</t>
  </si>
  <si>
    <t>(31) 6681-5244</t>
  </si>
  <si>
    <t>(14) 3261-7511</t>
  </si>
  <si>
    <t>Piauí</t>
  </si>
  <si>
    <t>(86) 5317-6629</t>
  </si>
  <si>
    <t>(65) 4224-8598</t>
  </si>
  <si>
    <t>(37) 5172-9181</t>
  </si>
  <si>
    <t>(65) 8354-7371</t>
  </si>
  <si>
    <t>(83) 2729-7511</t>
  </si>
  <si>
    <t>(43) 8258-6186</t>
  </si>
  <si>
    <t>(38) 3121-9008</t>
  </si>
  <si>
    <t>(34) 8643-4408</t>
  </si>
  <si>
    <t>(86) 4463-3614</t>
  </si>
  <si>
    <t>(11) 3296-3835</t>
  </si>
  <si>
    <t>Pará</t>
  </si>
  <si>
    <t>(91) 2214-5078</t>
  </si>
  <si>
    <t>(21) 2075-5035</t>
  </si>
  <si>
    <t>(45) 5382-3184</t>
  </si>
  <si>
    <t>(91) 7953-3227</t>
  </si>
  <si>
    <t>(75) 6026-3846</t>
  </si>
  <si>
    <t>(85) 8215-9720</t>
  </si>
  <si>
    <t>(41) 5665-4072</t>
  </si>
  <si>
    <t>(85) 9940-4274</t>
  </si>
  <si>
    <t>(21) 2434-5639</t>
  </si>
  <si>
    <t>(91) 3517-6053</t>
  </si>
  <si>
    <t>(45) 8320-9657</t>
  </si>
  <si>
    <t>(11) 8010-4382</t>
  </si>
  <si>
    <t>(62) 2576-7299</t>
  </si>
  <si>
    <t>(31) 4682-5175</t>
  </si>
  <si>
    <t>(11) 2212-9054</t>
  </si>
  <si>
    <t>(21) 6587-3968</t>
  </si>
  <si>
    <t>(11) 3882-5403</t>
  </si>
  <si>
    <t>(11) 6700-2674</t>
  </si>
  <si>
    <t>(69) 9681-5030</t>
  </si>
  <si>
    <t>(19) 2107-6856</t>
  </si>
  <si>
    <t>(11) 7866-8362</t>
  </si>
  <si>
    <t>(21) 9511-4541</t>
  </si>
  <si>
    <t>(61) 8637-5258</t>
  </si>
  <si>
    <t>(71) 9216-8913</t>
  </si>
  <si>
    <t>(51) 8515-3515</t>
  </si>
  <si>
    <t>(14) 6715-2299</t>
  </si>
  <si>
    <t>(21) 7774-2405</t>
  </si>
  <si>
    <t>(79) 6062-7123</t>
  </si>
  <si>
    <t>(19) 9787-6256</t>
  </si>
  <si>
    <t>(34) 9103-8116</t>
  </si>
  <si>
    <t>(12) 2901-6739</t>
  </si>
  <si>
    <t>(12) 3225-2062</t>
  </si>
  <si>
    <t>(17) 6517-2235</t>
  </si>
  <si>
    <t>(18) 5940-6634</t>
  </si>
  <si>
    <t>(61) 8058-5935</t>
  </si>
  <si>
    <t>(55) 5560-7728</t>
  </si>
  <si>
    <t>(12) 2679-3156</t>
  </si>
  <si>
    <t>(88) 2437-5239</t>
  </si>
  <si>
    <t>(27) 2132-3542</t>
  </si>
  <si>
    <t>(11) 7838-3787</t>
  </si>
  <si>
    <t>(11) 6799-3016</t>
  </si>
  <si>
    <t>(12) 4262-3334</t>
  </si>
  <si>
    <t>(61) 7570-7680</t>
  </si>
  <si>
    <t>(67) 6564-7039</t>
  </si>
  <si>
    <t>(31) 9128-4461</t>
  </si>
  <si>
    <t>(24) 5678-7280</t>
  </si>
  <si>
    <t>(24) 2871-3144</t>
  </si>
  <si>
    <t>(41) 7527-9169</t>
  </si>
  <si>
    <t>(11) 5810-7273</t>
  </si>
  <si>
    <t>(85) 6533-9770</t>
  </si>
  <si>
    <t>(18) 5753-3621</t>
  </si>
  <si>
    <t>(24) 7560-7345</t>
  </si>
  <si>
    <t>(12) 9994-8749</t>
  </si>
  <si>
    <t>(11) 7851-3407</t>
  </si>
  <si>
    <t>(31) 9959-7143</t>
  </si>
  <si>
    <t>(22) 4958-2847</t>
  </si>
  <si>
    <t>(51) 6802-3979</t>
  </si>
  <si>
    <t>(11) 9055-8102</t>
  </si>
  <si>
    <t>(91) 5865-8464</t>
  </si>
  <si>
    <t>(85) 4550-8654</t>
  </si>
  <si>
    <t>(61) 7270-6701</t>
  </si>
  <si>
    <t>(62) 2046-9022</t>
  </si>
  <si>
    <t>(62) 6744-9283</t>
  </si>
  <si>
    <t>(62) 6690-3092</t>
  </si>
  <si>
    <t>(48) 4429-8405</t>
  </si>
  <si>
    <t>(45) 7512-3739</t>
  </si>
  <si>
    <t>(11) 7740-9429</t>
  </si>
  <si>
    <t>(34) 2881-5527</t>
  </si>
  <si>
    <t>(47) 6923-2730</t>
  </si>
  <si>
    <t>(17) 4359-5500</t>
  </si>
  <si>
    <t>(31) 7269-4668</t>
  </si>
  <si>
    <t>(61) 3501-3083</t>
  </si>
  <si>
    <t>(19) 3372-6355</t>
  </si>
  <si>
    <t>(81) 6929-5798</t>
  </si>
  <si>
    <t>(11) 3524-6849</t>
  </si>
  <si>
    <t>(21) 3476-6034</t>
  </si>
  <si>
    <t>Alagoas</t>
  </si>
  <si>
    <t>(82) 7701-5909</t>
  </si>
  <si>
    <t>(11) 7189-3999</t>
  </si>
  <si>
    <t>(95) 7991-2540</t>
  </si>
  <si>
    <t>(62) 5051-6369</t>
  </si>
  <si>
    <t>(65) 6673-3422</t>
  </si>
  <si>
    <t>(67) 3672-3801</t>
  </si>
  <si>
    <t>(81) 7107-7045</t>
  </si>
  <si>
    <t>(19) 6975-9324</t>
  </si>
  <si>
    <t>(11) 6613-6423</t>
  </si>
  <si>
    <t>(85) 6366-2254</t>
  </si>
  <si>
    <t>(21) 6969-2355</t>
  </si>
  <si>
    <t>(21) 3445-3331</t>
  </si>
  <si>
    <t>(17) 2671-7443</t>
  </si>
  <si>
    <t>(49) 5117-2390</t>
  </si>
  <si>
    <t>(48) 6311-7935</t>
  </si>
  <si>
    <t>(47) 3936-8905</t>
  </si>
  <si>
    <t>(65) 8640-9727</t>
  </si>
  <si>
    <t>(83) 9061-9445</t>
  </si>
  <si>
    <t>(11) 5739-9881</t>
  </si>
  <si>
    <t>(12) 8357-3762</t>
  </si>
  <si>
    <t>(64) 8278-6839</t>
  </si>
  <si>
    <t>(81) 4430-2438</t>
  </si>
  <si>
    <t>(41) 7248-4722</t>
  </si>
  <si>
    <t>(95) 4172-8620</t>
  </si>
  <si>
    <t>(94) 9043-9230</t>
  </si>
  <si>
    <t>(27) 9780-2780</t>
  </si>
  <si>
    <t>(11) 9370-3642</t>
  </si>
  <si>
    <t>(15) 3509-7832</t>
  </si>
  <si>
    <t>(38) 4485-9758</t>
  </si>
  <si>
    <t>(19) 5959-8866</t>
  </si>
  <si>
    <t>(81) 9737-6254</t>
  </si>
  <si>
    <t>(63) 6826-5189</t>
  </si>
  <si>
    <t>(81) 6919-8949</t>
  </si>
  <si>
    <t>(11) 4740-8885</t>
  </si>
  <si>
    <t>(71) 8104-5420</t>
  </si>
  <si>
    <t>(55) 3923-7682</t>
  </si>
  <si>
    <t>(11) 9671-2693</t>
  </si>
  <si>
    <t>(32) 3757-5660</t>
  </si>
  <si>
    <t>(11) 9419-6397</t>
  </si>
  <si>
    <t>(61) 5382-3988</t>
  </si>
  <si>
    <t>(27) 8696-9767</t>
  </si>
  <si>
    <t>(21) 4003-8564</t>
  </si>
  <si>
    <t>(67) 3652-8035</t>
  </si>
  <si>
    <t>(11) 7279-3756</t>
  </si>
  <si>
    <t>(15) 8232-3811</t>
  </si>
  <si>
    <t>(51) 8384-7382</t>
  </si>
  <si>
    <t>(24) 7115-4756</t>
  </si>
  <si>
    <t>(18) 4829-4988</t>
  </si>
  <si>
    <t>(19) 4116-6485</t>
  </si>
  <si>
    <t>(51) 4478-2441</t>
  </si>
  <si>
    <t>(81) 4320-7106</t>
  </si>
  <si>
    <t>Rua Professora Maria Losangeles Navarro 1358</t>
  </si>
  <si>
    <t>Rua Pocrane 1791</t>
  </si>
  <si>
    <t>Rua A 1378</t>
  </si>
  <si>
    <t>Vila Calistrato 474</t>
  </si>
  <si>
    <t>Avenida Carneiro da Cunha 789</t>
  </si>
  <si>
    <t>Rua Doutor Antônio Carlos Mirizola 601</t>
  </si>
  <si>
    <t>Rua da Paz 415</t>
  </si>
  <si>
    <t>Rua 109 571</t>
  </si>
  <si>
    <t>Quadra SHCGN 712 Bloco A 297</t>
  </si>
  <si>
    <t>Rua Domingos Belantani 409</t>
  </si>
  <si>
    <t>Rua Garopaba 482</t>
  </si>
  <si>
    <t>Rua Aristão Pinto 1788</t>
  </si>
  <si>
    <t>Travessa José Alves dos Santos 184</t>
  </si>
  <si>
    <t>Praça Epitácio Pessoa 628</t>
  </si>
  <si>
    <t>Rua Joaquim Fernandes 691</t>
  </si>
  <si>
    <t>Rua 01 1948</t>
  </si>
  <si>
    <t>Rua André Pinheiro 271</t>
  </si>
  <si>
    <t>Avenida Luiz Gonçalves da Silva 410</t>
  </si>
  <si>
    <t>Avenida Doutor Newton Guarana 1997</t>
  </si>
  <si>
    <t>Rua Barão de Jaceguai 109</t>
  </si>
  <si>
    <t>Rua Principal 288</t>
  </si>
  <si>
    <t>Rua 18 1744</t>
  </si>
  <si>
    <t>Rua D 29 1827</t>
  </si>
  <si>
    <t>Travessa Viana Martins 798</t>
  </si>
  <si>
    <t>Rua Cônsul Joseph Noujaim 751</t>
  </si>
  <si>
    <t>Rua Álvaro Barbosa Lima Netto 539</t>
  </si>
  <si>
    <t>Rua Projetada 1674</t>
  </si>
  <si>
    <t>Rua Herondina Pereira 793</t>
  </si>
  <si>
    <t>Rua Professora Corina Maria Rabelo 870</t>
  </si>
  <si>
    <t>Travessa Mogy 297</t>
  </si>
  <si>
    <t>Praça Alves 280</t>
  </si>
  <si>
    <t>Rua Alceu Wamosi 1131</t>
  </si>
  <si>
    <t>Travessa João Gonçalves 1474</t>
  </si>
  <si>
    <t>Travessa Padre Feijó 94</t>
  </si>
  <si>
    <t>Rua Mil 33</t>
  </si>
  <si>
    <t>Rua Delfino Alves dos Santos 851</t>
  </si>
  <si>
    <t>Rua Martins Barbosa 1461</t>
  </si>
  <si>
    <t>Rua São Mateus 1333</t>
  </si>
  <si>
    <t>Rua Corbélia 1114</t>
  </si>
  <si>
    <t>Avenida Edilsinho Capuano 71</t>
  </si>
  <si>
    <t>Rua Henri Bordon 1960</t>
  </si>
  <si>
    <t>Rua Líbia 768</t>
  </si>
  <si>
    <t>Rua Joana D'Arc 1784</t>
  </si>
  <si>
    <t>Quadra QE 40 Conjunto J 62</t>
  </si>
  <si>
    <t>Rua X 712</t>
  </si>
  <si>
    <t>Rua das Azaléias 1184</t>
  </si>
  <si>
    <t>Rua Marechal Rondon 1532</t>
  </si>
  <si>
    <t>Rua dos Pássaros 1568</t>
  </si>
  <si>
    <t>Rua Castro Alves 653</t>
  </si>
  <si>
    <t>Estrada Municipal 1019</t>
  </si>
  <si>
    <t>Rua Anita Garibaldi 235</t>
  </si>
  <si>
    <t>Rua Vicente Fialho 361</t>
  </si>
  <si>
    <t>Rua Ivo Moratelli 791</t>
  </si>
  <si>
    <t>Quadra QR 515 Conjunto 06 1874</t>
  </si>
  <si>
    <t>Rua NC 4 1263</t>
  </si>
  <si>
    <t>Rua Berna 282</t>
  </si>
  <si>
    <t>Rua Presidente Kennedy 27</t>
  </si>
  <si>
    <t>Praça Galdino Ramos da Silva 1952</t>
  </si>
  <si>
    <t>Rua Vinte e Quatro 111</t>
  </si>
  <si>
    <t>Travessa Primeiro de Janeiro 1490</t>
  </si>
  <si>
    <t>Rua Waldermar Pereira Duarte 1198</t>
  </si>
  <si>
    <t>Rua Aldimar de Miranda 887</t>
  </si>
  <si>
    <t>Rua Antônio Bortone 790</t>
  </si>
  <si>
    <t>Conjunto Morada Universidade 1959</t>
  </si>
  <si>
    <t>Rua Oir Castilho 1467</t>
  </si>
  <si>
    <t>Rua João Rodrigues de Almeida 875</t>
  </si>
  <si>
    <t>Rua A-2 1452</t>
  </si>
  <si>
    <t>Rua Pirpirituba 485</t>
  </si>
  <si>
    <t>Rua Guaporé 1401</t>
  </si>
  <si>
    <t>Rua Vinte e Nove 228</t>
  </si>
  <si>
    <t>Rua Lázaro Herculano Franca 600</t>
  </si>
  <si>
    <t>Parque Esperança 1183</t>
  </si>
  <si>
    <t>Avenida Hidelbrando Alvares de Paranhos 715</t>
  </si>
  <si>
    <t>Rua Dezoito A 155</t>
  </si>
  <si>
    <t>Rua Manuel da Rocha Mendes 1367</t>
  </si>
  <si>
    <t>Rua Paraíba 344</t>
  </si>
  <si>
    <t>Rua Doutor José Mariano Cavaleiro de Macedo 54</t>
  </si>
  <si>
    <t>Rua Lago Ipanema 1307</t>
  </si>
  <si>
    <t>Rua Antônio Canuto 322</t>
  </si>
  <si>
    <t>Rua Rio de Janeiro 46</t>
  </si>
  <si>
    <t>Rua Joaquim Machado da Ponte 1134</t>
  </si>
  <si>
    <t>Rua Wilson Costa 1063</t>
  </si>
  <si>
    <t>Travessa São José 1935</t>
  </si>
  <si>
    <t>Avenida Piquiri 1215</t>
  </si>
  <si>
    <t>Rua Ephigênia Maria Rodrigues Arena 209</t>
  </si>
  <si>
    <t>Rua 16 A 1656</t>
  </si>
  <si>
    <t>Rua Irmãos Naves 459</t>
  </si>
  <si>
    <t>Rua Achalá 1575</t>
  </si>
  <si>
    <t>Rua Carmelita de Jesus 360</t>
  </si>
  <si>
    <t>Rua Quirino da Silva 540</t>
  </si>
  <si>
    <t>Rua do Comércio 1206</t>
  </si>
  <si>
    <t>Rua Djalma Cavalcante 975</t>
  </si>
  <si>
    <t>Rua da Lagoa 1668</t>
  </si>
  <si>
    <t>Rua Santo Melarato 784</t>
  </si>
  <si>
    <t>Rua Painel 646</t>
  </si>
  <si>
    <t>Quadra QNG 20 778</t>
  </si>
  <si>
    <t>Rua Doutor Edgard Barros 1794</t>
  </si>
  <si>
    <t>Avenida Dom Bosco 327</t>
  </si>
  <si>
    <t>Rua Nicola Grenge 294</t>
  </si>
  <si>
    <t>Rua Justo Brito Sanches 199</t>
  </si>
  <si>
    <t>Rua Patrulheiro Carlos Gonçalves Santos 132</t>
  </si>
  <si>
    <t>Rua Ana Neri 773</t>
  </si>
  <si>
    <t>Alameda Antônio Carlos Vieira da Cunha 65</t>
  </si>
  <si>
    <t>Viela Onze 1779</t>
  </si>
  <si>
    <t>Rua Jobanito 1705</t>
  </si>
  <si>
    <t>Rua Elfrida Silva de Vito 1769</t>
  </si>
  <si>
    <t>Rua João Colla 472</t>
  </si>
  <si>
    <t>Rua 74 1073</t>
  </si>
  <si>
    <t>Rua José Paulo Teixeira 1690</t>
  </si>
  <si>
    <t>Rua Professor José Antônio Coutinho Condino 1499</t>
  </si>
  <si>
    <t>Rua Bruno Mendes 1032</t>
  </si>
  <si>
    <t>Avenida Eudes Scherrer de Souza 1325</t>
  </si>
  <si>
    <t>Rua Tabapuã 476</t>
  </si>
  <si>
    <t>Rua Paulo Setúbal 1489</t>
  </si>
  <si>
    <t>Rua dos Periquitos 1280</t>
  </si>
  <si>
    <t>Rua 1 1564</t>
  </si>
  <si>
    <t>Rua Guaratuba 106</t>
  </si>
  <si>
    <t>Rua Argoncilhe 182</t>
  </si>
  <si>
    <t>Rua Presidente Arthur Bernades 541</t>
  </si>
  <si>
    <t>Avenida Sávio Cota de Almeida Gama 1679</t>
  </si>
  <si>
    <t>Rua João Gonçalves Cordeiro 1461</t>
  </si>
  <si>
    <t>Rua Virgílio Paltrinieri 1910</t>
  </si>
  <si>
    <t>Rua do Marcos 1178</t>
  </si>
  <si>
    <t>Rua Dolores Duran 1936</t>
  </si>
  <si>
    <t>Rua Seis 1796</t>
  </si>
  <si>
    <t>Rua Adelino Pereira Carvalho 597</t>
  </si>
  <si>
    <t>Rua Abílio José Espindola 1197</t>
  </si>
  <si>
    <t>Rua Coronel Costa Dias 483</t>
  </si>
  <si>
    <t>Rua Joaquim Ribeiro de Castro 1844</t>
  </si>
  <si>
    <t>Rua Bahia 1114</t>
  </si>
  <si>
    <t>Rua República do Iraque 950</t>
  </si>
  <si>
    <t>Passagem Coronel Moisés 1496</t>
  </si>
  <si>
    <t>Rua da Penha 1945</t>
  </si>
  <si>
    <t>Quadra CL 210 Bloco A 882</t>
  </si>
  <si>
    <t>Rua 16-A 1531</t>
  </si>
  <si>
    <t>Rua Coridom 70</t>
  </si>
  <si>
    <t>Rua B 1181</t>
  </si>
  <si>
    <t>Avenida dos Merlins 1086</t>
  </si>
  <si>
    <t>Rua Adelino Formighieri 263</t>
  </si>
  <si>
    <t>Rua C 205</t>
  </si>
  <si>
    <t>Praça Severina Gontijo 834</t>
  </si>
  <si>
    <t>Rua Godofredo Rangel 923</t>
  </si>
  <si>
    <t>Rua Matheus Geraldo Buscariollo 684</t>
  </si>
  <si>
    <t>Alameda das Talaumas 108</t>
  </si>
  <si>
    <t>Quadra SQS 404 Bloco B 383</t>
  </si>
  <si>
    <t>Rua José Motta dos Santos 521</t>
  </si>
  <si>
    <t>Rua Arara 56</t>
  </si>
  <si>
    <t>Rua Antônio Fernandes Prado 109</t>
  </si>
  <si>
    <t>Rua E 619</t>
  </si>
  <si>
    <t>Rua São Pedro 1895</t>
  </si>
  <si>
    <t>Rua Itariri 507</t>
  </si>
  <si>
    <t>Rua L-11 369</t>
  </si>
  <si>
    <t>Rua dos Calapalos 1215</t>
  </si>
  <si>
    <t>Rua F 764</t>
  </si>
  <si>
    <t>Rua Coronel Rondon 154</t>
  </si>
  <si>
    <t>Rua Cidra 1428</t>
  </si>
  <si>
    <t>Rua Professor Milton Leme do Prado 564</t>
  </si>
  <si>
    <t>Rua Filomena Raquel Cisotto Gonçalves 869</t>
  </si>
  <si>
    <t>Vila Zilda 1285</t>
  </si>
  <si>
    <t>Beco Santo Antônio 517</t>
  </si>
  <si>
    <t>Rua Manoel de Matos Souza 1652</t>
  </si>
  <si>
    <t>Avenida San Marino 599</t>
  </si>
  <si>
    <t>Rua Vital Brasil 1872</t>
  </si>
  <si>
    <t>Rua Santo Inácio de Loyola 1747</t>
  </si>
  <si>
    <t>Rua Edgar Von Buettner 517</t>
  </si>
  <si>
    <t>Rua Bahia 1031</t>
  </si>
  <si>
    <t>Rua Maria das Neves Medeiros Rodrigues 413</t>
  </si>
  <si>
    <t>Rua dos Crisântemos 1</t>
  </si>
  <si>
    <t>Travessa Joaquim Bispo dos Santos 1208</t>
  </si>
  <si>
    <t>Rua Elias de Noch 1165</t>
  </si>
  <si>
    <t>Rua Maria Adalgisa Ferreira de Castro 1392</t>
  </si>
  <si>
    <t>Travessa Grécia 617</t>
  </si>
  <si>
    <t>Rua Bégasus 1459</t>
  </si>
  <si>
    <t>Quadra Um 540</t>
  </si>
  <si>
    <t>Rua Águas Marinhas 1732</t>
  </si>
  <si>
    <t>Rua Caua 1466</t>
  </si>
  <si>
    <t>Rua Vicente Rodrigues Furtado 1323</t>
  </si>
  <si>
    <t>Rua Cento e Quarenta e Dois 1406</t>
  </si>
  <si>
    <t>Rua Nove 945</t>
  </si>
  <si>
    <t>Rua Pureza 761</t>
  </si>
  <si>
    <t>Rua 5 220</t>
  </si>
  <si>
    <t>Rua Barra de Santo Antônio 1464</t>
  </si>
  <si>
    <t>Rua Aparecida Guerini Cruz 818</t>
  </si>
  <si>
    <t>Rua Mar Vermelho 1019</t>
  </si>
  <si>
    <t>Rua Coronel Tarso Silveira 821</t>
  </si>
  <si>
    <t>Rua Aratiba 1393</t>
  </si>
  <si>
    <t>Rua Agenor Batista Garcia 641</t>
  </si>
  <si>
    <t>Praça Reverendo Israel Vieira Ferreira 768</t>
  </si>
  <si>
    <t>Quadra Quadra 002 Conjunto F 962</t>
  </si>
  <si>
    <t>Rua Calogi 1604</t>
  </si>
  <si>
    <t>Rua Apurinas 1491</t>
  </si>
  <si>
    <t>Rua Senador Virgílio Távora 1558</t>
  </si>
  <si>
    <t>Rua Armando Gianini 209</t>
  </si>
  <si>
    <t>Rua Adalgiza Pontes Muniz 1422</t>
  </si>
  <si>
    <t>Rua Nelson Oliveira Lopes 1214</t>
  </si>
  <si>
    <t>Rua Emílio Correas Silva 667</t>
  </si>
  <si>
    <t>Rua Estilac Leal 857</t>
  </si>
  <si>
    <t>Praça Helon Keller 1052</t>
  </si>
  <si>
    <t>Rua Ernesto Matheis 968</t>
  </si>
  <si>
    <t>Rua Estrujão 1225</t>
  </si>
  <si>
    <t>Nome</t>
  </si>
  <si>
    <t>Telefone</t>
  </si>
  <si>
    <t>Endereço</t>
  </si>
  <si>
    <t>Santo André</t>
  </si>
  <si>
    <t>Betim</t>
  </si>
  <si>
    <t>Duque de Caxias</t>
  </si>
  <si>
    <t>Natal</t>
  </si>
  <si>
    <t>João Pessoa</t>
  </si>
  <si>
    <t>Cotia</t>
  </si>
  <si>
    <t>Serra</t>
  </si>
  <si>
    <t>São Carlos</t>
  </si>
  <si>
    <t>Brasília</t>
  </si>
  <si>
    <t>Campo Grande</t>
  </si>
  <si>
    <t>Recife</t>
  </si>
  <si>
    <t>Nova Friburgo</t>
  </si>
  <si>
    <t>Aracaju</t>
  </si>
  <si>
    <t>Bauru</t>
  </si>
  <si>
    <t>Mauá</t>
  </si>
  <si>
    <t>Luziânia</t>
  </si>
  <si>
    <t>Campos dos Goytacazes</t>
  </si>
  <si>
    <t>Araraquara</t>
  </si>
  <si>
    <t>Mogi das Cruzes</t>
  </si>
  <si>
    <t>Porto Alegre</t>
  </si>
  <si>
    <t>Goiânia</t>
  </si>
  <si>
    <t>Fortaleza</t>
  </si>
  <si>
    <t>Taubaté</t>
  </si>
  <si>
    <t>Blumenau</t>
  </si>
  <si>
    <t>Itabuna</t>
  </si>
  <si>
    <t>Santana do Livramento</t>
  </si>
  <si>
    <t>Japeri</t>
  </si>
  <si>
    <t>Birigüi</t>
  </si>
  <si>
    <t>Cuiabá</t>
  </si>
  <si>
    <t>São José dos Campos</t>
  </si>
  <si>
    <t>Juiz de Fora</t>
  </si>
  <si>
    <t>Boa Vista</t>
  </si>
  <si>
    <t>Londrina</t>
  </si>
  <si>
    <t>Uberlândia</t>
  </si>
  <si>
    <t>Feira de Santana</t>
  </si>
  <si>
    <t>Vila Velha</t>
  </si>
  <si>
    <t>Guará</t>
  </si>
  <si>
    <t>Maringá</t>
  </si>
  <si>
    <t>Campo Mourão</t>
  </si>
  <si>
    <t>Guarulhos</t>
  </si>
  <si>
    <t>Cacoal</t>
  </si>
  <si>
    <t>Hortolândia</t>
  </si>
  <si>
    <t>Criciúma</t>
  </si>
  <si>
    <t>São Luís</t>
  </si>
  <si>
    <t>Samambaia</t>
  </si>
  <si>
    <t>Palmas</t>
  </si>
  <si>
    <t>Queimados</t>
  </si>
  <si>
    <t>Dourados</t>
  </si>
  <si>
    <t>Varginha</t>
  </si>
  <si>
    <t>Pará de Minas</t>
  </si>
  <si>
    <t>Ribeirão das Neves</t>
  </si>
  <si>
    <t>Parnaíba</t>
  </si>
  <si>
    <t>Santa Rita</t>
  </si>
  <si>
    <t>Arapongas</t>
  </si>
  <si>
    <t>Montes Claros</t>
  </si>
  <si>
    <t>Teresina</t>
  </si>
  <si>
    <t>Belém</t>
  </si>
  <si>
    <t>Foz do Iguaçu</t>
  </si>
  <si>
    <t>Paulo Afonso</t>
  </si>
  <si>
    <t>Almirante Tamandaré</t>
  </si>
  <si>
    <t>São Gonçalo</t>
  </si>
  <si>
    <t>Cascavel</t>
  </si>
  <si>
    <t>Suzano</t>
  </si>
  <si>
    <t>Aparecida de Goiânia</t>
  </si>
  <si>
    <t>Belo Horizonte</t>
  </si>
  <si>
    <t>Embu</t>
  </si>
  <si>
    <t>Santos</t>
  </si>
  <si>
    <t>Porto Velho</t>
  </si>
  <si>
    <t>Campinas</t>
  </si>
  <si>
    <t>São Vicente</t>
  </si>
  <si>
    <t>Taguatinga</t>
  </si>
  <si>
    <t>Salvador</t>
  </si>
  <si>
    <t>Viamão</t>
  </si>
  <si>
    <t>Marília</t>
  </si>
  <si>
    <t>Leme</t>
  </si>
  <si>
    <t>Jacareí</t>
  </si>
  <si>
    <t>Bebedouro</t>
  </si>
  <si>
    <t>Presidente Prudente</t>
  </si>
  <si>
    <t>São Sebastião</t>
  </si>
  <si>
    <t>Santa Maria</t>
  </si>
  <si>
    <t>Crato</t>
  </si>
  <si>
    <t>São Bernardo do Campo</t>
  </si>
  <si>
    <t>Formosa</t>
  </si>
  <si>
    <t>Petrópolis</t>
  </si>
  <si>
    <t>Volta Redonda</t>
  </si>
  <si>
    <t>Piraquara</t>
  </si>
  <si>
    <t>Araçatuba</t>
  </si>
  <si>
    <t>Guaratinguetá</t>
  </si>
  <si>
    <t>Taboão da Serra</t>
  </si>
  <si>
    <t>Canoas</t>
  </si>
  <si>
    <t>Anápolis</t>
  </si>
  <si>
    <t>Florianópolis</t>
  </si>
  <si>
    <t>Toledo</t>
  </si>
  <si>
    <t>Atibaia</t>
  </si>
  <si>
    <t>Patos de Minas</t>
  </si>
  <si>
    <t>Jaú</t>
  </si>
  <si>
    <t>Limeira</t>
  </si>
  <si>
    <t>Arapiraca</t>
  </si>
  <si>
    <t>Várzea Paulista</t>
  </si>
  <si>
    <t>Indaiatuba</t>
  </si>
  <si>
    <t>Catanduva</t>
  </si>
  <si>
    <t>Lages</t>
  </si>
  <si>
    <t>Brusque</t>
  </si>
  <si>
    <t>Caçapava</t>
  </si>
  <si>
    <t>Catalão</t>
  </si>
  <si>
    <t>Olinda</t>
  </si>
  <si>
    <t>Marabá</t>
  </si>
  <si>
    <t>Itapetininga</t>
  </si>
  <si>
    <t>Gurupi</t>
  </si>
  <si>
    <t>São Lourenço da Mata</t>
  </si>
  <si>
    <t>Cruz Alta</t>
  </si>
  <si>
    <t>Gama</t>
  </si>
  <si>
    <t>Itatiba</t>
  </si>
  <si>
    <t>Votorantim</t>
  </si>
  <si>
    <t>Cachoeirinha</t>
  </si>
  <si>
    <t>Barra do Piraí</t>
  </si>
  <si>
    <t>Santa Cruz do Sul</t>
  </si>
  <si>
    <t>Jaboatão dos Guararapes</t>
  </si>
  <si>
    <t>Cidade</t>
  </si>
  <si>
    <t>Estado</t>
  </si>
  <si>
    <t>Banco de Dados de Clientes - Vendas 2019</t>
  </si>
  <si>
    <t>RECEITA E LUCRO - 1º SEMESTRE 2019 (MIL REAIS)</t>
  </si>
  <si>
    <t>Setor</t>
  </si>
  <si>
    <t>Departamento</t>
  </si>
  <si>
    <t>Regime</t>
  </si>
  <si>
    <t>Data Contratação</t>
  </si>
  <si>
    <t>Ano</t>
  </si>
  <si>
    <t>Benefícios</t>
  </si>
  <si>
    <t>Salário</t>
  </si>
  <si>
    <t>Avaliação Trabalho</t>
  </si>
  <si>
    <t>Novo Salário</t>
  </si>
  <si>
    <t>Nome Funcionário</t>
  </si>
  <si>
    <t>Contábil</t>
  </si>
  <si>
    <t>Fiscal</t>
  </si>
  <si>
    <t>Design</t>
  </si>
  <si>
    <t>Qualidade</t>
  </si>
  <si>
    <t>Segurança e Bem-estar</t>
  </si>
  <si>
    <t>Engenharia</t>
  </si>
  <si>
    <t>Manutenção</t>
  </si>
  <si>
    <t>Recursos Humanos</t>
  </si>
  <si>
    <t>TI</t>
  </si>
  <si>
    <t>Projetos</t>
  </si>
  <si>
    <t>Manufatura</t>
  </si>
  <si>
    <t>Adm Manufatura</t>
  </si>
  <si>
    <t>Desenvolvimento de Produto</t>
  </si>
  <si>
    <t>Grupo de Treinamento</t>
  </si>
  <si>
    <t>Controle de Qualidade</t>
  </si>
  <si>
    <t>Pesquisa</t>
  </si>
  <si>
    <t>Pesquisa e Desenvolvimento</t>
  </si>
  <si>
    <t>Tempo Integral</t>
  </si>
  <si>
    <t>Meio Período</t>
  </si>
  <si>
    <t>Contrato</t>
  </si>
  <si>
    <t>Por Hora</t>
  </si>
  <si>
    <t>VR + M + O</t>
  </si>
  <si>
    <t>O</t>
  </si>
  <si>
    <t>M + O</t>
  </si>
  <si>
    <t>COM + VR</t>
  </si>
  <si>
    <t>VR</t>
  </si>
  <si>
    <t/>
  </si>
  <si>
    <t>Matriz</t>
  </si>
  <si>
    <t>Norte</t>
  </si>
  <si>
    <t>Sul</t>
  </si>
  <si>
    <t>Sudeste</t>
  </si>
  <si>
    <t>Nordeste</t>
  </si>
  <si>
    <t>Centro-Oeste</t>
  </si>
  <si>
    <t>Produto</t>
  </si>
  <si>
    <t>CO</t>
  </si>
  <si>
    <t>NO</t>
  </si>
  <si>
    <t>Vendas de Móveis - 2018 a 2019</t>
  </si>
  <si>
    <t>Data</t>
  </si>
  <si>
    <t>Cliente</t>
  </si>
  <si>
    <t>Região</t>
  </si>
  <si>
    <t>Vendedor</t>
  </si>
  <si>
    <t>Custo Unitário</t>
  </si>
  <si>
    <t>Custo Total</t>
  </si>
  <si>
    <t>Quantidade</t>
  </si>
  <si>
    <t>SU</t>
  </si>
  <si>
    <t>Total Geral</t>
  </si>
  <si>
    <t>CO Total</t>
  </si>
  <si>
    <t>NE Total</t>
  </si>
  <si>
    <t>SE Total</t>
  </si>
  <si>
    <t>SU Total</t>
  </si>
  <si>
    <t>Soma de Custo Total</t>
  </si>
  <si>
    <t>Distribuidora A</t>
  </si>
  <si>
    <t>Revendedor Autorizado</t>
  </si>
  <si>
    <t>Casa Design</t>
  </si>
  <si>
    <t>Casa Chique</t>
  </si>
  <si>
    <t>Premium House</t>
  </si>
  <si>
    <t>Casa Design2</t>
  </si>
  <si>
    <t>Premium House2</t>
  </si>
  <si>
    <t>Casa Chique2</t>
  </si>
  <si>
    <t>Vendas e Resultado Provisório</t>
  </si>
  <si>
    <t>Lucros</t>
  </si>
  <si>
    <t>Lucros YTD</t>
  </si>
  <si>
    <t>% Var. Vendas</t>
  </si>
  <si>
    <t>% Var. Lucros</t>
  </si>
  <si>
    <t>% Var. Despesas</t>
  </si>
  <si>
    <t>Média</t>
  </si>
  <si>
    <t>Sofia Costa</t>
  </si>
  <si>
    <t>Juliana Lima</t>
  </si>
  <si>
    <t>Bruno Lima</t>
  </si>
  <si>
    <t>Kaua Alves</t>
  </si>
  <si>
    <t>Júlio Almeida</t>
  </si>
  <si>
    <t>Luís Oliveira</t>
  </si>
  <si>
    <t>Ágata Fernandes</t>
  </si>
  <si>
    <t>Biana Silva</t>
  </si>
  <si>
    <t>Manuela Sousa</t>
  </si>
  <si>
    <t>Eduardo Goncalves</t>
  </si>
  <si>
    <t>Leonardo Goncalves</t>
  </si>
  <si>
    <t>Renata Santos</t>
  </si>
  <si>
    <t>Monitor</t>
  </si>
  <si>
    <t>Computador</t>
  </si>
  <si>
    <t>Teclado</t>
  </si>
  <si>
    <t>Notebook</t>
  </si>
  <si>
    <t>Webcam</t>
  </si>
  <si>
    <t>Som e Acessórios</t>
  </si>
  <si>
    <t>Softwares</t>
  </si>
  <si>
    <t>Mouse</t>
  </si>
  <si>
    <t>Cabos e Acessórios</t>
  </si>
  <si>
    <t xml:space="preserve">Vendas Itens </t>
  </si>
  <si>
    <t>Vendas por Região</t>
  </si>
  <si>
    <t>Matéria Prima</t>
  </si>
  <si>
    <t>Serviços Legais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</si>
</sst>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* #,##0_);_(* \(#,##0\);_(* &quot;-&quot;??_);_(@_)"/>
    <numFmt numFmtId="167" formatCode="&quot;$&quot;#,##0.00"/>
    <numFmt numFmtId="168" formatCode="m/d/yy;@"/>
    <numFmt numFmtId="169" formatCode="0.00%;\(0.00%\)"/>
    <numFmt numFmtId="170" formatCode="[&lt;=9999999]###\-####;\(###\)\ ###\-####"/>
    <numFmt numFmtId="171" formatCode="0.0%"/>
    <numFmt numFmtId="172" formatCode="0.0%;[Red]\-0.0%"/>
    <numFmt numFmtId="173" formatCode="_(* #,##0.0_);_(* \(#,##0.0\);_(* &quot;-&quot;??_);_(@_)"/>
    <numFmt numFmtId="174" formatCode="_(&quot;$&quot;* #,##0_);_(&quot;$&quot;* \(#,##0\);_(&quot;$&quot;* &quot;-&quot;??_);_(@_)"/>
    <numFmt numFmtId="175" formatCode="_-[$R$-416]* #,##0.00_-;\-[$R$-416]* #,##0.00_-;_-[$R$-416]* &quot;-&quot;??_-;_-@_-"/>
    <numFmt numFmtId="176" formatCode="_-[$R$-416]* #,##0_-;\-[$R$-416]* #,##0_-;_-[$R$-416]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name val="Calibri"/>
      <family val="2"/>
    </font>
    <font>
      <b/>
      <sz val="16"/>
      <color theme="0"/>
      <name val="Segoe UI"/>
      <family val="2"/>
    </font>
    <font>
      <sz val="11"/>
      <color theme="3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22"/>
      <name val="Calibri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8"/>
      <color theme="0"/>
      <name val="Calibri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rgb="FFDDDDD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3" fillId="0" borderId="0"/>
    <xf numFmtId="164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13" fillId="4" borderId="0" applyNumberFormat="0" applyBorder="0" applyAlignment="0" applyProtection="0"/>
    <xf numFmtId="165" fontId="3" fillId="0" borderId="0" applyFont="0" applyFill="0" applyBorder="0" applyAlignment="0" applyProtection="0"/>
    <xf numFmtId="0" fontId="14" fillId="2" borderId="1" applyNumberFormat="0" applyAlignment="0" applyProtection="0"/>
    <xf numFmtId="0" fontId="10" fillId="3" borderId="0" applyNumberFormat="0" applyBorder="0" applyAlignment="0" applyProtection="0"/>
  </cellStyleXfs>
  <cellXfs count="184">
    <xf numFmtId="0" fontId="0" fillId="0" borderId="0" xfId="0"/>
    <xf numFmtId="0" fontId="19" fillId="12" borderId="11" xfId="7" applyFont="1" applyFill="1" applyBorder="1" applyAlignment="1">
      <alignment horizontal="center"/>
    </xf>
    <xf numFmtId="0" fontId="19" fillId="12" borderId="10" xfId="7" applyFont="1" applyFill="1" applyBorder="1" applyAlignment="1">
      <alignment horizontal="center"/>
    </xf>
    <xf numFmtId="0" fontId="31" fillId="11" borderId="9" xfId="16" applyNumberFormat="1" applyFont="1" applyFill="1" applyBorder="1" applyAlignment="1">
      <alignment horizontal="center" vertical="center" textRotation="90"/>
    </xf>
    <xf numFmtId="0" fontId="19" fillId="12" borderId="9" xfId="7" applyFont="1" applyFill="1" applyBorder="1" applyAlignment="1">
      <alignment horizontal="center"/>
    </xf>
    <xf numFmtId="0" fontId="4" fillId="0" borderId="0" xfId="7" applyFont="1"/>
    <xf numFmtId="0" fontId="6" fillId="0" borderId="0" xfId="7" applyFont="1"/>
    <xf numFmtId="0" fontId="5" fillId="0" borderId="0" xfId="7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5" borderId="0" xfId="7" applyFont="1" applyFill="1"/>
    <xf numFmtId="165" fontId="2" fillId="0" borderId="0" xfId="6" applyFont="1" applyFill="1" applyBorder="1" applyAlignment="1">
      <alignment horizontal="right" vertical="center"/>
    </xf>
    <xf numFmtId="0" fontId="7" fillId="0" borderId="0" xfId="7" applyFont="1"/>
    <xf numFmtId="165" fontId="6" fillId="0" borderId="0" xfId="6" applyFont="1" applyBorder="1"/>
    <xf numFmtId="167" fontId="4" fillId="0" borderId="0" xfId="7" applyNumberFormat="1" applyFont="1"/>
    <xf numFmtId="165" fontId="4" fillId="0" borderId="0" xfId="6" applyFont="1"/>
    <xf numFmtId="0" fontId="9" fillId="0" borderId="0" xfId="9"/>
    <xf numFmtId="0" fontId="2" fillId="0" borderId="0" xfId="9" applyFont="1"/>
    <xf numFmtId="0" fontId="1" fillId="0" borderId="0" xfId="9" applyFont="1"/>
    <xf numFmtId="166" fontId="1" fillId="0" borderId="0" xfId="10" applyNumberFormat="1" applyFont="1"/>
    <xf numFmtId="166" fontId="6" fillId="0" borderId="0" xfId="10" applyNumberFormat="1" applyFont="1"/>
    <xf numFmtId="0" fontId="6" fillId="0" borderId="0" xfId="11" applyFont="1" applyProtection="1">
      <protection locked="0"/>
    </xf>
    <xf numFmtId="0" fontId="6" fillId="0" borderId="0" xfId="11" applyFont="1" applyAlignment="1" applyProtection="1">
      <alignment horizontal="center"/>
      <protection locked="0"/>
    </xf>
    <xf numFmtId="15" fontId="6" fillId="0" borderId="0" xfId="11" applyNumberFormat="1" applyFont="1" applyProtection="1">
      <protection locked="0"/>
    </xf>
    <xf numFmtId="166" fontId="6" fillId="0" borderId="0" xfId="8" applyNumberFormat="1" applyFont="1" applyAlignment="1" applyProtection="1">
      <protection locked="0"/>
    </xf>
    <xf numFmtId="166" fontId="6" fillId="0" borderId="0" xfId="12" applyNumberFormat="1" applyFont="1" applyProtection="1"/>
    <xf numFmtId="169" fontId="8" fillId="0" borderId="0" xfId="13" applyNumberFormat="1" applyFont="1" applyFill="1" applyBorder="1" applyAlignment="1" applyProtection="1">
      <alignment vertical="top" wrapText="1"/>
      <protection locked="0"/>
    </xf>
    <xf numFmtId="0" fontId="6" fillId="0" borderId="0" xfId="11" applyFont="1" applyFill="1" applyAlignment="1" applyProtection="1">
      <alignment horizontal="center"/>
      <protection locked="0"/>
    </xf>
    <xf numFmtId="166" fontId="6" fillId="0" borderId="0" xfId="8" applyNumberFormat="1" applyFont="1" applyProtection="1">
      <protection locked="0"/>
    </xf>
    <xf numFmtId="166" fontId="6" fillId="0" borderId="0" xfId="8" applyNumberFormat="1" applyFont="1" applyFill="1" applyAlignment="1" applyProtection="1">
      <protection locked="0"/>
    </xf>
    <xf numFmtId="0" fontId="6" fillId="0" borderId="0" xfId="11" applyFont="1" applyFill="1" applyProtection="1">
      <protection locked="0"/>
    </xf>
    <xf numFmtId="166" fontId="6" fillId="0" borderId="0" xfId="8" applyNumberFormat="1" applyFont="1" applyBorder="1" applyProtection="1">
      <protection locked="0"/>
    </xf>
    <xf numFmtId="0" fontId="1" fillId="0" borderId="0" xfId="14" applyFont="1"/>
    <xf numFmtId="170" fontId="1" fillId="0" borderId="0" xfId="14" applyNumberFormat="1" applyFont="1"/>
    <xf numFmtId="0" fontId="11" fillId="0" borderId="0" xfId="7" applyFont="1"/>
    <xf numFmtId="0" fontId="12" fillId="0" borderId="0" xfId="7" applyFont="1" applyFill="1" applyAlignment="1"/>
    <xf numFmtId="0" fontId="12" fillId="0" borderId="0" xfId="7" applyFont="1" applyFill="1"/>
    <xf numFmtId="0" fontId="12" fillId="0" borderId="0" xfId="7" applyFont="1" applyFill="1" applyBorder="1" applyAlignment="1">
      <alignment horizontal="right"/>
    </xf>
    <xf numFmtId="0" fontId="12" fillId="0" borderId="0" xfId="7" applyFont="1"/>
    <xf numFmtId="0" fontId="12" fillId="0" borderId="0" xfId="7" applyFont="1" applyFill="1" applyBorder="1"/>
    <xf numFmtId="164" fontId="12" fillId="0" borderId="0" xfId="8" applyFont="1" applyFill="1"/>
    <xf numFmtId="164" fontId="12" fillId="0" borderId="0" xfId="8" applyFont="1" applyFill="1" applyBorder="1"/>
    <xf numFmtId="14" fontId="12" fillId="0" borderId="0" xfId="7" applyNumberFormat="1" applyFont="1" applyFill="1"/>
    <xf numFmtId="18" fontId="12" fillId="0" borderId="0" xfId="7" applyNumberFormat="1" applyFont="1" applyFill="1"/>
    <xf numFmtId="0" fontId="18" fillId="0" borderId="0" xfId="7" applyFont="1" applyFill="1" applyBorder="1" applyAlignment="1">
      <alignment horizontal="center"/>
    </xf>
    <xf numFmtId="0" fontId="12" fillId="0" borderId="2" xfId="7" applyFont="1" applyFill="1" applyBorder="1"/>
    <xf numFmtId="175" fontId="12" fillId="0" borderId="2" xfId="6" applyNumberFormat="1" applyFont="1" applyFill="1" applyBorder="1"/>
    <xf numFmtId="171" fontId="12" fillId="0" borderId="2" xfId="18" applyNumberFormat="1" applyFont="1" applyFill="1" applyBorder="1"/>
    <xf numFmtId="173" fontId="12" fillId="0" borderId="2" xfId="8" applyNumberFormat="1" applyFont="1" applyFill="1" applyBorder="1"/>
    <xf numFmtId="0" fontId="18" fillId="8" borderId="2" xfId="7" applyFont="1" applyFill="1" applyBorder="1"/>
    <xf numFmtId="0" fontId="18" fillId="8" borderId="2" xfId="7" applyFont="1" applyFill="1" applyBorder="1" applyAlignment="1">
      <alignment horizontal="center"/>
    </xf>
    <xf numFmtId="0" fontId="12" fillId="6" borderId="2" xfId="7" applyFont="1" applyFill="1" applyBorder="1"/>
    <xf numFmtId="0" fontId="20" fillId="0" borderId="0" xfId="0" applyFont="1"/>
    <xf numFmtId="0" fontId="0" fillId="0" borderId="0" xfId="0" applyFont="1"/>
    <xf numFmtId="171" fontId="6" fillId="0" borderId="0" xfId="7" applyNumberFormat="1" applyFont="1" applyFill="1" applyBorder="1"/>
    <xf numFmtId="171" fontId="6" fillId="0" borderId="0" xfId="16" applyNumberFormat="1" applyFont="1" applyFill="1" applyBorder="1" applyAlignment="1"/>
    <xf numFmtId="171" fontId="20" fillId="0" borderId="0" xfId="7" applyNumberFormat="1" applyFont="1" applyFill="1" applyBorder="1"/>
    <xf numFmtId="0" fontId="6" fillId="0" borderId="0" xfId="16" applyNumberFormat="1" applyFont="1" applyFill="1" applyBorder="1" applyAlignment="1">
      <alignment horizontal="left" indent="2"/>
    </xf>
    <xf numFmtId="176" fontId="6" fillId="0" borderId="0" xfId="16" applyNumberFormat="1" applyFont="1" applyFill="1" applyBorder="1" applyAlignment="1"/>
    <xf numFmtId="166" fontId="6" fillId="0" borderId="0" xfId="8" applyNumberFormat="1" applyFont="1" applyFill="1" applyBorder="1" applyAlignment="1"/>
    <xf numFmtId="0" fontId="6" fillId="0" borderId="0" xfId="7" applyFont="1" applyBorder="1" applyAlignment="1">
      <alignment vertical="center" textRotation="90"/>
    </xf>
    <xf numFmtId="0" fontId="6" fillId="0" borderId="0" xfId="7" applyNumberFormat="1" applyFont="1" applyFill="1" applyBorder="1" applyAlignment="1">
      <alignment horizontal="left" indent="1"/>
    </xf>
    <xf numFmtId="166" fontId="6" fillId="0" borderId="0" xfId="7" applyNumberFormat="1" applyFont="1" applyFill="1" applyBorder="1" applyAlignment="1"/>
    <xf numFmtId="166" fontId="6" fillId="0" borderId="0" xfId="3" applyNumberFormat="1" applyFont="1" applyFill="1" applyBorder="1" applyAlignment="1"/>
    <xf numFmtId="166" fontId="8" fillId="0" borderId="0" xfId="3" applyNumberFormat="1" applyFont="1" applyFill="1" applyBorder="1" applyAlignment="1"/>
    <xf numFmtId="0" fontId="6" fillId="0" borderId="10" xfId="16" applyNumberFormat="1" applyFont="1" applyFill="1" applyBorder="1" applyAlignment="1">
      <alignment horizontal="left" indent="2"/>
    </xf>
    <xf numFmtId="176" fontId="6" fillId="0" borderId="10" xfId="6" applyNumberFormat="1" applyFont="1" applyFill="1" applyBorder="1" applyAlignment="1"/>
    <xf numFmtId="3" fontId="6" fillId="0" borderId="0" xfId="8" applyNumberFormat="1" applyFont="1" applyFill="1" applyBorder="1" applyAlignment="1"/>
    <xf numFmtId="3" fontId="6" fillId="0" borderId="0" xfId="8" applyNumberFormat="1" applyFont="1" applyFill="1" applyBorder="1"/>
    <xf numFmtId="0" fontId="8" fillId="0" borderId="0" xfId="4" applyNumberFormat="1" applyFont="1" applyFill="1" applyBorder="1" applyAlignment="1">
      <alignment horizontal="left" indent="1"/>
    </xf>
    <xf numFmtId="3" fontId="8" fillId="0" borderId="0" xfId="4" applyNumberFormat="1" applyFont="1" applyFill="1" applyBorder="1" applyAlignment="1"/>
    <xf numFmtId="166" fontId="8" fillId="0" borderId="0" xfId="4" applyNumberFormat="1" applyFont="1" applyFill="1" applyBorder="1" applyAlignment="1"/>
    <xf numFmtId="0" fontId="8" fillId="0" borderId="0" xfId="7" applyNumberFormat="1" applyFont="1" applyBorder="1"/>
    <xf numFmtId="176" fontId="6" fillId="0" borderId="0" xfId="3" applyNumberFormat="1" applyFont="1" applyFill="1" applyBorder="1" applyAlignment="1"/>
    <xf numFmtId="176" fontId="8" fillId="0" borderId="0" xfId="3" applyNumberFormat="1" applyFont="1" applyFill="1" applyBorder="1" applyAlignment="1"/>
    <xf numFmtId="0" fontId="6" fillId="0" borderId="10" xfId="16" applyNumberFormat="1" applyFont="1" applyFill="1" applyBorder="1" applyAlignment="1">
      <alignment horizontal="left"/>
    </xf>
    <xf numFmtId="176" fontId="6" fillId="0" borderId="10" xfId="16" applyNumberFormat="1" applyFont="1" applyFill="1" applyBorder="1"/>
    <xf numFmtId="176" fontId="6" fillId="0" borderId="10" xfId="16" applyNumberFormat="1" applyFont="1" applyFill="1" applyBorder="1" applyAlignment="1"/>
    <xf numFmtId="0" fontId="6" fillId="0" borderId="0" xfId="16" applyNumberFormat="1" applyFont="1" applyFill="1" applyBorder="1" applyAlignment="1">
      <alignment horizontal="left"/>
    </xf>
    <xf numFmtId="166" fontId="6" fillId="0" borderId="0" xfId="8" applyNumberFormat="1" applyFont="1" applyFill="1" applyBorder="1"/>
    <xf numFmtId="0" fontId="6" fillId="0" borderId="0" xfId="7" applyFont="1" applyBorder="1"/>
    <xf numFmtId="0" fontId="21" fillId="0" borderId="0" xfId="16" applyNumberFormat="1" applyFont="1" applyFill="1" applyBorder="1" applyAlignment="1">
      <alignment horizontal="left"/>
    </xf>
    <xf numFmtId="174" fontId="6" fillId="0" borderId="0" xfId="16" applyNumberFormat="1" applyFont="1" applyFill="1" applyBorder="1" applyAlignment="1"/>
    <xf numFmtId="174" fontId="6" fillId="0" borderId="0" xfId="3" applyNumberFormat="1" applyFont="1" applyFill="1" applyBorder="1" applyAlignment="1"/>
    <xf numFmtId="174" fontId="8" fillId="0" borderId="0" xfId="3" applyNumberFormat="1" applyFont="1" applyFill="1" applyBorder="1" applyAlignment="1"/>
    <xf numFmtId="176" fontId="8" fillId="0" borderId="8" xfId="6" applyNumberFormat="1" applyFont="1" applyFill="1" applyBorder="1" applyAlignment="1"/>
    <xf numFmtId="0" fontId="1" fillId="0" borderId="0" xfId="14" applyFont="1" applyAlignment="1"/>
    <xf numFmtId="0" fontId="1" fillId="0" borderId="0" xfId="14" applyFont="1" applyFill="1" applyAlignment="1"/>
    <xf numFmtId="170" fontId="1" fillId="0" borderId="0" xfId="14" applyNumberFormat="1" applyFont="1" applyFill="1" applyAlignment="1">
      <alignment wrapText="1"/>
    </xf>
    <xf numFmtId="170" fontId="1" fillId="0" borderId="0" xfId="14" applyNumberFormat="1" applyFont="1" applyFill="1" applyBorder="1" applyAlignment="1">
      <alignment wrapText="1"/>
    </xf>
    <xf numFmtId="0" fontId="1" fillId="0" borderId="0" xfId="14" applyFont="1" applyFill="1" applyBorder="1" applyAlignment="1"/>
    <xf numFmtId="170" fontId="1" fillId="0" borderId="7" xfId="14" applyNumberFormat="1" applyFont="1" applyFill="1" applyBorder="1" applyAlignment="1">
      <alignment wrapText="1"/>
    </xf>
    <xf numFmtId="0" fontId="1" fillId="0" borderId="7" xfId="14" applyFont="1" applyFill="1" applyBorder="1" applyAlignment="1"/>
    <xf numFmtId="0" fontId="2" fillId="0" borderId="0" xfId="14" applyFont="1" applyFill="1" applyAlignment="1"/>
    <xf numFmtId="170" fontId="2" fillId="0" borderId="0" xfId="14" applyNumberFormat="1" applyFont="1" applyFill="1"/>
    <xf numFmtId="0" fontId="2" fillId="0" borderId="0" xfId="14" applyFont="1" applyFill="1"/>
    <xf numFmtId="0" fontId="6" fillId="9" borderId="0" xfId="0" applyFont="1" applyFill="1"/>
    <xf numFmtId="171" fontId="6" fillId="9" borderId="0" xfId="7" applyNumberFormat="1" applyFont="1" applyFill="1" applyBorder="1"/>
    <xf numFmtId="171" fontId="6" fillId="9" borderId="0" xfId="16" applyNumberFormat="1" applyFont="1" applyFill="1" applyBorder="1" applyAlignment="1"/>
    <xf numFmtId="0" fontId="22" fillId="0" borderId="6" xfId="11" applyFont="1" applyFill="1" applyBorder="1" applyAlignment="1" applyProtection="1">
      <alignment horizontal="left" vertical="top"/>
      <protection locked="0"/>
    </xf>
    <xf numFmtId="0" fontId="22" fillId="0" borderId="6" xfId="11" applyFont="1" applyFill="1" applyBorder="1" applyAlignment="1" applyProtection="1">
      <alignment horizontal="center" vertical="top"/>
      <protection locked="0"/>
    </xf>
    <xf numFmtId="0" fontId="22" fillId="0" borderId="6" xfId="11" applyFont="1" applyFill="1" applyBorder="1" applyAlignment="1" applyProtection="1">
      <alignment vertical="top"/>
      <protection locked="0"/>
    </xf>
    <xf numFmtId="15" fontId="22" fillId="0" borderId="6" xfId="11" applyNumberFormat="1" applyFont="1" applyFill="1" applyBorder="1" applyAlignment="1" applyProtection="1">
      <alignment horizontal="right" vertical="top"/>
      <protection locked="0"/>
    </xf>
    <xf numFmtId="166" fontId="22" fillId="0" borderId="6" xfId="8" applyNumberFormat="1" applyFont="1" applyFill="1" applyBorder="1" applyAlignment="1" applyProtection="1">
      <alignment vertical="top"/>
      <protection locked="0"/>
    </xf>
    <xf numFmtId="166" fontId="22" fillId="0" borderId="6" xfId="12" applyNumberFormat="1" applyFont="1" applyFill="1" applyBorder="1" applyAlignment="1" applyProtection="1">
      <alignment horizontal="right" vertical="top"/>
    </xf>
    <xf numFmtId="14" fontId="6" fillId="0" borderId="0" xfId="11" applyNumberFormat="1" applyFont="1" applyProtection="1">
      <protection locked="0"/>
    </xf>
    <xf numFmtId="14" fontId="6" fillId="0" borderId="0" xfId="8" applyNumberFormat="1" applyFont="1" applyProtection="1">
      <protection locked="0"/>
    </xf>
    <xf numFmtId="14" fontId="6" fillId="0" borderId="0" xfId="11" applyNumberFormat="1" applyFont="1" applyFill="1" applyProtection="1">
      <protection locked="0"/>
    </xf>
    <xf numFmtId="14" fontId="6" fillId="0" borderId="0" xfId="8" applyNumberFormat="1" applyFont="1" applyBorder="1" applyProtection="1">
      <protection locked="0"/>
    </xf>
    <xf numFmtId="14" fontId="6" fillId="0" borderId="0" xfId="11" applyNumberFormat="1" applyFont="1" applyBorder="1" applyProtection="1">
      <protection locked="0"/>
    </xf>
    <xf numFmtId="0" fontId="22" fillId="0" borderId="6" xfId="11" applyFont="1" applyFill="1" applyBorder="1" applyAlignment="1" applyProtection="1">
      <alignment horizontal="center" vertical="top"/>
    </xf>
    <xf numFmtId="166" fontId="6" fillId="0" borderId="0" xfId="8" applyNumberFormat="1" applyFont="1" applyFill="1" applyAlignment="1" applyProtection="1">
      <alignment horizontal="center"/>
    </xf>
    <xf numFmtId="166" fontId="6" fillId="0" borderId="0" xfId="8" applyNumberFormat="1" applyFont="1" applyFill="1" applyBorder="1" applyAlignment="1" applyProtection="1">
      <alignment horizontal="center"/>
    </xf>
    <xf numFmtId="0" fontId="6" fillId="0" borderId="0" xfId="11" applyFont="1" applyFill="1" applyAlignment="1" applyProtection="1">
      <alignment horizontal="center"/>
    </xf>
    <xf numFmtId="0" fontId="9" fillId="0" borderId="12" xfId="7" applyFont="1" applyFill="1" applyBorder="1"/>
    <xf numFmtId="0" fontId="25" fillId="0" borderId="3" xfId="7" applyFont="1" applyFill="1" applyBorder="1"/>
    <xf numFmtId="14" fontId="9" fillId="0" borderId="0" xfId="0" applyNumberFormat="1" applyFont="1" applyFill="1"/>
    <xf numFmtId="164" fontId="25" fillId="0" borderId="3" xfId="5" applyFont="1" applyFill="1" applyBorder="1"/>
    <xf numFmtId="166" fontId="25" fillId="0" borderId="3" xfId="8" applyNumberFormat="1" applyFont="1" applyFill="1" applyBorder="1"/>
    <xf numFmtId="14" fontId="25" fillId="0" borderId="3" xfId="5" applyNumberFormat="1" applyFont="1" applyFill="1" applyBorder="1"/>
    <xf numFmtId="168" fontId="7" fillId="0" borderId="0" xfId="7" applyNumberFormat="1" applyFont="1"/>
    <xf numFmtId="164" fontId="7" fillId="0" borderId="0" xfId="5" applyFont="1"/>
    <xf numFmtId="165" fontId="7" fillId="0" borderId="0" xfId="6" applyFont="1"/>
    <xf numFmtId="15" fontId="7" fillId="0" borderId="0" xfId="7" applyNumberFormat="1" applyFont="1"/>
    <xf numFmtId="166" fontId="7" fillId="0" borderId="0" xfId="8" applyNumberFormat="1" applyFont="1"/>
    <xf numFmtId="175" fontId="25" fillId="0" borderId="13" xfId="6" applyNumberFormat="1" applyFont="1" applyFill="1" applyBorder="1"/>
    <xf numFmtId="0" fontId="0" fillId="0" borderId="0" xfId="0" pivotButton="1"/>
    <xf numFmtId="0" fontId="0" fillId="0" borderId="0" xfId="0" applyNumberFormat="1"/>
    <xf numFmtId="175" fontId="12" fillId="0" borderId="2" xfId="15" applyNumberFormat="1" applyFont="1" applyFill="1" applyBorder="1"/>
    <xf numFmtId="175" fontId="12" fillId="0" borderId="2" xfId="16" applyNumberFormat="1" applyFont="1" applyFill="1" applyBorder="1"/>
    <xf numFmtId="175" fontId="12" fillId="0" borderId="2" xfId="5" applyNumberFormat="1" applyFont="1" applyFill="1" applyBorder="1"/>
    <xf numFmtId="175" fontId="12" fillId="0" borderId="2" xfId="17" applyNumberFormat="1" applyFont="1" applyFill="1" applyBorder="1"/>
    <xf numFmtId="175" fontId="12" fillId="0" borderId="2" xfId="8" applyNumberFormat="1" applyFont="1" applyFill="1" applyBorder="1"/>
    <xf numFmtId="172" fontId="12" fillId="0" borderId="2" xfId="18" applyNumberFormat="1" applyFont="1" applyFill="1" applyBorder="1"/>
    <xf numFmtId="175" fontId="18" fillId="6" borderId="2" xfId="6" applyNumberFormat="1" applyFont="1" applyFill="1" applyBorder="1"/>
    <xf numFmtId="171" fontId="18" fillId="6" borderId="2" xfId="18" applyNumberFormat="1" applyFont="1" applyFill="1" applyBorder="1"/>
    <xf numFmtId="172" fontId="18" fillId="6" borderId="2" xfId="18" applyNumberFormat="1" applyFont="1" applyFill="1" applyBorder="1"/>
    <xf numFmtId="173" fontId="18" fillId="6" borderId="2" xfId="8" applyNumberFormat="1" applyFont="1" applyFill="1" applyBorder="1"/>
    <xf numFmtId="0" fontId="17" fillId="9" borderId="4" xfId="0" applyFont="1" applyFill="1" applyBorder="1"/>
    <xf numFmtId="0" fontId="17" fillId="9" borderId="5" xfId="0" applyFont="1" applyFill="1" applyBorder="1"/>
    <xf numFmtId="176" fontId="17" fillId="9" borderId="2" xfId="6" applyNumberFormat="1" applyFont="1" applyFill="1" applyBorder="1" applyAlignment="1">
      <alignment horizontal="right"/>
    </xf>
    <xf numFmtId="176" fontId="6" fillId="14" borderId="0" xfId="3" applyNumberFormat="1" applyFont="1" applyFill="1" applyBorder="1" applyAlignment="1"/>
    <xf numFmtId="166" fontId="6" fillId="14" borderId="0" xfId="3" applyNumberFormat="1" applyFont="1" applyFill="1" applyBorder="1" applyAlignment="1"/>
    <xf numFmtId="176" fontId="6" fillId="14" borderId="10" xfId="6" applyNumberFormat="1" applyFont="1" applyFill="1" applyBorder="1" applyAlignment="1"/>
    <xf numFmtId="166" fontId="8" fillId="14" borderId="0" xfId="3" applyNumberFormat="1" applyFont="1" applyFill="1" applyBorder="1" applyAlignment="1"/>
    <xf numFmtId="176" fontId="6" fillId="14" borderId="10" xfId="3" applyNumberFormat="1" applyFont="1" applyFill="1" applyBorder="1" applyAlignment="1"/>
    <xf numFmtId="176" fontId="8" fillId="14" borderId="8" xfId="6" applyNumberFormat="1" applyFont="1" applyFill="1" applyBorder="1" applyAlignment="1"/>
    <xf numFmtId="0" fontId="22" fillId="11" borderId="15" xfId="16" applyNumberFormat="1" applyFont="1" applyFill="1" applyBorder="1" applyAlignment="1">
      <alignment horizontal="left"/>
    </xf>
    <xf numFmtId="3" fontId="22" fillId="11" borderId="15" xfId="2" applyNumberFormat="1" applyFont="1" applyFill="1" applyBorder="1" applyAlignment="1"/>
    <xf numFmtId="166" fontId="22" fillId="11" borderId="15" xfId="2" applyNumberFormat="1" applyFont="1" applyFill="1" applyBorder="1" applyAlignment="1"/>
    <xf numFmtId="166" fontId="22" fillId="11" borderId="16" xfId="2" applyNumberFormat="1" applyFont="1" applyFill="1" applyBorder="1" applyAlignment="1"/>
    <xf numFmtId="0" fontId="22" fillId="11" borderId="10" xfId="7" applyFont="1" applyFill="1" applyBorder="1" applyAlignment="1">
      <alignment horizontal="left" indent="2"/>
    </xf>
    <xf numFmtId="165" fontId="22" fillId="11" borderId="10" xfId="16" applyFont="1" applyFill="1" applyBorder="1" applyAlignment="1">
      <alignment horizontal="center"/>
    </xf>
    <xf numFmtId="0" fontId="22" fillId="11" borderId="10" xfId="3" applyFont="1" applyFill="1" applyBorder="1" applyAlignment="1">
      <alignment horizontal="center"/>
    </xf>
    <xf numFmtId="0" fontId="22" fillId="11" borderId="11" xfId="3" applyFont="1" applyFill="1" applyBorder="1" applyAlignment="1">
      <alignment horizontal="center"/>
    </xf>
    <xf numFmtId="176" fontId="22" fillId="11" borderId="12" xfId="3" applyNumberFormat="1" applyFont="1" applyFill="1" applyBorder="1" applyAlignment="1"/>
    <xf numFmtId="166" fontId="22" fillId="11" borderId="12" xfId="3" applyNumberFormat="1" applyFont="1" applyFill="1" applyBorder="1" applyAlignment="1"/>
    <xf numFmtId="0" fontId="30" fillId="11" borderId="8" xfId="7" applyFont="1" applyFill="1" applyBorder="1"/>
    <xf numFmtId="0" fontId="22" fillId="11" borderId="4" xfId="1" applyNumberFormat="1" applyFont="1" applyFill="1" applyBorder="1" applyAlignment="1">
      <alignment horizontal="left" indent="1"/>
    </xf>
    <xf numFmtId="176" fontId="22" fillId="11" borderId="5" xfId="6" applyNumberFormat="1" applyFont="1" applyFill="1" applyBorder="1" applyAlignment="1"/>
    <xf numFmtId="0" fontId="2" fillId="7" borderId="0" xfId="9" applyFont="1" applyFill="1"/>
    <xf numFmtId="0" fontId="0" fillId="7" borderId="0" xfId="9" applyFont="1" applyFill="1"/>
    <xf numFmtId="0" fontId="2" fillId="7" borderId="0" xfId="9" applyFont="1" applyFill="1" applyAlignment="1">
      <alignment horizontal="right"/>
    </xf>
    <xf numFmtId="0" fontId="8" fillId="7" borderId="0" xfId="7" applyFont="1" applyFill="1" applyAlignment="1">
      <alignment horizontal="right"/>
    </xf>
    <xf numFmtId="166" fontId="2" fillId="7" borderId="0" xfId="10" applyNumberFormat="1" applyFont="1" applyFill="1"/>
    <xf numFmtId="0" fontId="12" fillId="15" borderId="20" xfId="7" applyFont="1" applyFill="1" applyBorder="1"/>
    <xf numFmtId="0" fontId="12" fillId="15" borderId="2" xfId="7" applyFont="1" applyFill="1" applyBorder="1"/>
    <xf numFmtId="0" fontId="24" fillId="0" borderId="17" xfId="7" applyFont="1" applyFill="1" applyBorder="1" applyAlignment="1">
      <alignment horizontal="left" vertical="center"/>
    </xf>
    <xf numFmtId="0" fontId="24" fillId="0" borderId="19" xfId="7" applyFont="1" applyFill="1" applyBorder="1" applyAlignment="1">
      <alignment horizontal="left" vertical="center"/>
    </xf>
    <xf numFmtId="0" fontId="24" fillId="0" borderId="19" xfId="7" applyFont="1" applyFill="1" applyBorder="1" applyAlignment="1">
      <alignment horizontal="center" vertical="center"/>
    </xf>
    <xf numFmtId="164" fontId="24" fillId="0" borderId="19" xfId="5" applyFont="1" applyFill="1" applyBorder="1" applyAlignment="1">
      <alignment horizontal="center" vertical="center"/>
    </xf>
    <xf numFmtId="166" fontId="24" fillId="0" borderId="19" xfId="8" applyNumberFormat="1" applyFont="1" applyFill="1" applyBorder="1" applyAlignment="1">
      <alignment horizontal="right" vertical="center"/>
    </xf>
    <xf numFmtId="165" fontId="24" fillId="0" borderId="18" xfId="6" applyFont="1" applyFill="1" applyBorder="1" applyAlignment="1">
      <alignment horizontal="right" vertical="center"/>
    </xf>
    <xf numFmtId="175" fontId="0" fillId="0" borderId="0" xfId="6" applyNumberFormat="1" applyFont="1"/>
    <xf numFmtId="0" fontId="31" fillId="11" borderId="13" xfId="16" applyNumberFormat="1" applyFont="1" applyFill="1" applyBorder="1" applyAlignment="1">
      <alignment horizontal="center" vertical="center" textRotation="90"/>
    </xf>
    <xf numFmtId="0" fontId="31" fillId="11" borderId="14" xfId="16" applyNumberFormat="1" applyFont="1" applyFill="1" applyBorder="1" applyAlignment="1">
      <alignment horizontal="center" vertical="center" textRotation="90"/>
    </xf>
    <xf numFmtId="0" fontId="19" fillId="13" borderId="0" xfId="7" applyNumberFormat="1" applyFont="1" applyFill="1" applyBorder="1" applyAlignment="1">
      <alignment horizontal="center" vertical="top"/>
    </xf>
    <xf numFmtId="0" fontId="23" fillId="0" borderId="0" xfId="14" applyFont="1" applyFill="1" applyAlignment="1">
      <alignment horizontal="center" vertical="center"/>
    </xf>
    <xf numFmtId="0" fontId="22" fillId="10" borderId="4" xfId="9" applyFont="1" applyFill="1" applyBorder="1" applyAlignment="1">
      <alignment horizontal="left"/>
    </xf>
    <xf numFmtId="0" fontId="22" fillId="10" borderId="5" xfId="9" applyFont="1" applyFill="1" applyBorder="1" applyAlignment="1">
      <alignment horizontal="left"/>
    </xf>
    <xf numFmtId="0" fontId="22" fillId="10" borderId="0" xfId="9" applyFont="1" applyFill="1" applyAlignment="1">
      <alignment horizontal="left"/>
    </xf>
    <xf numFmtId="0" fontId="29" fillId="12" borderId="1" xfId="17" applyFont="1" applyFill="1" applyAlignment="1">
      <alignment horizontal="center" vertical="center"/>
    </xf>
    <xf numFmtId="0" fontId="26" fillId="0" borderId="0" xfId="7" applyFont="1" applyAlignment="1">
      <alignment horizontal="center"/>
    </xf>
    <xf numFmtId="0" fontId="0" fillId="0" borderId="0" xfId="14" applyFont="1" applyFill="1" applyAlignment="1"/>
    <xf numFmtId="170" fontId="0" fillId="0" borderId="0" xfId="14" applyNumberFormat="1" applyFont="1" applyFill="1" applyAlignment="1">
      <alignment wrapText="1"/>
    </xf>
  </cellXfs>
  <cellStyles count="19">
    <cellStyle name="40% - Accent1 2" xfId="18" xr:uid="{00000000-0005-0000-0000-000000000000}"/>
    <cellStyle name="60% - Accent4 2" xfId="15" xr:uid="{00000000-0005-0000-0000-000001000000}"/>
    <cellStyle name="Check Cell 2" xfId="17" xr:uid="{00000000-0005-0000-0000-000002000000}"/>
    <cellStyle name="Comma 2" xfId="8" xr:uid="{00000000-0005-0000-0000-000003000000}"/>
    <cellStyle name="Comma 3" xfId="10" xr:uid="{00000000-0005-0000-0000-000004000000}"/>
    <cellStyle name="Comma 4" xfId="12" xr:uid="{00000000-0005-0000-0000-000005000000}"/>
    <cellStyle name="Currency 2" xfId="16" xr:uid="{00000000-0005-0000-0000-000006000000}"/>
    <cellStyle name="Moeda" xfId="6" builtinId="4"/>
    <cellStyle name="NívelCol_2" xfId="3" builtinId="2" iLevel="1"/>
    <cellStyle name="NívelLinha_1" xfId="1" builtinId="1" iLevel="0"/>
    <cellStyle name="NívelLinha_2" xfId="2" builtinId="1" iLevel="1"/>
    <cellStyle name="NívelLinha_3" xfId="4" builtinId="1" iLevel="2"/>
    <cellStyle name="Normal" xfId="0" builtinId="0"/>
    <cellStyle name="Normal 2" xfId="7" xr:uid="{00000000-0005-0000-0000-00000D000000}"/>
    <cellStyle name="Normal 2 2" xfId="11" xr:uid="{00000000-0005-0000-0000-00000E000000}"/>
    <cellStyle name="Normal 2 3" xfId="14" xr:uid="{00000000-0005-0000-0000-00000F000000}"/>
    <cellStyle name="Normal 3" xfId="9" xr:uid="{00000000-0005-0000-0000-000010000000}"/>
    <cellStyle name="Percent 2" xfId="13" xr:uid="{00000000-0005-0000-0000-000011000000}"/>
    <cellStyle name="Vírgula" xfId="5" builtin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75" formatCode="_-[$R$-416]* #,##0.00_-;\-[$R$-416]* #,##0.00_-;_-[$R$-416]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[&lt;=9999999]###\-####;\(###\)\ ###\-####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[&lt;=9999999]###\-####;\(###\)\ ###\-####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Gráfico!$E$2</c:f>
          <c:strCache>
            <c:ptCount val="1"/>
            <c:pt idx="0">
              <c:v>Vendas por Região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Gráfico!$F$3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Gráfico!$E$4:$E$8</c:f>
              <c:strCache>
                <c:ptCount val="5"/>
                <c:pt idx="0">
                  <c:v>Monitor</c:v>
                </c:pt>
                <c:pt idx="1">
                  <c:v>Computador</c:v>
                </c:pt>
                <c:pt idx="2">
                  <c:v>Teclado</c:v>
                </c:pt>
                <c:pt idx="3">
                  <c:v>Notebook</c:v>
                </c:pt>
                <c:pt idx="4">
                  <c:v>Webcam</c:v>
                </c:pt>
              </c:strCache>
            </c:strRef>
          </c:cat>
          <c:val>
            <c:numRef>
              <c:f>Gráfico!$F$4:$F$8</c:f>
              <c:numCache>
                <c:formatCode>_(* #,##0_);_(* \(#,##0\);_(* "-"??_);_(@_)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A1-92FE-42E1267FE086}"/>
            </c:ext>
          </c:extLst>
        </c:ser>
        <c:ser>
          <c:idx val="1"/>
          <c:order val="1"/>
          <c:tx>
            <c:strRef>
              <c:f>Gráfico!$G$3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Gráfico!$E$4:$E$8</c:f>
              <c:strCache>
                <c:ptCount val="5"/>
                <c:pt idx="0">
                  <c:v>Monitor</c:v>
                </c:pt>
                <c:pt idx="1">
                  <c:v>Computador</c:v>
                </c:pt>
                <c:pt idx="2">
                  <c:v>Teclado</c:v>
                </c:pt>
                <c:pt idx="3">
                  <c:v>Notebook</c:v>
                </c:pt>
                <c:pt idx="4">
                  <c:v>Webcam</c:v>
                </c:pt>
              </c:strCache>
            </c:strRef>
          </c:cat>
          <c:val>
            <c:numRef>
              <c:f>Gráfico!$G$4:$G$8</c:f>
              <c:numCache>
                <c:formatCode>_(* #,##0_);_(* \(#,##0\);_(* "-"??_);_(@_)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8A1-92FE-42E1267FE086}"/>
            </c:ext>
          </c:extLst>
        </c:ser>
        <c:ser>
          <c:idx val="2"/>
          <c:order val="2"/>
          <c:tx>
            <c:strRef>
              <c:f>Gráfico!$H$3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Gráfico!$E$4:$E$8</c:f>
              <c:strCache>
                <c:ptCount val="5"/>
                <c:pt idx="0">
                  <c:v>Monitor</c:v>
                </c:pt>
                <c:pt idx="1">
                  <c:v>Computador</c:v>
                </c:pt>
                <c:pt idx="2">
                  <c:v>Teclado</c:v>
                </c:pt>
                <c:pt idx="3">
                  <c:v>Notebook</c:v>
                </c:pt>
                <c:pt idx="4">
                  <c:v>Webcam</c:v>
                </c:pt>
              </c:strCache>
            </c:strRef>
          </c:cat>
          <c:val>
            <c:numRef>
              <c:f>Gráfico!$H$4:$H$8</c:f>
              <c:numCache>
                <c:formatCode>_(* #,##0_);_(* \(#,##0\);_(* "-"??_);_(@_)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8A1-92FE-42E1267FE086}"/>
            </c:ext>
          </c:extLst>
        </c:ser>
        <c:ser>
          <c:idx val="3"/>
          <c:order val="3"/>
          <c:tx>
            <c:strRef>
              <c:f>Gráfico!$I$3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Gráfico!$E$4:$E$8</c:f>
              <c:strCache>
                <c:ptCount val="5"/>
                <c:pt idx="0">
                  <c:v>Monitor</c:v>
                </c:pt>
                <c:pt idx="1">
                  <c:v>Computador</c:v>
                </c:pt>
                <c:pt idx="2">
                  <c:v>Teclado</c:v>
                </c:pt>
                <c:pt idx="3">
                  <c:v>Notebook</c:v>
                </c:pt>
                <c:pt idx="4">
                  <c:v>Webcam</c:v>
                </c:pt>
              </c:strCache>
            </c:strRef>
          </c:cat>
          <c:val>
            <c:numRef>
              <c:f>Gráfico!$I$4:$I$8</c:f>
              <c:numCache>
                <c:formatCode>_(* #,##0_);_(* \(#,##0\);_(* "-"??_);_(@_)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6-48A1-92FE-42E1267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257888"/>
        <c:axId val="-2134256800"/>
      </c:barChart>
      <c:catAx>
        <c:axId val="-213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4256800"/>
        <c:crosses val="autoZero"/>
        <c:auto val="1"/>
        <c:lblAlgn val="ctr"/>
        <c:lblOffset val="100"/>
        <c:noMultiLvlLbl val="0"/>
      </c:catAx>
      <c:valAx>
        <c:axId val="-2134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583D0D-A327-4B58-A389-210C62410B73}" type="doc">
      <dgm:prSet loTypeId="urn:microsoft.com/office/officeart/2005/8/layout/orgChart1" loCatId="hierarchy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4012DFDB-498A-4516-B66A-B3589F56F3B3}">
      <dgm:prSet phldrT="[Texto]" custT="1"/>
      <dgm:spPr/>
      <dgm:t>
        <a:bodyPr/>
        <a:lstStyle/>
        <a:p>
          <a:r>
            <a:rPr lang="en-US" sz="1200">
              <a:latin typeface="+mj-lt"/>
            </a:rPr>
            <a:t>DIRETOR</a:t>
          </a:r>
          <a:endParaRPr sz="1200">
            <a:latin typeface="+mj-lt"/>
          </a:endParaRPr>
        </a:p>
      </dgm:t>
    </dgm:pt>
    <dgm:pt modelId="{71054EBE-96A0-46DD-BAB3-D4064B152CCD}" type="parTrans" cxnId="{13B9F06D-3404-478B-8780-A466F6C0FA01}">
      <dgm:prSet/>
      <dgm:spPr/>
      <dgm:t>
        <a:bodyPr/>
        <a:lstStyle/>
        <a:p>
          <a:endParaRPr lang="en-US"/>
        </a:p>
      </dgm:t>
    </dgm:pt>
    <dgm:pt modelId="{FB327D8A-23F0-4E7E-8CF6-B3708539A988}" type="sibTrans" cxnId="{13B9F06D-3404-478B-8780-A466F6C0FA01}">
      <dgm:prSet/>
      <dgm:spPr/>
      <dgm:t>
        <a:bodyPr/>
        <a:lstStyle/>
        <a:p>
          <a:endParaRPr lang="en-US"/>
        </a:p>
      </dgm:t>
    </dgm:pt>
    <dgm:pt modelId="{8FFD1F83-6C5E-4094-B601-6811DCD3366D}" type="asst">
      <dgm:prSet phldrT="[Texto]" custT="1"/>
      <dgm:spPr/>
      <dgm:t>
        <a:bodyPr/>
        <a:lstStyle/>
        <a:p>
          <a:r>
            <a:rPr lang="en-US" sz="1200">
              <a:latin typeface="+mj-lt"/>
            </a:rPr>
            <a:t>CONSELHO</a:t>
          </a:r>
        </a:p>
      </dgm:t>
    </dgm:pt>
    <dgm:pt modelId="{FC9EF8D1-E805-44C0-8583-21EAA62DD74E}" type="parTrans" cxnId="{D64B34B7-D3F4-4A19-A691-EB991099DEB6}">
      <dgm:prSet/>
      <dgm:spPr/>
      <dgm:t>
        <a:bodyPr/>
        <a:lstStyle/>
        <a:p>
          <a:endParaRPr lang="en-US"/>
        </a:p>
      </dgm:t>
    </dgm:pt>
    <dgm:pt modelId="{AC83AA49-C7E2-404C-9D69-FF565FEF12A2}" type="sibTrans" cxnId="{D64B34B7-D3F4-4A19-A691-EB991099DEB6}">
      <dgm:prSet/>
      <dgm:spPr/>
      <dgm:t>
        <a:bodyPr/>
        <a:lstStyle/>
        <a:p>
          <a:endParaRPr lang="en-US"/>
        </a:p>
      </dgm:t>
    </dgm:pt>
    <dgm:pt modelId="{0608D898-B163-489D-B9C7-B14E4575A312}">
      <dgm:prSet phldrT="[Texto]" custT="1"/>
      <dgm:spPr/>
      <dgm:t>
        <a:bodyPr/>
        <a:lstStyle/>
        <a:p>
          <a:r>
            <a:rPr lang="en-US" sz="1200">
              <a:latin typeface="+mj-lt"/>
            </a:rPr>
            <a:t>GERENTE A</a:t>
          </a:r>
        </a:p>
      </dgm:t>
    </dgm:pt>
    <dgm:pt modelId="{A3E7B80F-D82E-4546-9ED6-C7B018FC755A}" type="parTrans" cxnId="{A902FB58-DA3B-4C00-BD8A-FF69D9569927}">
      <dgm:prSet/>
      <dgm:spPr/>
      <dgm:t>
        <a:bodyPr/>
        <a:lstStyle/>
        <a:p>
          <a:endParaRPr lang="en-US"/>
        </a:p>
      </dgm:t>
    </dgm:pt>
    <dgm:pt modelId="{E51ECB12-2AAD-442E-B104-6122DC8AF7C1}" type="sibTrans" cxnId="{A902FB58-DA3B-4C00-BD8A-FF69D9569927}">
      <dgm:prSet/>
      <dgm:spPr/>
      <dgm:t>
        <a:bodyPr/>
        <a:lstStyle/>
        <a:p>
          <a:endParaRPr lang="en-US"/>
        </a:p>
      </dgm:t>
    </dgm:pt>
    <dgm:pt modelId="{C56CB590-B245-4816-B7C7-DDA4E414604E}">
      <dgm:prSet phldrT="[Texto]" custT="1"/>
      <dgm:spPr/>
      <dgm:t>
        <a:bodyPr/>
        <a:lstStyle/>
        <a:p>
          <a:r>
            <a:rPr lang="en-US" sz="1200">
              <a:latin typeface="+mj-lt"/>
            </a:rPr>
            <a:t>GERENTE B</a:t>
          </a:r>
        </a:p>
      </dgm:t>
    </dgm:pt>
    <dgm:pt modelId="{C7BEB2FE-AED9-45FD-B81D-72BB156D19C5}" type="parTrans" cxnId="{AD2E9CE4-E964-447D-AC0D-B80EF52AE42E}">
      <dgm:prSet/>
      <dgm:spPr/>
      <dgm:t>
        <a:bodyPr/>
        <a:lstStyle/>
        <a:p>
          <a:endParaRPr lang="en-US"/>
        </a:p>
      </dgm:t>
    </dgm:pt>
    <dgm:pt modelId="{B2A85A1A-033D-44A7-80A6-9C67423502A6}" type="sibTrans" cxnId="{AD2E9CE4-E964-447D-AC0D-B80EF52AE42E}">
      <dgm:prSet/>
      <dgm:spPr/>
      <dgm:t>
        <a:bodyPr/>
        <a:lstStyle/>
        <a:p>
          <a:endParaRPr lang="en-US"/>
        </a:p>
      </dgm:t>
    </dgm:pt>
    <dgm:pt modelId="{757E8F83-0C95-4552-B791-301ADA055666}">
      <dgm:prSet phldrT="[Texto]" custT="1"/>
      <dgm:spPr/>
      <dgm:t>
        <a:bodyPr/>
        <a:lstStyle/>
        <a:p>
          <a:r>
            <a:rPr lang="en-US" sz="1200">
              <a:latin typeface="+mj-lt"/>
            </a:rPr>
            <a:t>ANALISTA</a:t>
          </a:r>
        </a:p>
      </dgm:t>
    </dgm:pt>
    <dgm:pt modelId="{212B6D1C-E5AD-429C-B285-04BAB5999AB8}" type="parTrans" cxnId="{C4A08C1E-F270-48DE-AA1C-A860E37279AD}">
      <dgm:prSet/>
      <dgm:spPr/>
      <dgm:t>
        <a:bodyPr/>
        <a:lstStyle/>
        <a:p>
          <a:endParaRPr lang="en-US"/>
        </a:p>
      </dgm:t>
    </dgm:pt>
    <dgm:pt modelId="{2999CA21-D596-49A0-8AC5-7008D1E4AA89}" type="sibTrans" cxnId="{C4A08C1E-F270-48DE-AA1C-A860E37279AD}">
      <dgm:prSet/>
      <dgm:spPr/>
      <dgm:t>
        <a:bodyPr/>
        <a:lstStyle/>
        <a:p>
          <a:endParaRPr lang="en-US"/>
        </a:p>
      </dgm:t>
    </dgm:pt>
    <dgm:pt modelId="{B10D67F4-33B3-4A0B-B7FC-DE1F5BF3B440}">
      <dgm:prSet phldrT="[Texto]" custT="1"/>
      <dgm:spPr/>
      <dgm:t>
        <a:bodyPr/>
        <a:lstStyle/>
        <a:p>
          <a:r>
            <a:rPr lang="en-US" sz="1200">
              <a:latin typeface="+mj-lt"/>
            </a:rPr>
            <a:t>COORDENADOR</a:t>
          </a:r>
        </a:p>
      </dgm:t>
    </dgm:pt>
    <dgm:pt modelId="{02E82532-184E-4FFF-9E15-7EE81A757ECF}" type="parTrans" cxnId="{6039056E-942E-4EA6-8165-4D9E3BA60897}">
      <dgm:prSet/>
      <dgm:spPr/>
      <dgm:t>
        <a:bodyPr/>
        <a:lstStyle/>
        <a:p>
          <a:endParaRPr lang="en-US"/>
        </a:p>
      </dgm:t>
    </dgm:pt>
    <dgm:pt modelId="{A33A6D2B-4A78-4611-9D05-C57C987ED78C}" type="sibTrans" cxnId="{6039056E-942E-4EA6-8165-4D9E3BA60897}">
      <dgm:prSet/>
      <dgm:spPr/>
      <dgm:t>
        <a:bodyPr/>
        <a:lstStyle/>
        <a:p>
          <a:endParaRPr lang="en-US"/>
        </a:p>
      </dgm:t>
    </dgm:pt>
    <dgm:pt modelId="{A87E230A-F12F-4516-BD5D-37D3CBA6CD72}">
      <dgm:prSet phldrT="[Texto]" custT="1"/>
      <dgm:spPr/>
      <dgm:t>
        <a:bodyPr/>
        <a:lstStyle/>
        <a:p>
          <a:r>
            <a:rPr lang="en-US" sz="1200">
              <a:latin typeface="+mj-lt"/>
            </a:rPr>
            <a:t>VICE-GERENTE</a:t>
          </a:r>
        </a:p>
      </dgm:t>
    </dgm:pt>
    <dgm:pt modelId="{A2F21166-3D1C-47DE-A2BB-4977A442D74C}" type="parTrans" cxnId="{A0C4FF9D-3AAC-45B9-8230-CE3882D0B2FE}">
      <dgm:prSet/>
      <dgm:spPr/>
      <dgm:t>
        <a:bodyPr/>
        <a:lstStyle/>
        <a:p>
          <a:endParaRPr lang="en-US"/>
        </a:p>
      </dgm:t>
    </dgm:pt>
    <dgm:pt modelId="{372387B5-E15F-47D3-8801-BA6F6A78A807}" type="sibTrans" cxnId="{A0C4FF9D-3AAC-45B9-8230-CE3882D0B2FE}">
      <dgm:prSet/>
      <dgm:spPr/>
      <dgm:t>
        <a:bodyPr/>
        <a:lstStyle/>
        <a:p>
          <a:endParaRPr lang="en-US"/>
        </a:p>
      </dgm:t>
    </dgm:pt>
    <dgm:pt modelId="{4306E099-A96F-4DC9-B723-0DF0B2A09EB9}">
      <dgm:prSet phldrT="[Texto]" custT="1"/>
      <dgm:spPr/>
      <dgm:t>
        <a:bodyPr/>
        <a:lstStyle/>
        <a:p>
          <a:r>
            <a:rPr lang="en-US" sz="1200">
              <a:latin typeface="+mj-lt"/>
            </a:rPr>
            <a:t>ASSISTENTE</a:t>
          </a:r>
        </a:p>
      </dgm:t>
    </dgm:pt>
    <dgm:pt modelId="{0A76F7FE-1903-4FCF-8F9D-5456B141AF58}" type="sibTrans" cxnId="{6F0078AA-E210-45B3-BF9A-9F4356677B84}">
      <dgm:prSet/>
      <dgm:spPr/>
      <dgm:t>
        <a:bodyPr/>
        <a:lstStyle/>
        <a:p>
          <a:endParaRPr lang="en-US"/>
        </a:p>
      </dgm:t>
    </dgm:pt>
    <dgm:pt modelId="{AA0F26F1-4272-4E83-8DD1-F3C3B5C0111F}" type="parTrans" cxnId="{6F0078AA-E210-45B3-BF9A-9F4356677B84}">
      <dgm:prSet/>
      <dgm:spPr/>
      <dgm:t>
        <a:bodyPr/>
        <a:lstStyle/>
        <a:p>
          <a:endParaRPr lang="en-US"/>
        </a:p>
      </dgm:t>
    </dgm:pt>
    <dgm:pt modelId="{A2FF9240-E837-4B58-9909-C50CE5C108BB}" type="pres">
      <dgm:prSet presAssocID="{59583D0D-A327-4B58-A389-210C62410B7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C3C2C21-2E21-4DE2-B02C-371F52C2B6A3}" type="pres">
      <dgm:prSet presAssocID="{4012DFDB-498A-4516-B66A-B3589F56F3B3}" presName="hierRoot1" presStyleCnt="0">
        <dgm:presLayoutVars>
          <dgm:hierBranch val="init"/>
        </dgm:presLayoutVars>
      </dgm:prSet>
      <dgm:spPr/>
    </dgm:pt>
    <dgm:pt modelId="{EB6FA61E-F971-448A-B73F-993761A4BBDF}" type="pres">
      <dgm:prSet presAssocID="{4012DFDB-498A-4516-B66A-B3589F56F3B3}" presName="rootComposite1" presStyleCnt="0"/>
      <dgm:spPr/>
    </dgm:pt>
    <dgm:pt modelId="{2D6AC045-17C3-412D-A5B2-782C9059E48D}" type="pres">
      <dgm:prSet presAssocID="{4012DFDB-498A-4516-B66A-B3589F56F3B3}" presName="rootText1" presStyleLbl="node0" presStyleIdx="0" presStyleCnt="1">
        <dgm:presLayoutVars>
          <dgm:chPref val="3"/>
        </dgm:presLayoutVars>
      </dgm:prSet>
      <dgm:spPr/>
    </dgm:pt>
    <dgm:pt modelId="{90F57F04-372B-4925-AB05-60ED506D1919}" type="pres">
      <dgm:prSet presAssocID="{4012DFDB-498A-4516-B66A-B3589F56F3B3}" presName="rootConnector1" presStyleLbl="node1" presStyleIdx="0" presStyleCnt="0"/>
      <dgm:spPr/>
    </dgm:pt>
    <dgm:pt modelId="{97FE5DBB-3872-4F86-BF5B-331DA88423C3}" type="pres">
      <dgm:prSet presAssocID="{4012DFDB-498A-4516-B66A-B3589F56F3B3}" presName="hierChild2" presStyleCnt="0"/>
      <dgm:spPr/>
    </dgm:pt>
    <dgm:pt modelId="{80248C48-C125-45DA-9948-9E2DDCD7F416}" type="pres">
      <dgm:prSet presAssocID="{A3E7B80F-D82E-4546-9ED6-C7B018FC755A}" presName="Name37" presStyleLbl="parChTrans1D2" presStyleIdx="0" presStyleCnt="4"/>
      <dgm:spPr/>
    </dgm:pt>
    <dgm:pt modelId="{AAA5AC80-F00F-4246-93D7-74C66875F102}" type="pres">
      <dgm:prSet presAssocID="{0608D898-B163-489D-B9C7-B14E4575A312}" presName="hierRoot2" presStyleCnt="0">
        <dgm:presLayoutVars>
          <dgm:hierBranch val="init"/>
        </dgm:presLayoutVars>
      </dgm:prSet>
      <dgm:spPr/>
    </dgm:pt>
    <dgm:pt modelId="{0DA025FB-FEB7-40AD-823D-F280FD3756D2}" type="pres">
      <dgm:prSet presAssocID="{0608D898-B163-489D-B9C7-B14E4575A312}" presName="rootComposite" presStyleCnt="0"/>
      <dgm:spPr/>
    </dgm:pt>
    <dgm:pt modelId="{34223183-6FAE-44FB-9777-95C74FF20918}" type="pres">
      <dgm:prSet presAssocID="{0608D898-B163-489D-B9C7-B14E4575A312}" presName="rootText" presStyleLbl="node2" presStyleIdx="0" presStyleCnt="3">
        <dgm:presLayoutVars>
          <dgm:chPref val="3"/>
        </dgm:presLayoutVars>
      </dgm:prSet>
      <dgm:spPr/>
    </dgm:pt>
    <dgm:pt modelId="{09DDDEF3-B80B-4AF8-9DCC-3E7AF5A00B8C}" type="pres">
      <dgm:prSet presAssocID="{0608D898-B163-489D-B9C7-B14E4575A312}" presName="rootConnector" presStyleLbl="node2" presStyleIdx="0" presStyleCnt="3"/>
      <dgm:spPr/>
    </dgm:pt>
    <dgm:pt modelId="{DDD96D11-FD68-446D-8D9C-D3A676C87EB6}" type="pres">
      <dgm:prSet presAssocID="{0608D898-B163-489D-B9C7-B14E4575A312}" presName="hierChild4" presStyleCnt="0"/>
      <dgm:spPr/>
    </dgm:pt>
    <dgm:pt modelId="{318E76B9-431E-4F2F-A1BB-1B320A2F893F}" type="pres">
      <dgm:prSet presAssocID="{212B6D1C-E5AD-429C-B285-04BAB5999AB8}" presName="Name37" presStyleLbl="parChTrans1D3" presStyleIdx="0" presStyleCnt="2"/>
      <dgm:spPr/>
    </dgm:pt>
    <dgm:pt modelId="{8A8E4900-9FFC-4E64-83C0-51DC66310136}" type="pres">
      <dgm:prSet presAssocID="{757E8F83-0C95-4552-B791-301ADA055666}" presName="hierRoot2" presStyleCnt="0">
        <dgm:presLayoutVars>
          <dgm:hierBranch val="init"/>
        </dgm:presLayoutVars>
      </dgm:prSet>
      <dgm:spPr/>
    </dgm:pt>
    <dgm:pt modelId="{CD1C74F5-35B9-426D-B4D6-EE69610CBDF0}" type="pres">
      <dgm:prSet presAssocID="{757E8F83-0C95-4552-B791-301ADA055666}" presName="rootComposite" presStyleCnt="0"/>
      <dgm:spPr/>
    </dgm:pt>
    <dgm:pt modelId="{5908CB59-305A-4A52-8B60-013992729F5B}" type="pres">
      <dgm:prSet presAssocID="{757E8F83-0C95-4552-B791-301ADA055666}" presName="rootText" presStyleLbl="node3" presStyleIdx="0" presStyleCnt="2">
        <dgm:presLayoutVars>
          <dgm:chPref val="3"/>
        </dgm:presLayoutVars>
      </dgm:prSet>
      <dgm:spPr/>
    </dgm:pt>
    <dgm:pt modelId="{418BDBE4-21CB-48F1-889E-DD812A81AB95}" type="pres">
      <dgm:prSet presAssocID="{757E8F83-0C95-4552-B791-301ADA055666}" presName="rootConnector" presStyleLbl="node3" presStyleIdx="0" presStyleCnt="2"/>
      <dgm:spPr/>
    </dgm:pt>
    <dgm:pt modelId="{9B1D04EC-7CA0-4DDF-8266-B6BA06A7D0B6}" type="pres">
      <dgm:prSet presAssocID="{757E8F83-0C95-4552-B791-301ADA055666}" presName="hierChild4" presStyleCnt="0"/>
      <dgm:spPr/>
    </dgm:pt>
    <dgm:pt modelId="{DF795F35-1AB9-4221-A154-FFDA5050A1C1}" type="pres">
      <dgm:prSet presAssocID="{757E8F83-0C95-4552-B791-301ADA055666}" presName="hierChild5" presStyleCnt="0"/>
      <dgm:spPr/>
    </dgm:pt>
    <dgm:pt modelId="{AE60315A-3CB4-4D35-8129-41C32B65B86D}" type="pres">
      <dgm:prSet presAssocID="{0608D898-B163-489D-B9C7-B14E4575A312}" presName="hierChild5" presStyleCnt="0"/>
      <dgm:spPr/>
    </dgm:pt>
    <dgm:pt modelId="{8D5E3D68-B34F-44B4-AC3B-136DB0F45F0F}" type="pres">
      <dgm:prSet presAssocID="{C7BEB2FE-AED9-45FD-B81D-72BB156D19C5}" presName="Name37" presStyleLbl="parChTrans1D2" presStyleIdx="1" presStyleCnt="4"/>
      <dgm:spPr/>
    </dgm:pt>
    <dgm:pt modelId="{715EA8E9-0BBB-404C-92C4-B464A12AC12E}" type="pres">
      <dgm:prSet presAssocID="{C56CB590-B245-4816-B7C7-DDA4E414604E}" presName="hierRoot2" presStyleCnt="0">
        <dgm:presLayoutVars>
          <dgm:hierBranch val="init"/>
        </dgm:presLayoutVars>
      </dgm:prSet>
      <dgm:spPr/>
    </dgm:pt>
    <dgm:pt modelId="{4B899767-2099-4E8B-8660-2DEDB159155F}" type="pres">
      <dgm:prSet presAssocID="{C56CB590-B245-4816-B7C7-DDA4E414604E}" presName="rootComposite" presStyleCnt="0"/>
      <dgm:spPr/>
    </dgm:pt>
    <dgm:pt modelId="{70EA40D5-618F-479A-B3E5-0852492A4844}" type="pres">
      <dgm:prSet presAssocID="{C56CB590-B245-4816-B7C7-DDA4E414604E}" presName="rootText" presStyleLbl="node2" presStyleIdx="1" presStyleCnt="3">
        <dgm:presLayoutVars>
          <dgm:chPref val="3"/>
        </dgm:presLayoutVars>
      </dgm:prSet>
      <dgm:spPr/>
    </dgm:pt>
    <dgm:pt modelId="{A0AB47DB-7D91-4E93-86E3-3B74A71264AE}" type="pres">
      <dgm:prSet presAssocID="{C56CB590-B245-4816-B7C7-DDA4E414604E}" presName="rootConnector" presStyleLbl="node2" presStyleIdx="1" presStyleCnt="3"/>
      <dgm:spPr/>
    </dgm:pt>
    <dgm:pt modelId="{1BF9DA46-ED29-4917-BBFE-4FC7553EFEF8}" type="pres">
      <dgm:prSet presAssocID="{C56CB590-B245-4816-B7C7-DDA4E414604E}" presName="hierChild4" presStyleCnt="0"/>
      <dgm:spPr/>
    </dgm:pt>
    <dgm:pt modelId="{651FC18D-40B6-452E-B253-96DFC0866EC1}" type="pres">
      <dgm:prSet presAssocID="{02E82532-184E-4FFF-9E15-7EE81A757ECF}" presName="Name37" presStyleLbl="parChTrans1D3" presStyleIdx="1" presStyleCnt="2"/>
      <dgm:spPr/>
    </dgm:pt>
    <dgm:pt modelId="{EED6C8E1-99A3-472F-8719-CE7579FDA44D}" type="pres">
      <dgm:prSet presAssocID="{B10D67F4-33B3-4A0B-B7FC-DE1F5BF3B440}" presName="hierRoot2" presStyleCnt="0">
        <dgm:presLayoutVars>
          <dgm:hierBranch val="init"/>
        </dgm:presLayoutVars>
      </dgm:prSet>
      <dgm:spPr/>
    </dgm:pt>
    <dgm:pt modelId="{9959F28D-FA8D-4C3C-B6F9-F875F81E02C0}" type="pres">
      <dgm:prSet presAssocID="{B10D67F4-33B3-4A0B-B7FC-DE1F5BF3B440}" presName="rootComposite" presStyleCnt="0"/>
      <dgm:spPr/>
    </dgm:pt>
    <dgm:pt modelId="{FBD08B12-BAF5-4871-93B4-8A5798CE03D9}" type="pres">
      <dgm:prSet presAssocID="{B10D67F4-33B3-4A0B-B7FC-DE1F5BF3B440}" presName="rootText" presStyleLbl="node3" presStyleIdx="1" presStyleCnt="2">
        <dgm:presLayoutVars>
          <dgm:chPref val="3"/>
        </dgm:presLayoutVars>
      </dgm:prSet>
      <dgm:spPr/>
    </dgm:pt>
    <dgm:pt modelId="{17629AEF-238B-4F7A-946E-3965EA991E04}" type="pres">
      <dgm:prSet presAssocID="{B10D67F4-33B3-4A0B-B7FC-DE1F5BF3B440}" presName="rootConnector" presStyleLbl="node3" presStyleIdx="1" presStyleCnt="2"/>
      <dgm:spPr/>
    </dgm:pt>
    <dgm:pt modelId="{3D946F68-35A9-451E-9E01-B9E4C7E48D29}" type="pres">
      <dgm:prSet presAssocID="{B10D67F4-33B3-4A0B-B7FC-DE1F5BF3B440}" presName="hierChild4" presStyleCnt="0"/>
      <dgm:spPr/>
    </dgm:pt>
    <dgm:pt modelId="{8E5FBDC2-9938-4449-9A03-96488FEFF296}" type="pres">
      <dgm:prSet presAssocID="{AA0F26F1-4272-4E83-8DD1-F3C3B5C0111F}" presName="Name37" presStyleLbl="parChTrans1D4" presStyleIdx="0" presStyleCnt="1"/>
      <dgm:spPr/>
    </dgm:pt>
    <dgm:pt modelId="{49A61337-A735-486C-8C98-E56F86280675}" type="pres">
      <dgm:prSet presAssocID="{4306E099-A96F-4DC9-B723-0DF0B2A09EB9}" presName="hierRoot2" presStyleCnt="0">
        <dgm:presLayoutVars>
          <dgm:hierBranch val="init"/>
        </dgm:presLayoutVars>
      </dgm:prSet>
      <dgm:spPr/>
    </dgm:pt>
    <dgm:pt modelId="{DDC0388D-0480-4547-A350-422661060617}" type="pres">
      <dgm:prSet presAssocID="{4306E099-A96F-4DC9-B723-0DF0B2A09EB9}" presName="rootComposite" presStyleCnt="0"/>
      <dgm:spPr/>
    </dgm:pt>
    <dgm:pt modelId="{58AF26A9-6564-4CEF-B4D1-BF74F0B6BEBC}" type="pres">
      <dgm:prSet presAssocID="{4306E099-A96F-4DC9-B723-0DF0B2A09EB9}" presName="rootText" presStyleLbl="node4" presStyleIdx="0" presStyleCnt="1">
        <dgm:presLayoutVars>
          <dgm:chPref val="3"/>
        </dgm:presLayoutVars>
      </dgm:prSet>
      <dgm:spPr/>
    </dgm:pt>
    <dgm:pt modelId="{B4CE68CF-A58A-4BD4-AFE2-788C1379374F}" type="pres">
      <dgm:prSet presAssocID="{4306E099-A96F-4DC9-B723-0DF0B2A09EB9}" presName="rootConnector" presStyleLbl="node4" presStyleIdx="0" presStyleCnt="1"/>
      <dgm:spPr/>
    </dgm:pt>
    <dgm:pt modelId="{4026AEBE-47FF-4CA4-9566-DF36E8C724FF}" type="pres">
      <dgm:prSet presAssocID="{4306E099-A96F-4DC9-B723-0DF0B2A09EB9}" presName="hierChild4" presStyleCnt="0"/>
      <dgm:spPr/>
    </dgm:pt>
    <dgm:pt modelId="{7FD5FD5D-CB9D-4080-B263-31C73861305A}" type="pres">
      <dgm:prSet presAssocID="{4306E099-A96F-4DC9-B723-0DF0B2A09EB9}" presName="hierChild5" presStyleCnt="0"/>
      <dgm:spPr/>
    </dgm:pt>
    <dgm:pt modelId="{9687222D-FE37-4B2B-BEAF-57AEE3E9F746}" type="pres">
      <dgm:prSet presAssocID="{B10D67F4-33B3-4A0B-B7FC-DE1F5BF3B440}" presName="hierChild5" presStyleCnt="0"/>
      <dgm:spPr/>
    </dgm:pt>
    <dgm:pt modelId="{5EC5E815-4722-4073-8243-96647D8724CA}" type="pres">
      <dgm:prSet presAssocID="{C56CB590-B245-4816-B7C7-DDA4E414604E}" presName="hierChild5" presStyleCnt="0"/>
      <dgm:spPr/>
    </dgm:pt>
    <dgm:pt modelId="{FF7A7D14-6F87-486E-BEC2-D5CF1DC4E70D}" type="pres">
      <dgm:prSet presAssocID="{A2F21166-3D1C-47DE-A2BB-4977A442D74C}" presName="Name37" presStyleLbl="parChTrans1D2" presStyleIdx="2" presStyleCnt="4"/>
      <dgm:spPr/>
    </dgm:pt>
    <dgm:pt modelId="{9B9A5AE9-3468-4EF3-AD93-6872F04132DA}" type="pres">
      <dgm:prSet presAssocID="{A87E230A-F12F-4516-BD5D-37D3CBA6CD72}" presName="hierRoot2" presStyleCnt="0">
        <dgm:presLayoutVars>
          <dgm:hierBranch val="init"/>
        </dgm:presLayoutVars>
      </dgm:prSet>
      <dgm:spPr/>
    </dgm:pt>
    <dgm:pt modelId="{87127B22-C99C-45A6-8DF4-30EAAC9089A5}" type="pres">
      <dgm:prSet presAssocID="{A87E230A-F12F-4516-BD5D-37D3CBA6CD72}" presName="rootComposite" presStyleCnt="0"/>
      <dgm:spPr/>
    </dgm:pt>
    <dgm:pt modelId="{D496BAA2-A759-469D-AEB8-F6B9AB1D2398}" type="pres">
      <dgm:prSet presAssocID="{A87E230A-F12F-4516-BD5D-37D3CBA6CD72}" presName="rootText" presStyleLbl="node2" presStyleIdx="2" presStyleCnt="3">
        <dgm:presLayoutVars>
          <dgm:chPref val="3"/>
        </dgm:presLayoutVars>
      </dgm:prSet>
      <dgm:spPr/>
    </dgm:pt>
    <dgm:pt modelId="{D1D72E92-FFE0-4600-A483-018BE38FDA54}" type="pres">
      <dgm:prSet presAssocID="{A87E230A-F12F-4516-BD5D-37D3CBA6CD72}" presName="rootConnector" presStyleLbl="node2" presStyleIdx="2" presStyleCnt="3"/>
      <dgm:spPr/>
    </dgm:pt>
    <dgm:pt modelId="{FAF48647-A686-4F31-99FC-729A421AEEEA}" type="pres">
      <dgm:prSet presAssocID="{A87E230A-F12F-4516-BD5D-37D3CBA6CD72}" presName="hierChild4" presStyleCnt="0"/>
      <dgm:spPr/>
    </dgm:pt>
    <dgm:pt modelId="{DDCA046A-E67A-4A1F-AB43-E532206D8696}" type="pres">
      <dgm:prSet presAssocID="{A87E230A-F12F-4516-BD5D-37D3CBA6CD72}" presName="hierChild5" presStyleCnt="0"/>
      <dgm:spPr/>
    </dgm:pt>
    <dgm:pt modelId="{D9100F45-C619-4F3E-96EC-6BCA6A5B559F}" type="pres">
      <dgm:prSet presAssocID="{4012DFDB-498A-4516-B66A-B3589F56F3B3}" presName="hierChild3" presStyleCnt="0"/>
      <dgm:spPr/>
    </dgm:pt>
    <dgm:pt modelId="{281CAC4B-AE21-4E6B-9F0A-9738C0086F83}" type="pres">
      <dgm:prSet presAssocID="{FC9EF8D1-E805-44C0-8583-21EAA62DD74E}" presName="Name111" presStyleLbl="parChTrans1D2" presStyleIdx="3" presStyleCnt="4"/>
      <dgm:spPr/>
    </dgm:pt>
    <dgm:pt modelId="{AA4C3283-F89B-4BDE-8CB2-97DB0988F5F5}" type="pres">
      <dgm:prSet presAssocID="{8FFD1F83-6C5E-4094-B601-6811DCD3366D}" presName="hierRoot3" presStyleCnt="0">
        <dgm:presLayoutVars>
          <dgm:hierBranch val="init"/>
        </dgm:presLayoutVars>
      </dgm:prSet>
      <dgm:spPr/>
    </dgm:pt>
    <dgm:pt modelId="{8AF50460-D841-4810-A474-A49A7231AF1A}" type="pres">
      <dgm:prSet presAssocID="{8FFD1F83-6C5E-4094-B601-6811DCD3366D}" presName="rootComposite3" presStyleCnt="0"/>
      <dgm:spPr/>
    </dgm:pt>
    <dgm:pt modelId="{5D0B7A8B-D898-43B1-8C3F-CE9DAC005947}" type="pres">
      <dgm:prSet presAssocID="{8FFD1F83-6C5E-4094-B601-6811DCD3366D}" presName="rootText3" presStyleLbl="asst1" presStyleIdx="0" presStyleCnt="1">
        <dgm:presLayoutVars>
          <dgm:chPref val="3"/>
        </dgm:presLayoutVars>
      </dgm:prSet>
      <dgm:spPr/>
    </dgm:pt>
    <dgm:pt modelId="{FF8A53EF-8C31-4818-AA2A-D907B25E8DD9}" type="pres">
      <dgm:prSet presAssocID="{8FFD1F83-6C5E-4094-B601-6811DCD3366D}" presName="rootConnector3" presStyleLbl="asst1" presStyleIdx="0" presStyleCnt="1"/>
      <dgm:spPr/>
    </dgm:pt>
    <dgm:pt modelId="{DB3FD9B7-5665-49E5-882D-908182698CD9}" type="pres">
      <dgm:prSet presAssocID="{8FFD1F83-6C5E-4094-B601-6811DCD3366D}" presName="hierChild6" presStyleCnt="0"/>
      <dgm:spPr/>
    </dgm:pt>
    <dgm:pt modelId="{A8D89732-ED40-4CB8-B04A-C378D5670EF3}" type="pres">
      <dgm:prSet presAssocID="{8FFD1F83-6C5E-4094-B601-6811DCD3366D}" presName="hierChild7" presStyleCnt="0"/>
      <dgm:spPr/>
    </dgm:pt>
  </dgm:ptLst>
  <dgm:cxnLst>
    <dgm:cxn modelId="{C52B6503-4C1F-4A6C-949B-4ACF9EBB7ACB}" type="presOf" srcId="{C56CB590-B245-4816-B7C7-DDA4E414604E}" destId="{70EA40D5-618F-479A-B3E5-0852492A4844}" srcOrd="0" destOrd="0" presId="urn:microsoft.com/office/officeart/2005/8/layout/orgChart1"/>
    <dgm:cxn modelId="{63534F08-4CAC-469A-8205-BB5B10925537}" type="presOf" srcId="{B10D67F4-33B3-4A0B-B7FC-DE1F5BF3B440}" destId="{17629AEF-238B-4F7A-946E-3965EA991E04}" srcOrd="1" destOrd="0" presId="urn:microsoft.com/office/officeart/2005/8/layout/orgChart1"/>
    <dgm:cxn modelId="{210A6C0E-F1F5-41FF-86C4-4451C84FD615}" type="presOf" srcId="{59583D0D-A327-4B58-A389-210C62410B73}" destId="{A2FF9240-E837-4B58-9909-C50CE5C108BB}" srcOrd="0" destOrd="0" presId="urn:microsoft.com/office/officeart/2005/8/layout/orgChart1"/>
    <dgm:cxn modelId="{C4A08C1E-F270-48DE-AA1C-A860E37279AD}" srcId="{0608D898-B163-489D-B9C7-B14E4575A312}" destId="{757E8F83-0C95-4552-B791-301ADA055666}" srcOrd="0" destOrd="0" parTransId="{212B6D1C-E5AD-429C-B285-04BAB5999AB8}" sibTransId="{2999CA21-D596-49A0-8AC5-7008D1E4AA89}"/>
    <dgm:cxn modelId="{7C096640-23D1-48CA-8B37-B70CA5EDDEAA}" type="presOf" srcId="{212B6D1C-E5AD-429C-B285-04BAB5999AB8}" destId="{318E76B9-431E-4F2F-A1BB-1B320A2F893F}" srcOrd="0" destOrd="0" presId="urn:microsoft.com/office/officeart/2005/8/layout/orgChart1"/>
    <dgm:cxn modelId="{9F69935F-1595-48BB-AAF8-AC40671337B2}" type="presOf" srcId="{4306E099-A96F-4DC9-B723-0DF0B2A09EB9}" destId="{B4CE68CF-A58A-4BD4-AFE2-788C1379374F}" srcOrd="1" destOrd="0" presId="urn:microsoft.com/office/officeart/2005/8/layout/orgChart1"/>
    <dgm:cxn modelId="{6A093A4A-392A-4B3D-AC4B-D248A3198CBE}" type="presOf" srcId="{A87E230A-F12F-4516-BD5D-37D3CBA6CD72}" destId="{D1D72E92-FFE0-4600-A483-018BE38FDA54}" srcOrd="1" destOrd="0" presId="urn:microsoft.com/office/officeart/2005/8/layout/orgChart1"/>
    <dgm:cxn modelId="{44652F4B-02F2-4E4B-B044-6BC8D40114F3}" type="presOf" srcId="{C56CB590-B245-4816-B7C7-DDA4E414604E}" destId="{A0AB47DB-7D91-4E93-86E3-3B74A71264AE}" srcOrd="1" destOrd="0" presId="urn:microsoft.com/office/officeart/2005/8/layout/orgChart1"/>
    <dgm:cxn modelId="{13B9F06D-3404-478B-8780-A466F6C0FA01}" srcId="{59583D0D-A327-4B58-A389-210C62410B73}" destId="{4012DFDB-498A-4516-B66A-B3589F56F3B3}" srcOrd="0" destOrd="0" parTransId="{71054EBE-96A0-46DD-BAB3-D4064B152CCD}" sibTransId="{FB327D8A-23F0-4E7E-8CF6-B3708539A988}"/>
    <dgm:cxn modelId="{6039056E-942E-4EA6-8165-4D9E3BA60897}" srcId="{C56CB590-B245-4816-B7C7-DDA4E414604E}" destId="{B10D67F4-33B3-4A0B-B7FC-DE1F5BF3B440}" srcOrd="0" destOrd="0" parTransId="{02E82532-184E-4FFF-9E15-7EE81A757ECF}" sibTransId="{A33A6D2B-4A78-4611-9D05-C57C987ED78C}"/>
    <dgm:cxn modelId="{41E65C6E-B8ED-4B0C-A1C4-B6FBA5A467AD}" type="presOf" srcId="{4012DFDB-498A-4516-B66A-B3589F56F3B3}" destId="{90F57F04-372B-4925-AB05-60ED506D1919}" srcOrd="1" destOrd="0" presId="urn:microsoft.com/office/officeart/2005/8/layout/orgChart1"/>
    <dgm:cxn modelId="{3031DA76-EA9B-487A-988E-5366045C7BA3}" type="presOf" srcId="{A2F21166-3D1C-47DE-A2BB-4977A442D74C}" destId="{FF7A7D14-6F87-486E-BEC2-D5CF1DC4E70D}" srcOrd="0" destOrd="0" presId="urn:microsoft.com/office/officeart/2005/8/layout/orgChart1"/>
    <dgm:cxn modelId="{FFE95D57-7D0B-4756-813E-07176701AE71}" type="presOf" srcId="{0608D898-B163-489D-B9C7-B14E4575A312}" destId="{09DDDEF3-B80B-4AF8-9DCC-3E7AF5A00B8C}" srcOrd="1" destOrd="0" presId="urn:microsoft.com/office/officeart/2005/8/layout/orgChart1"/>
    <dgm:cxn modelId="{A902FB58-DA3B-4C00-BD8A-FF69D9569927}" srcId="{4012DFDB-498A-4516-B66A-B3589F56F3B3}" destId="{0608D898-B163-489D-B9C7-B14E4575A312}" srcOrd="1" destOrd="0" parTransId="{A3E7B80F-D82E-4546-9ED6-C7B018FC755A}" sibTransId="{E51ECB12-2AAD-442E-B104-6122DC8AF7C1}"/>
    <dgm:cxn modelId="{25282679-065B-46A5-938E-7CF0EF3BFD63}" type="presOf" srcId="{4012DFDB-498A-4516-B66A-B3589F56F3B3}" destId="{2D6AC045-17C3-412D-A5B2-782C9059E48D}" srcOrd="0" destOrd="0" presId="urn:microsoft.com/office/officeart/2005/8/layout/orgChart1"/>
    <dgm:cxn modelId="{4FE09C88-534A-4BF2-B003-3AC4CC3A0411}" type="presOf" srcId="{8FFD1F83-6C5E-4094-B601-6811DCD3366D}" destId="{5D0B7A8B-D898-43B1-8C3F-CE9DAC005947}" srcOrd="0" destOrd="0" presId="urn:microsoft.com/office/officeart/2005/8/layout/orgChart1"/>
    <dgm:cxn modelId="{EDA8978E-2723-4542-87D0-D1B2D7993C23}" type="presOf" srcId="{4306E099-A96F-4DC9-B723-0DF0B2A09EB9}" destId="{58AF26A9-6564-4CEF-B4D1-BF74F0B6BEBC}" srcOrd="0" destOrd="0" presId="urn:microsoft.com/office/officeart/2005/8/layout/orgChart1"/>
    <dgm:cxn modelId="{A0C4FF9D-3AAC-45B9-8230-CE3882D0B2FE}" srcId="{4012DFDB-498A-4516-B66A-B3589F56F3B3}" destId="{A87E230A-F12F-4516-BD5D-37D3CBA6CD72}" srcOrd="3" destOrd="0" parTransId="{A2F21166-3D1C-47DE-A2BB-4977A442D74C}" sibTransId="{372387B5-E15F-47D3-8801-BA6F6A78A807}"/>
    <dgm:cxn modelId="{5D8A8AA1-DE04-46A1-A722-AF173742F120}" type="presOf" srcId="{A87E230A-F12F-4516-BD5D-37D3CBA6CD72}" destId="{D496BAA2-A759-469D-AEB8-F6B9AB1D2398}" srcOrd="0" destOrd="0" presId="urn:microsoft.com/office/officeart/2005/8/layout/orgChart1"/>
    <dgm:cxn modelId="{D964CCA2-0907-425D-ABD5-41C9DF53BC8D}" type="presOf" srcId="{FC9EF8D1-E805-44C0-8583-21EAA62DD74E}" destId="{281CAC4B-AE21-4E6B-9F0A-9738C0086F83}" srcOrd="0" destOrd="0" presId="urn:microsoft.com/office/officeart/2005/8/layout/orgChart1"/>
    <dgm:cxn modelId="{532EE8A5-CFD6-4934-8C20-D53192CCBEBE}" type="presOf" srcId="{8FFD1F83-6C5E-4094-B601-6811DCD3366D}" destId="{FF8A53EF-8C31-4818-AA2A-D907B25E8DD9}" srcOrd="1" destOrd="0" presId="urn:microsoft.com/office/officeart/2005/8/layout/orgChart1"/>
    <dgm:cxn modelId="{6F0078AA-E210-45B3-BF9A-9F4356677B84}" srcId="{B10D67F4-33B3-4A0B-B7FC-DE1F5BF3B440}" destId="{4306E099-A96F-4DC9-B723-0DF0B2A09EB9}" srcOrd="0" destOrd="0" parTransId="{AA0F26F1-4272-4E83-8DD1-F3C3B5C0111F}" sibTransId="{0A76F7FE-1903-4FCF-8F9D-5456B141AF58}"/>
    <dgm:cxn modelId="{0F2666AC-5A04-4D94-8289-4D8DAF90BC82}" type="presOf" srcId="{757E8F83-0C95-4552-B791-301ADA055666}" destId="{5908CB59-305A-4A52-8B60-013992729F5B}" srcOrd="0" destOrd="0" presId="urn:microsoft.com/office/officeart/2005/8/layout/orgChart1"/>
    <dgm:cxn modelId="{D64B34B7-D3F4-4A19-A691-EB991099DEB6}" srcId="{4012DFDB-498A-4516-B66A-B3589F56F3B3}" destId="{8FFD1F83-6C5E-4094-B601-6811DCD3366D}" srcOrd="0" destOrd="0" parTransId="{FC9EF8D1-E805-44C0-8583-21EAA62DD74E}" sibTransId="{AC83AA49-C7E2-404C-9D69-FF565FEF12A2}"/>
    <dgm:cxn modelId="{43EA68BE-5718-4325-9EF6-85C983148D99}" type="presOf" srcId="{AA0F26F1-4272-4E83-8DD1-F3C3B5C0111F}" destId="{8E5FBDC2-9938-4449-9A03-96488FEFF296}" srcOrd="0" destOrd="0" presId="urn:microsoft.com/office/officeart/2005/8/layout/orgChart1"/>
    <dgm:cxn modelId="{5AF214CF-16D4-4237-ADA7-228B5FA8F976}" type="presOf" srcId="{C7BEB2FE-AED9-45FD-B81D-72BB156D19C5}" destId="{8D5E3D68-B34F-44B4-AC3B-136DB0F45F0F}" srcOrd="0" destOrd="0" presId="urn:microsoft.com/office/officeart/2005/8/layout/orgChart1"/>
    <dgm:cxn modelId="{AD2E9CE4-E964-447D-AC0D-B80EF52AE42E}" srcId="{4012DFDB-498A-4516-B66A-B3589F56F3B3}" destId="{C56CB590-B245-4816-B7C7-DDA4E414604E}" srcOrd="2" destOrd="0" parTransId="{C7BEB2FE-AED9-45FD-B81D-72BB156D19C5}" sibTransId="{B2A85A1A-033D-44A7-80A6-9C67423502A6}"/>
    <dgm:cxn modelId="{42A28BE7-3A58-4C2B-9147-08FE9940C921}" type="presOf" srcId="{757E8F83-0C95-4552-B791-301ADA055666}" destId="{418BDBE4-21CB-48F1-889E-DD812A81AB95}" srcOrd="1" destOrd="0" presId="urn:microsoft.com/office/officeart/2005/8/layout/orgChart1"/>
    <dgm:cxn modelId="{F4BE37ED-E8F7-4E87-B1B3-1B7CA4E7D02A}" type="presOf" srcId="{B10D67F4-33B3-4A0B-B7FC-DE1F5BF3B440}" destId="{FBD08B12-BAF5-4871-93B4-8A5798CE03D9}" srcOrd="0" destOrd="0" presId="urn:microsoft.com/office/officeart/2005/8/layout/orgChart1"/>
    <dgm:cxn modelId="{F7CFD0F5-4279-45AA-9519-F62BD167D700}" type="presOf" srcId="{A3E7B80F-D82E-4546-9ED6-C7B018FC755A}" destId="{80248C48-C125-45DA-9948-9E2DDCD7F416}" srcOrd="0" destOrd="0" presId="urn:microsoft.com/office/officeart/2005/8/layout/orgChart1"/>
    <dgm:cxn modelId="{E0FDEEF9-06C2-49C7-B3DD-7FC4FBB020BB}" type="presOf" srcId="{0608D898-B163-489D-B9C7-B14E4575A312}" destId="{34223183-6FAE-44FB-9777-95C74FF20918}" srcOrd="0" destOrd="0" presId="urn:microsoft.com/office/officeart/2005/8/layout/orgChart1"/>
    <dgm:cxn modelId="{7FD5A7FB-95AD-4D21-ADBE-D9729051DD2D}" type="presOf" srcId="{02E82532-184E-4FFF-9E15-7EE81A757ECF}" destId="{651FC18D-40B6-452E-B253-96DFC0866EC1}" srcOrd="0" destOrd="0" presId="urn:microsoft.com/office/officeart/2005/8/layout/orgChart1"/>
    <dgm:cxn modelId="{08F1C5F9-A6FB-4AA7-A6DD-DC3C981C81FE}" type="presParOf" srcId="{A2FF9240-E837-4B58-9909-C50CE5C108BB}" destId="{EC3C2C21-2E21-4DE2-B02C-371F52C2B6A3}" srcOrd="0" destOrd="0" presId="urn:microsoft.com/office/officeart/2005/8/layout/orgChart1"/>
    <dgm:cxn modelId="{07C77D4B-B807-403D-B647-1DD1BDDA0A11}" type="presParOf" srcId="{EC3C2C21-2E21-4DE2-B02C-371F52C2B6A3}" destId="{EB6FA61E-F971-448A-B73F-993761A4BBDF}" srcOrd="0" destOrd="0" presId="urn:microsoft.com/office/officeart/2005/8/layout/orgChart1"/>
    <dgm:cxn modelId="{529C043E-D61D-4ACB-A574-6B382212F1D3}" type="presParOf" srcId="{EB6FA61E-F971-448A-B73F-993761A4BBDF}" destId="{2D6AC045-17C3-412D-A5B2-782C9059E48D}" srcOrd="0" destOrd="0" presId="urn:microsoft.com/office/officeart/2005/8/layout/orgChart1"/>
    <dgm:cxn modelId="{4289653E-598C-482A-9C04-0BA391B03FAD}" type="presParOf" srcId="{EB6FA61E-F971-448A-B73F-993761A4BBDF}" destId="{90F57F04-372B-4925-AB05-60ED506D1919}" srcOrd="1" destOrd="0" presId="urn:microsoft.com/office/officeart/2005/8/layout/orgChart1"/>
    <dgm:cxn modelId="{E80EC277-62CE-4601-A89C-B0ACDAC93A31}" type="presParOf" srcId="{EC3C2C21-2E21-4DE2-B02C-371F52C2B6A3}" destId="{97FE5DBB-3872-4F86-BF5B-331DA88423C3}" srcOrd="1" destOrd="0" presId="urn:microsoft.com/office/officeart/2005/8/layout/orgChart1"/>
    <dgm:cxn modelId="{8689E46A-0ABD-42D2-A78E-52911FB673A4}" type="presParOf" srcId="{97FE5DBB-3872-4F86-BF5B-331DA88423C3}" destId="{80248C48-C125-45DA-9948-9E2DDCD7F416}" srcOrd="0" destOrd="0" presId="urn:microsoft.com/office/officeart/2005/8/layout/orgChart1"/>
    <dgm:cxn modelId="{6970C61C-12FB-4AD0-AD6F-3ACA9B80675C}" type="presParOf" srcId="{97FE5DBB-3872-4F86-BF5B-331DA88423C3}" destId="{AAA5AC80-F00F-4246-93D7-74C66875F102}" srcOrd="1" destOrd="0" presId="urn:microsoft.com/office/officeart/2005/8/layout/orgChart1"/>
    <dgm:cxn modelId="{9E7ACACC-39A0-45FE-A89E-BF48EFAF13FC}" type="presParOf" srcId="{AAA5AC80-F00F-4246-93D7-74C66875F102}" destId="{0DA025FB-FEB7-40AD-823D-F280FD3756D2}" srcOrd="0" destOrd="0" presId="urn:microsoft.com/office/officeart/2005/8/layout/orgChart1"/>
    <dgm:cxn modelId="{3C5801D7-2F3C-4C54-9184-D0853C68EF42}" type="presParOf" srcId="{0DA025FB-FEB7-40AD-823D-F280FD3756D2}" destId="{34223183-6FAE-44FB-9777-95C74FF20918}" srcOrd="0" destOrd="0" presId="urn:microsoft.com/office/officeart/2005/8/layout/orgChart1"/>
    <dgm:cxn modelId="{21BDD9CD-1765-46A2-B11A-A3F93AA578D3}" type="presParOf" srcId="{0DA025FB-FEB7-40AD-823D-F280FD3756D2}" destId="{09DDDEF3-B80B-4AF8-9DCC-3E7AF5A00B8C}" srcOrd="1" destOrd="0" presId="urn:microsoft.com/office/officeart/2005/8/layout/orgChart1"/>
    <dgm:cxn modelId="{2C5E773C-3CFA-4227-9EED-78DC0B471513}" type="presParOf" srcId="{AAA5AC80-F00F-4246-93D7-74C66875F102}" destId="{DDD96D11-FD68-446D-8D9C-D3A676C87EB6}" srcOrd="1" destOrd="0" presId="urn:microsoft.com/office/officeart/2005/8/layout/orgChart1"/>
    <dgm:cxn modelId="{4B5A5A50-A5F8-4929-B397-B69362D055BD}" type="presParOf" srcId="{DDD96D11-FD68-446D-8D9C-D3A676C87EB6}" destId="{318E76B9-431E-4F2F-A1BB-1B320A2F893F}" srcOrd="0" destOrd="0" presId="urn:microsoft.com/office/officeart/2005/8/layout/orgChart1"/>
    <dgm:cxn modelId="{AF89D520-854A-4A1B-829C-A73096D83727}" type="presParOf" srcId="{DDD96D11-FD68-446D-8D9C-D3A676C87EB6}" destId="{8A8E4900-9FFC-4E64-83C0-51DC66310136}" srcOrd="1" destOrd="0" presId="urn:microsoft.com/office/officeart/2005/8/layout/orgChart1"/>
    <dgm:cxn modelId="{45C36927-4E65-43AF-A0B2-F90D03138701}" type="presParOf" srcId="{8A8E4900-9FFC-4E64-83C0-51DC66310136}" destId="{CD1C74F5-35B9-426D-B4D6-EE69610CBDF0}" srcOrd="0" destOrd="0" presId="urn:microsoft.com/office/officeart/2005/8/layout/orgChart1"/>
    <dgm:cxn modelId="{A16C2055-5C57-416F-9F05-37870DE68549}" type="presParOf" srcId="{CD1C74F5-35B9-426D-B4D6-EE69610CBDF0}" destId="{5908CB59-305A-4A52-8B60-013992729F5B}" srcOrd="0" destOrd="0" presId="urn:microsoft.com/office/officeart/2005/8/layout/orgChart1"/>
    <dgm:cxn modelId="{A24C5A58-F608-4617-9783-E2824F39BB41}" type="presParOf" srcId="{CD1C74F5-35B9-426D-B4D6-EE69610CBDF0}" destId="{418BDBE4-21CB-48F1-889E-DD812A81AB95}" srcOrd="1" destOrd="0" presId="urn:microsoft.com/office/officeart/2005/8/layout/orgChart1"/>
    <dgm:cxn modelId="{DCDA2BC9-D030-4C21-9975-9215BE267EEF}" type="presParOf" srcId="{8A8E4900-9FFC-4E64-83C0-51DC66310136}" destId="{9B1D04EC-7CA0-4DDF-8266-B6BA06A7D0B6}" srcOrd="1" destOrd="0" presId="urn:microsoft.com/office/officeart/2005/8/layout/orgChart1"/>
    <dgm:cxn modelId="{B37201C6-9DEF-49EE-B727-510846C7F30E}" type="presParOf" srcId="{8A8E4900-9FFC-4E64-83C0-51DC66310136}" destId="{DF795F35-1AB9-4221-A154-FFDA5050A1C1}" srcOrd="2" destOrd="0" presId="urn:microsoft.com/office/officeart/2005/8/layout/orgChart1"/>
    <dgm:cxn modelId="{5FD61DC8-CAB0-4586-8883-AC110673562C}" type="presParOf" srcId="{AAA5AC80-F00F-4246-93D7-74C66875F102}" destId="{AE60315A-3CB4-4D35-8129-41C32B65B86D}" srcOrd="2" destOrd="0" presId="urn:microsoft.com/office/officeart/2005/8/layout/orgChart1"/>
    <dgm:cxn modelId="{B1945CC0-9277-469F-B59B-D7074E24688F}" type="presParOf" srcId="{97FE5DBB-3872-4F86-BF5B-331DA88423C3}" destId="{8D5E3D68-B34F-44B4-AC3B-136DB0F45F0F}" srcOrd="2" destOrd="0" presId="urn:microsoft.com/office/officeart/2005/8/layout/orgChart1"/>
    <dgm:cxn modelId="{4C73FE6D-85DF-4F54-A218-5AB71D6F6449}" type="presParOf" srcId="{97FE5DBB-3872-4F86-BF5B-331DA88423C3}" destId="{715EA8E9-0BBB-404C-92C4-B464A12AC12E}" srcOrd="3" destOrd="0" presId="urn:microsoft.com/office/officeart/2005/8/layout/orgChart1"/>
    <dgm:cxn modelId="{2CC4D10C-8B78-4664-9E0E-5F00B84BDC13}" type="presParOf" srcId="{715EA8E9-0BBB-404C-92C4-B464A12AC12E}" destId="{4B899767-2099-4E8B-8660-2DEDB159155F}" srcOrd="0" destOrd="0" presId="urn:microsoft.com/office/officeart/2005/8/layout/orgChart1"/>
    <dgm:cxn modelId="{3E670E85-62AF-4CF2-B3A2-E1ECF9926108}" type="presParOf" srcId="{4B899767-2099-4E8B-8660-2DEDB159155F}" destId="{70EA40D5-618F-479A-B3E5-0852492A4844}" srcOrd="0" destOrd="0" presId="urn:microsoft.com/office/officeart/2005/8/layout/orgChart1"/>
    <dgm:cxn modelId="{EE1CEDF4-B5A3-484F-AD57-71AFE5499899}" type="presParOf" srcId="{4B899767-2099-4E8B-8660-2DEDB159155F}" destId="{A0AB47DB-7D91-4E93-86E3-3B74A71264AE}" srcOrd="1" destOrd="0" presId="urn:microsoft.com/office/officeart/2005/8/layout/orgChart1"/>
    <dgm:cxn modelId="{53B38EED-422F-4C73-8D7B-D273B12A5CBF}" type="presParOf" srcId="{715EA8E9-0BBB-404C-92C4-B464A12AC12E}" destId="{1BF9DA46-ED29-4917-BBFE-4FC7553EFEF8}" srcOrd="1" destOrd="0" presId="urn:microsoft.com/office/officeart/2005/8/layout/orgChart1"/>
    <dgm:cxn modelId="{F5598236-B724-4DD2-B893-C80143CF1083}" type="presParOf" srcId="{1BF9DA46-ED29-4917-BBFE-4FC7553EFEF8}" destId="{651FC18D-40B6-452E-B253-96DFC0866EC1}" srcOrd="0" destOrd="0" presId="urn:microsoft.com/office/officeart/2005/8/layout/orgChart1"/>
    <dgm:cxn modelId="{6AE130A0-CC56-4B5D-BD70-032AFE50800C}" type="presParOf" srcId="{1BF9DA46-ED29-4917-BBFE-4FC7553EFEF8}" destId="{EED6C8E1-99A3-472F-8719-CE7579FDA44D}" srcOrd="1" destOrd="0" presId="urn:microsoft.com/office/officeart/2005/8/layout/orgChart1"/>
    <dgm:cxn modelId="{3235BA78-B1CB-4EB3-AE8B-80A74B5CA5B0}" type="presParOf" srcId="{EED6C8E1-99A3-472F-8719-CE7579FDA44D}" destId="{9959F28D-FA8D-4C3C-B6F9-F875F81E02C0}" srcOrd="0" destOrd="0" presId="urn:microsoft.com/office/officeart/2005/8/layout/orgChart1"/>
    <dgm:cxn modelId="{85A94248-E58D-45F3-B3A5-67D14DC4F311}" type="presParOf" srcId="{9959F28D-FA8D-4C3C-B6F9-F875F81E02C0}" destId="{FBD08B12-BAF5-4871-93B4-8A5798CE03D9}" srcOrd="0" destOrd="0" presId="urn:microsoft.com/office/officeart/2005/8/layout/orgChart1"/>
    <dgm:cxn modelId="{78F9BECA-4626-4A6F-A457-FC8089752239}" type="presParOf" srcId="{9959F28D-FA8D-4C3C-B6F9-F875F81E02C0}" destId="{17629AEF-238B-4F7A-946E-3965EA991E04}" srcOrd="1" destOrd="0" presId="urn:microsoft.com/office/officeart/2005/8/layout/orgChart1"/>
    <dgm:cxn modelId="{97482B38-5699-4AB4-B243-B3F22DC3D113}" type="presParOf" srcId="{EED6C8E1-99A3-472F-8719-CE7579FDA44D}" destId="{3D946F68-35A9-451E-9E01-B9E4C7E48D29}" srcOrd="1" destOrd="0" presId="urn:microsoft.com/office/officeart/2005/8/layout/orgChart1"/>
    <dgm:cxn modelId="{EBFF7BF1-F5EF-452D-974A-171BE0DE8868}" type="presParOf" srcId="{3D946F68-35A9-451E-9E01-B9E4C7E48D29}" destId="{8E5FBDC2-9938-4449-9A03-96488FEFF296}" srcOrd="0" destOrd="0" presId="urn:microsoft.com/office/officeart/2005/8/layout/orgChart1"/>
    <dgm:cxn modelId="{0102D25F-C5F8-40BE-8262-897FF773002F}" type="presParOf" srcId="{3D946F68-35A9-451E-9E01-B9E4C7E48D29}" destId="{49A61337-A735-486C-8C98-E56F86280675}" srcOrd="1" destOrd="0" presId="urn:microsoft.com/office/officeart/2005/8/layout/orgChart1"/>
    <dgm:cxn modelId="{A1EA670F-1423-4FF4-B75E-3963AF841515}" type="presParOf" srcId="{49A61337-A735-486C-8C98-E56F86280675}" destId="{DDC0388D-0480-4547-A350-422661060617}" srcOrd="0" destOrd="0" presId="urn:microsoft.com/office/officeart/2005/8/layout/orgChart1"/>
    <dgm:cxn modelId="{0B7BFDFF-F966-49CD-96C0-EF112FE1B5A0}" type="presParOf" srcId="{DDC0388D-0480-4547-A350-422661060617}" destId="{58AF26A9-6564-4CEF-B4D1-BF74F0B6BEBC}" srcOrd="0" destOrd="0" presId="urn:microsoft.com/office/officeart/2005/8/layout/orgChart1"/>
    <dgm:cxn modelId="{252ADF0C-F1F0-48DC-972B-38C69DCD8662}" type="presParOf" srcId="{DDC0388D-0480-4547-A350-422661060617}" destId="{B4CE68CF-A58A-4BD4-AFE2-788C1379374F}" srcOrd="1" destOrd="0" presId="urn:microsoft.com/office/officeart/2005/8/layout/orgChart1"/>
    <dgm:cxn modelId="{562CFE7A-1556-49AC-860A-5B495852DAD8}" type="presParOf" srcId="{49A61337-A735-486C-8C98-E56F86280675}" destId="{4026AEBE-47FF-4CA4-9566-DF36E8C724FF}" srcOrd="1" destOrd="0" presId="urn:microsoft.com/office/officeart/2005/8/layout/orgChart1"/>
    <dgm:cxn modelId="{1F50425E-480D-4AAD-81D9-02DAD79F8777}" type="presParOf" srcId="{49A61337-A735-486C-8C98-E56F86280675}" destId="{7FD5FD5D-CB9D-4080-B263-31C73861305A}" srcOrd="2" destOrd="0" presId="urn:microsoft.com/office/officeart/2005/8/layout/orgChart1"/>
    <dgm:cxn modelId="{0685DB3B-D249-4FCD-BE4C-7627A37E3AD9}" type="presParOf" srcId="{EED6C8E1-99A3-472F-8719-CE7579FDA44D}" destId="{9687222D-FE37-4B2B-BEAF-57AEE3E9F746}" srcOrd="2" destOrd="0" presId="urn:microsoft.com/office/officeart/2005/8/layout/orgChart1"/>
    <dgm:cxn modelId="{B3E093CC-9075-4E37-B758-B25B50D7F2D6}" type="presParOf" srcId="{715EA8E9-0BBB-404C-92C4-B464A12AC12E}" destId="{5EC5E815-4722-4073-8243-96647D8724CA}" srcOrd="2" destOrd="0" presId="urn:microsoft.com/office/officeart/2005/8/layout/orgChart1"/>
    <dgm:cxn modelId="{9C183956-714F-4880-952C-CCDCBF70E5CC}" type="presParOf" srcId="{97FE5DBB-3872-4F86-BF5B-331DA88423C3}" destId="{FF7A7D14-6F87-486E-BEC2-D5CF1DC4E70D}" srcOrd="4" destOrd="0" presId="urn:microsoft.com/office/officeart/2005/8/layout/orgChart1"/>
    <dgm:cxn modelId="{BE695103-7B2D-43F0-BD70-4457A2CA5CA6}" type="presParOf" srcId="{97FE5DBB-3872-4F86-BF5B-331DA88423C3}" destId="{9B9A5AE9-3468-4EF3-AD93-6872F04132DA}" srcOrd="5" destOrd="0" presId="urn:microsoft.com/office/officeart/2005/8/layout/orgChart1"/>
    <dgm:cxn modelId="{EDD58B22-04DE-4C95-9BEC-4F03EA272CAC}" type="presParOf" srcId="{9B9A5AE9-3468-4EF3-AD93-6872F04132DA}" destId="{87127B22-C99C-45A6-8DF4-30EAAC9089A5}" srcOrd="0" destOrd="0" presId="urn:microsoft.com/office/officeart/2005/8/layout/orgChart1"/>
    <dgm:cxn modelId="{F95F3F7D-99F6-4741-8DEE-5FF7DA227F21}" type="presParOf" srcId="{87127B22-C99C-45A6-8DF4-30EAAC9089A5}" destId="{D496BAA2-A759-469D-AEB8-F6B9AB1D2398}" srcOrd="0" destOrd="0" presId="urn:microsoft.com/office/officeart/2005/8/layout/orgChart1"/>
    <dgm:cxn modelId="{2AE8BE4F-5602-4AE6-97DE-3A400A482E14}" type="presParOf" srcId="{87127B22-C99C-45A6-8DF4-30EAAC9089A5}" destId="{D1D72E92-FFE0-4600-A483-018BE38FDA54}" srcOrd="1" destOrd="0" presId="urn:microsoft.com/office/officeart/2005/8/layout/orgChart1"/>
    <dgm:cxn modelId="{A559446B-5A35-4AFB-8CC7-149CA5FCC418}" type="presParOf" srcId="{9B9A5AE9-3468-4EF3-AD93-6872F04132DA}" destId="{FAF48647-A686-4F31-99FC-729A421AEEEA}" srcOrd="1" destOrd="0" presId="urn:microsoft.com/office/officeart/2005/8/layout/orgChart1"/>
    <dgm:cxn modelId="{3DE02470-2B00-48CA-A266-3F05BA0E1FBD}" type="presParOf" srcId="{9B9A5AE9-3468-4EF3-AD93-6872F04132DA}" destId="{DDCA046A-E67A-4A1F-AB43-E532206D8696}" srcOrd="2" destOrd="0" presId="urn:microsoft.com/office/officeart/2005/8/layout/orgChart1"/>
    <dgm:cxn modelId="{C3F6A378-CC6D-4048-AD3E-6DA8BB6FF637}" type="presParOf" srcId="{EC3C2C21-2E21-4DE2-B02C-371F52C2B6A3}" destId="{D9100F45-C619-4F3E-96EC-6BCA6A5B559F}" srcOrd="2" destOrd="0" presId="urn:microsoft.com/office/officeart/2005/8/layout/orgChart1"/>
    <dgm:cxn modelId="{466EA726-A4B2-4227-831B-F3384B35D441}" type="presParOf" srcId="{D9100F45-C619-4F3E-96EC-6BCA6A5B559F}" destId="{281CAC4B-AE21-4E6B-9F0A-9738C0086F83}" srcOrd="0" destOrd="0" presId="urn:microsoft.com/office/officeart/2005/8/layout/orgChart1"/>
    <dgm:cxn modelId="{E17B5648-021C-4746-B43C-B71B03BA8475}" type="presParOf" srcId="{D9100F45-C619-4F3E-96EC-6BCA6A5B559F}" destId="{AA4C3283-F89B-4BDE-8CB2-97DB0988F5F5}" srcOrd="1" destOrd="0" presId="urn:microsoft.com/office/officeart/2005/8/layout/orgChart1"/>
    <dgm:cxn modelId="{3169EE1B-2580-4336-AD0A-1254CADB1A68}" type="presParOf" srcId="{AA4C3283-F89B-4BDE-8CB2-97DB0988F5F5}" destId="{8AF50460-D841-4810-A474-A49A7231AF1A}" srcOrd="0" destOrd="0" presId="urn:microsoft.com/office/officeart/2005/8/layout/orgChart1"/>
    <dgm:cxn modelId="{41E6B39B-B628-4EA1-9665-E96D8AE48307}" type="presParOf" srcId="{8AF50460-D841-4810-A474-A49A7231AF1A}" destId="{5D0B7A8B-D898-43B1-8C3F-CE9DAC005947}" srcOrd="0" destOrd="0" presId="urn:microsoft.com/office/officeart/2005/8/layout/orgChart1"/>
    <dgm:cxn modelId="{C26D6DEC-5360-4611-AF9E-E7FE74DCA08F}" type="presParOf" srcId="{8AF50460-D841-4810-A474-A49A7231AF1A}" destId="{FF8A53EF-8C31-4818-AA2A-D907B25E8DD9}" srcOrd="1" destOrd="0" presId="urn:microsoft.com/office/officeart/2005/8/layout/orgChart1"/>
    <dgm:cxn modelId="{9C971471-FFFC-40E4-B2B8-8604DA9A1068}" type="presParOf" srcId="{AA4C3283-F89B-4BDE-8CB2-97DB0988F5F5}" destId="{DB3FD9B7-5665-49E5-882D-908182698CD9}" srcOrd="1" destOrd="0" presId="urn:microsoft.com/office/officeart/2005/8/layout/orgChart1"/>
    <dgm:cxn modelId="{AF871405-52DD-45DF-A9F9-FA1B96C9E190}" type="presParOf" srcId="{AA4C3283-F89B-4BDE-8CB2-97DB0988F5F5}" destId="{A8D89732-ED40-4CB8-B04A-C378D5670EF3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81CAC4B-AE21-4E6B-9F0A-9738C0086F83}">
      <dsp:nvSpPr>
        <dsp:cNvPr id="0" name=""/>
        <dsp:cNvSpPr/>
      </dsp:nvSpPr>
      <dsp:spPr>
        <a:xfrm>
          <a:off x="3504291" y="686226"/>
          <a:ext cx="143783" cy="629907"/>
        </a:xfrm>
        <a:custGeom>
          <a:avLst/>
          <a:gdLst/>
          <a:ahLst/>
          <a:cxnLst/>
          <a:rect l="0" t="0" r="0" b="0"/>
          <a:pathLst>
            <a:path>
              <a:moveTo>
                <a:pt x="143783" y="0"/>
              </a:moveTo>
              <a:lnTo>
                <a:pt x="143783" y="629907"/>
              </a:lnTo>
              <a:lnTo>
                <a:pt x="0" y="62990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7A7D14-6F87-486E-BEC2-D5CF1DC4E70D}">
      <dsp:nvSpPr>
        <dsp:cNvPr id="0" name=""/>
        <dsp:cNvSpPr/>
      </dsp:nvSpPr>
      <dsp:spPr>
        <a:xfrm>
          <a:off x="3648075" y="686226"/>
          <a:ext cx="1828101" cy="12598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6031"/>
              </a:lnTo>
              <a:lnTo>
                <a:pt x="1828101" y="1116031"/>
              </a:lnTo>
              <a:lnTo>
                <a:pt x="1828101" y="125981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E5FBDC2-9938-4449-9A03-96488FEFF296}">
      <dsp:nvSpPr>
        <dsp:cNvPr id="0" name=""/>
        <dsp:cNvSpPr/>
      </dsp:nvSpPr>
      <dsp:spPr>
        <a:xfrm>
          <a:off x="3271499" y="3602971"/>
          <a:ext cx="205404" cy="6299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9907"/>
              </a:lnTo>
              <a:lnTo>
                <a:pt x="205404" y="62990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1FC18D-40B6-452E-B253-96DFC0866EC1}">
      <dsp:nvSpPr>
        <dsp:cNvPr id="0" name=""/>
        <dsp:cNvSpPr/>
      </dsp:nvSpPr>
      <dsp:spPr>
        <a:xfrm>
          <a:off x="3773525" y="2630723"/>
          <a:ext cx="91440" cy="28756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756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5E3D68-B34F-44B4-AC3B-136DB0F45F0F}">
      <dsp:nvSpPr>
        <dsp:cNvPr id="0" name=""/>
        <dsp:cNvSpPr/>
      </dsp:nvSpPr>
      <dsp:spPr>
        <a:xfrm>
          <a:off x="3648075" y="686226"/>
          <a:ext cx="171170" cy="12598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6031"/>
              </a:lnTo>
              <a:lnTo>
                <a:pt x="171170" y="1116031"/>
              </a:lnTo>
              <a:lnTo>
                <a:pt x="171170" y="125981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8E76B9-431E-4F2F-A1BB-1B320A2F893F}">
      <dsp:nvSpPr>
        <dsp:cNvPr id="0" name=""/>
        <dsp:cNvSpPr/>
      </dsp:nvSpPr>
      <dsp:spPr>
        <a:xfrm>
          <a:off x="1272228" y="2630723"/>
          <a:ext cx="205404" cy="6299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9907"/>
              </a:lnTo>
              <a:lnTo>
                <a:pt x="205404" y="629907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248C48-C125-45DA-9948-9E2DDCD7F416}">
      <dsp:nvSpPr>
        <dsp:cNvPr id="0" name=""/>
        <dsp:cNvSpPr/>
      </dsp:nvSpPr>
      <dsp:spPr>
        <a:xfrm>
          <a:off x="1819973" y="686226"/>
          <a:ext cx="1828101" cy="1259814"/>
        </a:xfrm>
        <a:custGeom>
          <a:avLst/>
          <a:gdLst/>
          <a:ahLst/>
          <a:cxnLst/>
          <a:rect l="0" t="0" r="0" b="0"/>
          <a:pathLst>
            <a:path>
              <a:moveTo>
                <a:pt x="1828101" y="0"/>
              </a:moveTo>
              <a:lnTo>
                <a:pt x="1828101" y="1116031"/>
              </a:lnTo>
              <a:lnTo>
                <a:pt x="0" y="1116031"/>
              </a:lnTo>
              <a:lnTo>
                <a:pt x="0" y="125981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6AC045-17C3-412D-A5B2-782C9059E48D}">
      <dsp:nvSpPr>
        <dsp:cNvPr id="0" name=""/>
        <dsp:cNvSpPr/>
      </dsp:nvSpPr>
      <dsp:spPr>
        <a:xfrm>
          <a:off x="2963392" y="1543"/>
          <a:ext cx="1369364" cy="68468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DIRETOR</a:t>
          </a:r>
          <a:endParaRPr sz="1200" kern="1200">
            <a:latin typeface="+mj-lt"/>
          </a:endParaRPr>
        </a:p>
      </dsp:txBody>
      <dsp:txXfrm>
        <a:off x="2963392" y="1543"/>
        <a:ext cx="1369364" cy="684682"/>
      </dsp:txXfrm>
    </dsp:sp>
    <dsp:sp modelId="{34223183-6FAE-44FB-9777-95C74FF20918}">
      <dsp:nvSpPr>
        <dsp:cNvPr id="0" name=""/>
        <dsp:cNvSpPr/>
      </dsp:nvSpPr>
      <dsp:spPr>
        <a:xfrm>
          <a:off x="1135291" y="1946040"/>
          <a:ext cx="1369364" cy="68468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GERENTE A</a:t>
          </a:r>
        </a:p>
      </dsp:txBody>
      <dsp:txXfrm>
        <a:off x="1135291" y="1946040"/>
        <a:ext cx="1369364" cy="684682"/>
      </dsp:txXfrm>
    </dsp:sp>
    <dsp:sp modelId="{5908CB59-305A-4A52-8B60-013992729F5B}">
      <dsp:nvSpPr>
        <dsp:cNvPr id="0" name=""/>
        <dsp:cNvSpPr/>
      </dsp:nvSpPr>
      <dsp:spPr>
        <a:xfrm>
          <a:off x="1477632" y="2918289"/>
          <a:ext cx="1369364" cy="684682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ANALISTA</a:t>
          </a:r>
        </a:p>
      </dsp:txBody>
      <dsp:txXfrm>
        <a:off x="1477632" y="2918289"/>
        <a:ext cx="1369364" cy="684682"/>
      </dsp:txXfrm>
    </dsp:sp>
    <dsp:sp modelId="{70EA40D5-618F-479A-B3E5-0852492A4844}">
      <dsp:nvSpPr>
        <dsp:cNvPr id="0" name=""/>
        <dsp:cNvSpPr/>
      </dsp:nvSpPr>
      <dsp:spPr>
        <a:xfrm>
          <a:off x="3134563" y="1946040"/>
          <a:ext cx="1369364" cy="68468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GERENTE B</a:t>
          </a:r>
        </a:p>
      </dsp:txBody>
      <dsp:txXfrm>
        <a:off x="3134563" y="1946040"/>
        <a:ext cx="1369364" cy="684682"/>
      </dsp:txXfrm>
    </dsp:sp>
    <dsp:sp modelId="{FBD08B12-BAF5-4871-93B4-8A5798CE03D9}">
      <dsp:nvSpPr>
        <dsp:cNvPr id="0" name=""/>
        <dsp:cNvSpPr/>
      </dsp:nvSpPr>
      <dsp:spPr>
        <a:xfrm>
          <a:off x="3134563" y="2918289"/>
          <a:ext cx="1369364" cy="684682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COORDENADOR</a:t>
          </a:r>
        </a:p>
      </dsp:txBody>
      <dsp:txXfrm>
        <a:off x="3134563" y="2918289"/>
        <a:ext cx="1369364" cy="684682"/>
      </dsp:txXfrm>
    </dsp:sp>
    <dsp:sp modelId="{58AF26A9-6564-4CEF-B4D1-BF74F0B6BEBC}">
      <dsp:nvSpPr>
        <dsp:cNvPr id="0" name=""/>
        <dsp:cNvSpPr/>
      </dsp:nvSpPr>
      <dsp:spPr>
        <a:xfrm>
          <a:off x="3476904" y="3890537"/>
          <a:ext cx="1369364" cy="684682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ASSISTENTE</a:t>
          </a:r>
        </a:p>
      </dsp:txBody>
      <dsp:txXfrm>
        <a:off x="3476904" y="3890537"/>
        <a:ext cx="1369364" cy="684682"/>
      </dsp:txXfrm>
    </dsp:sp>
    <dsp:sp modelId="{D496BAA2-A759-469D-AEB8-F6B9AB1D2398}">
      <dsp:nvSpPr>
        <dsp:cNvPr id="0" name=""/>
        <dsp:cNvSpPr/>
      </dsp:nvSpPr>
      <dsp:spPr>
        <a:xfrm>
          <a:off x="4791494" y="1946040"/>
          <a:ext cx="1369364" cy="68468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VICE-GERENTE</a:t>
          </a:r>
        </a:p>
      </dsp:txBody>
      <dsp:txXfrm>
        <a:off x="4791494" y="1946040"/>
        <a:ext cx="1369364" cy="684682"/>
      </dsp:txXfrm>
    </dsp:sp>
    <dsp:sp modelId="{5D0B7A8B-D898-43B1-8C3F-CE9DAC005947}">
      <dsp:nvSpPr>
        <dsp:cNvPr id="0" name=""/>
        <dsp:cNvSpPr/>
      </dsp:nvSpPr>
      <dsp:spPr>
        <a:xfrm>
          <a:off x="2134927" y="973792"/>
          <a:ext cx="1369364" cy="68468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CONSELHO</a:t>
          </a:r>
        </a:p>
      </dsp:txBody>
      <dsp:txXfrm>
        <a:off x="2134927" y="973792"/>
        <a:ext cx="1369364" cy="6846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356152</xdr:colOff>
      <xdr:row>0</xdr:row>
      <xdr:rowOff>182218</xdr:rowOff>
    </xdr:from>
    <xdr:to>
      <xdr:col>15</xdr:col>
      <xdr:colOff>745434</xdr:colOff>
      <xdr:row>15</xdr:row>
      <xdr:rowOff>173935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314325</xdr:rowOff>
    </xdr:from>
    <xdr:to>
      <xdr:col>21</xdr:col>
      <xdr:colOff>104775</xdr:colOff>
      <xdr:row>24</xdr:row>
      <xdr:rowOff>147639</xdr:rowOff>
    </xdr:to>
    <xdr:graphicFrame macro="">
      <xdr:nvGraphicFramePr>
        <xdr:cNvPr id="5" name="SmartArt Basic" descr="&quot;&quot;" title="SmartArt Basic Organizational Chart">
          <a:extLst>
            <a:ext uri="{FF2B5EF4-FFF2-40B4-BE49-F238E27FC236}">
              <a16:creationId xmlns:a16="http://schemas.microsoft.com/office/drawing/2014/main" id="{91BF5CC7-1D9D-4E87-952A-CCFB325B1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e" refreshedDate="43188.461824074075" createdVersion="6" refreshedVersion="6" minRefreshableVersion="3" recordCount="909" xr:uid="{00000000-000A-0000-FFFF-FFFF00000000}">
  <cacheSource type="worksheet">
    <worksheetSource name="Tabela3"/>
  </cacheSource>
  <cacheFields count="8">
    <cacheField name="Vendedor" numFmtId="0">
      <sharedItems/>
    </cacheField>
    <cacheField name="Produto" numFmtId="0">
      <sharedItems count="14">
        <s v="Monitor"/>
        <s v="Computador"/>
        <s v="Teclado"/>
        <s v="Notebook"/>
        <s v="Webcam"/>
        <s v="Som e Acessórios"/>
        <s v="Softwares"/>
        <s v="Mouse"/>
        <s v="Cabos e Acessórios"/>
        <s v="Chameleon Couch" u="1"/>
        <s v="Media Armoire" u="1"/>
        <s v="Captain Recliner" u="1"/>
        <s v="Bamboo Coffee Table" u="1"/>
        <s v="Bamboo End Table" u="1"/>
      </sharedItems>
    </cacheField>
    <cacheField name="Região" numFmtId="0">
      <sharedItems count="4">
        <s v="NE"/>
        <s v="SE"/>
        <s v="CO"/>
        <s v="SU"/>
      </sharedItems>
    </cacheField>
    <cacheField name="Cliente" numFmtId="0">
      <sharedItems count="10">
        <s v="Distribuidora A"/>
        <s v="Revendedor Autorizado"/>
        <s v="Casa Design"/>
        <s v="Premium House"/>
        <s v="Casa Chique"/>
        <s v="Home USA" u="1"/>
        <s v="Home Emporium" u="1"/>
        <s v="Ellington Designs" u="1"/>
        <s v="Fabulous Homes" u="1"/>
        <s v="B&amp;B Spaces" u="1"/>
      </sharedItems>
    </cacheField>
    <cacheField name="Data" numFmtId="14">
      <sharedItems containsSemiMixedTypes="0" containsNonDate="0" containsDate="1" containsString="0" minDate="2018-01-06T00:00:00" maxDate="2019-12-31T00:00:00"/>
    </cacheField>
    <cacheField name="Custo Unitário" numFmtId="164">
      <sharedItems containsSemiMixedTypes="0" containsString="0" containsNumber="1" minValue="79.989999999999995" maxValue="799.95"/>
    </cacheField>
    <cacheField name="Quantidade" numFmtId="166">
      <sharedItems containsSemiMixedTypes="0" containsString="0" containsNumber="1" containsInteger="1" minValue="1" maxValue="20"/>
    </cacheField>
    <cacheField name="Custo Total" numFmtId="175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s v="Eduardo Goncalves"/>
    <x v="0"/>
    <x v="0"/>
    <x v="0"/>
    <d v="2018-01-06T00:00:00"/>
    <n v="340.95"/>
    <n v="9"/>
    <n v="3068.5499999999997"/>
  </r>
  <r>
    <s v="Sofia Costa"/>
    <x v="1"/>
    <x v="1"/>
    <x v="1"/>
    <d v="2018-01-06T00:00:00"/>
    <n v="340.95"/>
    <n v="2"/>
    <n v="681.9"/>
  </r>
  <r>
    <s v="Leonardo Goncalves"/>
    <x v="1"/>
    <x v="2"/>
    <x v="2"/>
    <d v="2018-01-07T00:00:00"/>
    <n v="79.989999999999995"/>
    <n v="7"/>
    <n v="559.92999999999995"/>
  </r>
  <r>
    <s v="Juliana Lima"/>
    <x v="2"/>
    <x v="1"/>
    <x v="2"/>
    <d v="2018-01-08T00:00:00"/>
    <n v="168.95"/>
    <n v="3"/>
    <n v="506.84999999999997"/>
  </r>
  <r>
    <s v="Bruno Lima"/>
    <x v="3"/>
    <x v="1"/>
    <x v="0"/>
    <d v="2018-01-08T00:00:00"/>
    <n v="79.989999999999995"/>
    <n v="12"/>
    <n v="959.87999999999988"/>
  </r>
  <r>
    <s v="Kaua Alves"/>
    <x v="4"/>
    <x v="3"/>
    <x v="2"/>
    <d v="2018-01-10T00:00:00"/>
    <n v="799.95"/>
    <n v="13"/>
    <n v="10399.35"/>
  </r>
  <r>
    <s v="Júlio Almeida"/>
    <x v="5"/>
    <x v="0"/>
    <x v="1"/>
    <d v="2018-01-11T00:00:00"/>
    <n v="79.989999999999995"/>
    <n v="10"/>
    <n v="799.9"/>
  </r>
  <r>
    <s v="Luís Oliveira"/>
    <x v="6"/>
    <x v="1"/>
    <x v="1"/>
    <d v="2018-01-11T00:00:00"/>
    <n v="799.95"/>
    <n v="2"/>
    <n v="1599.9"/>
  </r>
  <r>
    <s v="Renata Santos"/>
    <x v="5"/>
    <x v="1"/>
    <x v="1"/>
    <d v="2018-01-11T00:00:00"/>
    <n v="340.95"/>
    <n v="6"/>
    <n v="2045.6999999999998"/>
  </r>
  <r>
    <s v="Ágata Fernandes"/>
    <x v="0"/>
    <x v="1"/>
    <x v="0"/>
    <d v="2018-01-14T00:00:00"/>
    <n v="340.95"/>
    <n v="13"/>
    <n v="4432.3499999999995"/>
  </r>
  <r>
    <s v="Biana Silva"/>
    <x v="1"/>
    <x v="1"/>
    <x v="1"/>
    <d v="2018-01-14T00:00:00"/>
    <n v="168.95"/>
    <n v="10"/>
    <n v="1689.5"/>
  </r>
  <r>
    <s v="Manuela Sousa"/>
    <x v="3"/>
    <x v="0"/>
    <x v="1"/>
    <d v="2018-01-14T00:00:00"/>
    <n v="340.95"/>
    <n v="4"/>
    <n v="1363.8"/>
  </r>
  <r>
    <s v="Eduardo Goncalves"/>
    <x v="0"/>
    <x v="1"/>
    <x v="0"/>
    <d v="2018-01-15T00:00:00"/>
    <n v="168.95"/>
    <n v="11"/>
    <n v="1858.4499999999998"/>
  </r>
  <r>
    <s v="Sofia Costa"/>
    <x v="5"/>
    <x v="2"/>
    <x v="0"/>
    <d v="2018-01-15T00:00:00"/>
    <n v="340.95"/>
    <n v="7"/>
    <n v="2386.65"/>
  </r>
  <r>
    <s v="Leonardo Goncalves"/>
    <x v="2"/>
    <x v="1"/>
    <x v="2"/>
    <d v="2018-01-16T00:00:00"/>
    <n v="79.989999999999995"/>
    <n v="11"/>
    <n v="879.89"/>
  </r>
  <r>
    <s v="Juliana Lima"/>
    <x v="0"/>
    <x v="0"/>
    <x v="0"/>
    <d v="2018-01-16T00:00:00"/>
    <n v="799.95"/>
    <n v="6"/>
    <n v="4799.7000000000007"/>
  </r>
  <r>
    <s v="Bruno Lima"/>
    <x v="2"/>
    <x v="3"/>
    <x v="0"/>
    <d v="2018-01-17T00:00:00"/>
    <n v="340.95"/>
    <n v="14"/>
    <n v="4773.3"/>
  </r>
  <r>
    <s v="Kaua Alves"/>
    <x v="6"/>
    <x v="3"/>
    <x v="1"/>
    <d v="2018-01-17T00:00:00"/>
    <n v="168.95"/>
    <n v="10"/>
    <n v="1689.5"/>
  </r>
  <r>
    <s v="Júlio Almeida"/>
    <x v="7"/>
    <x v="0"/>
    <x v="2"/>
    <d v="2018-01-22T00:00:00"/>
    <n v="340.95"/>
    <n v="4"/>
    <n v="1363.8"/>
  </r>
  <r>
    <s v="Luís Oliveira"/>
    <x v="6"/>
    <x v="3"/>
    <x v="0"/>
    <d v="2018-01-23T00:00:00"/>
    <n v="79.989999999999995"/>
    <n v="20"/>
    <n v="1599.8"/>
  </r>
  <r>
    <s v="Renata Santos"/>
    <x v="8"/>
    <x v="3"/>
    <x v="1"/>
    <d v="2018-01-24T00:00:00"/>
    <n v="340.95"/>
    <n v="8"/>
    <n v="2727.6"/>
  </r>
  <r>
    <s v="Ágata Fernandes"/>
    <x v="4"/>
    <x v="0"/>
    <x v="1"/>
    <d v="2018-01-26T00:00:00"/>
    <n v="79.989999999999995"/>
    <n v="11"/>
    <n v="879.89"/>
  </r>
  <r>
    <s v="Biana Silva"/>
    <x v="5"/>
    <x v="2"/>
    <x v="2"/>
    <d v="2018-01-28T00:00:00"/>
    <n v="340.95"/>
    <n v="13"/>
    <n v="4432.3499999999995"/>
  </r>
  <r>
    <s v="Manuela Sousa"/>
    <x v="3"/>
    <x v="2"/>
    <x v="0"/>
    <d v="2018-01-28T00:00:00"/>
    <n v="340.95"/>
    <n v="7"/>
    <n v="2386.65"/>
  </r>
  <r>
    <s v="Eduardo Goncalves"/>
    <x v="6"/>
    <x v="0"/>
    <x v="0"/>
    <d v="2018-01-29T00:00:00"/>
    <n v="340.95"/>
    <n v="8"/>
    <n v="2727.6"/>
  </r>
  <r>
    <s v="Sofia Costa"/>
    <x v="1"/>
    <x v="0"/>
    <x v="2"/>
    <d v="2018-01-30T00:00:00"/>
    <n v="799.95"/>
    <n v="10"/>
    <n v="7999.5"/>
  </r>
  <r>
    <s v="Leonardo Goncalves"/>
    <x v="4"/>
    <x v="0"/>
    <x v="1"/>
    <d v="2018-01-30T00:00:00"/>
    <n v="799.95"/>
    <n v="7"/>
    <n v="5599.6500000000005"/>
  </r>
  <r>
    <s v="Juliana Lima"/>
    <x v="3"/>
    <x v="3"/>
    <x v="2"/>
    <d v="2018-01-31T00:00:00"/>
    <n v="340.95"/>
    <n v="4"/>
    <n v="1363.8"/>
  </r>
  <r>
    <s v="Bruno Lima"/>
    <x v="0"/>
    <x v="2"/>
    <x v="1"/>
    <d v="2018-01-31T00:00:00"/>
    <n v="340.95"/>
    <n v="8"/>
    <n v="2727.6"/>
  </r>
  <r>
    <s v="Kaua Alves"/>
    <x v="2"/>
    <x v="2"/>
    <x v="3"/>
    <d v="2018-02-01T00:00:00"/>
    <n v="799.95"/>
    <n v="5"/>
    <n v="3999.75"/>
  </r>
  <r>
    <s v="Júlio Almeida"/>
    <x v="5"/>
    <x v="3"/>
    <x v="1"/>
    <d v="2018-02-01T00:00:00"/>
    <n v="799.95"/>
    <n v="7"/>
    <n v="5599.6500000000005"/>
  </r>
  <r>
    <s v="Luís Oliveira"/>
    <x v="5"/>
    <x v="0"/>
    <x v="1"/>
    <d v="2018-02-01T00:00:00"/>
    <n v="340.95"/>
    <n v="6"/>
    <n v="2045.6999999999998"/>
  </r>
  <r>
    <s v="Renata Santos"/>
    <x v="6"/>
    <x v="2"/>
    <x v="1"/>
    <d v="2018-02-02T00:00:00"/>
    <n v="79.989999999999995"/>
    <n v="5"/>
    <n v="399.95"/>
  </r>
  <r>
    <s v="Ágata Fernandes"/>
    <x v="5"/>
    <x v="1"/>
    <x v="1"/>
    <d v="2018-02-05T00:00:00"/>
    <n v="79.989999999999995"/>
    <n v="10"/>
    <n v="799.9"/>
  </r>
  <r>
    <s v="Biana Silva"/>
    <x v="5"/>
    <x v="3"/>
    <x v="0"/>
    <d v="2018-02-06T00:00:00"/>
    <n v="340.95"/>
    <n v="7"/>
    <n v="2386.65"/>
  </r>
  <r>
    <s v="Manuela Sousa"/>
    <x v="4"/>
    <x v="3"/>
    <x v="0"/>
    <d v="2018-02-06T00:00:00"/>
    <n v="340.95"/>
    <n v="11"/>
    <n v="3750.45"/>
  </r>
  <r>
    <s v="Eduardo Goncalves"/>
    <x v="6"/>
    <x v="0"/>
    <x v="0"/>
    <d v="2018-02-06T00:00:00"/>
    <n v="340.95"/>
    <n v="9"/>
    <n v="3068.5499999999997"/>
  </r>
  <r>
    <s v="Sofia Costa"/>
    <x v="8"/>
    <x v="0"/>
    <x v="0"/>
    <d v="2018-02-06T00:00:00"/>
    <n v="340.95"/>
    <n v="12"/>
    <n v="4091.3999999999996"/>
  </r>
  <r>
    <s v="Leonardo Goncalves"/>
    <x v="3"/>
    <x v="0"/>
    <x v="0"/>
    <d v="2018-02-06T00:00:00"/>
    <n v="340.95"/>
    <n v="15"/>
    <n v="5114.25"/>
  </r>
  <r>
    <s v="Juliana Lima"/>
    <x v="7"/>
    <x v="0"/>
    <x v="0"/>
    <d v="2018-02-06T00:00:00"/>
    <n v="340.95"/>
    <n v="17"/>
    <n v="5796.15"/>
  </r>
  <r>
    <s v="Bruno Lima"/>
    <x v="7"/>
    <x v="1"/>
    <x v="3"/>
    <d v="2018-02-08T00:00:00"/>
    <n v="79.989999999999995"/>
    <n v="9"/>
    <n v="719.91"/>
  </r>
  <r>
    <s v="Kaua Alves"/>
    <x v="1"/>
    <x v="1"/>
    <x v="3"/>
    <d v="2018-02-08T00:00:00"/>
    <n v="79.989999999999995"/>
    <n v="14"/>
    <n v="1119.8599999999999"/>
  </r>
  <r>
    <s v="Júlio Almeida"/>
    <x v="3"/>
    <x v="3"/>
    <x v="1"/>
    <d v="2018-02-09T00:00:00"/>
    <n v="340.95"/>
    <n v="1"/>
    <n v="340.95"/>
  </r>
  <r>
    <s v="Luís Oliveira"/>
    <x v="6"/>
    <x v="3"/>
    <x v="1"/>
    <d v="2018-02-09T00:00:00"/>
    <n v="340.95"/>
    <n v="3"/>
    <n v="1022.8499999999999"/>
  </r>
  <r>
    <s v="Renata Santos"/>
    <x v="1"/>
    <x v="3"/>
    <x v="3"/>
    <d v="2018-02-11T00:00:00"/>
    <n v="799.95"/>
    <n v="4"/>
    <n v="3199.8"/>
  </r>
  <r>
    <s v="Ágata Fernandes"/>
    <x v="8"/>
    <x v="3"/>
    <x v="3"/>
    <d v="2018-02-11T00:00:00"/>
    <n v="799.95"/>
    <n v="11"/>
    <n v="8799.4500000000007"/>
  </r>
  <r>
    <s v="Biana Silva"/>
    <x v="4"/>
    <x v="3"/>
    <x v="2"/>
    <d v="2018-02-12T00:00:00"/>
    <n v="340.95"/>
    <n v="4"/>
    <n v="1363.8"/>
  </r>
  <r>
    <s v="Manuela Sousa"/>
    <x v="1"/>
    <x v="3"/>
    <x v="2"/>
    <d v="2018-02-12T00:00:00"/>
    <n v="340.95"/>
    <n v="6"/>
    <n v="2045.6999999999998"/>
  </r>
  <r>
    <s v="Eduardo Goncalves"/>
    <x v="1"/>
    <x v="0"/>
    <x v="0"/>
    <d v="2018-02-12T00:00:00"/>
    <n v="168.95"/>
    <n v="8"/>
    <n v="1351.6"/>
  </r>
  <r>
    <s v="Sofia Costa"/>
    <x v="7"/>
    <x v="0"/>
    <x v="0"/>
    <d v="2018-02-12T00:00:00"/>
    <n v="168.95"/>
    <n v="13"/>
    <n v="2196.35"/>
  </r>
  <r>
    <s v="Leonardo Goncalves"/>
    <x v="4"/>
    <x v="0"/>
    <x v="0"/>
    <d v="2018-02-12T00:00:00"/>
    <n v="79.989999999999995"/>
    <n v="8"/>
    <n v="639.91999999999996"/>
  </r>
  <r>
    <s v="Juliana Lima"/>
    <x v="0"/>
    <x v="0"/>
    <x v="0"/>
    <d v="2018-02-12T00:00:00"/>
    <n v="79.989999999999995"/>
    <n v="14"/>
    <n v="1119.8599999999999"/>
  </r>
  <r>
    <s v="Bruno Lima"/>
    <x v="5"/>
    <x v="3"/>
    <x v="0"/>
    <d v="2018-02-15T00:00:00"/>
    <n v="79.989999999999995"/>
    <n v="17"/>
    <n v="1359.83"/>
  </r>
  <r>
    <s v="Kaua Alves"/>
    <x v="2"/>
    <x v="3"/>
    <x v="3"/>
    <d v="2018-02-16T00:00:00"/>
    <n v="799.95"/>
    <n v="1"/>
    <n v="799.95"/>
  </r>
  <r>
    <s v="Júlio Almeida"/>
    <x v="1"/>
    <x v="0"/>
    <x v="1"/>
    <d v="2018-02-16T00:00:00"/>
    <n v="168.95"/>
    <n v="11"/>
    <n v="1858.4499999999998"/>
  </r>
  <r>
    <s v="Luís Oliveira"/>
    <x v="0"/>
    <x v="3"/>
    <x v="2"/>
    <d v="2018-02-19T00:00:00"/>
    <n v="799.95"/>
    <n v="9"/>
    <n v="7199.55"/>
  </r>
  <r>
    <s v="Renata Santos"/>
    <x v="1"/>
    <x v="0"/>
    <x v="0"/>
    <d v="2018-02-19T00:00:00"/>
    <n v="79.989999999999995"/>
    <n v="15"/>
    <n v="1199.8499999999999"/>
  </r>
  <r>
    <s v="Ágata Fernandes"/>
    <x v="6"/>
    <x v="3"/>
    <x v="0"/>
    <d v="2018-02-19T00:00:00"/>
    <n v="799.95"/>
    <n v="14"/>
    <n v="11199.300000000001"/>
  </r>
  <r>
    <s v="Biana Silva"/>
    <x v="4"/>
    <x v="0"/>
    <x v="0"/>
    <d v="2018-02-19T00:00:00"/>
    <n v="79.989999999999995"/>
    <n v="20"/>
    <n v="1599.8"/>
  </r>
  <r>
    <s v="Manuela Sousa"/>
    <x v="1"/>
    <x v="0"/>
    <x v="3"/>
    <d v="2018-02-19T00:00:00"/>
    <n v="799.95"/>
    <n v="5"/>
    <n v="3999.75"/>
  </r>
  <r>
    <s v="Eduardo Goncalves"/>
    <x v="1"/>
    <x v="0"/>
    <x v="0"/>
    <d v="2018-02-20T00:00:00"/>
    <n v="799.95"/>
    <n v="18"/>
    <n v="14399.1"/>
  </r>
  <r>
    <s v="Sofia Costa"/>
    <x v="5"/>
    <x v="2"/>
    <x v="3"/>
    <d v="2018-02-20T00:00:00"/>
    <n v="168.95"/>
    <n v="8"/>
    <n v="1351.6"/>
  </r>
  <r>
    <s v="Leonardo Goncalves"/>
    <x v="0"/>
    <x v="0"/>
    <x v="3"/>
    <d v="2018-02-21T00:00:00"/>
    <n v="799.95"/>
    <n v="14"/>
    <n v="11199.300000000001"/>
  </r>
  <r>
    <s v="Juliana Lima"/>
    <x v="8"/>
    <x v="3"/>
    <x v="0"/>
    <d v="2018-02-22T00:00:00"/>
    <n v="340.95"/>
    <n v="18"/>
    <n v="6137.0999999999995"/>
  </r>
  <r>
    <s v="Bruno Lima"/>
    <x v="5"/>
    <x v="1"/>
    <x v="1"/>
    <d v="2018-02-22T00:00:00"/>
    <n v="340.95"/>
    <n v="2"/>
    <n v="681.9"/>
  </r>
  <r>
    <s v="Kaua Alves"/>
    <x v="8"/>
    <x v="3"/>
    <x v="0"/>
    <d v="2018-02-23T00:00:00"/>
    <n v="799.95"/>
    <n v="17"/>
    <n v="13599.150000000001"/>
  </r>
  <r>
    <s v="Júlio Almeida"/>
    <x v="8"/>
    <x v="3"/>
    <x v="3"/>
    <d v="2018-02-23T00:00:00"/>
    <n v="340.95"/>
    <n v="12"/>
    <n v="4091.3999999999996"/>
  </r>
  <r>
    <s v="Luís Oliveira"/>
    <x v="5"/>
    <x v="3"/>
    <x v="1"/>
    <d v="2018-02-27T00:00:00"/>
    <n v="340.95"/>
    <n v="14"/>
    <n v="4773.3"/>
  </r>
  <r>
    <s v="Renata Santos"/>
    <x v="7"/>
    <x v="3"/>
    <x v="2"/>
    <d v="2018-02-28T00:00:00"/>
    <n v="799.95"/>
    <n v="9"/>
    <n v="7199.55"/>
  </r>
  <r>
    <s v="Ágata Fernandes"/>
    <x v="4"/>
    <x v="1"/>
    <x v="2"/>
    <d v="2018-03-04T00:00:00"/>
    <n v="168.95"/>
    <n v="4"/>
    <n v="675.8"/>
  </r>
  <r>
    <s v="Biana Silva"/>
    <x v="4"/>
    <x v="0"/>
    <x v="0"/>
    <d v="2018-03-04T00:00:00"/>
    <n v="340.95"/>
    <n v="20"/>
    <n v="6819"/>
  </r>
  <r>
    <s v="Manuela Sousa"/>
    <x v="8"/>
    <x v="1"/>
    <x v="1"/>
    <d v="2018-03-05T00:00:00"/>
    <n v="79.989999999999995"/>
    <n v="10"/>
    <n v="799.9"/>
  </r>
  <r>
    <s v="Eduardo Goncalves"/>
    <x v="4"/>
    <x v="3"/>
    <x v="2"/>
    <d v="2018-03-07T00:00:00"/>
    <n v="79.989999999999995"/>
    <n v="12"/>
    <n v="959.87999999999988"/>
  </r>
  <r>
    <s v="Sofia Costa"/>
    <x v="7"/>
    <x v="1"/>
    <x v="2"/>
    <d v="2018-03-08T00:00:00"/>
    <n v="168.95"/>
    <n v="11"/>
    <n v="1858.4499999999998"/>
  </r>
  <r>
    <s v="Leonardo Goncalves"/>
    <x v="4"/>
    <x v="3"/>
    <x v="4"/>
    <d v="2018-03-09T00:00:00"/>
    <n v="340.95"/>
    <n v="1"/>
    <n v="340.95"/>
  </r>
  <r>
    <s v="Juliana Lima"/>
    <x v="4"/>
    <x v="3"/>
    <x v="2"/>
    <d v="2018-03-12T00:00:00"/>
    <n v="799.95"/>
    <n v="8"/>
    <n v="6399.6"/>
  </r>
  <r>
    <s v="Bruno Lima"/>
    <x v="7"/>
    <x v="3"/>
    <x v="1"/>
    <d v="2018-03-12T00:00:00"/>
    <n v="168.95"/>
    <n v="15"/>
    <n v="2534.25"/>
  </r>
  <r>
    <s v="Kaua Alves"/>
    <x v="4"/>
    <x v="0"/>
    <x v="4"/>
    <d v="2018-03-12T00:00:00"/>
    <n v="340.95"/>
    <n v="6"/>
    <n v="2045.6999999999998"/>
  </r>
  <r>
    <s v="Júlio Almeida"/>
    <x v="8"/>
    <x v="3"/>
    <x v="0"/>
    <d v="2018-03-13T00:00:00"/>
    <n v="340.95"/>
    <n v="17"/>
    <n v="5796.15"/>
  </r>
  <r>
    <s v="Luís Oliveira"/>
    <x v="3"/>
    <x v="2"/>
    <x v="3"/>
    <d v="2018-03-13T00:00:00"/>
    <n v="340.95"/>
    <n v="2"/>
    <n v="681.9"/>
  </r>
  <r>
    <s v="Renata Santos"/>
    <x v="1"/>
    <x v="3"/>
    <x v="3"/>
    <d v="2018-03-13T00:00:00"/>
    <n v="340.95"/>
    <n v="9"/>
    <n v="3068.5499999999997"/>
  </r>
  <r>
    <s v="Ágata Fernandes"/>
    <x v="7"/>
    <x v="3"/>
    <x v="3"/>
    <d v="2018-03-13T00:00:00"/>
    <n v="799.95"/>
    <n v="8"/>
    <n v="6399.6"/>
  </r>
  <r>
    <s v="Biana Silva"/>
    <x v="4"/>
    <x v="0"/>
    <x v="2"/>
    <d v="2018-03-14T00:00:00"/>
    <n v="340.95"/>
    <n v="5"/>
    <n v="1704.75"/>
  </r>
  <r>
    <s v="Manuela Sousa"/>
    <x v="8"/>
    <x v="0"/>
    <x v="2"/>
    <d v="2018-03-16T00:00:00"/>
    <n v="799.95"/>
    <n v="11"/>
    <n v="8799.4500000000007"/>
  </r>
  <r>
    <s v="Eduardo Goncalves"/>
    <x v="1"/>
    <x v="0"/>
    <x v="2"/>
    <d v="2018-03-18T00:00:00"/>
    <n v="79.989999999999995"/>
    <n v="9"/>
    <n v="719.91"/>
  </r>
  <r>
    <s v="Sofia Costa"/>
    <x v="2"/>
    <x v="2"/>
    <x v="4"/>
    <d v="2018-03-18T00:00:00"/>
    <n v="79.989999999999995"/>
    <n v="1"/>
    <n v="79.989999999999995"/>
  </r>
  <r>
    <s v="Leonardo Goncalves"/>
    <x v="1"/>
    <x v="0"/>
    <x v="4"/>
    <d v="2018-03-18T00:00:00"/>
    <n v="340.95"/>
    <n v="11"/>
    <n v="3750.45"/>
  </r>
  <r>
    <s v="Juliana Lima"/>
    <x v="5"/>
    <x v="1"/>
    <x v="2"/>
    <d v="2018-03-19T00:00:00"/>
    <n v="79.989999999999995"/>
    <n v="5"/>
    <n v="399.95"/>
  </r>
  <r>
    <s v="Bruno Lima"/>
    <x v="1"/>
    <x v="0"/>
    <x v="1"/>
    <d v="2018-03-20T00:00:00"/>
    <n v="168.95"/>
    <n v="12"/>
    <n v="2027.3999999999999"/>
  </r>
  <r>
    <s v="Kaua Alves"/>
    <x v="3"/>
    <x v="3"/>
    <x v="3"/>
    <d v="2018-03-21T00:00:00"/>
    <n v="340.95"/>
    <n v="1"/>
    <n v="340.95"/>
  </r>
  <r>
    <s v="Júlio Almeida"/>
    <x v="1"/>
    <x v="0"/>
    <x v="3"/>
    <d v="2018-03-21T00:00:00"/>
    <n v="799.95"/>
    <n v="9"/>
    <n v="7199.55"/>
  </r>
  <r>
    <s v="Luís Oliveira"/>
    <x v="3"/>
    <x v="0"/>
    <x v="0"/>
    <d v="2018-03-23T00:00:00"/>
    <n v="340.95"/>
    <n v="16"/>
    <n v="5455.2"/>
  </r>
  <r>
    <s v="Renata Santos"/>
    <x v="0"/>
    <x v="3"/>
    <x v="1"/>
    <d v="2018-03-26T00:00:00"/>
    <n v="799.95"/>
    <n v="8"/>
    <n v="6399.6"/>
  </r>
  <r>
    <s v="Ágata Fernandes"/>
    <x v="0"/>
    <x v="0"/>
    <x v="0"/>
    <d v="2018-03-27T00:00:00"/>
    <n v="79.989999999999995"/>
    <n v="20"/>
    <n v="1599.8"/>
  </r>
  <r>
    <s v="Biana Silva"/>
    <x v="4"/>
    <x v="3"/>
    <x v="4"/>
    <d v="2018-03-27T00:00:00"/>
    <n v="340.95"/>
    <n v="6"/>
    <n v="2045.6999999999998"/>
  </r>
  <r>
    <s v="Manuela Sousa"/>
    <x v="3"/>
    <x v="3"/>
    <x v="0"/>
    <d v="2018-03-29T00:00:00"/>
    <n v="340.95"/>
    <n v="20"/>
    <n v="6819"/>
  </r>
  <r>
    <s v="Eduardo Goncalves"/>
    <x v="6"/>
    <x v="3"/>
    <x v="2"/>
    <d v="2018-03-30T00:00:00"/>
    <n v="340.95"/>
    <n v="15"/>
    <n v="5114.25"/>
  </r>
  <r>
    <s v="Sofia Costa"/>
    <x v="0"/>
    <x v="0"/>
    <x v="1"/>
    <d v="2018-04-02T00:00:00"/>
    <n v="799.95"/>
    <n v="7"/>
    <n v="5599.6500000000005"/>
  </r>
  <r>
    <s v="Leonardo Goncalves"/>
    <x v="1"/>
    <x v="2"/>
    <x v="4"/>
    <d v="2018-04-02T00:00:00"/>
    <n v="340.95"/>
    <n v="9"/>
    <n v="3068.5499999999997"/>
  </r>
  <r>
    <s v="Juliana Lima"/>
    <x v="1"/>
    <x v="3"/>
    <x v="1"/>
    <d v="2018-04-04T00:00:00"/>
    <n v="79.989999999999995"/>
    <n v="6"/>
    <n v="479.93999999999994"/>
  </r>
  <r>
    <s v="Bruno Lima"/>
    <x v="5"/>
    <x v="1"/>
    <x v="2"/>
    <d v="2018-04-05T00:00:00"/>
    <n v="168.95"/>
    <n v="14"/>
    <n v="2365.2999999999997"/>
  </r>
  <r>
    <s v="Kaua Alves"/>
    <x v="8"/>
    <x v="2"/>
    <x v="3"/>
    <d v="2018-04-05T00:00:00"/>
    <n v="340.95"/>
    <n v="3"/>
    <n v="1022.8499999999999"/>
  </r>
  <r>
    <s v="Júlio Almeida"/>
    <x v="8"/>
    <x v="0"/>
    <x v="4"/>
    <d v="2018-04-06T00:00:00"/>
    <n v="340.95"/>
    <n v="5"/>
    <n v="1704.75"/>
  </r>
  <r>
    <s v="Luís Oliveira"/>
    <x v="7"/>
    <x v="0"/>
    <x v="1"/>
    <d v="2018-04-08T00:00:00"/>
    <n v="340.95"/>
    <n v="3"/>
    <n v="1022.8499999999999"/>
  </r>
  <r>
    <s v="Renata Santos"/>
    <x v="6"/>
    <x v="0"/>
    <x v="0"/>
    <d v="2018-04-09T00:00:00"/>
    <n v="340.95"/>
    <n v="18"/>
    <n v="6137.0999999999995"/>
  </r>
  <r>
    <s v="Ágata Fernandes"/>
    <x v="1"/>
    <x v="0"/>
    <x v="3"/>
    <d v="2018-04-09T00:00:00"/>
    <n v="168.95"/>
    <n v="13"/>
    <n v="2196.35"/>
  </r>
  <r>
    <s v="Biana Silva"/>
    <x v="0"/>
    <x v="3"/>
    <x v="1"/>
    <d v="2018-04-09T00:00:00"/>
    <n v="340.95"/>
    <n v="11"/>
    <n v="3750.45"/>
  </r>
  <r>
    <s v="Manuela Sousa"/>
    <x v="4"/>
    <x v="3"/>
    <x v="1"/>
    <d v="2018-04-09T00:00:00"/>
    <n v="79.989999999999995"/>
    <n v="13"/>
    <n v="1039.8699999999999"/>
  </r>
  <r>
    <s v="Eduardo Goncalves"/>
    <x v="0"/>
    <x v="2"/>
    <x v="4"/>
    <d v="2018-04-09T00:00:00"/>
    <n v="340.95"/>
    <n v="6"/>
    <n v="2045.6999999999998"/>
  </r>
  <r>
    <s v="Sofia Costa"/>
    <x v="1"/>
    <x v="3"/>
    <x v="4"/>
    <d v="2018-04-09T00:00:00"/>
    <n v="340.95"/>
    <n v="2"/>
    <n v="681.9"/>
  </r>
  <r>
    <s v="Leonardo Goncalves"/>
    <x v="6"/>
    <x v="0"/>
    <x v="2"/>
    <d v="2018-04-10T00:00:00"/>
    <n v="79.989999999999995"/>
    <n v="13"/>
    <n v="1039.8699999999999"/>
  </r>
  <r>
    <s v="Juliana Lima"/>
    <x v="5"/>
    <x v="1"/>
    <x v="1"/>
    <d v="2018-04-11T00:00:00"/>
    <n v="168.95"/>
    <n v="3"/>
    <n v="506.84999999999997"/>
  </r>
  <r>
    <s v="Bruno Lima"/>
    <x v="1"/>
    <x v="0"/>
    <x v="3"/>
    <d v="2018-04-13T00:00:00"/>
    <n v="168.95"/>
    <n v="10"/>
    <n v="1689.5"/>
  </r>
  <r>
    <s v="Kaua Alves"/>
    <x v="1"/>
    <x v="2"/>
    <x v="1"/>
    <d v="2018-04-13T00:00:00"/>
    <n v="340.95"/>
    <n v="14"/>
    <n v="4773.3"/>
  </r>
  <r>
    <s v="Júlio Almeida"/>
    <x v="1"/>
    <x v="2"/>
    <x v="4"/>
    <d v="2018-04-13T00:00:00"/>
    <n v="340.95"/>
    <n v="8"/>
    <n v="2727.6"/>
  </r>
  <r>
    <s v="Luís Oliveira"/>
    <x v="5"/>
    <x v="3"/>
    <x v="1"/>
    <d v="2018-04-15T00:00:00"/>
    <n v="799.95"/>
    <n v="4"/>
    <n v="3199.8"/>
  </r>
  <r>
    <s v="Renata Santos"/>
    <x v="6"/>
    <x v="0"/>
    <x v="1"/>
    <d v="2018-04-15T00:00:00"/>
    <n v="340.95"/>
    <n v="4"/>
    <n v="1363.8"/>
  </r>
  <r>
    <s v="Ágata Fernandes"/>
    <x v="4"/>
    <x v="3"/>
    <x v="2"/>
    <d v="2018-04-16T00:00:00"/>
    <n v="340.95"/>
    <n v="6"/>
    <n v="2045.6999999999998"/>
  </r>
  <r>
    <s v="Biana Silva"/>
    <x v="5"/>
    <x v="2"/>
    <x v="0"/>
    <d v="2018-04-16T00:00:00"/>
    <n v="799.95"/>
    <n v="7"/>
    <n v="5599.6500000000005"/>
  </r>
  <r>
    <s v="Manuela Sousa"/>
    <x v="1"/>
    <x v="3"/>
    <x v="4"/>
    <d v="2018-04-16T00:00:00"/>
    <n v="168.95"/>
    <n v="12"/>
    <n v="2027.3999999999999"/>
  </r>
  <r>
    <s v="Eduardo Goncalves"/>
    <x v="0"/>
    <x v="0"/>
    <x v="0"/>
    <d v="2018-04-18T00:00:00"/>
    <n v="79.989999999999995"/>
    <n v="12"/>
    <n v="959.87999999999988"/>
  </r>
  <r>
    <s v="Sofia Costa"/>
    <x v="7"/>
    <x v="0"/>
    <x v="4"/>
    <d v="2018-04-18T00:00:00"/>
    <n v="79.989999999999995"/>
    <n v="12"/>
    <n v="959.87999999999988"/>
  </r>
  <r>
    <s v="Leonardo Goncalves"/>
    <x v="3"/>
    <x v="0"/>
    <x v="3"/>
    <d v="2018-04-19T00:00:00"/>
    <n v="79.989999999999995"/>
    <n v="8"/>
    <n v="639.91999999999996"/>
  </r>
  <r>
    <s v="Juliana Lima"/>
    <x v="7"/>
    <x v="0"/>
    <x v="1"/>
    <d v="2018-04-20T00:00:00"/>
    <n v="340.95"/>
    <n v="5"/>
    <n v="1704.75"/>
  </r>
  <r>
    <s v="Bruno Lima"/>
    <x v="0"/>
    <x v="3"/>
    <x v="1"/>
    <d v="2018-04-22T00:00:00"/>
    <n v="799.95"/>
    <n v="8"/>
    <n v="6399.6"/>
  </r>
  <r>
    <s v="Kaua Alves"/>
    <x v="3"/>
    <x v="3"/>
    <x v="2"/>
    <d v="2018-04-23T00:00:00"/>
    <n v="340.95"/>
    <n v="2"/>
    <n v="681.9"/>
  </r>
  <r>
    <s v="Júlio Almeida"/>
    <x v="3"/>
    <x v="3"/>
    <x v="0"/>
    <d v="2018-04-23T00:00:00"/>
    <n v="79.989999999999995"/>
    <n v="11"/>
    <n v="879.89"/>
  </r>
  <r>
    <s v="Luís Oliveira"/>
    <x v="7"/>
    <x v="0"/>
    <x v="3"/>
    <d v="2018-04-23T00:00:00"/>
    <n v="340.95"/>
    <n v="1"/>
    <n v="340.95"/>
  </r>
  <r>
    <s v="Renata Santos"/>
    <x v="3"/>
    <x v="2"/>
    <x v="4"/>
    <d v="2018-04-24T00:00:00"/>
    <n v="168.95"/>
    <n v="12"/>
    <n v="2027.3999999999999"/>
  </r>
  <r>
    <s v="Ágata Fernandes"/>
    <x v="5"/>
    <x v="3"/>
    <x v="2"/>
    <d v="2018-04-25T00:00:00"/>
    <n v="340.95"/>
    <n v="8"/>
    <n v="2727.6"/>
  </r>
  <r>
    <s v="Biana Silva"/>
    <x v="4"/>
    <x v="0"/>
    <x v="0"/>
    <d v="2018-04-25T00:00:00"/>
    <n v="79.989999999999995"/>
    <n v="10"/>
    <n v="799.9"/>
  </r>
  <r>
    <s v="Manuela Sousa"/>
    <x v="1"/>
    <x v="0"/>
    <x v="3"/>
    <d v="2018-04-25T00:00:00"/>
    <n v="340.95"/>
    <n v="4"/>
    <n v="1363.8"/>
  </r>
  <r>
    <s v="Eduardo Goncalves"/>
    <x v="1"/>
    <x v="3"/>
    <x v="1"/>
    <d v="2018-04-25T00:00:00"/>
    <n v="79.989999999999995"/>
    <n v="7"/>
    <n v="559.92999999999995"/>
  </r>
  <r>
    <s v="Sofia Costa"/>
    <x v="7"/>
    <x v="0"/>
    <x v="4"/>
    <d v="2018-04-25T00:00:00"/>
    <n v="340.95"/>
    <n v="7"/>
    <n v="2386.65"/>
  </r>
  <r>
    <s v="Leonardo Goncalves"/>
    <x v="3"/>
    <x v="3"/>
    <x v="0"/>
    <d v="2018-04-26T00:00:00"/>
    <n v="799.95"/>
    <n v="16"/>
    <n v="12799.2"/>
  </r>
  <r>
    <s v="Juliana Lima"/>
    <x v="4"/>
    <x v="3"/>
    <x v="4"/>
    <d v="2018-04-29T00:00:00"/>
    <n v="799.95"/>
    <n v="8"/>
    <n v="6399.6"/>
  </r>
  <r>
    <s v="Bruno Lima"/>
    <x v="5"/>
    <x v="0"/>
    <x v="3"/>
    <d v="2018-04-30T00:00:00"/>
    <n v="799.95"/>
    <n v="2"/>
    <n v="1599.9"/>
  </r>
  <r>
    <s v="Kaua Alves"/>
    <x v="5"/>
    <x v="3"/>
    <x v="3"/>
    <d v="2018-04-30T00:00:00"/>
    <n v="340.95"/>
    <n v="11"/>
    <n v="3750.45"/>
  </r>
  <r>
    <s v="Júlio Almeida"/>
    <x v="1"/>
    <x v="0"/>
    <x v="2"/>
    <d v="2018-05-01T00:00:00"/>
    <n v="340.95"/>
    <n v="8"/>
    <n v="2727.6"/>
  </r>
  <r>
    <s v="Luís Oliveira"/>
    <x v="4"/>
    <x v="3"/>
    <x v="4"/>
    <d v="2018-05-01T00:00:00"/>
    <n v="168.95"/>
    <n v="12"/>
    <n v="2027.3999999999999"/>
  </r>
  <r>
    <s v="Renata Santos"/>
    <x v="8"/>
    <x v="1"/>
    <x v="3"/>
    <d v="2018-05-02T00:00:00"/>
    <n v="79.989999999999995"/>
    <n v="1"/>
    <n v="79.989999999999995"/>
  </r>
  <r>
    <s v="Ágata Fernandes"/>
    <x v="5"/>
    <x v="2"/>
    <x v="2"/>
    <d v="2018-05-07T00:00:00"/>
    <n v="340.95"/>
    <n v="2"/>
    <n v="681.9"/>
  </r>
  <r>
    <s v="Biana Silva"/>
    <x v="3"/>
    <x v="3"/>
    <x v="4"/>
    <d v="2018-05-08T00:00:00"/>
    <n v="799.95"/>
    <n v="6"/>
    <n v="4799.7000000000007"/>
  </r>
  <r>
    <s v="Manuela Sousa"/>
    <x v="5"/>
    <x v="2"/>
    <x v="2"/>
    <d v="2018-05-10T00:00:00"/>
    <n v="79.989999999999995"/>
    <n v="5"/>
    <n v="399.95"/>
  </r>
  <r>
    <s v="Eduardo Goncalves"/>
    <x v="1"/>
    <x v="0"/>
    <x v="3"/>
    <d v="2018-05-11T00:00:00"/>
    <n v="799.95"/>
    <n v="6"/>
    <n v="4799.7000000000007"/>
  </r>
  <r>
    <s v="Sofia Costa"/>
    <x v="7"/>
    <x v="1"/>
    <x v="3"/>
    <d v="2018-05-11T00:00:00"/>
    <n v="340.95"/>
    <n v="15"/>
    <n v="5114.25"/>
  </r>
  <r>
    <s v="Leonardo Goncalves"/>
    <x v="8"/>
    <x v="2"/>
    <x v="2"/>
    <d v="2018-05-13T00:00:00"/>
    <n v="799.95"/>
    <n v="9"/>
    <n v="7199.55"/>
  </r>
  <r>
    <s v="Juliana Lima"/>
    <x v="1"/>
    <x v="1"/>
    <x v="1"/>
    <d v="2018-05-14T00:00:00"/>
    <n v="799.95"/>
    <n v="10"/>
    <n v="7999.5"/>
  </r>
  <r>
    <s v="Bruno Lima"/>
    <x v="8"/>
    <x v="0"/>
    <x v="4"/>
    <d v="2018-05-14T00:00:00"/>
    <n v="340.95"/>
    <n v="11"/>
    <n v="3750.45"/>
  </r>
  <r>
    <s v="Kaua Alves"/>
    <x v="4"/>
    <x v="2"/>
    <x v="1"/>
    <d v="2018-05-15T00:00:00"/>
    <n v="79.989999999999995"/>
    <n v="3"/>
    <n v="239.96999999999997"/>
  </r>
  <r>
    <s v="Júlio Almeida"/>
    <x v="4"/>
    <x v="3"/>
    <x v="3"/>
    <d v="2018-05-16T00:00:00"/>
    <n v="168.95"/>
    <n v="15"/>
    <n v="2534.25"/>
  </r>
  <r>
    <s v="Luís Oliveira"/>
    <x v="0"/>
    <x v="3"/>
    <x v="4"/>
    <d v="2018-05-16T00:00:00"/>
    <n v="168.95"/>
    <n v="14"/>
    <n v="2365.2999999999997"/>
  </r>
  <r>
    <s v="Renata Santos"/>
    <x v="1"/>
    <x v="3"/>
    <x v="0"/>
    <d v="2018-05-17T00:00:00"/>
    <n v="340.95"/>
    <n v="6"/>
    <n v="2045.6999999999998"/>
  </r>
  <r>
    <s v="Ágata Fernandes"/>
    <x v="1"/>
    <x v="0"/>
    <x v="0"/>
    <d v="2018-05-18T00:00:00"/>
    <n v="79.989999999999995"/>
    <n v="7"/>
    <n v="559.92999999999995"/>
  </r>
  <r>
    <s v="Biana Silva"/>
    <x v="4"/>
    <x v="0"/>
    <x v="3"/>
    <d v="2018-05-18T00:00:00"/>
    <n v="340.95"/>
    <n v="12"/>
    <n v="4091.3999999999996"/>
  </r>
  <r>
    <s v="Manuela Sousa"/>
    <x v="1"/>
    <x v="0"/>
    <x v="1"/>
    <d v="2018-05-18T00:00:00"/>
    <n v="340.95"/>
    <n v="5"/>
    <n v="1704.75"/>
  </r>
  <r>
    <s v="Eduardo Goncalves"/>
    <x v="4"/>
    <x v="1"/>
    <x v="0"/>
    <d v="2018-05-20T00:00:00"/>
    <n v="340.95"/>
    <n v="15"/>
    <n v="5114.25"/>
  </r>
  <r>
    <s v="Sofia Costa"/>
    <x v="7"/>
    <x v="2"/>
    <x v="1"/>
    <d v="2018-05-20T00:00:00"/>
    <n v="168.95"/>
    <n v="11"/>
    <n v="1858.4499999999998"/>
  </r>
  <r>
    <s v="Leonardo Goncalves"/>
    <x v="4"/>
    <x v="2"/>
    <x v="4"/>
    <d v="2018-05-20T00:00:00"/>
    <n v="340.95"/>
    <n v="15"/>
    <n v="5114.25"/>
  </r>
  <r>
    <s v="Juliana Lima"/>
    <x v="7"/>
    <x v="3"/>
    <x v="0"/>
    <d v="2018-05-21T00:00:00"/>
    <n v="340.95"/>
    <n v="18"/>
    <n v="6137.0999999999995"/>
  </r>
  <r>
    <s v="Bruno Lima"/>
    <x v="4"/>
    <x v="3"/>
    <x v="2"/>
    <d v="2018-05-23T00:00:00"/>
    <n v="340.95"/>
    <n v="3"/>
    <n v="1022.8499999999999"/>
  </r>
  <r>
    <s v="Kaua Alves"/>
    <x v="1"/>
    <x v="0"/>
    <x v="2"/>
    <d v="2018-05-24T00:00:00"/>
    <n v="168.95"/>
    <n v="4"/>
    <n v="675.8"/>
  </r>
  <r>
    <s v="Júlio Almeida"/>
    <x v="3"/>
    <x v="3"/>
    <x v="0"/>
    <d v="2018-05-25T00:00:00"/>
    <n v="168.95"/>
    <n v="9"/>
    <n v="1520.55"/>
  </r>
  <r>
    <s v="Luís Oliveira"/>
    <x v="0"/>
    <x v="3"/>
    <x v="3"/>
    <d v="2018-05-27T00:00:00"/>
    <n v="340.95"/>
    <n v="3"/>
    <n v="1022.8499999999999"/>
  </r>
  <r>
    <s v="Renata Santos"/>
    <x v="0"/>
    <x v="0"/>
    <x v="3"/>
    <d v="2018-05-27T00:00:00"/>
    <n v="799.95"/>
    <n v="10"/>
    <n v="7999.5"/>
  </r>
  <r>
    <s v="Ágata Fernandes"/>
    <x v="2"/>
    <x v="3"/>
    <x v="2"/>
    <d v="2018-05-28T00:00:00"/>
    <n v="79.989999999999995"/>
    <n v="1"/>
    <n v="79.989999999999995"/>
  </r>
  <r>
    <s v="Biana Silva"/>
    <x v="8"/>
    <x v="3"/>
    <x v="0"/>
    <d v="2018-05-28T00:00:00"/>
    <n v="168.95"/>
    <n v="6"/>
    <n v="1013.6999999999999"/>
  </r>
  <r>
    <s v="Manuela Sousa"/>
    <x v="5"/>
    <x v="0"/>
    <x v="0"/>
    <d v="2018-05-28T00:00:00"/>
    <n v="340.95"/>
    <n v="14"/>
    <n v="4773.3"/>
  </r>
  <r>
    <s v="Eduardo Goncalves"/>
    <x v="6"/>
    <x v="0"/>
    <x v="1"/>
    <d v="2018-05-28T00:00:00"/>
    <n v="168.95"/>
    <n v="9"/>
    <n v="1520.55"/>
  </r>
  <r>
    <s v="Sofia Costa"/>
    <x v="7"/>
    <x v="3"/>
    <x v="4"/>
    <d v="2018-05-28T00:00:00"/>
    <n v="340.95"/>
    <n v="1"/>
    <n v="340.95"/>
  </r>
  <r>
    <s v="Leonardo Goncalves"/>
    <x v="5"/>
    <x v="3"/>
    <x v="2"/>
    <d v="2018-05-31T00:00:00"/>
    <n v="799.95"/>
    <n v="5"/>
    <n v="3999.75"/>
  </r>
  <r>
    <s v="Juliana Lima"/>
    <x v="6"/>
    <x v="0"/>
    <x v="0"/>
    <d v="2018-06-03T00:00:00"/>
    <n v="168.95"/>
    <n v="14"/>
    <n v="2365.2999999999997"/>
  </r>
  <r>
    <s v="Bruno Lima"/>
    <x v="7"/>
    <x v="2"/>
    <x v="1"/>
    <d v="2018-06-04T00:00:00"/>
    <n v="340.95"/>
    <n v="2"/>
    <n v="681.9"/>
  </r>
  <r>
    <s v="Kaua Alves"/>
    <x v="1"/>
    <x v="0"/>
    <x v="1"/>
    <d v="2018-06-04T00:00:00"/>
    <n v="79.989999999999995"/>
    <n v="12"/>
    <n v="959.87999999999988"/>
  </r>
  <r>
    <s v="Júlio Almeida"/>
    <x v="7"/>
    <x v="3"/>
    <x v="2"/>
    <d v="2018-06-06T00:00:00"/>
    <n v="340.95"/>
    <n v="9"/>
    <n v="3068.5499999999997"/>
  </r>
  <r>
    <s v="Luís Oliveira"/>
    <x v="1"/>
    <x v="3"/>
    <x v="3"/>
    <d v="2018-06-07T00:00:00"/>
    <n v="79.989999999999995"/>
    <n v="6"/>
    <n v="479.93999999999994"/>
  </r>
  <r>
    <s v="Renata Santos"/>
    <x v="4"/>
    <x v="3"/>
    <x v="0"/>
    <d v="2018-06-10T00:00:00"/>
    <n v="168.95"/>
    <n v="18"/>
    <n v="3041.1"/>
  </r>
  <r>
    <s v="Ágata Fernandes"/>
    <x v="4"/>
    <x v="0"/>
    <x v="0"/>
    <d v="2018-06-11T00:00:00"/>
    <n v="340.95"/>
    <n v="13"/>
    <n v="4432.3499999999995"/>
  </r>
  <r>
    <s v="Biana Silva"/>
    <x v="0"/>
    <x v="1"/>
    <x v="3"/>
    <d v="2018-06-12T00:00:00"/>
    <n v="79.989999999999995"/>
    <n v="14"/>
    <n v="1119.8599999999999"/>
  </r>
  <r>
    <s v="Manuela Sousa"/>
    <x v="1"/>
    <x v="0"/>
    <x v="3"/>
    <d v="2018-06-12T00:00:00"/>
    <n v="799.95"/>
    <n v="3"/>
    <n v="2399.8500000000004"/>
  </r>
  <r>
    <s v="Eduardo Goncalves"/>
    <x v="1"/>
    <x v="0"/>
    <x v="0"/>
    <d v="2018-06-13T00:00:00"/>
    <n v="340.95"/>
    <n v="18"/>
    <n v="6137.0999999999995"/>
  </r>
  <r>
    <s v="Sofia Costa"/>
    <x v="0"/>
    <x v="2"/>
    <x v="4"/>
    <d v="2018-06-13T00:00:00"/>
    <n v="79.989999999999995"/>
    <n v="9"/>
    <n v="719.91"/>
  </r>
  <r>
    <s v="Leonardo Goncalves"/>
    <x v="2"/>
    <x v="3"/>
    <x v="3"/>
    <d v="2018-06-14T00:00:00"/>
    <n v="799.95"/>
    <n v="10"/>
    <n v="7999.5"/>
  </r>
  <r>
    <s v="Juliana Lima"/>
    <x v="5"/>
    <x v="2"/>
    <x v="2"/>
    <d v="2018-06-15T00:00:00"/>
    <n v="340.95"/>
    <n v="6"/>
    <n v="2045.6999999999998"/>
  </r>
  <r>
    <s v="Bruno Lima"/>
    <x v="7"/>
    <x v="3"/>
    <x v="2"/>
    <d v="2018-06-18T00:00:00"/>
    <n v="168.95"/>
    <n v="6"/>
    <n v="1013.6999999999999"/>
  </r>
  <r>
    <s v="Kaua Alves"/>
    <x v="1"/>
    <x v="0"/>
    <x v="2"/>
    <d v="2018-06-18T00:00:00"/>
    <n v="168.95"/>
    <n v="9"/>
    <n v="1520.55"/>
  </r>
  <r>
    <s v="Júlio Almeida"/>
    <x v="1"/>
    <x v="2"/>
    <x v="2"/>
    <d v="2018-06-18T00:00:00"/>
    <n v="340.95"/>
    <n v="10"/>
    <n v="3409.5"/>
  </r>
  <r>
    <s v="Luís Oliveira"/>
    <x v="3"/>
    <x v="0"/>
    <x v="4"/>
    <d v="2018-06-18T00:00:00"/>
    <n v="799.95"/>
    <n v="3"/>
    <n v="2399.8500000000004"/>
  </r>
  <r>
    <s v="Renata Santos"/>
    <x v="7"/>
    <x v="0"/>
    <x v="0"/>
    <d v="2018-06-19T00:00:00"/>
    <n v="799.95"/>
    <n v="19"/>
    <n v="15199.050000000001"/>
  </r>
  <r>
    <s v="Ágata Fernandes"/>
    <x v="7"/>
    <x v="0"/>
    <x v="1"/>
    <d v="2018-06-19T00:00:00"/>
    <n v="340.95"/>
    <n v="14"/>
    <n v="4773.3"/>
  </r>
  <r>
    <s v="Biana Silva"/>
    <x v="1"/>
    <x v="0"/>
    <x v="1"/>
    <d v="2018-06-21T00:00:00"/>
    <n v="799.95"/>
    <n v="11"/>
    <n v="8799.4500000000007"/>
  </r>
  <r>
    <s v="Manuela Sousa"/>
    <x v="0"/>
    <x v="3"/>
    <x v="4"/>
    <d v="2018-06-21T00:00:00"/>
    <n v="799.95"/>
    <n v="6"/>
    <n v="4799.7000000000007"/>
  </r>
  <r>
    <s v="Eduardo Goncalves"/>
    <x v="6"/>
    <x v="0"/>
    <x v="1"/>
    <d v="2018-06-22T00:00:00"/>
    <n v="79.989999999999995"/>
    <n v="3"/>
    <n v="239.96999999999997"/>
  </r>
  <r>
    <s v="Sofia Costa"/>
    <x v="7"/>
    <x v="2"/>
    <x v="2"/>
    <d v="2018-06-25T00:00:00"/>
    <n v="168.95"/>
    <n v="5"/>
    <n v="844.75"/>
  </r>
  <r>
    <s v="Leonardo Goncalves"/>
    <x v="8"/>
    <x v="0"/>
    <x v="0"/>
    <d v="2018-06-25T00:00:00"/>
    <n v="799.95"/>
    <n v="19"/>
    <n v="15199.050000000001"/>
  </r>
  <r>
    <s v="Juliana Lima"/>
    <x v="7"/>
    <x v="0"/>
    <x v="3"/>
    <d v="2018-06-25T00:00:00"/>
    <n v="79.989999999999995"/>
    <n v="10"/>
    <n v="799.9"/>
  </r>
  <r>
    <s v="Bruno Lima"/>
    <x v="1"/>
    <x v="0"/>
    <x v="4"/>
    <d v="2018-06-25T00:00:00"/>
    <n v="340.95"/>
    <n v="8"/>
    <n v="2727.6"/>
  </r>
  <r>
    <s v="Kaua Alves"/>
    <x v="1"/>
    <x v="0"/>
    <x v="4"/>
    <d v="2018-06-25T00:00:00"/>
    <n v="799.95"/>
    <n v="9"/>
    <n v="7199.55"/>
  </r>
  <r>
    <s v="Júlio Almeida"/>
    <x v="5"/>
    <x v="0"/>
    <x v="3"/>
    <d v="2018-06-26T00:00:00"/>
    <n v="340.95"/>
    <n v="6"/>
    <n v="2045.6999999999998"/>
  </r>
  <r>
    <s v="Luís Oliveira"/>
    <x v="0"/>
    <x v="3"/>
    <x v="1"/>
    <d v="2018-06-26T00:00:00"/>
    <n v="79.989999999999995"/>
    <n v="11"/>
    <n v="879.89"/>
  </r>
  <r>
    <s v="Renata Santos"/>
    <x v="7"/>
    <x v="0"/>
    <x v="2"/>
    <d v="2018-06-27T00:00:00"/>
    <n v="168.95"/>
    <n v="7"/>
    <n v="1182.6499999999999"/>
  </r>
  <r>
    <s v="Ágata Fernandes"/>
    <x v="3"/>
    <x v="3"/>
    <x v="1"/>
    <d v="2018-06-27T00:00:00"/>
    <n v="340.95"/>
    <n v="2"/>
    <n v="681.9"/>
  </r>
  <r>
    <s v="Biana Silva"/>
    <x v="3"/>
    <x v="0"/>
    <x v="4"/>
    <d v="2018-06-27T00:00:00"/>
    <n v="340.95"/>
    <n v="15"/>
    <n v="5114.25"/>
  </r>
  <r>
    <s v="Manuela Sousa"/>
    <x v="3"/>
    <x v="0"/>
    <x v="0"/>
    <d v="2018-06-28T00:00:00"/>
    <n v="79.989999999999995"/>
    <n v="12"/>
    <n v="959.87999999999988"/>
  </r>
  <r>
    <s v="Eduardo Goncalves"/>
    <x v="1"/>
    <x v="1"/>
    <x v="4"/>
    <d v="2018-06-28T00:00:00"/>
    <n v="799.95"/>
    <n v="14"/>
    <n v="11199.300000000001"/>
  </r>
  <r>
    <s v="Sofia Costa"/>
    <x v="7"/>
    <x v="3"/>
    <x v="4"/>
    <d v="2018-06-28T00:00:00"/>
    <n v="799.95"/>
    <n v="15"/>
    <n v="11999.25"/>
  </r>
  <r>
    <s v="Leonardo Goncalves"/>
    <x v="3"/>
    <x v="3"/>
    <x v="4"/>
    <d v="2018-06-28T00:00:00"/>
    <n v="340.95"/>
    <n v="4"/>
    <n v="1363.8"/>
  </r>
  <r>
    <s v="Juliana Lima"/>
    <x v="1"/>
    <x v="2"/>
    <x v="2"/>
    <d v="2018-07-04T00:00:00"/>
    <n v="799.95"/>
    <n v="11"/>
    <n v="8799.4500000000007"/>
  </r>
  <r>
    <s v="Bruno Lima"/>
    <x v="3"/>
    <x v="3"/>
    <x v="3"/>
    <d v="2018-07-04T00:00:00"/>
    <n v="340.95"/>
    <n v="14"/>
    <n v="4773.3"/>
  </r>
  <r>
    <s v="Kaua Alves"/>
    <x v="7"/>
    <x v="2"/>
    <x v="2"/>
    <d v="2018-07-05T00:00:00"/>
    <n v="79.989999999999995"/>
    <n v="6"/>
    <n v="479.93999999999994"/>
  </r>
  <r>
    <s v="Júlio Almeida"/>
    <x v="4"/>
    <x v="1"/>
    <x v="3"/>
    <d v="2018-07-05T00:00:00"/>
    <n v="168.95"/>
    <n v="7"/>
    <n v="1182.6499999999999"/>
  </r>
  <r>
    <s v="Luís Oliveira"/>
    <x v="5"/>
    <x v="2"/>
    <x v="3"/>
    <d v="2018-07-05T00:00:00"/>
    <n v="799.95"/>
    <n v="2"/>
    <n v="1599.9"/>
  </r>
  <r>
    <s v="Renata Santos"/>
    <x v="0"/>
    <x v="3"/>
    <x v="1"/>
    <d v="2018-07-05T00:00:00"/>
    <n v="340.95"/>
    <n v="13"/>
    <n v="4432.3499999999995"/>
  </r>
  <r>
    <s v="Ágata Fernandes"/>
    <x v="6"/>
    <x v="0"/>
    <x v="0"/>
    <d v="2018-07-09T00:00:00"/>
    <n v="799.95"/>
    <n v="15"/>
    <n v="11999.25"/>
  </r>
  <r>
    <s v="Biana Silva"/>
    <x v="5"/>
    <x v="0"/>
    <x v="1"/>
    <d v="2018-07-09T00:00:00"/>
    <n v="79.989999999999995"/>
    <n v="12"/>
    <n v="959.87999999999988"/>
  </r>
  <r>
    <s v="Manuela Sousa"/>
    <x v="1"/>
    <x v="0"/>
    <x v="4"/>
    <d v="2018-07-11T00:00:00"/>
    <n v="168.95"/>
    <n v="14"/>
    <n v="2365.2999999999997"/>
  </r>
  <r>
    <s v="Eduardo Goncalves"/>
    <x v="5"/>
    <x v="0"/>
    <x v="0"/>
    <d v="2018-07-12T00:00:00"/>
    <n v="340.95"/>
    <n v="9"/>
    <n v="3068.5499999999997"/>
  </r>
  <r>
    <s v="Sofia Costa"/>
    <x v="7"/>
    <x v="0"/>
    <x v="0"/>
    <d v="2018-07-13T00:00:00"/>
    <n v="799.95"/>
    <n v="14"/>
    <n v="11199.300000000001"/>
  </r>
  <r>
    <s v="Leonardo Goncalves"/>
    <x v="3"/>
    <x v="1"/>
    <x v="3"/>
    <d v="2018-07-13T00:00:00"/>
    <n v="799.95"/>
    <n v="3"/>
    <n v="2399.8500000000004"/>
  </r>
  <r>
    <s v="Juliana Lima"/>
    <x v="1"/>
    <x v="1"/>
    <x v="3"/>
    <d v="2018-07-13T00:00:00"/>
    <n v="340.95"/>
    <n v="14"/>
    <n v="4773.3"/>
  </r>
  <r>
    <s v="Bruno Lima"/>
    <x v="7"/>
    <x v="2"/>
    <x v="2"/>
    <d v="2018-07-16T00:00:00"/>
    <n v="340.95"/>
    <n v="6"/>
    <n v="2045.6999999999998"/>
  </r>
  <r>
    <s v="Kaua Alves"/>
    <x v="3"/>
    <x v="0"/>
    <x v="2"/>
    <d v="2018-07-16T00:00:00"/>
    <n v="79.989999999999995"/>
    <n v="2"/>
    <n v="159.97999999999999"/>
  </r>
  <r>
    <s v="Júlio Almeida"/>
    <x v="4"/>
    <x v="0"/>
    <x v="1"/>
    <d v="2018-07-16T00:00:00"/>
    <n v="340.95"/>
    <n v="13"/>
    <n v="4432.3499999999995"/>
  </r>
  <r>
    <s v="Luís Oliveira"/>
    <x v="0"/>
    <x v="0"/>
    <x v="4"/>
    <d v="2018-07-17T00:00:00"/>
    <n v="340.95"/>
    <n v="2"/>
    <n v="681.9"/>
  </r>
  <r>
    <s v="Renata Santos"/>
    <x v="3"/>
    <x v="3"/>
    <x v="0"/>
    <d v="2018-07-18T00:00:00"/>
    <n v="79.989999999999995"/>
    <n v="8"/>
    <n v="639.91999999999996"/>
  </r>
  <r>
    <s v="Ágata Fernandes"/>
    <x v="0"/>
    <x v="1"/>
    <x v="3"/>
    <d v="2018-07-19T00:00:00"/>
    <n v="340.95"/>
    <n v="2"/>
    <n v="681.9"/>
  </r>
  <r>
    <s v="Biana Silva"/>
    <x v="3"/>
    <x v="0"/>
    <x v="2"/>
    <d v="2018-07-20T00:00:00"/>
    <n v="799.95"/>
    <n v="14"/>
    <n v="11199.300000000001"/>
  </r>
  <r>
    <s v="Manuela Sousa"/>
    <x v="1"/>
    <x v="3"/>
    <x v="1"/>
    <d v="2018-07-20T00:00:00"/>
    <n v="340.95"/>
    <n v="13"/>
    <n v="4432.3499999999995"/>
  </r>
  <r>
    <s v="Eduardo Goncalves"/>
    <x v="4"/>
    <x v="0"/>
    <x v="2"/>
    <d v="2018-07-23T00:00:00"/>
    <n v="799.95"/>
    <n v="2"/>
    <n v="1599.9"/>
  </r>
  <r>
    <s v="Sofia Costa"/>
    <x v="8"/>
    <x v="2"/>
    <x v="3"/>
    <d v="2018-07-23T00:00:00"/>
    <n v="799.95"/>
    <n v="15"/>
    <n v="11999.25"/>
  </r>
  <r>
    <s v="Leonardo Goncalves"/>
    <x v="1"/>
    <x v="0"/>
    <x v="3"/>
    <d v="2018-07-23T00:00:00"/>
    <n v="340.95"/>
    <n v="13"/>
    <n v="4432.3499999999995"/>
  </r>
  <r>
    <s v="Juliana Lima"/>
    <x v="1"/>
    <x v="1"/>
    <x v="1"/>
    <d v="2018-07-23T00:00:00"/>
    <n v="79.989999999999995"/>
    <n v="13"/>
    <n v="1039.8699999999999"/>
  </r>
  <r>
    <s v="Bruno Lima"/>
    <x v="8"/>
    <x v="2"/>
    <x v="0"/>
    <d v="2018-07-24T00:00:00"/>
    <n v="168.95"/>
    <n v="7"/>
    <n v="1182.6499999999999"/>
  </r>
  <r>
    <s v="Kaua Alves"/>
    <x v="0"/>
    <x v="1"/>
    <x v="3"/>
    <d v="2018-07-24T00:00:00"/>
    <n v="340.95"/>
    <n v="9"/>
    <n v="3068.5499999999997"/>
  </r>
  <r>
    <s v="Júlio Almeida"/>
    <x v="1"/>
    <x v="0"/>
    <x v="4"/>
    <d v="2018-07-24T00:00:00"/>
    <n v="340.95"/>
    <n v="7"/>
    <n v="2386.65"/>
  </r>
  <r>
    <s v="Luís Oliveira"/>
    <x v="5"/>
    <x v="3"/>
    <x v="2"/>
    <d v="2018-07-25T00:00:00"/>
    <n v="340.95"/>
    <n v="14"/>
    <n v="4773.3"/>
  </r>
  <r>
    <s v="Renata Santos"/>
    <x v="7"/>
    <x v="0"/>
    <x v="2"/>
    <d v="2018-07-26T00:00:00"/>
    <n v="79.989999999999995"/>
    <n v="9"/>
    <n v="719.91"/>
  </r>
  <r>
    <s v="Ágata Fernandes"/>
    <x v="8"/>
    <x v="1"/>
    <x v="0"/>
    <d v="2018-07-26T00:00:00"/>
    <n v="340.95"/>
    <n v="12"/>
    <n v="4091.3999999999996"/>
  </r>
  <r>
    <s v="Biana Silva"/>
    <x v="3"/>
    <x v="3"/>
    <x v="1"/>
    <d v="2018-07-27T00:00:00"/>
    <n v="799.95"/>
    <n v="2"/>
    <n v="1599.9"/>
  </r>
  <r>
    <s v="Manuela Sousa"/>
    <x v="7"/>
    <x v="0"/>
    <x v="2"/>
    <d v="2018-07-29T00:00:00"/>
    <n v="340.95"/>
    <n v="3"/>
    <n v="1022.8499999999999"/>
  </r>
  <r>
    <s v="Eduardo Goncalves"/>
    <x v="4"/>
    <x v="0"/>
    <x v="4"/>
    <d v="2018-07-29T00:00:00"/>
    <n v="799.95"/>
    <n v="9"/>
    <n v="7199.55"/>
  </r>
  <r>
    <s v="Sofia Costa"/>
    <x v="8"/>
    <x v="3"/>
    <x v="0"/>
    <d v="2018-07-30T00:00:00"/>
    <n v="168.95"/>
    <n v="12"/>
    <n v="2027.3999999999999"/>
  </r>
  <r>
    <s v="Leonardo Goncalves"/>
    <x v="7"/>
    <x v="1"/>
    <x v="3"/>
    <d v="2018-07-30T00:00:00"/>
    <n v="168.95"/>
    <n v="8"/>
    <n v="1351.6"/>
  </r>
  <r>
    <s v="Juliana Lima"/>
    <x v="6"/>
    <x v="3"/>
    <x v="0"/>
    <d v="2018-07-31T00:00:00"/>
    <n v="340.95"/>
    <n v="12"/>
    <n v="4091.3999999999996"/>
  </r>
  <r>
    <s v="Bruno Lima"/>
    <x v="1"/>
    <x v="0"/>
    <x v="1"/>
    <d v="2018-07-31T00:00:00"/>
    <n v="79.989999999999995"/>
    <n v="10"/>
    <n v="799.9"/>
  </r>
  <r>
    <s v="Kaua Alves"/>
    <x v="1"/>
    <x v="0"/>
    <x v="0"/>
    <d v="2018-08-01T00:00:00"/>
    <n v="340.95"/>
    <n v="11"/>
    <n v="3750.45"/>
  </r>
  <r>
    <s v="Júlio Almeida"/>
    <x v="3"/>
    <x v="0"/>
    <x v="2"/>
    <d v="2018-08-02T00:00:00"/>
    <n v="340.95"/>
    <n v="10"/>
    <n v="3409.5"/>
  </r>
  <r>
    <s v="Luís Oliveira"/>
    <x v="6"/>
    <x v="2"/>
    <x v="0"/>
    <d v="2018-08-05T00:00:00"/>
    <n v="340.95"/>
    <n v="15"/>
    <n v="5114.25"/>
  </r>
  <r>
    <s v="Renata Santos"/>
    <x v="4"/>
    <x v="2"/>
    <x v="0"/>
    <d v="2018-08-05T00:00:00"/>
    <n v="168.95"/>
    <n v="20"/>
    <n v="3379"/>
  </r>
  <r>
    <s v="Ágata Fernandes"/>
    <x v="3"/>
    <x v="0"/>
    <x v="0"/>
    <d v="2018-08-06T00:00:00"/>
    <n v="340.95"/>
    <n v="7"/>
    <n v="2386.65"/>
  </r>
  <r>
    <s v="Biana Silva"/>
    <x v="1"/>
    <x v="1"/>
    <x v="3"/>
    <d v="2018-08-06T00:00:00"/>
    <n v="340.95"/>
    <n v="4"/>
    <n v="1363.8"/>
  </r>
  <r>
    <s v="Manuela Sousa"/>
    <x v="6"/>
    <x v="0"/>
    <x v="4"/>
    <d v="2018-08-06T00:00:00"/>
    <n v="168.95"/>
    <n v="15"/>
    <n v="2534.25"/>
  </r>
  <r>
    <s v="Eduardo Goncalves"/>
    <x v="1"/>
    <x v="0"/>
    <x v="2"/>
    <d v="2018-08-07T00:00:00"/>
    <n v="799.95"/>
    <n v="8"/>
    <n v="6399.6"/>
  </r>
  <r>
    <s v="Sofia Costa"/>
    <x v="0"/>
    <x v="3"/>
    <x v="1"/>
    <d v="2018-08-07T00:00:00"/>
    <n v="799.95"/>
    <n v="5"/>
    <n v="3999.75"/>
  </r>
  <r>
    <s v="Leonardo Goncalves"/>
    <x v="4"/>
    <x v="1"/>
    <x v="2"/>
    <d v="2018-08-09T00:00:00"/>
    <n v="340.95"/>
    <n v="14"/>
    <n v="4773.3"/>
  </r>
  <r>
    <s v="Juliana Lima"/>
    <x v="6"/>
    <x v="2"/>
    <x v="4"/>
    <d v="2018-08-09T00:00:00"/>
    <n v="340.95"/>
    <n v="2"/>
    <n v="681.9"/>
  </r>
  <r>
    <s v="Bruno Lima"/>
    <x v="4"/>
    <x v="0"/>
    <x v="1"/>
    <d v="2018-08-12T00:00:00"/>
    <n v="168.95"/>
    <n v="13"/>
    <n v="2196.35"/>
  </r>
  <r>
    <s v="Kaua Alves"/>
    <x v="7"/>
    <x v="3"/>
    <x v="3"/>
    <d v="2018-08-13T00:00:00"/>
    <n v="79.989999999999995"/>
    <n v="3"/>
    <n v="239.96999999999997"/>
  </r>
  <r>
    <s v="Júlio Almeida"/>
    <x v="0"/>
    <x v="0"/>
    <x v="0"/>
    <d v="2018-08-14T00:00:00"/>
    <n v="340.95"/>
    <n v="20"/>
    <n v="6819"/>
  </r>
  <r>
    <s v="Luís Oliveira"/>
    <x v="5"/>
    <x v="0"/>
    <x v="3"/>
    <d v="2018-08-16T00:00:00"/>
    <n v="799.95"/>
    <n v="9"/>
    <n v="7199.55"/>
  </r>
  <r>
    <s v="Renata Santos"/>
    <x v="0"/>
    <x v="2"/>
    <x v="3"/>
    <d v="2018-08-17T00:00:00"/>
    <n v="340.95"/>
    <n v="15"/>
    <n v="5114.25"/>
  </r>
  <r>
    <s v="Ágata Fernandes"/>
    <x v="0"/>
    <x v="0"/>
    <x v="2"/>
    <d v="2018-08-19T00:00:00"/>
    <n v="799.95"/>
    <n v="1"/>
    <n v="799.95"/>
  </r>
  <r>
    <s v="Biana Silva"/>
    <x v="2"/>
    <x v="3"/>
    <x v="2"/>
    <d v="2018-08-19T00:00:00"/>
    <n v="340.95"/>
    <n v="3"/>
    <n v="1022.8499999999999"/>
  </r>
  <r>
    <s v="Manuela Sousa"/>
    <x v="4"/>
    <x v="3"/>
    <x v="3"/>
    <d v="2018-08-19T00:00:00"/>
    <n v="340.95"/>
    <n v="10"/>
    <n v="3409.5"/>
  </r>
  <r>
    <s v="Eduardo Goncalves"/>
    <x v="0"/>
    <x v="3"/>
    <x v="3"/>
    <d v="2018-08-19T00:00:00"/>
    <n v="168.95"/>
    <n v="2"/>
    <n v="337.9"/>
  </r>
  <r>
    <s v="Sofia Costa"/>
    <x v="1"/>
    <x v="2"/>
    <x v="4"/>
    <d v="2018-08-20T00:00:00"/>
    <n v="168.95"/>
    <n v="8"/>
    <n v="1351.6"/>
  </r>
  <r>
    <s v="Leonardo Goncalves"/>
    <x v="7"/>
    <x v="3"/>
    <x v="0"/>
    <d v="2018-08-21T00:00:00"/>
    <n v="340.95"/>
    <n v="6"/>
    <n v="2045.6999999999998"/>
  </r>
  <r>
    <s v="Juliana Lima"/>
    <x v="7"/>
    <x v="3"/>
    <x v="3"/>
    <d v="2018-08-21T00:00:00"/>
    <n v="168.95"/>
    <n v="1"/>
    <n v="168.95"/>
  </r>
  <r>
    <s v="Bruno Lima"/>
    <x v="8"/>
    <x v="3"/>
    <x v="3"/>
    <d v="2018-08-22T00:00:00"/>
    <n v="799.95"/>
    <n v="13"/>
    <n v="10399.35"/>
  </r>
  <r>
    <s v="Kaua Alves"/>
    <x v="0"/>
    <x v="0"/>
    <x v="3"/>
    <d v="2018-08-23T00:00:00"/>
    <n v="79.989999999999995"/>
    <n v="9"/>
    <n v="719.91"/>
  </r>
  <r>
    <s v="Júlio Almeida"/>
    <x v="1"/>
    <x v="0"/>
    <x v="2"/>
    <d v="2018-08-24T00:00:00"/>
    <n v="799.95"/>
    <n v="4"/>
    <n v="3199.8"/>
  </r>
  <r>
    <s v="Luís Oliveira"/>
    <x v="5"/>
    <x v="0"/>
    <x v="0"/>
    <d v="2018-08-26T00:00:00"/>
    <n v="79.989999999999995"/>
    <n v="12"/>
    <n v="959.87999999999988"/>
  </r>
  <r>
    <s v="Renata Santos"/>
    <x v="7"/>
    <x v="1"/>
    <x v="3"/>
    <d v="2018-08-26T00:00:00"/>
    <n v="340.95"/>
    <n v="8"/>
    <n v="2727.6"/>
  </r>
  <r>
    <s v="Ágata Fernandes"/>
    <x v="4"/>
    <x v="1"/>
    <x v="1"/>
    <d v="2018-08-26T00:00:00"/>
    <n v="340.95"/>
    <n v="5"/>
    <n v="1704.75"/>
  </r>
  <r>
    <s v="Biana Silva"/>
    <x v="5"/>
    <x v="3"/>
    <x v="4"/>
    <d v="2018-08-27T00:00:00"/>
    <n v="168.95"/>
    <n v="3"/>
    <n v="506.84999999999997"/>
  </r>
  <r>
    <s v="Manuela Sousa"/>
    <x v="2"/>
    <x v="3"/>
    <x v="4"/>
    <d v="2018-08-27T00:00:00"/>
    <n v="340.95"/>
    <n v="15"/>
    <n v="5114.25"/>
  </r>
  <r>
    <s v="Eduardo Goncalves"/>
    <x v="3"/>
    <x v="2"/>
    <x v="1"/>
    <d v="2018-08-29T00:00:00"/>
    <n v="79.989999999999995"/>
    <n v="5"/>
    <n v="399.95"/>
  </r>
  <r>
    <s v="Sofia Costa"/>
    <x v="7"/>
    <x v="0"/>
    <x v="3"/>
    <d v="2018-08-30T00:00:00"/>
    <n v="79.989999999999995"/>
    <n v="12"/>
    <n v="959.87999999999988"/>
  </r>
  <r>
    <s v="Leonardo Goncalves"/>
    <x v="1"/>
    <x v="3"/>
    <x v="0"/>
    <d v="2018-09-03T00:00:00"/>
    <n v="340.95"/>
    <n v="11"/>
    <n v="3750.45"/>
  </r>
  <r>
    <s v="Juliana Lima"/>
    <x v="4"/>
    <x v="2"/>
    <x v="1"/>
    <d v="2018-09-03T00:00:00"/>
    <n v="79.989999999999995"/>
    <n v="2"/>
    <n v="159.97999999999999"/>
  </r>
  <r>
    <s v="Bruno Lima"/>
    <x v="5"/>
    <x v="2"/>
    <x v="4"/>
    <d v="2018-09-03T00:00:00"/>
    <n v="79.989999999999995"/>
    <n v="3"/>
    <n v="239.96999999999997"/>
  </r>
  <r>
    <s v="Kaua Alves"/>
    <x v="1"/>
    <x v="3"/>
    <x v="4"/>
    <d v="2018-09-03T00:00:00"/>
    <n v="168.95"/>
    <n v="12"/>
    <n v="2027.3999999999999"/>
  </r>
  <r>
    <s v="Júlio Almeida"/>
    <x v="1"/>
    <x v="0"/>
    <x v="4"/>
    <d v="2018-09-04T00:00:00"/>
    <n v="340.95"/>
    <n v="9"/>
    <n v="3068.5499999999997"/>
  </r>
  <r>
    <s v="Luís Oliveira"/>
    <x v="5"/>
    <x v="1"/>
    <x v="0"/>
    <d v="2018-09-05T00:00:00"/>
    <n v="79.989999999999995"/>
    <n v="11"/>
    <n v="879.89"/>
  </r>
  <r>
    <s v="Renata Santos"/>
    <x v="6"/>
    <x v="2"/>
    <x v="0"/>
    <d v="2018-09-06T00:00:00"/>
    <n v="168.95"/>
    <n v="9"/>
    <n v="1520.55"/>
  </r>
  <r>
    <s v="Ágata Fernandes"/>
    <x v="0"/>
    <x v="0"/>
    <x v="1"/>
    <d v="2018-09-06T00:00:00"/>
    <n v="340.95"/>
    <n v="1"/>
    <n v="340.95"/>
  </r>
  <r>
    <s v="Biana Silva"/>
    <x v="1"/>
    <x v="0"/>
    <x v="2"/>
    <d v="2018-09-09T00:00:00"/>
    <n v="79.989999999999995"/>
    <n v="13"/>
    <n v="1039.8699999999999"/>
  </r>
  <r>
    <s v="Manuela Sousa"/>
    <x v="0"/>
    <x v="0"/>
    <x v="0"/>
    <d v="2018-09-09T00:00:00"/>
    <n v="340.95"/>
    <n v="7"/>
    <n v="2386.65"/>
  </r>
  <r>
    <s v="Eduardo Goncalves"/>
    <x v="7"/>
    <x v="0"/>
    <x v="4"/>
    <d v="2018-09-09T00:00:00"/>
    <n v="79.989999999999995"/>
    <n v="1"/>
    <n v="79.989999999999995"/>
  </r>
  <r>
    <s v="Sofia Costa"/>
    <x v="3"/>
    <x v="0"/>
    <x v="4"/>
    <d v="2018-09-09T00:00:00"/>
    <n v="799.95"/>
    <n v="4"/>
    <n v="3199.8"/>
  </r>
  <r>
    <s v="Leonardo Goncalves"/>
    <x v="2"/>
    <x v="3"/>
    <x v="2"/>
    <d v="2018-09-10T00:00:00"/>
    <n v="799.95"/>
    <n v="14"/>
    <n v="11199.300000000001"/>
  </r>
  <r>
    <s v="Juliana Lima"/>
    <x v="1"/>
    <x v="2"/>
    <x v="1"/>
    <d v="2018-09-10T00:00:00"/>
    <n v="799.95"/>
    <n v="1"/>
    <n v="799.95"/>
  </r>
  <r>
    <s v="Bruno Lima"/>
    <x v="3"/>
    <x v="0"/>
    <x v="2"/>
    <d v="2018-09-12T00:00:00"/>
    <n v="340.95"/>
    <n v="3"/>
    <n v="1022.8499999999999"/>
  </r>
  <r>
    <s v="Kaua Alves"/>
    <x v="5"/>
    <x v="1"/>
    <x v="4"/>
    <d v="2018-09-12T00:00:00"/>
    <n v="168.95"/>
    <n v="4"/>
    <n v="675.8"/>
  </r>
  <r>
    <s v="Júlio Almeida"/>
    <x v="6"/>
    <x v="0"/>
    <x v="4"/>
    <d v="2018-09-12T00:00:00"/>
    <n v="340.95"/>
    <n v="10"/>
    <n v="3409.5"/>
  </r>
  <r>
    <s v="Luís Oliveira"/>
    <x v="3"/>
    <x v="3"/>
    <x v="2"/>
    <d v="2018-09-14T00:00:00"/>
    <n v="340.95"/>
    <n v="5"/>
    <n v="1704.75"/>
  </r>
  <r>
    <s v="Renata Santos"/>
    <x v="1"/>
    <x v="3"/>
    <x v="2"/>
    <d v="2018-09-14T00:00:00"/>
    <n v="340.95"/>
    <n v="8"/>
    <n v="2727.6"/>
  </r>
  <r>
    <s v="Ágata Fernandes"/>
    <x v="0"/>
    <x v="1"/>
    <x v="0"/>
    <d v="2018-09-14T00:00:00"/>
    <n v="799.95"/>
    <n v="13"/>
    <n v="10399.35"/>
  </r>
  <r>
    <s v="Biana Silva"/>
    <x v="0"/>
    <x v="3"/>
    <x v="0"/>
    <d v="2018-09-14T00:00:00"/>
    <n v="79.989999999999995"/>
    <n v="13"/>
    <n v="1039.8699999999999"/>
  </r>
  <r>
    <s v="Manuela Sousa"/>
    <x v="1"/>
    <x v="0"/>
    <x v="1"/>
    <d v="2018-09-14T00:00:00"/>
    <n v="799.95"/>
    <n v="10"/>
    <n v="7999.5"/>
  </r>
  <r>
    <s v="Eduardo Goncalves"/>
    <x v="0"/>
    <x v="0"/>
    <x v="2"/>
    <d v="2018-09-17T00:00:00"/>
    <n v="340.95"/>
    <n v="8"/>
    <n v="2727.6"/>
  </r>
  <r>
    <s v="Sofia Costa"/>
    <x v="0"/>
    <x v="1"/>
    <x v="3"/>
    <d v="2018-09-17T00:00:00"/>
    <n v="340.95"/>
    <n v="9"/>
    <n v="3068.5499999999997"/>
  </r>
  <r>
    <s v="Leonardo Goncalves"/>
    <x v="5"/>
    <x v="3"/>
    <x v="1"/>
    <d v="2018-09-17T00:00:00"/>
    <n v="799.95"/>
    <n v="8"/>
    <n v="6399.6"/>
  </r>
  <r>
    <s v="Juliana Lima"/>
    <x v="2"/>
    <x v="3"/>
    <x v="1"/>
    <d v="2018-09-17T00:00:00"/>
    <n v="799.95"/>
    <n v="10"/>
    <n v="7999.5"/>
  </r>
  <r>
    <s v="Bruno Lima"/>
    <x v="2"/>
    <x v="3"/>
    <x v="1"/>
    <d v="2018-09-19T00:00:00"/>
    <n v="799.95"/>
    <n v="13"/>
    <n v="10399.35"/>
  </r>
  <r>
    <s v="Kaua Alves"/>
    <x v="8"/>
    <x v="2"/>
    <x v="3"/>
    <d v="2018-09-20T00:00:00"/>
    <n v="340.95"/>
    <n v="15"/>
    <n v="5114.25"/>
  </r>
  <r>
    <s v="Júlio Almeida"/>
    <x v="7"/>
    <x v="0"/>
    <x v="1"/>
    <d v="2018-09-20T00:00:00"/>
    <n v="799.95"/>
    <n v="11"/>
    <n v="8799.4500000000007"/>
  </r>
  <r>
    <s v="Luís Oliveira"/>
    <x v="8"/>
    <x v="3"/>
    <x v="1"/>
    <d v="2018-09-20T00:00:00"/>
    <n v="79.989999999999995"/>
    <n v="14"/>
    <n v="1119.8599999999999"/>
  </r>
  <r>
    <s v="Renata Santos"/>
    <x v="2"/>
    <x v="3"/>
    <x v="2"/>
    <d v="2018-09-21T00:00:00"/>
    <n v="799.95"/>
    <n v="10"/>
    <n v="7999.5"/>
  </r>
  <r>
    <s v="Ágata Fernandes"/>
    <x v="1"/>
    <x v="1"/>
    <x v="4"/>
    <d v="2018-09-21T00:00:00"/>
    <n v="340.95"/>
    <n v="12"/>
    <n v="4091.3999999999996"/>
  </r>
  <r>
    <s v="Biana Silva"/>
    <x v="0"/>
    <x v="1"/>
    <x v="1"/>
    <d v="2018-09-24T00:00:00"/>
    <n v="79.989999999999995"/>
    <n v="12"/>
    <n v="959.87999999999988"/>
  </r>
  <r>
    <s v="Manuela Sousa"/>
    <x v="5"/>
    <x v="3"/>
    <x v="4"/>
    <d v="2018-09-24T00:00:00"/>
    <n v="799.95"/>
    <n v="4"/>
    <n v="3199.8"/>
  </r>
  <r>
    <s v="Eduardo Goncalves"/>
    <x v="0"/>
    <x v="2"/>
    <x v="3"/>
    <d v="2018-09-26T00:00:00"/>
    <n v="79.989999999999995"/>
    <n v="3"/>
    <n v="239.96999999999997"/>
  </r>
  <r>
    <s v="Sofia Costa"/>
    <x v="1"/>
    <x v="2"/>
    <x v="2"/>
    <d v="2018-09-27T00:00:00"/>
    <n v="340.95"/>
    <n v="1"/>
    <n v="340.95"/>
  </r>
  <r>
    <s v="Leonardo Goncalves"/>
    <x v="0"/>
    <x v="1"/>
    <x v="4"/>
    <d v="2018-09-28T00:00:00"/>
    <n v="168.95"/>
    <n v="4"/>
    <n v="675.8"/>
  </r>
  <r>
    <s v="Juliana Lima"/>
    <x v="5"/>
    <x v="2"/>
    <x v="0"/>
    <d v="2018-09-30T00:00:00"/>
    <n v="799.95"/>
    <n v="6"/>
    <n v="4799.7000000000007"/>
  </r>
  <r>
    <s v="Bruno Lima"/>
    <x v="4"/>
    <x v="3"/>
    <x v="4"/>
    <d v="2018-09-30T00:00:00"/>
    <n v="340.95"/>
    <n v="1"/>
    <n v="340.95"/>
  </r>
  <r>
    <s v="Kaua Alves"/>
    <x v="7"/>
    <x v="2"/>
    <x v="4"/>
    <d v="2018-10-01T00:00:00"/>
    <n v="340.95"/>
    <n v="12"/>
    <n v="4091.3999999999996"/>
  </r>
  <r>
    <s v="Júlio Almeida"/>
    <x v="1"/>
    <x v="3"/>
    <x v="1"/>
    <d v="2018-10-02T00:00:00"/>
    <n v="168.95"/>
    <n v="1"/>
    <n v="168.95"/>
  </r>
  <r>
    <s v="Luís Oliveira"/>
    <x v="7"/>
    <x v="0"/>
    <x v="0"/>
    <d v="2018-10-03T00:00:00"/>
    <n v="340.95"/>
    <n v="19"/>
    <n v="6478.05"/>
  </r>
  <r>
    <s v="Renata Santos"/>
    <x v="8"/>
    <x v="3"/>
    <x v="0"/>
    <d v="2018-10-03T00:00:00"/>
    <n v="340.95"/>
    <n v="6"/>
    <n v="2045.6999999999998"/>
  </r>
  <r>
    <s v="Ágata Fernandes"/>
    <x v="6"/>
    <x v="0"/>
    <x v="0"/>
    <d v="2018-10-03T00:00:00"/>
    <n v="79.989999999999995"/>
    <n v="20"/>
    <n v="1599.8"/>
  </r>
  <r>
    <s v="Biana Silva"/>
    <x v="5"/>
    <x v="1"/>
    <x v="1"/>
    <d v="2018-10-04T00:00:00"/>
    <n v="168.95"/>
    <n v="6"/>
    <n v="1013.6999999999999"/>
  </r>
  <r>
    <s v="Manuela Sousa"/>
    <x v="6"/>
    <x v="3"/>
    <x v="0"/>
    <d v="2018-10-07T00:00:00"/>
    <n v="168.95"/>
    <n v="18"/>
    <n v="3041.1"/>
  </r>
  <r>
    <s v="Eduardo Goncalves"/>
    <x v="2"/>
    <x v="0"/>
    <x v="2"/>
    <d v="2018-10-08T00:00:00"/>
    <n v="79.989999999999995"/>
    <n v="4"/>
    <n v="319.95999999999998"/>
  </r>
  <r>
    <s v="Sofia Costa"/>
    <x v="2"/>
    <x v="2"/>
    <x v="3"/>
    <d v="2018-10-08T00:00:00"/>
    <n v="340.95"/>
    <n v="1"/>
    <n v="340.95"/>
  </r>
  <r>
    <s v="Leonardo Goncalves"/>
    <x v="1"/>
    <x v="0"/>
    <x v="1"/>
    <d v="2018-10-08T00:00:00"/>
    <n v="340.95"/>
    <n v="15"/>
    <n v="5114.25"/>
  </r>
  <r>
    <s v="Juliana Lima"/>
    <x v="4"/>
    <x v="0"/>
    <x v="1"/>
    <d v="2018-10-08T00:00:00"/>
    <n v="168.95"/>
    <n v="4"/>
    <n v="675.8"/>
  </r>
  <r>
    <s v="Bruno Lima"/>
    <x v="8"/>
    <x v="0"/>
    <x v="4"/>
    <d v="2018-10-08T00:00:00"/>
    <n v="340.95"/>
    <n v="6"/>
    <n v="2045.6999999999998"/>
  </r>
  <r>
    <s v="Kaua Alves"/>
    <x v="3"/>
    <x v="1"/>
    <x v="4"/>
    <d v="2018-10-08T00:00:00"/>
    <n v="340.95"/>
    <n v="7"/>
    <n v="2386.65"/>
  </r>
  <r>
    <s v="Júlio Almeida"/>
    <x v="8"/>
    <x v="3"/>
    <x v="4"/>
    <d v="2018-10-11T00:00:00"/>
    <n v="340.95"/>
    <n v="12"/>
    <n v="4091.3999999999996"/>
  </r>
  <r>
    <s v="Luís Oliveira"/>
    <x v="8"/>
    <x v="3"/>
    <x v="2"/>
    <d v="2018-10-14T00:00:00"/>
    <n v="79.989999999999995"/>
    <n v="1"/>
    <n v="79.989999999999995"/>
  </r>
  <r>
    <s v="Renata Santos"/>
    <x v="3"/>
    <x v="3"/>
    <x v="0"/>
    <d v="2018-10-15T00:00:00"/>
    <n v="340.95"/>
    <n v="13"/>
    <n v="4432.3499999999995"/>
  </r>
  <r>
    <s v="Ágata Fernandes"/>
    <x v="1"/>
    <x v="0"/>
    <x v="3"/>
    <d v="2018-10-15T00:00:00"/>
    <n v="79.989999999999995"/>
    <n v="2"/>
    <n v="159.97999999999999"/>
  </r>
  <r>
    <s v="Biana Silva"/>
    <x v="6"/>
    <x v="1"/>
    <x v="2"/>
    <d v="2018-10-16T00:00:00"/>
    <n v="79.989999999999995"/>
    <n v="4"/>
    <n v="319.95999999999998"/>
  </r>
  <r>
    <s v="Manuela Sousa"/>
    <x v="7"/>
    <x v="0"/>
    <x v="1"/>
    <d v="2018-10-16T00:00:00"/>
    <n v="79.989999999999995"/>
    <n v="1"/>
    <n v="79.989999999999995"/>
  </r>
  <r>
    <s v="Eduardo Goncalves"/>
    <x v="7"/>
    <x v="0"/>
    <x v="1"/>
    <d v="2018-10-16T00:00:00"/>
    <n v="340.95"/>
    <n v="3"/>
    <n v="1022.8499999999999"/>
  </r>
  <r>
    <s v="Sofia Costa"/>
    <x v="7"/>
    <x v="2"/>
    <x v="2"/>
    <d v="2018-10-21T00:00:00"/>
    <n v="168.95"/>
    <n v="7"/>
    <n v="1182.6499999999999"/>
  </r>
  <r>
    <s v="Leonardo Goncalves"/>
    <x v="6"/>
    <x v="0"/>
    <x v="2"/>
    <d v="2018-10-22T00:00:00"/>
    <n v="340.95"/>
    <n v="6"/>
    <n v="2045.6999999999998"/>
  </r>
  <r>
    <s v="Juliana Lima"/>
    <x v="7"/>
    <x v="0"/>
    <x v="2"/>
    <d v="2018-10-22T00:00:00"/>
    <n v="340.95"/>
    <n v="7"/>
    <n v="2386.65"/>
  </r>
  <r>
    <s v="Bruno Lima"/>
    <x v="1"/>
    <x v="1"/>
    <x v="2"/>
    <d v="2018-10-22T00:00:00"/>
    <n v="799.95"/>
    <n v="13"/>
    <n v="10399.35"/>
  </r>
  <r>
    <s v="Kaua Alves"/>
    <x v="1"/>
    <x v="1"/>
    <x v="3"/>
    <d v="2018-10-22T00:00:00"/>
    <n v="799.95"/>
    <n v="5"/>
    <n v="3999.75"/>
  </r>
  <r>
    <s v="Júlio Almeida"/>
    <x v="3"/>
    <x v="0"/>
    <x v="1"/>
    <d v="2018-10-22T00:00:00"/>
    <n v="168.95"/>
    <n v="2"/>
    <n v="337.9"/>
  </r>
  <r>
    <s v="Luís Oliveira"/>
    <x v="4"/>
    <x v="0"/>
    <x v="4"/>
    <d v="2018-10-22T00:00:00"/>
    <n v="340.95"/>
    <n v="2"/>
    <n v="681.9"/>
  </r>
  <r>
    <s v="Renata Santos"/>
    <x v="1"/>
    <x v="3"/>
    <x v="4"/>
    <d v="2018-10-23T00:00:00"/>
    <n v="79.989999999999995"/>
    <n v="12"/>
    <n v="959.87999999999988"/>
  </r>
  <r>
    <s v="Ágata Fernandes"/>
    <x v="4"/>
    <x v="3"/>
    <x v="2"/>
    <d v="2018-10-25T00:00:00"/>
    <n v="79.989999999999995"/>
    <n v="12"/>
    <n v="959.87999999999988"/>
  </r>
  <r>
    <s v="Biana Silva"/>
    <x v="6"/>
    <x v="3"/>
    <x v="2"/>
    <d v="2018-10-25T00:00:00"/>
    <n v="799.95"/>
    <n v="2"/>
    <n v="1599.9"/>
  </r>
  <r>
    <s v="Manuela Sousa"/>
    <x v="5"/>
    <x v="1"/>
    <x v="3"/>
    <d v="2018-10-25T00:00:00"/>
    <n v="340.95"/>
    <n v="5"/>
    <n v="1704.75"/>
  </r>
  <r>
    <s v="Eduardo Goncalves"/>
    <x v="5"/>
    <x v="1"/>
    <x v="1"/>
    <d v="2018-10-25T00:00:00"/>
    <n v="340.95"/>
    <n v="8"/>
    <n v="2727.6"/>
  </r>
  <r>
    <s v="Sofia Costa"/>
    <x v="4"/>
    <x v="3"/>
    <x v="2"/>
    <d v="2018-10-26T00:00:00"/>
    <n v="340.95"/>
    <n v="4"/>
    <n v="1363.8"/>
  </r>
  <r>
    <s v="Leonardo Goncalves"/>
    <x v="7"/>
    <x v="0"/>
    <x v="1"/>
    <d v="2018-10-28T00:00:00"/>
    <n v="340.95"/>
    <n v="2"/>
    <n v="681.9"/>
  </r>
  <r>
    <s v="Juliana Lima"/>
    <x v="8"/>
    <x v="2"/>
    <x v="4"/>
    <d v="2018-10-28T00:00:00"/>
    <n v="340.95"/>
    <n v="5"/>
    <n v="1704.75"/>
  </r>
  <r>
    <s v="Bruno Lima"/>
    <x v="5"/>
    <x v="2"/>
    <x v="3"/>
    <d v="2018-10-29T00:00:00"/>
    <n v="168.95"/>
    <n v="12"/>
    <n v="2027.3999999999999"/>
  </r>
  <r>
    <s v="Kaua Alves"/>
    <x v="0"/>
    <x v="0"/>
    <x v="3"/>
    <d v="2018-10-29T00:00:00"/>
    <n v="168.95"/>
    <n v="15"/>
    <n v="2534.25"/>
  </r>
  <r>
    <s v="Júlio Almeida"/>
    <x v="0"/>
    <x v="3"/>
    <x v="2"/>
    <d v="2018-10-30T00:00:00"/>
    <n v="799.95"/>
    <n v="9"/>
    <n v="7199.55"/>
  </r>
  <r>
    <s v="Luís Oliveira"/>
    <x v="8"/>
    <x v="0"/>
    <x v="4"/>
    <d v="2018-10-30T00:00:00"/>
    <n v="340.95"/>
    <n v="5"/>
    <n v="1704.75"/>
  </r>
  <r>
    <s v="Renata Santos"/>
    <x v="5"/>
    <x v="0"/>
    <x v="2"/>
    <d v="2018-10-31T00:00:00"/>
    <n v="799.95"/>
    <n v="4"/>
    <n v="3199.8"/>
  </r>
  <r>
    <s v="Ágata Fernandes"/>
    <x v="6"/>
    <x v="1"/>
    <x v="4"/>
    <d v="2018-10-31T00:00:00"/>
    <n v="340.95"/>
    <n v="15"/>
    <n v="5114.25"/>
  </r>
  <r>
    <s v="Biana Silva"/>
    <x v="1"/>
    <x v="3"/>
    <x v="2"/>
    <d v="2018-11-01T00:00:00"/>
    <n v="799.95"/>
    <n v="10"/>
    <n v="7999.5"/>
  </r>
  <r>
    <s v="Manuela Sousa"/>
    <x v="5"/>
    <x v="3"/>
    <x v="1"/>
    <d v="2018-11-02T00:00:00"/>
    <n v="340.95"/>
    <n v="2"/>
    <n v="681.9"/>
  </r>
  <r>
    <s v="Eduardo Goncalves"/>
    <x v="5"/>
    <x v="0"/>
    <x v="0"/>
    <d v="2018-11-04T00:00:00"/>
    <n v="168.95"/>
    <n v="11"/>
    <n v="1858.4499999999998"/>
  </r>
  <r>
    <s v="Sofia Costa"/>
    <x v="0"/>
    <x v="0"/>
    <x v="1"/>
    <d v="2018-11-04T00:00:00"/>
    <n v="168.95"/>
    <n v="2"/>
    <n v="337.9"/>
  </r>
  <r>
    <s v="Leonardo Goncalves"/>
    <x v="2"/>
    <x v="1"/>
    <x v="4"/>
    <d v="2018-11-05T00:00:00"/>
    <n v="799.95"/>
    <n v="7"/>
    <n v="5599.6500000000005"/>
  </r>
  <r>
    <s v="Juliana Lima"/>
    <x v="1"/>
    <x v="3"/>
    <x v="4"/>
    <d v="2018-11-05T00:00:00"/>
    <n v="340.95"/>
    <n v="6"/>
    <n v="2045.6999999999998"/>
  </r>
  <r>
    <s v="Bruno Lima"/>
    <x v="3"/>
    <x v="2"/>
    <x v="0"/>
    <d v="2018-11-08T00:00:00"/>
    <n v="79.989999999999995"/>
    <n v="9"/>
    <n v="719.91"/>
  </r>
  <r>
    <s v="Kaua Alves"/>
    <x v="4"/>
    <x v="2"/>
    <x v="1"/>
    <d v="2018-11-08T00:00:00"/>
    <n v="168.95"/>
    <n v="11"/>
    <n v="1858.4499999999998"/>
  </r>
  <r>
    <s v="Júlio Almeida"/>
    <x v="4"/>
    <x v="3"/>
    <x v="2"/>
    <d v="2018-11-12T00:00:00"/>
    <n v="79.989999999999995"/>
    <n v="13"/>
    <n v="1039.8699999999999"/>
  </r>
  <r>
    <s v="Luís Oliveira"/>
    <x v="5"/>
    <x v="1"/>
    <x v="0"/>
    <d v="2018-11-12T00:00:00"/>
    <n v="340.95"/>
    <n v="16"/>
    <n v="5455.2"/>
  </r>
  <r>
    <s v="Renata Santos"/>
    <x v="1"/>
    <x v="3"/>
    <x v="0"/>
    <d v="2018-11-12T00:00:00"/>
    <n v="168.95"/>
    <n v="11"/>
    <n v="1858.4499999999998"/>
  </r>
  <r>
    <s v="Ágata Fernandes"/>
    <x v="8"/>
    <x v="0"/>
    <x v="0"/>
    <d v="2018-11-12T00:00:00"/>
    <n v="79.989999999999995"/>
    <n v="10"/>
    <n v="799.9"/>
  </r>
  <r>
    <s v="Biana Silva"/>
    <x v="8"/>
    <x v="3"/>
    <x v="3"/>
    <d v="2018-11-12T00:00:00"/>
    <n v="168.95"/>
    <n v="1"/>
    <n v="168.95"/>
  </r>
  <r>
    <s v="Manuela Sousa"/>
    <x v="1"/>
    <x v="2"/>
    <x v="1"/>
    <d v="2018-11-12T00:00:00"/>
    <n v="340.95"/>
    <n v="2"/>
    <n v="681.9"/>
  </r>
  <r>
    <s v="Eduardo Goncalves"/>
    <x v="2"/>
    <x v="0"/>
    <x v="4"/>
    <d v="2018-11-12T00:00:00"/>
    <n v="340.95"/>
    <n v="4"/>
    <n v="1363.8"/>
  </r>
  <r>
    <s v="Sofia Costa"/>
    <x v="5"/>
    <x v="0"/>
    <x v="1"/>
    <d v="2018-11-15T00:00:00"/>
    <n v="799.95"/>
    <n v="3"/>
    <n v="2399.8500000000004"/>
  </r>
  <r>
    <s v="Leonardo Goncalves"/>
    <x v="3"/>
    <x v="0"/>
    <x v="0"/>
    <d v="2018-11-16T00:00:00"/>
    <n v="168.95"/>
    <n v="15"/>
    <n v="2534.25"/>
  </r>
  <r>
    <s v="Juliana Lima"/>
    <x v="2"/>
    <x v="0"/>
    <x v="2"/>
    <d v="2018-11-19T00:00:00"/>
    <n v="79.989999999999995"/>
    <n v="8"/>
    <n v="639.91999999999996"/>
  </r>
  <r>
    <s v="Bruno Lima"/>
    <x v="1"/>
    <x v="3"/>
    <x v="0"/>
    <d v="2018-11-19T00:00:00"/>
    <n v="79.989999999999995"/>
    <n v="13"/>
    <n v="1039.8699999999999"/>
  </r>
  <r>
    <s v="Kaua Alves"/>
    <x v="0"/>
    <x v="2"/>
    <x v="1"/>
    <d v="2018-11-19T00:00:00"/>
    <n v="340.95"/>
    <n v="9"/>
    <n v="3068.5499999999997"/>
  </r>
  <r>
    <s v="Júlio Almeida"/>
    <x v="4"/>
    <x v="0"/>
    <x v="1"/>
    <d v="2018-11-19T00:00:00"/>
    <n v="168.95"/>
    <n v="5"/>
    <n v="844.75"/>
  </r>
  <r>
    <s v="Luís Oliveira"/>
    <x v="1"/>
    <x v="3"/>
    <x v="1"/>
    <d v="2018-11-19T00:00:00"/>
    <n v="340.95"/>
    <n v="10"/>
    <n v="3409.5"/>
  </r>
  <r>
    <s v="Renata Santos"/>
    <x v="5"/>
    <x v="3"/>
    <x v="4"/>
    <d v="2018-11-19T00:00:00"/>
    <n v="79.989999999999995"/>
    <n v="10"/>
    <n v="799.9"/>
  </r>
  <r>
    <s v="Ágata Fernandes"/>
    <x v="1"/>
    <x v="3"/>
    <x v="4"/>
    <d v="2018-11-19T00:00:00"/>
    <n v="340.95"/>
    <n v="3"/>
    <n v="1022.8499999999999"/>
  </r>
  <r>
    <s v="Biana Silva"/>
    <x v="6"/>
    <x v="0"/>
    <x v="2"/>
    <d v="2018-11-20T00:00:00"/>
    <n v="168.95"/>
    <n v="4"/>
    <n v="675.8"/>
  </r>
  <r>
    <s v="Manuela Sousa"/>
    <x v="7"/>
    <x v="2"/>
    <x v="3"/>
    <d v="2018-11-20T00:00:00"/>
    <n v="799.95"/>
    <n v="5"/>
    <n v="3999.75"/>
  </r>
  <r>
    <s v="Eduardo Goncalves"/>
    <x v="7"/>
    <x v="0"/>
    <x v="1"/>
    <d v="2018-11-20T00:00:00"/>
    <n v="340.95"/>
    <n v="7"/>
    <n v="2386.65"/>
  </r>
  <r>
    <s v="Sofia Costa"/>
    <x v="1"/>
    <x v="0"/>
    <x v="0"/>
    <d v="2018-11-22T00:00:00"/>
    <n v="340.95"/>
    <n v="8"/>
    <n v="2727.6"/>
  </r>
  <r>
    <s v="Leonardo Goncalves"/>
    <x v="4"/>
    <x v="0"/>
    <x v="1"/>
    <d v="2018-11-22T00:00:00"/>
    <n v="79.989999999999995"/>
    <n v="11"/>
    <n v="879.89"/>
  </r>
  <r>
    <s v="Juliana Lima"/>
    <x v="1"/>
    <x v="3"/>
    <x v="4"/>
    <d v="2018-11-22T00:00:00"/>
    <n v="340.95"/>
    <n v="15"/>
    <n v="5114.25"/>
  </r>
  <r>
    <s v="Bruno Lima"/>
    <x v="6"/>
    <x v="0"/>
    <x v="4"/>
    <d v="2018-11-22T00:00:00"/>
    <n v="168.95"/>
    <n v="3"/>
    <n v="506.84999999999997"/>
  </r>
  <r>
    <s v="Kaua Alves"/>
    <x v="1"/>
    <x v="0"/>
    <x v="4"/>
    <d v="2018-11-22T00:00:00"/>
    <n v="340.95"/>
    <n v="8"/>
    <n v="2727.6"/>
  </r>
  <r>
    <s v="Júlio Almeida"/>
    <x v="1"/>
    <x v="3"/>
    <x v="0"/>
    <d v="2018-11-23T00:00:00"/>
    <n v="340.95"/>
    <n v="14"/>
    <n v="4773.3"/>
  </r>
  <r>
    <s v="Luís Oliveira"/>
    <x v="5"/>
    <x v="0"/>
    <x v="0"/>
    <d v="2018-11-23T00:00:00"/>
    <n v="340.95"/>
    <n v="19"/>
    <n v="6478.05"/>
  </r>
  <r>
    <s v="Renata Santos"/>
    <x v="7"/>
    <x v="0"/>
    <x v="3"/>
    <d v="2018-11-23T00:00:00"/>
    <n v="79.989999999999995"/>
    <n v="4"/>
    <n v="319.95999999999998"/>
  </r>
  <r>
    <s v="Ágata Fernandes"/>
    <x v="7"/>
    <x v="3"/>
    <x v="4"/>
    <d v="2018-11-23T00:00:00"/>
    <n v="340.95"/>
    <n v="15"/>
    <n v="5114.25"/>
  </r>
  <r>
    <s v="Biana Silva"/>
    <x v="8"/>
    <x v="0"/>
    <x v="0"/>
    <d v="2018-11-25T00:00:00"/>
    <n v="799.95"/>
    <n v="14"/>
    <n v="11199.300000000001"/>
  </r>
  <r>
    <s v="Manuela Sousa"/>
    <x v="1"/>
    <x v="0"/>
    <x v="0"/>
    <d v="2018-11-25T00:00:00"/>
    <n v="340.95"/>
    <n v="8"/>
    <n v="2727.6"/>
  </r>
  <r>
    <s v="Eduardo Goncalves"/>
    <x v="6"/>
    <x v="2"/>
    <x v="4"/>
    <d v="2018-11-25T00:00:00"/>
    <n v="799.95"/>
    <n v="2"/>
    <n v="1599.9"/>
  </r>
  <r>
    <s v="Sofia Costa"/>
    <x v="6"/>
    <x v="2"/>
    <x v="2"/>
    <d v="2018-11-26T00:00:00"/>
    <n v="168.95"/>
    <n v="2"/>
    <n v="337.9"/>
  </r>
  <r>
    <s v="Leonardo Goncalves"/>
    <x v="3"/>
    <x v="0"/>
    <x v="3"/>
    <d v="2018-11-26T00:00:00"/>
    <n v="799.95"/>
    <n v="14"/>
    <n v="11199.300000000001"/>
  </r>
  <r>
    <s v="Juliana Lima"/>
    <x v="1"/>
    <x v="2"/>
    <x v="0"/>
    <d v="2018-11-28T00:00:00"/>
    <n v="340.95"/>
    <n v="14"/>
    <n v="4773.3"/>
  </r>
  <r>
    <s v="Bruno Lima"/>
    <x v="0"/>
    <x v="0"/>
    <x v="3"/>
    <d v="2018-11-28T00:00:00"/>
    <n v="340.95"/>
    <n v="9"/>
    <n v="3068.5499999999997"/>
  </r>
  <r>
    <s v="Kaua Alves"/>
    <x v="7"/>
    <x v="2"/>
    <x v="4"/>
    <d v="2018-11-28T00:00:00"/>
    <n v="79.989999999999995"/>
    <n v="5"/>
    <n v="399.95"/>
  </r>
  <r>
    <s v="Júlio Almeida"/>
    <x v="1"/>
    <x v="0"/>
    <x v="2"/>
    <d v="2018-11-29T00:00:00"/>
    <n v="168.95"/>
    <n v="3"/>
    <n v="506.84999999999997"/>
  </r>
  <r>
    <s v="Luís Oliveira"/>
    <x v="3"/>
    <x v="2"/>
    <x v="0"/>
    <d v="2018-11-29T00:00:00"/>
    <n v="340.95"/>
    <n v="17"/>
    <n v="5796.15"/>
  </r>
  <r>
    <s v="Renata Santos"/>
    <x v="1"/>
    <x v="0"/>
    <x v="1"/>
    <d v="2018-11-29T00:00:00"/>
    <n v="340.95"/>
    <n v="12"/>
    <n v="4091.3999999999996"/>
  </r>
  <r>
    <s v="Ágata Fernandes"/>
    <x v="0"/>
    <x v="2"/>
    <x v="3"/>
    <d v="2018-11-30T00:00:00"/>
    <n v="168.95"/>
    <n v="14"/>
    <n v="2365.2999999999997"/>
  </r>
  <r>
    <s v="Biana Silva"/>
    <x v="5"/>
    <x v="0"/>
    <x v="1"/>
    <d v="2018-12-02T00:00:00"/>
    <n v="340.95"/>
    <n v="14"/>
    <n v="4773.3"/>
  </r>
  <r>
    <s v="Manuela Sousa"/>
    <x v="6"/>
    <x v="2"/>
    <x v="2"/>
    <d v="2018-12-03T00:00:00"/>
    <n v="168.95"/>
    <n v="9"/>
    <n v="1520.55"/>
  </r>
  <r>
    <s v="Eduardo Goncalves"/>
    <x v="7"/>
    <x v="2"/>
    <x v="0"/>
    <d v="2018-12-03T00:00:00"/>
    <n v="340.95"/>
    <n v="13"/>
    <n v="4432.3499999999995"/>
  </r>
  <r>
    <s v="Sofia Costa"/>
    <x v="7"/>
    <x v="3"/>
    <x v="0"/>
    <d v="2018-12-04T00:00:00"/>
    <n v="799.95"/>
    <n v="12"/>
    <n v="9599.4000000000015"/>
  </r>
  <r>
    <s v="Leonardo Goncalves"/>
    <x v="7"/>
    <x v="0"/>
    <x v="1"/>
    <d v="2018-12-04T00:00:00"/>
    <n v="340.95"/>
    <n v="15"/>
    <n v="5114.25"/>
  </r>
  <r>
    <s v="Juliana Lima"/>
    <x v="1"/>
    <x v="0"/>
    <x v="4"/>
    <d v="2018-12-05T00:00:00"/>
    <n v="340.95"/>
    <n v="13"/>
    <n v="4432.3499999999995"/>
  </r>
  <r>
    <s v="Bruno Lima"/>
    <x v="7"/>
    <x v="3"/>
    <x v="2"/>
    <d v="2018-12-06T00:00:00"/>
    <n v="79.989999999999995"/>
    <n v="3"/>
    <n v="239.96999999999997"/>
  </r>
  <r>
    <s v="Kaua Alves"/>
    <x v="3"/>
    <x v="0"/>
    <x v="0"/>
    <d v="2018-12-09T00:00:00"/>
    <n v="79.989999999999995"/>
    <n v="13"/>
    <n v="1039.8699999999999"/>
  </r>
  <r>
    <s v="Júlio Almeida"/>
    <x v="1"/>
    <x v="0"/>
    <x v="1"/>
    <d v="2018-12-10T00:00:00"/>
    <n v="168.95"/>
    <n v="15"/>
    <n v="2534.25"/>
  </r>
  <r>
    <s v="Luís Oliveira"/>
    <x v="3"/>
    <x v="3"/>
    <x v="4"/>
    <d v="2018-12-10T00:00:00"/>
    <n v="79.989999999999995"/>
    <n v="10"/>
    <n v="799.9"/>
  </r>
  <r>
    <s v="Renata Santos"/>
    <x v="1"/>
    <x v="2"/>
    <x v="4"/>
    <d v="2018-12-11T00:00:00"/>
    <n v="168.95"/>
    <n v="5"/>
    <n v="844.75"/>
  </r>
  <r>
    <s v="Ágata Fernandes"/>
    <x v="5"/>
    <x v="3"/>
    <x v="4"/>
    <d v="2018-12-11T00:00:00"/>
    <n v="79.989999999999995"/>
    <n v="7"/>
    <n v="559.92999999999995"/>
  </r>
  <r>
    <s v="Biana Silva"/>
    <x v="6"/>
    <x v="3"/>
    <x v="2"/>
    <d v="2018-12-13T00:00:00"/>
    <n v="79.989999999999995"/>
    <n v="6"/>
    <n v="479.93999999999994"/>
  </r>
  <r>
    <s v="Manuela Sousa"/>
    <x v="0"/>
    <x v="2"/>
    <x v="3"/>
    <d v="2018-12-13T00:00:00"/>
    <n v="168.95"/>
    <n v="1"/>
    <n v="168.95"/>
  </r>
  <r>
    <s v="Eduardo Goncalves"/>
    <x v="8"/>
    <x v="3"/>
    <x v="1"/>
    <d v="2018-12-13T00:00:00"/>
    <n v="340.95"/>
    <n v="1"/>
    <n v="340.95"/>
  </r>
  <r>
    <s v="Sofia Costa"/>
    <x v="1"/>
    <x v="0"/>
    <x v="2"/>
    <d v="2018-12-14T00:00:00"/>
    <n v="799.95"/>
    <n v="7"/>
    <n v="5599.6500000000005"/>
  </r>
  <r>
    <s v="Leonardo Goncalves"/>
    <x v="0"/>
    <x v="1"/>
    <x v="0"/>
    <d v="2018-12-16T00:00:00"/>
    <n v="799.95"/>
    <n v="13"/>
    <n v="10399.35"/>
  </r>
  <r>
    <s v="Eduardo Goncalves"/>
    <x v="5"/>
    <x v="0"/>
    <x v="2"/>
    <d v="2018-12-17T00:00:00"/>
    <n v="340.95"/>
    <n v="9"/>
    <n v="3068.5499999999997"/>
  </r>
  <r>
    <s v="Sofia Costa"/>
    <x v="1"/>
    <x v="3"/>
    <x v="0"/>
    <d v="2018-12-17T00:00:00"/>
    <n v="340.95"/>
    <n v="13"/>
    <n v="4432.3499999999995"/>
  </r>
  <r>
    <s v="Leonardo Goncalves"/>
    <x v="6"/>
    <x v="0"/>
    <x v="3"/>
    <d v="2018-12-17T00:00:00"/>
    <n v="340.95"/>
    <n v="2"/>
    <n v="681.9"/>
  </r>
  <r>
    <s v="Juliana Lima"/>
    <x v="7"/>
    <x v="2"/>
    <x v="3"/>
    <d v="2018-12-18T00:00:00"/>
    <n v="79.989999999999995"/>
    <n v="4"/>
    <n v="319.95999999999998"/>
  </r>
  <r>
    <s v="Bruno Lima"/>
    <x v="0"/>
    <x v="2"/>
    <x v="4"/>
    <d v="2018-12-19T00:00:00"/>
    <n v="799.95"/>
    <n v="14"/>
    <n v="11199.300000000001"/>
  </r>
  <r>
    <s v="Kaua Alves"/>
    <x v="1"/>
    <x v="0"/>
    <x v="3"/>
    <d v="2018-12-20T00:00:00"/>
    <n v="340.95"/>
    <n v="11"/>
    <n v="3750.45"/>
  </r>
  <r>
    <s v="Júlio Almeida"/>
    <x v="1"/>
    <x v="0"/>
    <x v="3"/>
    <d v="2018-12-20T00:00:00"/>
    <n v="168.95"/>
    <n v="11"/>
    <n v="1858.4499999999998"/>
  </r>
  <r>
    <s v="Luís Oliveira"/>
    <x v="7"/>
    <x v="2"/>
    <x v="0"/>
    <d v="2018-12-21T00:00:00"/>
    <n v="799.95"/>
    <n v="11"/>
    <n v="8799.4500000000007"/>
  </r>
  <r>
    <s v="Renata Santos"/>
    <x v="8"/>
    <x v="0"/>
    <x v="0"/>
    <d v="2018-12-21T00:00:00"/>
    <n v="79.989999999999995"/>
    <n v="19"/>
    <n v="1519.81"/>
  </r>
  <r>
    <s v="Ágata Fernandes"/>
    <x v="3"/>
    <x v="0"/>
    <x v="1"/>
    <d v="2018-12-23T00:00:00"/>
    <n v="799.95"/>
    <n v="6"/>
    <n v="4799.7000000000007"/>
  </r>
  <r>
    <s v="Biana Silva"/>
    <x v="1"/>
    <x v="0"/>
    <x v="2"/>
    <d v="2018-12-24T00:00:00"/>
    <n v="168.95"/>
    <n v="9"/>
    <n v="1520.55"/>
  </r>
  <r>
    <s v="Manuela Sousa"/>
    <x v="7"/>
    <x v="3"/>
    <x v="0"/>
    <d v="2018-12-24T00:00:00"/>
    <n v="168.95"/>
    <n v="19"/>
    <n v="3210.0499999999997"/>
  </r>
  <r>
    <s v="Eduardo Goncalves"/>
    <x v="2"/>
    <x v="0"/>
    <x v="3"/>
    <d v="2018-12-24T00:00:00"/>
    <n v="79.989999999999995"/>
    <n v="3"/>
    <n v="239.96999999999997"/>
  </r>
  <r>
    <s v="Sofia Costa"/>
    <x v="7"/>
    <x v="3"/>
    <x v="0"/>
    <d v="2018-12-25T00:00:00"/>
    <n v="799.95"/>
    <n v="20"/>
    <n v="15999"/>
  </r>
  <r>
    <s v="Leonardo Goncalves"/>
    <x v="7"/>
    <x v="0"/>
    <x v="3"/>
    <d v="2018-12-25T00:00:00"/>
    <n v="168.95"/>
    <n v="12"/>
    <n v="2027.3999999999999"/>
  </r>
  <r>
    <s v="Juliana Lima"/>
    <x v="0"/>
    <x v="1"/>
    <x v="3"/>
    <d v="2018-12-25T00:00:00"/>
    <n v="79.989999999999995"/>
    <n v="1"/>
    <n v="79.989999999999995"/>
  </r>
  <r>
    <s v="Bruno Lima"/>
    <x v="4"/>
    <x v="3"/>
    <x v="2"/>
    <d v="2018-12-27T00:00:00"/>
    <n v="340.95"/>
    <n v="3"/>
    <n v="1022.8499999999999"/>
  </r>
  <r>
    <s v="Kaua Alves"/>
    <x v="1"/>
    <x v="2"/>
    <x v="0"/>
    <d v="2018-12-27T00:00:00"/>
    <n v="340.95"/>
    <n v="16"/>
    <n v="5455.2"/>
  </r>
  <r>
    <s v="Júlio Almeida"/>
    <x v="5"/>
    <x v="0"/>
    <x v="3"/>
    <d v="2018-12-27T00:00:00"/>
    <n v="340.95"/>
    <n v="3"/>
    <n v="1022.8499999999999"/>
  </r>
  <r>
    <s v="Luís Oliveira"/>
    <x v="4"/>
    <x v="0"/>
    <x v="0"/>
    <d v="2018-12-28T00:00:00"/>
    <n v="168.95"/>
    <n v="20"/>
    <n v="3379"/>
  </r>
  <r>
    <s v="Renata Santos"/>
    <x v="5"/>
    <x v="0"/>
    <x v="3"/>
    <d v="2018-12-28T00:00:00"/>
    <n v="340.95"/>
    <n v="8"/>
    <n v="2727.6"/>
  </r>
  <r>
    <s v="Ágata Fernandes"/>
    <x v="5"/>
    <x v="1"/>
    <x v="1"/>
    <d v="2018-12-28T00:00:00"/>
    <n v="340.95"/>
    <n v="9"/>
    <n v="3068.5499999999997"/>
  </r>
  <r>
    <s v="Biana Silva"/>
    <x v="6"/>
    <x v="1"/>
    <x v="2"/>
    <d v="2018-12-30T00:00:00"/>
    <n v="340.95"/>
    <n v="12"/>
    <n v="4091.3999999999996"/>
  </r>
  <r>
    <s v="Manuela Sousa"/>
    <x v="1"/>
    <x v="0"/>
    <x v="0"/>
    <d v="2018-12-30T00:00:00"/>
    <n v="168.95"/>
    <n v="9"/>
    <n v="1520.55"/>
  </r>
  <r>
    <s v="Eduardo Goncalves"/>
    <x v="7"/>
    <x v="0"/>
    <x v="0"/>
    <d v="2018-12-30T00:00:00"/>
    <n v="79.989999999999995"/>
    <n v="20"/>
    <n v="1599.8"/>
  </r>
  <r>
    <s v="Sofia Costa"/>
    <x v="4"/>
    <x v="3"/>
    <x v="3"/>
    <d v="2018-12-30T00:00:00"/>
    <n v="340.95"/>
    <n v="6"/>
    <n v="2045.6999999999998"/>
  </r>
  <r>
    <s v="Leonardo Goncalves"/>
    <x v="7"/>
    <x v="3"/>
    <x v="1"/>
    <d v="2018-12-30T00:00:00"/>
    <n v="79.989999999999995"/>
    <n v="1"/>
    <n v="79.989999999999995"/>
  </r>
  <r>
    <s v="Juliana Lima"/>
    <x v="3"/>
    <x v="3"/>
    <x v="4"/>
    <d v="2018-12-30T00:00:00"/>
    <n v="79.989999999999995"/>
    <n v="5"/>
    <n v="399.95"/>
  </r>
  <r>
    <s v="Bruno Lima"/>
    <x v="5"/>
    <x v="3"/>
    <x v="4"/>
    <d v="2018-12-30T00:00:00"/>
    <n v="168.95"/>
    <n v="3"/>
    <n v="506.84999999999997"/>
  </r>
  <r>
    <s v="Kaua Alves"/>
    <x v="3"/>
    <x v="0"/>
    <x v="0"/>
    <d v="2019-01-01T00:00:00"/>
    <n v="79.989999999999995"/>
    <n v="9"/>
    <n v="719.91"/>
  </r>
  <r>
    <s v="Júlio Almeida"/>
    <x v="6"/>
    <x v="0"/>
    <x v="1"/>
    <d v="2019-01-01T00:00:00"/>
    <n v="168.95"/>
    <n v="4"/>
    <n v="675.8"/>
  </r>
  <r>
    <s v="Luís Oliveira"/>
    <x v="0"/>
    <x v="1"/>
    <x v="1"/>
    <d v="2019-01-01T00:00:00"/>
    <n v="79.989999999999995"/>
    <n v="11"/>
    <n v="879.89"/>
  </r>
  <r>
    <s v="Renata Santos"/>
    <x v="8"/>
    <x v="3"/>
    <x v="1"/>
    <d v="2019-01-01T00:00:00"/>
    <n v="168.95"/>
    <n v="15"/>
    <n v="2534.25"/>
  </r>
  <r>
    <s v="Ágata Fernandes"/>
    <x v="1"/>
    <x v="3"/>
    <x v="4"/>
    <d v="2019-01-01T00:00:00"/>
    <n v="340.95"/>
    <n v="8"/>
    <n v="2727.6"/>
  </r>
  <r>
    <s v="Biana Silva"/>
    <x v="7"/>
    <x v="1"/>
    <x v="0"/>
    <d v="2019-01-02T00:00:00"/>
    <n v="340.95"/>
    <n v="12"/>
    <n v="4091.3999999999996"/>
  </r>
  <r>
    <s v="Manuela Sousa"/>
    <x v="7"/>
    <x v="2"/>
    <x v="3"/>
    <d v="2019-01-02T00:00:00"/>
    <n v="340.95"/>
    <n v="4"/>
    <n v="1363.8"/>
  </r>
  <r>
    <s v="Eduardo Goncalves"/>
    <x v="4"/>
    <x v="0"/>
    <x v="2"/>
    <d v="2019-01-07T00:00:00"/>
    <n v="340.95"/>
    <n v="2"/>
    <n v="681.9"/>
  </r>
  <r>
    <s v="Sofia Costa"/>
    <x v="8"/>
    <x v="1"/>
    <x v="3"/>
    <d v="2019-01-07T00:00:00"/>
    <n v="168.95"/>
    <n v="15"/>
    <n v="2534.25"/>
  </r>
  <r>
    <s v="Leonardo Goncalves"/>
    <x v="4"/>
    <x v="1"/>
    <x v="4"/>
    <d v="2019-01-07T00:00:00"/>
    <n v="79.989999999999995"/>
    <n v="1"/>
    <n v="79.989999999999995"/>
  </r>
  <r>
    <s v="Juliana Lima"/>
    <x v="0"/>
    <x v="3"/>
    <x v="0"/>
    <d v="2019-01-08T00:00:00"/>
    <n v="799.95"/>
    <n v="18"/>
    <n v="14399.1"/>
  </r>
  <r>
    <s v="Bruno Lima"/>
    <x v="7"/>
    <x v="0"/>
    <x v="0"/>
    <d v="2019-01-08T00:00:00"/>
    <n v="168.95"/>
    <n v="20"/>
    <n v="3379"/>
  </r>
  <r>
    <s v="Kaua Alves"/>
    <x v="0"/>
    <x v="0"/>
    <x v="1"/>
    <d v="2019-01-08T00:00:00"/>
    <n v="168.95"/>
    <n v="4"/>
    <n v="675.8"/>
  </r>
  <r>
    <s v="Júlio Almeida"/>
    <x v="0"/>
    <x v="3"/>
    <x v="2"/>
    <d v="2019-01-09T00:00:00"/>
    <n v="340.95"/>
    <n v="11"/>
    <n v="3750.45"/>
  </r>
  <r>
    <s v="Luís Oliveira"/>
    <x v="1"/>
    <x v="0"/>
    <x v="2"/>
    <d v="2019-01-09T00:00:00"/>
    <n v="340.95"/>
    <n v="1"/>
    <n v="340.95"/>
  </r>
  <r>
    <s v="Renata Santos"/>
    <x v="5"/>
    <x v="2"/>
    <x v="3"/>
    <d v="2019-01-09T00:00:00"/>
    <n v="340.95"/>
    <n v="7"/>
    <n v="2386.65"/>
  </r>
  <r>
    <s v="Ágata Fernandes"/>
    <x v="2"/>
    <x v="1"/>
    <x v="2"/>
    <d v="2019-01-10T00:00:00"/>
    <n v="799.95"/>
    <n v="7"/>
    <n v="5599.6500000000005"/>
  </r>
  <r>
    <s v="Biana Silva"/>
    <x v="1"/>
    <x v="2"/>
    <x v="2"/>
    <d v="2019-01-10T00:00:00"/>
    <n v="799.95"/>
    <n v="8"/>
    <n v="6399.6"/>
  </r>
  <r>
    <s v="Manuela Sousa"/>
    <x v="6"/>
    <x v="3"/>
    <x v="0"/>
    <d v="2019-01-10T00:00:00"/>
    <n v="79.989999999999995"/>
    <n v="16"/>
    <n v="1279.8399999999999"/>
  </r>
  <r>
    <s v="Eduardo Goncalves"/>
    <x v="8"/>
    <x v="0"/>
    <x v="0"/>
    <d v="2019-01-10T00:00:00"/>
    <n v="168.95"/>
    <n v="16"/>
    <n v="2703.2"/>
  </r>
  <r>
    <s v="Sofia Costa"/>
    <x v="2"/>
    <x v="1"/>
    <x v="3"/>
    <d v="2019-01-10T00:00:00"/>
    <n v="168.95"/>
    <n v="6"/>
    <n v="1013.6999999999999"/>
  </r>
  <r>
    <s v="Leonardo Goncalves"/>
    <x v="3"/>
    <x v="0"/>
    <x v="4"/>
    <d v="2019-01-10T00:00:00"/>
    <n v="799.95"/>
    <n v="15"/>
    <n v="11999.25"/>
  </r>
  <r>
    <s v="Juliana Lima"/>
    <x v="5"/>
    <x v="0"/>
    <x v="4"/>
    <d v="2019-01-10T00:00:00"/>
    <n v="340.95"/>
    <n v="11"/>
    <n v="3750.45"/>
  </r>
  <r>
    <s v="Bruno Lima"/>
    <x v="4"/>
    <x v="1"/>
    <x v="0"/>
    <d v="2019-01-11T00:00:00"/>
    <n v="168.95"/>
    <n v="6"/>
    <n v="1013.6999999999999"/>
  </r>
  <r>
    <s v="Kaua Alves"/>
    <x v="5"/>
    <x v="2"/>
    <x v="4"/>
    <d v="2019-01-11T00:00:00"/>
    <n v="168.95"/>
    <n v="11"/>
    <n v="1858.4499999999998"/>
  </r>
  <r>
    <s v="Júlio Almeida"/>
    <x v="6"/>
    <x v="3"/>
    <x v="4"/>
    <d v="2019-01-11T00:00:00"/>
    <n v="799.95"/>
    <n v="7"/>
    <n v="5599.6500000000005"/>
  </r>
  <r>
    <s v="Luís Oliveira"/>
    <x v="8"/>
    <x v="0"/>
    <x v="4"/>
    <d v="2019-01-13T00:00:00"/>
    <n v="168.95"/>
    <n v="1"/>
    <n v="168.95"/>
  </r>
  <r>
    <s v="Renata Santos"/>
    <x v="0"/>
    <x v="1"/>
    <x v="2"/>
    <d v="2019-01-14T00:00:00"/>
    <n v="168.95"/>
    <n v="15"/>
    <n v="2534.25"/>
  </r>
  <r>
    <s v="Ágata Fernandes"/>
    <x v="6"/>
    <x v="2"/>
    <x v="2"/>
    <d v="2019-01-14T00:00:00"/>
    <n v="79.989999999999995"/>
    <n v="12"/>
    <n v="959.87999999999988"/>
  </r>
  <r>
    <s v="Biana Silva"/>
    <x v="1"/>
    <x v="1"/>
    <x v="0"/>
    <d v="2019-01-14T00:00:00"/>
    <n v="168.95"/>
    <n v="13"/>
    <n v="2196.35"/>
  </r>
  <r>
    <s v="Manuela Sousa"/>
    <x v="0"/>
    <x v="3"/>
    <x v="4"/>
    <d v="2019-01-14T00:00:00"/>
    <n v="340.95"/>
    <n v="1"/>
    <n v="340.95"/>
  </r>
  <r>
    <s v="Eduardo Goncalves"/>
    <x v="2"/>
    <x v="2"/>
    <x v="4"/>
    <d v="2019-01-14T00:00:00"/>
    <n v="340.95"/>
    <n v="15"/>
    <n v="5114.25"/>
  </r>
  <r>
    <s v="Sofia Costa"/>
    <x v="2"/>
    <x v="2"/>
    <x v="0"/>
    <d v="2019-01-16T00:00:00"/>
    <n v="799.95"/>
    <n v="6"/>
    <n v="4799.7000000000007"/>
  </r>
  <r>
    <s v="Leonardo Goncalves"/>
    <x v="6"/>
    <x v="1"/>
    <x v="4"/>
    <d v="2019-01-16T00:00:00"/>
    <n v="340.95"/>
    <n v="13"/>
    <n v="4432.3499999999995"/>
  </r>
  <r>
    <s v="Juliana Lima"/>
    <x v="3"/>
    <x v="0"/>
    <x v="2"/>
    <d v="2019-01-17T00:00:00"/>
    <n v="168.95"/>
    <n v="15"/>
    <n v="2534.25"/>
  </r>
  <r>
    <s v="Bruno Lima"/>
    <x v="6"/>
    <x v="0"/>
    <x v="1"/>
    <d v="2019-01-17T00:00:00"/>
    <n v="340.95"/>
    <n v="12"/>
    <n v="4091.3999999999996"/>
  </r>
  <r>
    <s v="Kaua Alves"/>
    <x v="8"/>
    <x v="0"/>
    <x v="4"/>
    <d v="2019-01-17T00:00:00"/>
    <n v="340.95"/>
    <n v="2"/>
    <n v="681.9"/>
  </r>
  <r>
    <s v="Júlio Almeida"/>
    <x v="5"/>
    <x v="0"/>
    <x v="2"/>
    <d v="2019-01-18T00:00:00"/>
    <n v="79.989999999999995"/>
    <n v="2"/>
    <n v="159.97999999999999"/>
  </r>
  <r>
    <s v="Luís Oliveira"/>
    <x v="1"/>
    <x v="3"/>
    <x v="0"/>
    <d v="2019-01-18T00:00:00"/>
    <n v="79.989999999999995"/>
    <n v="8"/>
    <n v="639.91999999999996"/>
  </r>
  <r>
    <s v="Renata Santos"/>
    <x v="2"/>
    <x v="1"/>
    <x v="3"/>
    <d v="2019-01-18T00:00:00"/>
    <n v="340.95"/>
    <n v="10"/>
    <n v="3409.5"/>
  </r>
  <r>
    <s v="Ágata Fernandes"/>
    <x v="8"/>
    <x v="0"/>
    <x v="2"/>
    <d v="2019-01-21T00:00:00"/>
    <n v="799.95"/>
    <n v="3"/>
    <n v="2399.8500000000004"/>
  </r>
  <r>
    <s v="Biana Silva"/>
    <x v="1"/>
    <x v="0"/>
    <x v="1"/>
    <d v="2019-01-21T00:00:00"/>
    <n v="79.989999999999995"/>
    <n v="14"/>
    <n v="1119.8599999999999"/>
  </r>
  <r>
    <s v="Manuela Sousa"/>
    <x v="1"/>
    <x v="0"/>
    <x v="4"/>
    <d v="2019-01-21T00:00:00"/>
    <n v="340.95"/>
    <n v="8"/>
    <n v="2727.6"/>
  </r>
  <r>
    <s v="Eduardo Goncalves"/>
    <x v="7"/>
    <x v="2"/>
    <x v="1"/>
    <d v="2019-01-22T00:00:00"/>
    <n v="799.95"/>
    <n v="10"/>
    <n v="7999.5"/>
  </r>
  <r>
    <s v="Sofia Costa"/>
    <x v="8"/>
    <x v="3"/>
    <x v="0"/>
    <d v="2019-01-24T00:00:00"/>
    <n v="799.95"/>
    <n v="15"/>
    <n v="11999.25"/>
  </r>
  <r>
    <s v="Leonardo Goncalves"/>
    <x v="3"/>
    <x v="2"/>
    <x v="3"/>
    <d v="2019-01-24T00:00:00"/>
    <n v="340.95"/>
    <n v="11"/>
    <n v="3750.45"/>
  </r>
  <r>
    <s v="Juliana Lima"/>
    <x v="5"/>
    <x v="2"/>
    <x v="4"/>
    <d v="2019-01-25T00:00:00"/>
    <n v="79.989999999999995"/>
    <n v="10"/>
    <n v="799.9"/>
  </r>
  <r>
    <s v="Bruno Lima"/>
    <x v="1"/>
    <x v="2"/>
    <x v="3"/>
    <d v="2019-01-27T00:00:00"/>
    <n v="168.95"/>
    <n v="11"/>
    <n v="1858.4499999999998"/>
  </r>
  <r>
    <s v="Kaua Alves"/>
    <x v="4"/>
    <x v="0"/>
    <x v="2"/>
    <d v="2019-01-28T00:00:00"/>
    <n v="799.95"/>
    <n v="2"/>
    <n v="1599.9"/>
  </r>
  <r>
    <s v="Júlio Almeida"/>
    <x v="6"/>
    <x v="1"/>
    <x v="3"/>
    <d v="2019-01-28T00:00:00"/>
    <n v="340.95"/>
    <n v="15"/>
    <n v="5114.25"/>
  </r>
  <r>
    <s v="Luís Oliveira"/>
    <x v="6"/>
    <x v="3"/>
    <x v="1"/>
    <d v="2019-01-28T00:00:00"/>
    <n v="799.95"/>
    <n v="11"/>
    <n v="8799.4500000000007"/>
  </r>
  <r>
    <s v="Renata Santos"/>
    <x v="3"/>
    <x v="3"/>
    <x v="0"/>
    <d v="2019-01-29T00:00:00"/>
    <n v="340.95"/>
    <n v="17"/>
    <n v="5796.15"/>
  </r>
  <r>
    <s v="Ágata Fernandes"/>
    <x v="5"/>
    <x v="0"/>
    <x v="3"/>
    <d v="2019-01-29T00:00:00"/>
    <n v="340.95"/>
    <n v="8"/>
    <n v="2727.6"/>
  </r>
  <r>
    <s v="Biana Silva"/>
    <x v="1"/>
    <x v="1"/>
    <x v="2"/>
    <d v="2019-01-30T00:00:00"/>
    <n v="168.95"/>
    <n v="9"/>
    <n v="1520.55"/>
  </r>
  <r>
    <s v="Manuela Sousa"/>
    <x v="7"/>
    <x v="2"/>
    <x v="1"/>
    <d v="2019-01-30T00:00:00"/>
    <n v="79.989999999999995"/>
    <n v="2"/>
    <n v="159.97999999999999"/>
  </r>
  <r>
    <s v="Eduardo Goncalves"/>
    <x v="3"/>
    <x v="3"/>
    <x v="4"/>
    <d v="2019-01-31T00:00:00"/>
    <n v="799.95"/>
    <n v="15"/>
    <n v="11999.25"/>
  </r>
  <r>
    <s v="Sofia Costa"/>
    <x v="7"/>
    <x v="0"/>
    <x v="2"/>
    <d v="2019-02-01T00:00:00"/>
    <n v="168.95"/>
    <n v="4"/>
    <n v="675.8"/>
  </r>
  <r>
    <s v="Leonardo Goncalves"/>
    <x v="0"/>
    <x v="1"/>
    <x v="2"/>
    <d v="2019-02-01T00:00:00"/>
    <n v="340.95"/>
    <n v="15"/>
    <n v="5114.25"/>
  </r>
  <r>
    <s v="Juliana Lima"/>
    <x v="2"/>
    <x v="0"/>
    <x v="0"/>
    <d v="2019-02-03T00:00:00"/>
    <n v="168.95"/>
    <n v="13"/>
    <n v="2196.35"/>
  </r>
  <r>
    <s v="Bruno Lima"/>
    <x v="7"/>
    <x v="3"/>
    <x v="3"/>
    <d v="2019-02-03T00:00:00"/>
    <n v="79.989999999999995"/>
    <n v="8"/>
    <n v="639.91999999999996"/>
  </r>
  <r>
    <s v="Kaua Alves"/>
    <x v="3"/>
    <x v="2"/>
    <x v="3"/>
    <d v="2019-02-03T00:00:00"/>
    <n v="79.989999999999995"/>
    <n v="1"/>
    <n v="79.989999999999995"/>
  </r>
  <r>
    <s v="Júlio Almeida"/>
    <x v="3"/>
    <x v="3"/>
    <x v="3"/>
    <d v="2019-02-03T00:00:00"/>
    <n v="168.95"/>
    <n v="13"/>
    <n v="2196.35"/>
  </r>
  <r>
    <s v="Luís Oliveira"/>
    <x v="5"/>
    <x v="3"/>
    <x v="0"/>
    <d v="2019-02-04T00:00:00"/>
    <n v="340.95"/>
    <n v="13"/>
    <n v="4432.3499999999995"/>
  </r>
  <r>
    <s v="Renata Santos"/>
    <x v="6"/>
    <x v="2"/>
    <x v="0"/>
    <d v="2019-02-05T00:00:00"/>
    <n v="340.95"/>
    <n v="12"/>
    <n v="4091.3999999999996"/>
  </r>
  <r>
    <s v="Ágata Fernandes"/>
    <x v="1"/>
    <x v="2"/>
    <x v="4"/>
    <d v="2019-02-05T00:00:00"/>
    <n v="340.95"/>
    <n v="9"/>
    <n v="3068.5499999999997"/>
  </r>
  <r>
    <s v="Biana Silva"/>
    <x v="5"/>
    <x v="0"/>
    <x v="4"/>
    <d v="2019-02-05T00:00:00"/>
    <n v="168.95"/>
    <n v="6"/>
    <n v="1013.6999999999999"/>
  </r>
  <r>
    <s v="Manuela Sousa"/>
    <x v="8"/>
    <x v="1"/>
    <x v="1"/>
    <d v="2019-02-06T00:00:00"/>
    <n v="340.95"/>
    <n v="14"/>
    <n v="4773.3"/>
  </r>
  <r>
    <s v="Eduardo Goncalves"/>
    <x v="0"/>
    <x v="2"/>
    <x v="1"/>
    <d v="2019-02-06T00:00:00"/>
    <n v="79.989999999999995"/>
    <n v="3"/>
    <n v="239.96999999999997"/>
  </r>
  <r>
    <s v="Sofia Costa"/>
    <x v="0"/>
    <x v="0"/>
    <x v="3"/>
    <d v="2019-02-07T00:00:00"/>
    <n v="799.95"/>
    <n v="6"/>
    <n v="4799.7000000000007"/>
  </r>
  <r>
    <s v="Leonardo Goncalves"/>
    <x v="0"/>
    <x v="0"/>
    <x v="3"/>
    <d v="2019-02-07T00:00:00"/>
    <n v="79.989999999999995"/>
    <n v="1"/>
    <n v="79.989999999999995"/>
  </r>
  <r>
    <s v="Juliana Lima"/>
    <x v="5"/>
    <x v="3"/>
    <x v="2"/>
    <d v="2019-02-11T00:00:00"/>
    <n v="168.95"/>
    <n v="14"/>
    <n v="2365.2999999999997"/>
  </r>
  <r>
    <s v="Bruno Lima"/>
    <x v="4"/>
    <x v="3"/>
    <x v="0"/>
    <d v="2019-02-11T00:00:00"/>
    <n v="340.95"/>
    <n v="11"/>
    <n v="3750.45"/>
  </r>
  <r>
    <s v="Kaua Alves"/>
    <x v="7"/>
    <x v="3"/>
    <x v="3"/>
    <d v="2019-02-11T00:00:00"/>
    <n v="340.95"/>
    <n v="7"/>
    <n v="2386.65"/>
  </r>
  <r>
    <s v="Júlio Almeida"/>
    <x v="6"/>
    <x v="3"/>
    <x v="3"/>
    <d v="2019-02-11T00:00:00"/>
    <n v="799.95"/>
    <n v="11"/>
    <n v="8799.4500000000007"/>
  </r>
  <r>
    <s v="Luís Oliveira"/>
    <x v="7"/>
    <x v="3"/>
    <x v="4"/>
    <d v="2019-02-11T00:00:00"/>
    <n v="168.95"/>
    <n v="7"/>
    <n v="1182.6499999999999"/>
  </r>
  <r>
    <s v="Renata Santos"/>
    <x v="5"/>
    <x v="0"/>
    <x v="0"/>
    <d v="2019-02-17T00:00:00"/>
    <n v="168.95"/>
    <n v="14"/>
    <n v="2365.2999999999997"/>
  </r>
  <r>
    <s v="Ágata Fernandes"/>
    <x v="5"/>
    <x v="3"/>
    <x v="3"/>
    <d v="2019-02-18T00:00:00"/>
    <n v="340.95"/>
    <n v="2"/>
    <n v="681.9"/>
  </r>
  <r>
    <s v="Biana Silva"/>
    <x v="5"/>
    <x v="2"/>
    <x v="4"/>
    <d v="2019-02-18T00:00:00"/>
    <n v="340.95"/>
    <n v="15"/>
    <n v="5114.25"/>
  </r>
  <r>
    <s v="Manuela Sousa"/>
    <x v="2"/>
    <x v="3"/>
    <x v="2"/>
    <d v="2019-02-19T00:00:00"/>
    <n v="340.95"/>
    <n v="7"/>
    <n v="2386.65"/>
  </r>
  <r>
    <s v="Eduardo Goncalves"/>
    <x v="0"/>
    <x v="1"/>
    <x v="1"/>
    <d v="2019-02-20T00:00:00"/>
    <n v="799.95"/>
    <n v="4"/>
    <n v="3199.8"/>
  </r>
  <r>
    <s v="Sofia Costa"/>
    <x v="5"/>
    <x v="2"/>
    <x v="2"/>
    <d v="2019-02-22T00:00:00"/>
    <n v="340.95"/>
    <n v="6"/>
    <n v="2045.6999999999998"/>
  </r>
  <r>
    <s v="Leonardo Goncalves"/>
    <x v="8"/>
    <x v="2"/>
    <x v="2"/>
    <d v="2019-02-22T00:00:00"/>
    <n v="79.989999999999995"/>
    <n v="3"/>
    <n v="239.96999999999997"/>
  </r>
  <r>
    <s v="Juliana Lima"/>
    <x v="8"/>
    <x v="0"/>
    <x v="0"/>
    <d v="2019-02-22T00:00:00"/>
    <n v="340.95"/>
    <n v="19"/>
    <n v="6478.05"/>
  </r>
  <r>
    <s v="Bruno Lima"/>
    <x v="6"/>
    <x v="3"/>
    <x v="4"/>
    <d v="2019-02-22T00:00:00"/>
    <n v="799.95"/>
    <n v="13"/>
    <n v="10399.35"/>
  </r>
  <r>
    <s v="Kaua Alves"/>
    <x v="7"/>
    <x v="0"/>
    <x v="2"/>
    <d v="2019-02-24T00:00:00"/>
    <n v="340.95"/>
    <n v="11"/>
    <n v="3750.45"/>
  </r>
  <r>
    <s v="Júlio Almeida"/>
    <x v="8"/>
    <x v="3"/>
    <x v="3"/>
    <d v="2019-02-25T00:00:00"/>
    <n v="340.95"/>
    <n v="6"/>
    <n v="2045.6999999999998"/>
  </r>
  <r>
    <s v="Luís Oliveira"/>
    <x v="7"/>
    <x v="2"/>
    <x v="4"/>
    <d v="2019-02-25T00:00:00"/>
    <n v="340.95"/>
    <n v="3"/>
    <n v="1022.8499999999999"/>
  </r>
  <r>
    <s v="Renata Santos"/>
    <x v="5"/>
    <x v="0"/>
    <x v="3"/>
    <d v="2019-02-27T00:00:00"/>
    <n v="79.989999999999995"/>
    <n v="6"/>
    <n v="479.93999999999994"/>
  </r>
  <r>
    <s v="Ágata Fernandes"/>
    <x v="5"/>
    <x v="0"/>
    <x v="4"/>
    <d v="2019-02-27T00:00:00"/>
    <n v="168.95"/>
    <n v="8"/>
    <n v="1351.6"/>
  </r>
  <r>
    <s v="Biana Silva"/>
    <x v="1"/>
    <x v="0"/>
    <x v="1"/>
    <d v="2019-03-01T00:00:00"/>
    <n v="340.95"/>
    <n v="11"/>
    <n v="3750.45"/>
  </r>
  <r>
    <s v="Manuela Sousa"/>
    <x v="5"/>
    <x v="0"/>
    <x v="1"/>
    <d v="2019-03-01T00:00:00"/>
    <n v="340.95"/>
    <n v="11"/>
    <n v="3750.45"/>
  </r>
  <r>
    <s v="Eduardo Goncalves"/>
    <x v="7"/>
    <x v="3"/>
    <x v="4"/>
    <d v="2019-03-03T00:00:00"/>
    <n v="340.95"/>
    <n v="12"/>
    <n v="4091.3999999999996"/>
  </r>
  <r>
    <s v="Sofia Costa"/>
    <x v="2"/>
    <x v="3"/>
    <x v="4"/>
    <d v="2019-03-04T00:00:00"/>
    <n v="799.95"/>
    <n v="13"/>
    <n v="10399.35"/>
  </r>
  <r>
    <s v="Leonardo Goncalves"/>
    <x v="6"/>
    <x v="3"/>
    <x v="0"/>
    <d v="2019-03-07T00:00:00"/>
    <n v="168.95"/>
    <n v="8"/>
    <n v="1351.6"/>
  </r>
  <r>
    <s v="Juliana Lima"/>
    <x v="4"/>
    <x v="2"/>
    <x v="3"/>
    <d v="2019-03-11T00:00:00"/>
    <n v="340.95"/>
    <n v="2"/>
    <n v="681.9"/>
  </r>
  <r>
    <s v="Bruno Lima"/>
    <x v="4"/>
    <x v="2"/>
    <x v="3"/>
    <d v="2019-03-11T00:00:00"/>
    <n v="79.989999999999995"/>
    <n v="2"/>
    <n v="159.97999999999999"/>
  </r>
  <r>
    <s v="Kaua Alves"/>
    <x v="4"/>
    <x v="3"/>
    <x v="1"/>
    <d v="2019-03-11T00:00:00"/>
    <n v="340.95"/>
    <n v="12"/>
    <n v="4091.3999999999996"/>
  </r>
  <r>
    <s v="Júlio Almeida"/>
    <x v="1"/>
    <x v="3"/>
    <x v="2"/>
    <d v="2019-03-14T00:00:00"/>
    <n v="340.95"/>
    <n v="13"/>
    <n v="4432.3499999999995"/>
  </r>
  <r>
    <s v="Luís Oliveira"/>
    <x v="4"/>
    <x v="3"/>
    <x v="0"/>
    <d v="2019-03-14T00:00:00"/>
    <n v="799.95"/>
    <n v="9"/>
    <n v="7199.55"/>
  </r>
  <r>
    <s v="Renata Santos"/>
    <x v="8"/>
    <x v="0"/>
    <x v="3"/>
    <d v="2019-03-14T00:00:00"/>
    <n v="340.95"/>
    <n v="11"/>
    <n v="3750.45"/>
  </r>
  <r>
    <s v="Ágata Fernandes"/>
    <x v="3"/>
    <x v="0"/>
    <x v="0"/>
    <d v="2019-03-15T00:00:00"/>
    <n v="799.95"/>
    <n v="8"/>
    <n v="6399.6"/>
  </r>
  <r>
    <s v="Biana Silva"/>
    <x v="5"/>
    <x v="1"/>
    <x v="4"/>
    <d v="2019-03-15T00:00:00"/>
    <n v="340.95"/>
    <n v="4"/>
    <n v="1363.8"/>
  </r>
  <r>
    <s v="Manuela Sousa"/>
    <x v="2"/>
    <x v="3"/>
    <x v="1"/>
    <d v="2019-03-18T00:00:00"/>
    <n v="340.95"/>
    <n v="4"/>
    <n v="1363.8"/>
  </r>
  <r>
    <s v="Eduardo Goncalves"/>
    <x v="8"/>
    <x v="2"/>
    <x v="4"/>
    <d v="2019-03-18T00:00:00"/>
    <n v="340.95"/>
    <n v="8"/>
    <n v="2727.6"/>
  </r>
  <r>
    <s v="Sofia Costa"/>
    <x v="5"/>
    <x v="3"/>
    <x v="0"/>
    <d v="2019-03-19T00:00:00"/>
    <n v="79.989999999999995"/>
    <n v="18"/>
    <n v="1439.82"/>
  </r>
  <r>
    <s v="Leonardo Goncalves"/>
    <x v="6"/>
    <x v="3"/>
    <x v="1"/>
    <d v="2019-03-19T00:00:00"/>
    <n v="79.989999999999995"/>
    <n v="9"/>
    <n v="719.91"/>
  </r>
  <r>
    <s v="Juliana Lima"/>
    <x v="7"/>
    <x v="3"/>
    <x v="2"/>
    <d v="2019-03-22T00:00:00"/>
    <n v="79.989999999999995"/>
    <n v="1"/>
    <n v="79.989999999999995"/>
  </r>
  <r>
    <s v="Bruno Lima"/>
    <x v="3"/>
    <x v="3"/>
    <x v="4"/>
    <d v="2019-03-25T00:00:00"/>
    <n v="799.95"/>
    <n v="10"/>
    <n v="7999.5"/>
  </r>
  <r>
    <s v="Kaua Alves"/>
    <x v="5"/>
    <x v="3"/>
    <x v="0"/>
    <d v="2019-03-27T00:00:00"/>
    <n v="340.95"/>
    <n v="18"/>
    <n v="6137.0999999999995"/>
  </r>
  <r>
    <s v="Júlio Almeida"/>
    <x v="7"/>
    <x v="2"/>
    <x v="3"/>
    <d v="2019-03-27T00:00:00"/>
    <n v="340.95"/>
    <n v="4"/>
    <n v="1363.8"/>
  </r>
  <r>
    <s v="Luís Oliveira"/>
    <x v="8"/>
    <x v="0"/>
    <x v="1"/>
    <d v="2019-03-27T00:00:00"/>
    <n v="168.95"/>
    <n v="9"/>
    <n v="1520.55"/>
  </r>
  <r>
    <s v="Renata Santos"/>
    <x v="8"/>
    <x v="0"/>
    <x v="3"/>
    <d v="2019-03-28T00:00:00"/>
    <n v="340.95"/>
    <n v="4"/>
    <n v="1363.8"/>
  </r>
  <r>
    <s v="Ágata Fernandes"/>
    <x v="2"/>
    <x v="1"/>
    <x v="0"/>
    <d v="2019-03-29T00:00:00"/>
    <n v="799.95"/>
    <n v="7"/>
    <n v="5599.6500000000005"/>
  </r>
  <r>
    <s v="Biana Silva"/>
    <x v="4"/>
    <x v="0"/>
    <x v="3"/>
    <d v="2019-03-29T00:00:00"/>
    <n v="340.95"/>
    <n v="6"/>
    <n v="2045.6999999999998"/>
  </r>
  <r>
    <s v="Manuela Sousa"/>
    <x v="0"/>
    <x v="2"/>
    <x v="3"/>
    <d v="2019-03-31T00:00:00"/>
    <n v="168.95"/>
    <n v="14"/>
    <n v="2365.2999999999997"/>
  </r>
  <r>
    <s v="Eduardo Goncalves"/>
    <x v="5"/>
    <x v="3"/>
    <x v="0"/>
    <d v="2019-04-01T00:00:00"/>
    <n v="79.989999999999995"/>
    <n v="9"/>
    <n v="719.91"/>
  </r>
  <r>
    <s v="Sofia Costa"/>
    <x v="6"/>
    <x v="2"/>
    <x v="4"/>
    <d v="2019-04-01T00:00:00"/>
    <n v="340.95"/>
    <n v="10"/>
    <n v="3409.5"/>
  </r>
  <r>
    <s v="Leonardo Goncalves"/>
    <x v="1"/>
    <x v="0"/>
    <x v="4"/>
    <d v="2019-04-01T00:00:00"/>
    <n v="340.95"/>
    <n v="13"/>
    <n v="4432.3499999999995"/>
  </r>
  <r>
    <s v="Juliana Lima"/>
    <x v="1"/>
    <x v="3"/>
    <x v="0"/>
    <d v="2019-04-02T00:00:00"/>
    <n v="799.95"/>
    <n v="12"/>
    <n v="9599.4000000000015"/>
  </r>
  <r>
    <s v="Bruno Lima"/>
    <x v="0"/>
    <x v="2"/>
    <x v="3"/>
    <d v="2019-04-02T00:00:00"/>
    <n v="340.95"/>
    <n v="4"/>
    <n v="1363.8"/>
  </r>
  <r>
    <s v="Kaua Alves"/>
    <x v="3"/>
    <x v="2"/>
    <x v="2"/>
    <d v="2019-04-03T00:00:00"/>
    <n v="340.95"/>
    <n v="6"/>
    <n v="2045.6999999999998"/>
  </r>
  <r>
    <s v="Júlio Almeida"/>
    <x v="1"/>
    <x v="2"/>
    <x v="3"/>
    <d v="2019-04-04T00:00:00"/>
    <n v="79.989999999999995"/>
    <n v="2"/>
    <n v="159.97999999999999"/>
  </r>
  <r>
    <s v="Luís Oliveira"/>
    <x v="0"/>
    <x v="2"/>
    <x v="1"/>
    <d v="2019-04-04T00:00:00"/>
    <n v="168.95"/>
    <n v="15"/>
    <n v="2534.25"/>
  </r>
  <r>
    <s v="Renata Santos"/>
    <x v="4"/>
    <x v="3"/>
    <x v="4"/>
    <d v="2019-04-07T00:00:00"/>
    <n v="168.95"/>
    <n v="9"/>
    <n v="1520.55"/>
  </r>
  <r>
    <s v="Ágata Fernandes"/>
    <x v="4"/>
    <x v="0"/>
    <x v="2"/>
    <d v="2019-04-08T00:00:00"/>
    <n v="340.95"/>
    <n v="4"/>
    <n v="1363.8"/>
  </r>
  <r>
    <s v="Biana Silva"/>
    <x v="2"/>
    <x v="1"/>
    <x v="3"/>
    <d v="2019-04-08T00:00:00"/>
    <n v="340.95"/>
    <n v="10"/>
    <n v="3409.5"/>
  </r>
  <r>
    <s v="Manuela Sousa"/>
    <x v="4"/>
    <x v="3"/>
    <x v="3"/>
    <d v="2019-04-08T00:00:00"/>
    <n v="340.95"/>
    <n v="10"/>
    <n v="3409.5"/>
  </r>
  <r>
    <s v="Eduardo Goncalves"/>
    <x v="6"/>
    <x v="0"/>
    <x v="1"/>
    <d v="2019-04-09T00:00:00"/>
    <n v="340.95"/>
    <n v="4"/>
    <n v="1363.8"/>
  </r>
  <r>
    <s v="Sofia Costa"/>
    <x v="4"/>
    <x v="0"/>
    <x v="3"/>
    <d v="2019-04-10T00:00:00"/>
    <n v="340.95"/>
    <n v="6"/>
    <n v="2045.6999999999998"/>
  </r>
  <r>
    <s v="Leonardo Goncalves"/>
    <x v="8"/>
    <x v="0"/>
    <x v="1"/>
    <d v="2019-04-10T00:00:00"/>
    <n v="340.95"/>
    <n v="6"/>
    <n v="2045.6999999999998"/>
  </r>
  <r>
    <s v="Juliana Lima"/>
    <x v="5"/>
    <x v="2"/>
    <x v="2"/>
    <d v="2019-04-12T00:00:00"/>
    <n v="340.95"/>
    <n v="7"/>
    <n v="2386.65"/>
  </r>
  <r>
    <s v="Bruno Lima"/>
    <x v="3"/>
    <x v="3"/>
    <x v="0"/>
    <d v="2019-04-12T00:00:00"/>
    <n v="168.95"/>
    <n v="8"/>
    <n v="1351.6"/>
  </r>
  <r>
    <s v="Kaua Alves"/>
    <x v="8"/>
    <x v="3"/>
    <x v="0"/>
    <d v="2019-04-12T00:00:00"/>
    <n v="340.95"/>
    <n v="15"/>
    <n v="5114.25"/>
  </r>
  <r>
    <s v="Júlio Almeida"/>
    <x v="1"/>
    <x v="3"/>
    <x v="1"/>
    <d v="2019-04-12T00:00:00"/>
    <n v="340.95"/>
    <n v="4"/>
    <n v="1363.8"/>
  </r>
  <r>
    <s v="Luís Oliveira"/>
    <x v="1"/>
    <x v="0"/>
    <x v="3"/>
    <d v="2019-04-15T00:00:00"/>
    <n v="340.95"/>
    <n v="12"/>
    <n v="4091.3999999999996"/>
  </r>
  <r>
    <s v="Renata Santos"/>
    <x v="4"/>
    <x v="3"/>
    <x v="4"/>
    <d v="2019-04-16T00:00:00"/>
    <n v="799.95"/>
    <n v="9"/>
    <n v="7199.55"/>
  </r>
  <r>
    <s v="Ágata Fernandes"/>
    <x v="1"/>
    <x v="2"/>
    <x v="1"/>
    <d v="2019-04-18T00:00:00"/>
    <n v="340.95"/>
    <n v="12"/>
    <n v="4091.3999999999996"/>
  </r>
  <r>
    <s v="Biana Silva"/>
    <x v="5"/>
    <x v="3"/>
    <x v="1"/>
    <d v="2019-04-18T00:00:00"/>
    <n v="799.95"/>
    <n v="13"/>
    <n v="10399.35"/>
  </r>
  <r>
    <s v="Manuela Sousa"/>
    <x v="0"/>
    <x v="3"/>
    <x v="1"/>
    <d v="2019-04-18T00:00:00"/>
    <n v="79.989999999999995"/>
    <n v="7"/>
    <n v="559.92999999999995"/>
  </r>
  <r>
    <s v="Eduardo Goncalves"/>
    <x v="0"/>
    <x v="3"/>
    <x v="2"/>
    <d v="2019-04-22T00:00:00"/>
    <n v="168.95"/>
    <n v="1"/>
    <n v="168.95"/>
  </r>
  <r>
    <s v="Sofia Costa"/>
    <x v="3"/>
    <x v="0"/>
    <x v="0"/>
    <d v="2019-04-22T00:00:00"/>
    <n v="79.989999999999995"/>
    <n v="7"/>
    <n v="559.92999999999995"/>
  </r>
  <r>
    <s v="Leonardo Goncalves"/>
    <x v="2"/>
    <x v="3"/>
    <x v="3"/>
    <d v="2019-04-23T00:00:00"/>
    <n v="168.95"/>
    <n v="12"/>
    <n v="2027.3999999999999"/>
  </r>
  <r>
    <s v="Juliana Lima"/>
    <x v="8"/>
    <x v="0"/>
    <x v="4"/>
    <d v="2019-04-23T00:00:00"/>
    <n v="799.95"/>
    <n v="5"/>
    <n v="3999.75"/>
  </r>
  <r>
    <s v="Bruno Lima"/>
    <x v="1"/>
    <x v="2"/>
    <x v="3"/>
    <d v="2019-04-24T00:00:00"/>
    <n v="340.95"/>
    <n v="2"/>
    <n v="681.9"/>
  </r>
  <r>
    <s v="Kaua Alves"/>
    <x v="1"/>
    <x v="2"/>
    <x v="1"/>
    <d v="2019-04-25T00:00:00"/>
    <n v="799.95"/>
    <n v="14"/>
    <n v="11199.300000000001"/>
  </r>
  <r>
    <s v="Júlio Almeida"/>
    <x v="3"/>
    <x v="1"/>
    <x v="1"/>
    <d v="2019-04-26T00:00:00"/>
    <n v="79.989999999999995"/>
    <n v="9"/>
    <n v="719.91"/>
  </r>
  <r>
    <s v="Luís Oliveira"/>
    <x v="8"/>
    <x v="0"/>
    <x v="3"/>
    <d v="2019-04-28T00:00:00"/>
    <n v="799.95"/>
    <n v="10"/>
    <n v="7999.5"/>
  </r>
  <r>
    <s v="Renata Santos"/>
    <x v="7"/>
    <x v="1"/>
    <x v="2"/>
    <d v="2019-04-29T00:00:00"/>
    <n v="799.95"/>
    <n v="8"/>
    <n v="6399.6"/>
  </r>
  <r>
    <s v="Ágata Fernandes"/>
    <x v="4"/>
    <x v="2"/>
    <x v="0"/>
    <d v="2019-04-30T00:00:00"/>
    <n v="799.95"/>
    <n v="11"/>
    <n v="8799.4500000000007"/>
  </r>
  <r>
    <s v="Biana Silva"/>
    <x v="7"/>
    <x v="3"/>
    <x v="1"/>
    <d v="2019-04-30T00:00:00"/>
    <n v="79.989999999999995"/>
    <n v="6"/>
    <n v="479.93999999999994"/>
  </r>
  <r>
    <s v="Manuela Sousa"/>
    <x v="7"/>
    <x v="1"/>
    <x v="4"/>
    <d v="2019-05-01T00:00:00"/>
    <n v="799.95"/>
    <n v="9"/>
    <n v="7199.55"/>
  </r>
  <r>
    <s v="Eduardo Goncalves"/>
    <x v="3"/>
    <x v="0"/>
    <x v="1"/>
    <d v="2019-05-02T00:00:00"/>
    <n v="340.95"/>
    <n v="4"/>
    <n v="1363.8"/>
  </r>
  <r>
    <s v="Sofia Costa"/>
    <x v="1"/>
    <x v="2"/>
    <x v="0"/>
    <d v="2019-05-03T00:00:00"/>
    <n v="799.95"/>
    <n v="20"/>
    <n v="15999"/>
  </r>
  <r>
    <s v="Leonardo Goncalves"/>
    <x v="7"/>
    <x v="3"/>
    <x v="4"/>
    <d v="2019-05-03T00:00:00"/>
    <n v="168.95"/>
    <n v="1"/>
    <n v="168.95"/>
  </r>
  <r>
    <s v="Juliana Lima"/>
    <x v="7"/>
    <x v="2"/>
    <x v="2"/>
    <d v="2019-05-05T00:00:00"/>
    <n v="340.95"/>
    <n v="10"/>
    <n v="3409.5"/>
  </r>
  <r>
    <s v="Bruno Lima"/>
    <x v="3"/>
    <x v="2"/>
    <x v="1"/>
    <d v="2019-05-05T00:00:00"/>
    <n v="340.95"/>
    <n v="1"/>
    <n v="340.95"/>
  </r>
  <r>
    <s v="Kaua Alves"/>
    <x v="0"/>
    <x v="3"/>
    <x v="2"/>
    <d v="2019-05-06T00:00:00"/>
    <n v="168.95"/>
    <n v="7"/>
    <n v="1182.6499999999999"/>
  </r>
  <r>
    <s v="Júlio Almeida"/>
    <x v="0"/>
    <x v="3"/>
    <x v="3"/>
    <d v="2019-05-06T00:00:00"/>
    <n v="79.989999999999995"/>
    <n v="11"/>
    <n v="879.89"/>
  </r>
  <r>
    <s v="Luís Oliveira"/>
    <x v="7"/>
    <x v="2"/>
    <x v="4"/>
    <d v="2019-05-06T00:00:00"/>
    <n v="340.95"/>
    <n v="9"/>
    <n v="3068.5499999999997"/>
  </r>
  <r>
    <s v="Renata Santos"/>
    <x v="3"/>
    <x v="1"/>
    <x v="4"/>
    <d v="2019-05-06T00:00:00"/>
    <n v="79.989999999999995"/>
    <n v="7"/>
    <n v="559.92999999999995"/>
  </r>
  <r>
    <s v="Ágata Fernandes"/>
    <x v="4"/>
    <x v="3"/>
    <x v="3"/>
    <d v="2019-05-07T00:00:00"/>
    <n v="168.95"/>
    <n v="3"/>
    <n v="506.84999999999997"/>
  </r>
  <r>
    <s v="Biana Silva"/>
    <x v="6"/>
    <x v="0"/>
    <x v="2"/>
    <d v="2019-05-10T00:00:00"/>
    <n v="340.95"/>
    <n v="10"/>
    <n v="3409.5"/>
  </r>
  <r>
    <s v="Manuela Sousa"/>
    <x v="2"/>
    <x v="2"/>
    <x v="0"/>
    <d v="2019-05-10T00:00:00"/>
    <n v="79.989999999999995"/>
    <n v="8"/>
    <n v="639.91999999999996"/>
  </r>
  <r>
    <s v="Eduardo Goncalves"/>
    <x v="0"/>
    <x v="1"/>
    <x v="3"/>
    <d v="2019-05-10T00:00:00"/>
    <n v="340.95"/>
    <n v="2"/>
    <n v="681.9"/>
  </r>
  <r>
    <s v="Sofia Costa"/>
    <x v="1"/>
    <x v="3"/>
    <x v="3"/>
    <d v="2019-05-10T00:00:00"/>
    <n v="340.95"/>
    <n v="8"/>
    <n v="2727.6"/>
  </r>
  <r>
    <s v="Leonardo Goncalves"/>
    <x v="5"/>
    <x v="2"/>
    <x v="3"/>
    <d v="2019-05-12T00:00:00"/>
    <n v="168.95"/>
    <n v="14"/>
    <n v="2365.2999999999997"/>
  </r>
  <r>
    <s v="Juliana Lima"/>
    <x v="1"/>
    <x v="0"/>
    <x v="3"/>
    <d v="2019-05-12T00:00:00"/>
    <n v="79.989999999999995"/>
    <n v="10"/>
    <n v="799.9"/>
  </r>
  <r>
    <s v="Bruno Lima"/>
    <x v="4"/>
    <x v="0"/>
    <x v="1"/>
    <d v="2019-05-12T00:00:00"/>
    <n v="340.95"/>
    <n v="5"/>
    <n v="1704.75"/>
  </r>
  <r>
    <s v="Kaua Alves"/>
    <x v="8"/>
    <x v="0"/>
    <x v="3"/>
    <d v="2019-05-13T00:00:00"/>
    <n v="79.989999999999995"/>
    <n v="15"/>
    <n v="1199.8499999999999"/>
  </r>
  <r>
    <s v="Júlio Almeida"/>
    <x v="0"/>
    <x v="3"/>
    <x v="3"/>
    <d v="2019-05-13T00:00:00"/>
    <n v="340.95"/>
    <n v="12"/>
    <n v="4091.3999999999996"/>
  </r>
  <r>
    <s v="Luís Oliveira"/>
    <x v="7"/>
    <x v="3"/>
    <x v="4"/>
    <d v="2019-05-15T00:00:00"/>
    <n v="168.95"/>
    <n v="2"/>
    <n v="337.9"/>
  </r>
  <r>
    <s v="Renata Santos"/>
    <x v="5"/>
    <x v="2"/>
    <x v="0"/>
    <d v="2019-05-17T00:00:00"/>
    <n v="340.95"/>
    <n v="11"/>
    <n v="3750.45"/>
  </r>
  <r>
    <s v="Ágata Fernandes"/>
    <x v="3"/>
    <x v="3"/>
    <x v="0"/>
    <d v="2019-05-17T00:00:00"/>
    <n v="799.95"/>
    <n v="14"/>
    <n v="11199.300000000001"/>
  </r>
  <r>
    <s v="Biana Silva"/>
    <x v="4"/>
    <x v="0"/>
    <x v="0"/>
    <d v="2019-05-19T00:00:00"/>
    <n v="79.989999999999995"/>
    <n v="17"/>
    <n v="1359.83"/>
  </r>
  <r>
    <s v="Manuela Sousa"/>
    <x v="4"/>
    <x v="2"/>
    <x v="3"/>
    <d v="2019-05-19T00:00:00"/>
    <n v="340.95"/>
    <n v="8"/>
    <n v="2727.6"/>
  </r>
  <r>
    <s v="Eduardo Goncalves"/>
    <x v="5"/>
    <x v="3"/>
    <x v="3"/>
    <d v="2019-05-20T00:00:00"/>
    <n v="799.95"/>
    <n v="13"/>
    <n v="10399.35"/>
  </r>
  <r>
    <s v="Sofia Costa"/>
    <x v="3"/>
    <x v="2"/>
    <x v="1"/>
    <d v="2019-05-20T00:00:00"/>
    <n v="340.95"/>
    <n v="8"/>
    <n v="2727.6"/>
  </r>
  <r>
    <s v="Leonardo Goncalves"/>
    <x v="7"/>
    <x v="0"/>
    <x v="4"/>
    <d v="2019-05-20T00:00:00"/>
    <n v="168.95"/>
    <n v="13"/>
    <n v="2196.35"/>
  </r>
  <r>
    <s v="Juliana Lima"/>
    <x v="4"/>
    <x v="3"/>
    <x v="3"/>
    <d v="2019-05-21T00:00:00"/>
    <n v="168.95"/>
    <n v="6"/>
    <n v="1013.6999999999999"/>
  </r>
  <r>
    <s v="Bruno Lima"/>
    <x v="3"/>
    <x v="2"/>
    <x v="0"/>
    <d v="2019-05-23T00:00:00"/>
    <n v="340.95"/>
    <n v="7"/>
    <n v="2386.65"/>
  </r>
  <r>
    <s v="Kaua Alves"/>
    <x v="5"/>
    <x v="0"/>
    <x v="3"/>
    <d v="2019-05-23T00:00:00"/>
    <n v="79.989999999999995"/>
    <n v="2"/>
    <n v="159.97999999999999"/>
  </r>
  <r>
    <s v="Júlio Almeida"/>
    <x v="7"/>
    <x v="3"/>
    <x v="0"/>
    <d v="2019-05-24T00:00:00"/>
    <n v="799.95"/>
    <n v="7"/>
    <n v="5599.6500000000005"/>
  </r>
  <r>
    <s v="Luís Oliveira"/>
    <x v="3"/>
    <x v="0"/>
    <x v="2"/>
    <d v="2019-05-26T00:00:00"/>
    <n v="168.95"/>
    <n v="14"/>
    <n v="2365.2999999999997"/>
  </r>
  <r>
    <s v="Renata Santos"/>
    <x v="7"/>
    <x v="0"/>
    <x v="2"/>
    <d v="2019-05-26T00:00:00"/>
    <n v="168.95"/>
    <n v="12"/>
    <n v="2027.3999999999999"/>
  </r>
  <r>
    <s v="Ágata Fernandes"/>
    <x v="1"/>
    <x v="0"/>
    <x v="1"/>
    <d v="2019-05-26T00:00:00"/>
    <n v="168.95"/>
    <n v="13"/>
    <n v="2196.35"/>
  </r>
  <r>
    <s v="Biana Silva"/>
    <x v="3"/>
    <x v="0"/>
    <x v="4"/>
    <d v="2019-05-26T00:00:00"/>
    <n v="340.95"/>
    <n v="10"/>
    <n v="3409.5"/>
  </r>
  <r>
    <s v="Manuela Sousa"/>
    <x v="7"/>
    <x v="1"/>
    <x v="0"/>
    <d v="2019-05-27T00:00:00"/>
    <n v="799.95"/>
    <n v="20"/>
    <n v="15999"/>
  </r>
  <r>
    <s v="Eduardo Goncalves"/>
    <x v="7"/>
    <x v="3"/>
    <x v="3"/>
    <d v="2019-05-27T00:00:00"/>
    <n v="340.95"/>
    <n v="5"/>
    <n v="1704.75"/>
  </r>
  <r>
    <s v="Sofia Costa"/>
    <x v="3"/>
    <x v="0"/>
    <x v="1"/>
    <d v="2019-05-27T00:00:00"/>
    <n v="799.95"/>
    <n v="4"/>
    <n v="3199.8"/>
  </r>
  <r>
    <s v="Leonardo Goncalves"/>
    <x v="3"/>
    <x v="3"/>
    <x v="1"/>
    <d v="2019-05-27T00:00:00"/>
    <n v="799.95"/>
    <n v="2"/>
    <n v="1599.9"/>
  </r>
  <r>
    <s v="Juliana Lima"/>
    <x v="4"/>
    <x v="3"/>
    <x v="4"/>
    <d v="2019-05-27T00:00:00"/>
    <n v="79.989999999999995"/>
    <n v="2"/>
    <n v="159.97999999999999"/>
  </r>
  <r>
    <s v="Bruno Lima"/>
    <x v="8"/>
    <x v="1"/>
    <x v="0"/>
    <d v="2019-05-29T00:00:00"/>
    <n v="168.95"/>
    <n v="17"/>
    <n v="2872.1499999999996"/>
  </r>
  <r>
    <s v="Kaua Alves"/>
    <x v="8"/>
    <x v="0"/>
    <x v="3"/>
    <d v="2019-05-29T00:00:00"/>
    <n v="168.95"/>
    <n v="13"/>
    <n v="2196.35"/>
  </r>
  <r>
    <s v="Júlio Almeida"/>
    <x v="5"/>
    <x v="3"/>
    <x v="4"/>
    <d v="2019-05-30T00:00:00"/>
    <n v="340.95"/>
    <n v="9"/>
    <n v="3068.5499999999997"/>
  </r>
  <r>
    <s v="Luís Oliveira"/>
    <x v="1"/>
    <x v="0"/>
    <x v="0"/>
    <d v="2019-05-31T00:00:00"/>
    <n v="799.95"/>
    <n v="8"/>
    <n v="6399.6"/>
  </r>
  <r>
    <s v="Renata Santos"/>
    <x v="2"/>
    <x v="3"/>
    <x v="0"/>
    <d v="2019-05-31T00:00:00"/>
    <n v="340.95"/>
    <n v="20"/>
    <n v="6819"/>
  </r>
  <r>
    <s v="Ágata Fernandes"/>
    <x v="7"/>
    <x v="2"/>
    <x v="4"/>
    <d v="2019-05-31T00:00:00"/>
    <n v="799.95"/>
    <n v="12"/>
    <n v="9599.4000000000015"/>
  </r>
  <r>
    <s v="Biana Silva"/>
    <x v="3"/>
    <x v="2"/>
    <x v="4"/>
    <d v="2019-05-31T00:00:00"/>
    <n v="340.95"/>
    <n v="9"/>
    <n v="3068.5499999999997"/>
  </r>
  <r>
    <s v="Manuela Sousa"/>
    <x v="0"/>
    <x v="3"/>
    <x v="4"/>
    <d v="2019-06-02T00:00:00"/>
    <n v="79.989999999999995"/>
    <n v="3"/>
    <n v="239.96999999999997"/>
  </r>
  <r>
    <s v="Eduardo Goncalves"/>
    <x v="4"/>
    <x v="0"/>
    <x v="0"/>
    <d v="2019-06-03T00:00:00"/>
    <n v="168.95"/>
    <n v="14"/>
    <n v="2365.2999999999997"/>
  </r>
  <r>
    <s v="Sofia Costa"/>
    <x v="8"/>
    <x v="3"/>
    <x v="3"/>
    <d v="2019-06-03T00:00:00"/>
    <n v="799.95"/>
    <n v="10"/>
    <n v="7999.5"/>
  </r>
  <r>
    <s v="Leonardo Goncalves"/>
    <x v="7"/>
    <x v="0"/>
    <x v="3"/>
    <d v="2019-06-03T00:00:00"/>
    <n v="168.95"/>
    <n v="4"/>
    <n v="675.8"/>
  </r>
  <r>
    <s v="Juliana Lima"/>
    <x v="7"/>
    <x v="2"/>
    <x v="2"/>
    <d v="2019-06-06T00:00:00"/>
    <n v="340.95"/>
    <n v="2"/>
    <n v="681.9"/>
  </r>
  <r>
    <s v="Bruno Lima"/>
    <x v="7"/>
    <x v="0"/>
    <x v="0"/>
    <d v="2019-06-06T00:00:00"/>
    <n v="168.95"/>
    <n v="6"/>
    <n v="1013.6999999999999"/>
  </r>
  <r>
    <s v="Kaua Alves"/>
    <x v="0"/>
    <x v="0"/>
    <x v="2"/>
    <d v="2019-06-09T00:00:00"/>
    <n v="340.95"/>
    <n v="7"/>
    <n v="2386.65"/>
  </r>
  <r>
    <s v="Júlio Almeida"/>
    <x v="4"/>
    <x v="0"/>
    <x v="1"/>
    <d v="2019-06-10T00:00:00"/>
    <n v="799.95"/>
    <n v="3"/>
    <n v="2399.8500000000004"/>
  </r>
  <r>
    <s v="Luís Oliveira"/>
    <x v="0"/>
    <x v="1"/>
    <x v="0"/>
    <d v="2019-06-12T00:00:00"/>
    <n v="340.95"/>
    <n v="8"/>
    <n v="2727.6"/>
  </r>
  <r>
    <s v="Renata Santos"/>
    <x v="5"/>
    <x v="3"/>
    <x v="4"/>
    <d v="2019-06-12T00:00:00"/>
    <n v="340.95"/>
    <n v="9"/>
    <n v="3068.5499999999997"/>
  </r>
  <r>
    <s v="Ágata Fernandes"/>
    <x v="1"/>
    <x v="3"/>
    <x v="0"/>
    <d v="2019-06-13T00:00:00"/>
    <n v="799.95"/>
    <n v="11"/>
    <n v="8799.4500000000007"/>
  </r>
  <r>
    <s v="Biana Silva"/>
    <x v="6"/>
    <x v="2"/>
    <x v="1"/>
    <d v="2019-06-13T00:00:00"/>
    <n v="340.95"/>
    <n v="11"/>
    <n v="3750.45"/>
  </r>
  <r>
    <s v="Manuela Sousa"/>
    <x v="6"/>
    <x v="3"/>
    <x v="2"/>
    <d v="2019-06-17T00:00:00"/>
    <n v="799.95"/>
    <n v="1"/>
    <n v="799.95"/>
  </r>
  <r>
    <s v="Eduardo Goncalves"/>
    <x v="5"/>
    <x v="1"/>
    <x v="4"/>
    <d v="2019-06-17T00:00:00"/>
    <n v="79.989999999999995"/>
    <n v="11"/>
    <n v="879.89"/>
  </r>
  <r>
    <s v="Sofia Costa"/>
    <x v="1"/>
    <x v="2"/>
    <x v="4"/>
    <d v="2019-06-17T00:00:00"/>
    <n v="79.989999999999995"/>
    <n v="11"/>
    <n v="879.89"/>
  </r>
  <r>
    <s v="Leonardo Goncalves"/>
    <x v="5"/>
    <x v="0"/>
    <x v="2"/>
    <d v="2019-06-19T00:00:00"/>
    <n v="340.95"/>
    <n v="3"/>
    <n v="1022.8499999999999"/>
  </r>
  <r>
    <s v="Juliana Lima"/>
    <x v="2"/>
    <x v="0"/>
    <x v="2"/>
    <d v="2019-06-19T00:00:00"/>
    <n v="799.95"/>
    <n v="1"/>
    <n v="799.95"/>
  </r>
  <r>
    <s v="Bruno Lima"/>
    <x v="7"/>
    <x v="2"/>
    <x v="3"/>
    <d v="2019-06-19T00:00:00"/>
    <n v="340.95"/>
    <n v="1"/>
    <n v="340.95"/>
  </r>
  <r>
    <s v="Kaua Alves"/>
    <x v="7"/>
    <x v="2"/>
    <x v="2"/>
    <d v="2019-06-21T00:00:00"/>
    <n v="340.95"/>
    <n v="7"/>
    <n v="2386.65"/>
  </r>
  <r>
    <s v="Júlio Almeida"/>
    <x v="5"/>
    <x v="0"/>
    <x v="2"/>
    <d v="2019-06-21T00:00:00"/>
    <n v="799.95"/>
    <n v="12"/>
    <n v="9599.4000000000015"/>
  </r>
  <r>
    <s v="Luís Oliveira"/>
    <x v="0"/>
    <x v="0"/>
    <x v="0"/>
    <d v="2019-06-24T00:00:00"/>
    <n v="799.95"/>
    <n v="19"/>
    <n v="15199.050000000001"/>
  </r>
  <r>
    <s v="Renata Santos"/>
    <x v="6"/>
    <x v="2"/>
    <x v="0"/>
    <d v="2019-06-25T00:00:00"/>
    <n v="799.95"/>
    <n v="16"/>
    <n v="12799.2"/>
  </r>
  <r>
    <s v="Ágata Fernandes"/>
    <x v="1"/>
    <x v="0"/>
    <x v="0"/>
    <d v="2019-06-25T00:00:00"/>
    <n v="799.95"/>
    <n v="17"/>
    <n v="13599.150000000001"/>
  </r>
  <r>
    <s v="Biana Silva"/>
    <x v="3"/>
    <x v="3"/>
    <x v="4"/>
    <d v="2019-06-25T00:00:00"/>
    <n v="799.95"/>
    <n v="8"/>
    <n v="6399.6"/>
  </r>
  <r>
    <s v="Manuela Sousa"/>
    <x v="7"/>
    <x v="0"/>
    <x v="4"/>
    <d v="2019-06-25T00:00:00"/>
    <n v="79.989999999999995"/>
    <n v="3"/>
    <n v="239.96999999999997"/>
  </r>
  <r>
    <s v="Eduardo Goncalves"/>
    <x v="4"/>
    <x v="3"/>
    <x v="3"/>
    <d v="2019-06-26T00:00:00"/>
    <n v="79.989999999999995"/>
    <n v="15"/>
    <n v="1199.8499999999999"/>
  </r>
  <r>
    <s v="Sofia Costa"/>
    <x v="1"/>
    <x v="3"/>
    <x v="2"/>
    <d v="2019-06-27T00:00:00"/>
    <n v="168.95"/>
    <n v="13"/>
    <n v="2196.35"/>
  </r>
  <r>
    <s v="Leonardo Goncalves"/>
    <x v="7"/>
    <x v="3"/>
    <x v="3"/>
    <d v="2019-06-27T00:00:00"/>
    <n v="168.95"/>
    <n v="3"/>
    <n v="506.84999999999997"/>
  </r>
  <r>
    <s v="Juliana Lima"/>
    <x v="4"/>
    <x v="0"/>
    <x v="2"/>
    <d v="2019-06-28T00:00:00"/>
    <n v="79.989999999999995"/>
    <n v="6"/>
    <n v="479.93999999999994"/>
  </r>
  <r>
    <s v="Bruno Lima"/>
    <x v="1"/>
    <x v="0"/>
    <x v="1"/>
    <d v="2019-06-28T00:00:00"/>
    <n v="340.95"/>
    <n v="5"/>
    <n v="1704.75"/>
  </r>
  <r>
    <s v="Kaua Alves"/>
    <x v="1"/>
    <x v="2"/>
    <x v="1"/>
    <d v="2019-06-30T00:00:00"/>
    <n v="340.95"/>
    <n v="15"/>
    <n v="5114.25"/>
  </r>
  <r>
    <s v="Júlio Almeida"/>
    <x v="5"/>
    <x v="0"/>
    <x v="1"/>
    <d v="2019-06-30T00:00:00"/>
    <n v="340.95"/>
    <n v="2"/>
    <n v="681.9"/>
  </r>
  <r>
    <s v="Luís Oliveira"/>
    <x v="7"/>
    <x v="3"/>
    <x v="2"/>
    <d v="2019-07-01T00:00:00"/>
    <n v="79.989999999999995"/>
    <n v="4"/>
    <n v="319.95999999999998"/>
  </r>
  <r>
    <s v="Renata Santos"/>
    <x v="0"/>
    <x v="2"/>
    <x v="0"/>
    <d v="2019-07-01T00:00:00"/>
    <n v="340.95"/>
    <n v="9"/>
    <n v="3068.5499999999997"/>
  </r>
  <r>
    <s v="Ágata Fernandes"/>
    <x v="1"/>
    <x v="3"/>
    <x v="1"/>
    <d v="2019-07-01T00:00:00"/>
    <n v="79.989999999999995"/>
    <n v="8"/>
    <n v="639.91999999999996"/>
  </r>
  <r>
    <s v="Biana Silva"/>
    <x v="4"/>
    <x v="3"/>
    <x v="0"/>
    <d v="2019-07-02T00:00:00"/>
    <n v="799.95"/>
    <n v="10"/>
    <n v="7999.5"/>
  </r>
  <r>
    <s v="Manuela Sousa"/>
    <x v="3"/>
    <x v="0"/>
    <x v="2"/>
    <d v="2019-07-03T00:00:00"/>
    <n v="79.989999999999995"/>
    <n v="4"/>
    <n v="319.95999999999998"/>
  </r>
  <r>
    <s v="Eduardo Goncalves"/>
    <x v="1"/>
    <x v="3"/>
    <x v="3"/>
    <d v="2019-07-03T00:00:00"/>
    <n v="340.95"/>
    <n v="13"/>
    <n v="4432.3499999999995"/>
  </r>
  <r>
    <s v="Sofia Costa"/>
    <x v="5"/>
    <x v="0"/>
    <x v="0"/>
    <d v="2019-07-05T00:00:00"/>
    <n v="168.95"/>
    <n v="8"/>
    <n v="1351.6"/>
  </r>
  <r>
    <s v="Leonardo Goncalves"/>
    <x v="7"/>
    <x v="0"/>
    <x v="1"/>
    <d v="2019-07-07T00:00:00"/>
    <n v="79.989999999999995"/>
    <n v="10"/>
    <n v="799.9"/>
  </r>
  <r>
    <s v="Juliana Lima"/>
    <x v="1"/>
    <x v="0"/>
    <x v="1"/>
    <d v="2019-07-07T00:00:00"/>
    <n v="340.95"/>
    <n v="7"/>
    <n v="2386.65"/>
  </r>
  <r>
    <s v="Bruno Lima"/>
    <x v="6"/>
    <x v="0"/>
    <x v="4"/>
    <d v="2019-07-07T00:00:00"/>
    <n v="79.989999999999995"/>
    <n v="15"/>
    <n v="1199.8499999999999"/>
  </r>
  <r>
    <s v="Kaua Alves"/>
    <x v="6"/>
    <x v="2"/>
    <x v="4"/>
    <d v="2019-07-07T00:00:00"/>
    <n v="168.95"/>
    <n v="3"/>
    <n v="506.84999999999997"/>
  </r>
  <r>
    <s v="Júlio Almeida"/>
    <x v="5"/>
    <x v="3"/>
    <x v="2"/>
    <d v="2019-07-08T00:00:00"/>
    <n v="79.989999999999995"/>
    <n v="3"/>
    <n v="239.96999999999997"/>
  </r>
  <r>
    <s v="Luís Oliveira"/>
    <x v="2"/>
    <x v="3"/>
    <x v="0"/>
    <d v="2019-07-08T00:00:00"/>
    <n v="168.95"/>
    <n v="17"/>
    <n v="2872.1499999999996"/>
  </r>
  <r>
    <s v="Renata Santos"/>
    <x v="7"/>
    <x v="3"/>
    <x v="3"/>
    <d v="2019-07-08T00:00:00"/>
    <n v="79.989999999999995"/>
    <n v="14"/>
    <n v="1119.8599999999999"/>
  </r>
  <r>
    <s v="Ágata Fernandes"/>
    <x v="1"/>
    <x v="1"/>
    <x v="4"/>
    <d v="2019-07-08T00:00:00"/>
    <n v="799.95"/>
    <n v="5"/>
    <n v="3999.75"/>
  </r>
  <r>
    <s v="Biana Silva"/>
    <x v="1"/>
    <x v="1"/>
    <x v="0"/>
    <d v="2019-07-09T00:00:00"/>
    <n v="340.95"/>
    <n v="6"/>
    <n v="2045.6999999999998"/>
  </r>
  <r>
    <s v="Manuela Sousa"/>
    <x v="0"/>
    <x v="2"/>
    <x v="0"/>
    <d v="2019-07-10T00:00:00"/>
    <n v="340.95"/>
    <n v="9"/>
    <n v="3068.5499999999997"/>
  </r>
  <r>
    <s v="Eduardo Goncalves"/>
    <x v="7"/>
    <x v="2"/>
    <x v="1"/>
    <d v="2019-07-10T00:00:00"/>
    <n v="340.95"/>
    <n v="6"/>
    <n v="2045.6999999999998"/>
  </r>
  <r>
    <s v="Sofia Costa"/>
    <x v="6"/>
    <x v="2"/>
    <x v="1"/>
    <d v="2019-07-11T00:00:00"/>
    <n v="799.95"/>
    <n v="7"/>
    <n v="5599.6500000000005"/>
  </r>
  <r>
    <s v="Leonardo Goncalves"/>
    <x v="7"/>
    <x v="3"/>
    <x v="1"/>
    <d v="2019-07-11T00:00:00"/>
    <n v="168.95"/>
    <n v="4"/>
    <n v="675.8"/>
  </r>
  <r>
    <s v="Juliana Lima"/>
    <x v="3"/>
    <x v="2"/>
    <x v="0"/>
    <d v="2019-07-12T00:00:00"/>
    <n v="168.95"/>
    <n v="13"/>
    <n v="2196.35"/>
  </r>
  <r>
    <s v="Bruno Lima"/>
    <x v="7"/>
    <x v="3"/>
    <x v="1"/>
    <d v="2019-07-15T00:00:00"/>
    <n v="79.989999999999995"/>
    <n v="8"/>
    <n v="639.91999999999996"/>
  </r>
  <r>
    <s v="Kaua Alves"/>
    <x v="5"/>
    <x v="3"/>
    <x v="1"/>
    <d v="2019-07-15T00:00:00"/>
    <n v="79.989999999999995"/>
    <n v="12"/>
    <n v="959.87999999999988"/>
  </r>
  <r>
    <s v="Júlio Almeida"/>
    <x v="1"/>
    <x v="2"/>
    <x v="4"/>
    <d v="2019-07-15T00:00:00"/>
    <n v="79.989999999999995"/>
    <n v="3"/>
    <n v="239.96999999999997"/>
  </r>
  <r>
    <s v="Luís Oliveira"/>
    <x v="3"/>
    <x v="3"/>
    <x v="2"/>
    <d v="2019-07-16T00:00:00"/>
    <n v="79.989999999999995"/>
    <n v="15"/>
    <n v="1199.8499999999999"/>
  </r>
  <r>
    <s v="Renata Santos"/>
    <x v="4"/>
    <x v="2"/>
    <x v="3"/>
    <d v="2019-07-16T00:00:00"/>
    <n v="168.95"/>
    <n v="4"/>
    <n v="675.8"/>
  </r>
  <r>
    <s v="Ágata Fernandes"/>
    <x v="7"/>
    <x v="0"/>
    <x v="3"/>
    <d v="2019-07-17T00:00:00"/>
    <n v="79.989999999999995"/>
    <n v="12"/>
    <n v="959.87999999999988"/>
  </r>
  <r>
    <s v="Biana Silva"/>
    <x v="7"/>
    <x v="2"/>
    <x v="1"/>
    <d v="2019-07-17T00:00:00"/>
    <n v="340.95"/>
    <n v="2"/>
    <n v="681.9"/>
  </r>
  <r>
    <s v="Manuela Sousa"/>
    <x v="1"/>
    <x v="2"/>
    <x v="1"/>
    <d v="2019-07-18T00:00:00"/>
    <n v="340.95"/>
    <n v="5"/>
    <n v="1704.75"/>
  </r>
  <r>
    <s v="Eduardo Goncalves"/>
    <x v="5"/>
    <x v="0"/>
    <x v="4"/>
    <d v="2019-07-18T00:00:00"/>
    <n v="340.95"/>
    <n v="3"/>
    <n v="1022.8499999999999"/>
  </r>
  <r>
    <s v="Sofia Costa"/>
    <x v="0"/>
    <x v="0"/>
    <x v="3"/>
    <d v="2019-07-19T00:00:00"/>
    <n v="79.989999999999995"/>
    <n v="3"/>
    <n v="239.96999999999997"/>
  </r>
  <r>
    <s v="Leonardo Goncalves"/>
    <x v="4"/>
    <x v="3"/>
    <x v="2"/>
    <d v="2019-07-23T00:00:00"/>
    <n v="168.95"/>
    <n v="2"/>
    <n v="337.9"/>
  </r>
  <r>
    <s v="Juliana Lima"/>
    <x v="5"/>
    <x v="2"/>
    <x v="2"/>
    <d v="2019-07-23T00:00:00"/>
    <n v="168.95"/>
    <n v="2"/>
    <n v="337.9"/>
  </r>
  <r>
    <s v="Bruno Lima"/>
    <x v="6"/>
    <x v="3"/>
    <x v="4"/>
    <d v="2019-07-24T00:00:00"/>
    <n v="79.989999999999995"/>
    <n v="2"/>
    <n v="159.97999999999999"/>
  </r>
  <r>
    <s v="Kaua Alves"/>
    <x v="5"/>
    <x v="3"/>
    <x v="4"/>
    <d v="2019-07-25T00:00:00"/>
    <n v="340.95"/>
    <n v="6"/>
    <n v="2045.6999999999998"/>
  </r>
  <r>
    <s v="Júlio Almeida"/>
    <x v="4"/>
    <x v="0"/>
    <x v="0"/>
    <d v="2019-07-26T00:00:00"/>
    <n v="168.95"/>
    <n v="17"/>
    <n v="2872.1499999999996"/>
  </r>
  <r>
    <s v="Luís Oliveira"/>
    <x v="4"/>
    <x v="2"/>
    <x v="1"/>
    <d v="2019-07-28T00:00:00"/>
    <n v="799.95"/>
    <n v="10"/>
    <n v="7999.5"/>
  </r>
  <r>
    <s v="Renata Santos"/>
    <x v="5"/>
    <x v="3"/>
    <x v="1"/>
    <d v="2019-07-28T00:00:00"/>
    <n v="340.95"/>
    <n v="14"/>
    <n v="4773.3"/>
  </r>
  <r>
    <s v="Ágata Fernandes"/>
    <x v="4"/>
    <x v="2"/>
    <x v="2"/>
    <d v="2019-07-29T00:00:00"/>
    <n v="340.95"/>
    <n v="9"/>
    <n v="3068.5499999999997"/>
  </r>
  <r>
    <s v="Biana Silva"/>
    <x v="5"/>
    <x v="0"/>
    <x v="3"/>
    <d v="2019-07-29T00:00:00"/>
    <n v="79.989999999999995"/>
    <n v="10"/>
    <n v="799.9"/>
  </r>
  <r>
    <s v="Manuela Sousa"/>
    <x v="1"/>
    <x v="3"/>
    <x v="0"/>
    <d v="2019-07-31T00:00:00"/>
    <n v="79.989999999999995"/>
    <n v="8"/>
    <n v="639.91999999999996"/>
  </r>
  <r>
    <s v="Eduardo Goncalves"/>
    <x v="4"/>
    <x v="2"/>
    <x v="4"/>
    <d v="2019-08-01T00:00:00"/>
    <n v="79.989999999999995"/>
    <n v="9"/>
    <n v="719.91"/>
  </r>
  <r>
    <s v="Sofia Costa"/>
    <x v="1"/>
    <x v="0"/>
    <x v="1"/>
    <d v="2019-08-02T00:00:00"/>
    <n v="799.95"/>
    <n v="7"/>
    <n v="5599.6500000000005"/>
  </r>
  <r>
    <s v="Leonardo Goncalves"/>
    <x v="7"/>
    <x v="3"/>
    <x v="4"/>
    <d v="2019-08-02T00:00:00"/>
    <n v="799.95"/>
    <n v="5"/>
    <n v="3999.75"/>
  </r>
  <r>
    <s v="Juliana Lima"/>
    <x v="3"/>
    <x v="2"/>
    <x v="1"/>
    <d v="2019-08-04T00:00:00"/>
    <n v="340.95"/>
    <n v="8"/>
    <n v="2727.6"/>
  </r>
  <r>
    <s v="Bruno Lima"/>
    <x v="1"/>
    <x v="3"/>
    <x v="1"/>
    <d v="2019-08-05T00:00:00"/>
    <n v="340.95"/>
    <n v="10"/>
    <n v="3409.5"/>
  </r>
  <r>
    <s v="Kaua Alves"/>
    <x v="7"/>
    <x v="2"/>
    <x v="4"/>
    <d v="2019-08-05T00:00:00"/>
    <n v="168.95"/>
    <n v="5"/>
    <n v="844.75"/>
  </r>
  <r>
    <s v="Júlio Almeida"/>
    <x v="3"/>
    <x v="3"/>
    <x v="2"/>
    <d v="2019-08-07T00:00:00"/>
    <n v="340.95"/>
    <n v="10"/>
    <n v="3409.5"/>
  </r>
  <r>
    <s v="Luís Oliveira"/>
    <x v="4"/>
    <x v="3"/>
    <x v="1"/>
    <d v="2019-08-07T00:00:00"/>
    <n v="79.989999999999995"/>
    <n v="3"/>
    <n v="239.96999999999997"/>
  </r>
  <r>
    <s v="Renata Santos"/>
    <x v="7"/>
    <x v="2"/>
    <x v="0"/>
    <d v="2019-08-08T00:00:00"/>
    <n v="340.95"/>
    <n v="16"/>
    <n v="5455.2"/>
  </r>
  <r>
    <s v="Ágata Fernandes"/>
    <x v="8"/>
    <x v="1"/>
    <x v="2"/>
    <d v="2019-08-09T00:00:00"/>
    <n v="79.989999999999995"/>
    <n v="8"/>
    <n v="639.91999999999996"/>
  </r>
  <r>
    <s v="Biana Silva"/>
    <x v="2"/>
    <x v="2"/>
    <x v="1"/>
    <d v="2019-08-09T00:00:00"/>
    <n v="340.95"/>
    <n v="5"/>
    <n v="1704.75"/>
  </r>
  <r>
    <s v="Manuela Sousa"/>
    <x v="5"/>
    <x v="3"/>
    <x v="2"/>
    <d v="2019-08-12T00:00:00"/>
    <n v="340.95"/>
    <n v="13"/>
    <n v="4432.3499999999995"/>
  </r>
  <r>
    <s v="Eduardo Goncalves"/>
    <x v="1"/>
    <x v="3"/>
    <x v="2"/>
    <d v="2019-08-12T00:00:00"/>
    <n v="79.989999999999995"/>
    <n v="13"/>
    <n v="1039.8699999999999"/>
  </r>
  <r>
    <s v="Sofia Costa"/>
    <x v="2"/>
    <x v="1"/>
    <x v="2"/>
    <d v="2019-08-12T00:00:00"/>
    <n v="340.95"/>
    <n v="11"/>
    <n v="3750.45"/>
  </r>
  <r>
    <s v="Leonardo Goncalves"/>
    <x v="6"/>
    <x v="0"/>
    <x v="1"/>
    <d v="2019-08-12T00:00:00"/>
    <n v="799.95"/>
    <n v="12"/>
    <n v="9599.4000000000015"/>
  </r>
  <r>
    <s v="Juliana Lima"/>
    <x v="6"/>
    <x v="3"/>
    <x v="4"/>
    <d v="2019-08-12T00:00:00"/>
    <n v="79.989999999999995"/>
    <n v="1"/>
    <n v="79.989999999999995"/>
  </r>
  <r>
    <s v="Bruno Lima"/>
    <x v="1"/>
    <x v="3"/>
    <x v="0"/>
    <d v="2019-08-13T00:00:00"/>
    <n v="168.95"/>
    <n v="8"/>
    <n v="1351.6"/>
  </r>
  <r>
    <s v="Kaua Alves"/>
    <x v="7"/>
    <x v="0"/>
    <x v="4"/>
    <d v="2019-08-13T00:00:00"/>
    <n v="340.95"/>
    <n v="7"/>
    <n v="2386.65"/>
  </r>
  <r>
    <s v="Júlio Almeida"/>
    <x v="0"/>
    <x v="0"/>
    <x v="0"/>
    <d v="2019-08-15T00:00:00"/>
    <n v="799.95"/>
    <n v="16"/>
    <n v="12799.2"/>
  </r>
  <r>
    <s v="Luís Oliveira"/>
    <x v="1"/>
    <x v="0"/>
    <x v="4"/>
    <d v="2019-08-15T00:00:00"/>
    <n v="168.95"/>
    <n v="5"/>
    <n v="844.75"/>
  </r>
  <r>
    <s v="Renata Santos"/>
    <x v="1"/>
    <x v="0"/>
    <x v="4"/>
    <d v="2019-08-15T00:00:00"/>
    <n v="79.989999999999995"/>
    <n v="8"/>
    <n v="639.91999999999996"/>
  </r>
  <r>
    <s v="Ágata Fernandes"/>
    <x v="5"/>
    <x v="0"/>
    <x v="2"/>
    <d v="2019-08-16T00:00:00"/>
    <n v="340.95"/>
    <n v="9"/>
    <n v="3068.5499999999997"/>
  </r>
  <r>
    <s v="Biana Silva"/>
    <x v="4"/>
    <x v="1"/>
    <x v="3"/>
    <d v="2019-08-16T00:00:00"/>
    <n v="340.95"/>
    <n v="8"/>
    <n v="2727.6"/>
  </r>
  <r>
    <s v="Manuela Sousa"/>
    <x v="7"/>
    <x v="0"/>
    <x v="1"/>
    <d v="2019-08-16T00:00:00"/>
    <n v="340.95"/>
    <n v="3"/>
    <n v="1022.8499999999999"/>
  </r>
  <r>
    <s v="Eduardo Goncalves"/>
    <x v="6"/>
    <x v="0"/>
    <x v="4"/>
    <d v="2019-08-16T00:00:00"/>
    <n v="340.95"/>
    <n v="15"/>
    <n v="5114.25"/>
  </r>
  <r>
    <s v="Sofia Costa"/>
    <x v="4"/>
    <x v="3"/>
    <x v="1"/>
    <d v="2019-08-19T00:00:00"/>
    <n v="799.95"/>
    <n v="13"/>
    <n v="10399.35"/>
  </r>
  <r>
    <s v="Leonardo Goncalves"/>
    <x v="0"/>
    <x v="2"/>
    <x v="1"/>
    <d v="2019-08-19T00:00:00"/>
    <n v="79.989999999999995"/>
    <n v="7"/>
    <n v="559.92999999999995"/>
  </r>
  <r>
    <s v="Juliana Lima"/>
    <x v="1"/>
    <x v="2"/>
    <x v="4"/>
    <d v="2019-08-19T00:00:00"/>
    <n v="340.95"/>
    <n v="1"/>
    <n v="340.95"/>
  </r>
  <r>
    <s v="Bruno Lima"/>
    <x v="8"/>
    <x v="0"/>
    <x v="2"/>
    <d v="2019-08-20T00:00:00"/>
    <n v="79.989999999999995"/>
    <n v="13"/>
    <n v="1039.8699999999999"/>
  </r>
  <r>
    <s v="Kaua Alves"/>
    <x v="5"/>
    <x v="3"/>
    <x v="1"/>
    <d v="2019-08-20T00:00:00"/>
    <n v="168.95"/>
    <n v="2"/>
    <n v="337.9"/>
  </r>
  <r>
    <s v="Júlio Almeida"/>
    <x v="8"/>
    <x v="2"/>
    <x v="3"/>
    <d v="2019-08-22T00:00:00"/>
    <n v="340.95"/>
    <n v="1"/>
    <n v="340.95"/>
  </r>
  <r>
    <s v="Luís Oliveira"/>
    <x v="7"/>
    <x v="2"/>
    <x v="1"/>
    <d v="2019-08-23T00:00:00"/>
    <n v="340.95"/>
    <n v="1"/>
    <n v="340.95"/>
  </r>
  <r>
    <s v="Renata Santos"/>
    <x v="6"/>
    <x v="1"/>
    <x v="4"/>
    <d v="2019-08-25T00:00:00"/>
    <n v="79.989999999999995"/>
    <n v="8"/>
    <n v="639.91999999999996"/>
  </r>
  <r>
    <s v="Ágata Fernandes"/>
    <x v="5"/>
    <x v="3"/>
    <x v="3"/>
    <d v="2019-08-26T00:00:00"/>
    <n v="799.95"/>
    <n v="10"/>
    <n v="7999.5"/>
  </r>
  <r>
    <s v="Biana Silva"/>
    <x v="1"/>
    <x v="1"/>
    <x v="4"/>
    <d v="2019-08-27T00:00:00"/>
    <n v="79.989999999999995"/>
    <n v="15"/>
    <n v="1199.8499999999999"/>
  </r>
  <r>
    <s v="Manuela Sousa"/>
    <x v="0"/>
    <x v="2"/>
    <x v="3"/>
    <d v="2019-08-28T00:00:00"/>
    <n v="168.95"/>
    <n v="13"/>
    <n v="2196.35"/>
  </r>
  <r>
    <s v="Eduardo Goncalves"/>
    <x v="1"/>
    <x v="3"/>
    <x v="4"/>
    <d v="2019-08-28T00:00:00"/>
    <n v="168.95"/>
    <n v="12"/>
    <n v="2027.3999999999999"/>
  </r>
  <r>
    <s v="Sofia Costa"/>
    <x v="5"/>
    <x v="2"/>
    <x v="2"/>
    <d v="2019-08-29T00:00:00"/>
    <n v="340.95"/>
    <n v="5"/>
    <n v="1704.75"/>
  </r>
  <r>
    <s v="Leonardo Goncalves"/>
    <x v="6"/>
    <x v="3"/>
    <x v="4"/>
    <d v="2019-08-30T00:00:00"/>
    <n v="340.95"/>
    <n v="7"/>
    <n v="2386.65"/>
  </r>
  <r>
    <s v="Juliana Lima"/>
    <x v="0"/>
    <x v="2"/>
    <x v="1"/>
    <d v="2019-09-02T00:00:00"/>
    <n v="340.95"/>
    <n v="5"/>
    <n v="1704.75"/>
  </r>
  <r>
    <s v="Bruno Lima"/>
    <x v="3"/>
    <x v="2"/>
    <x v="1"/>
    <d v="2019-09-03T00:00:00"/>
    <n v="340.95"/>
    <n v="10"/>
    <n v="3409.5"/>
  </r>
  <r>
    <s v="Kaua Alves"/>
    <x v="8"/>
    <x v="2"/>
    <x v="1"/>
    <d v="2019-09-04T00:00:00"/>
    <n v="79.989999999999995"/>
    <n v="7"/>
    <n v="559.92999999999995"/>
  </r>
  <r>
    <s v="Júlio Almeida"/>
    <x v="1"/>
    <x v="3"/>
    <x v="2"/>
    <d v="2019-09-05T00:00:00"/>
    <n v="799.95"/>
    <n v="13"/>
    <n v="10399.35"/>
  </r>
  <r>
    <s v="Luís Oliveira"/>
    <x v="3"/>
    <x v="1"/>
    <x v="3"/>
    <d v="2019-09-06T00:00:00"/>
    <n v="168.95"/>
    <n v="3"/>
    <n v="506.84999999999997"/>
  </r>
  <r>
    <s v="Renata Santos"/>
    <x v="6"/>
    <x v="0"/>
    <x v="4"/>
    <d v="2019-09-06T00:00:00"/>
    <n v="340.95"/>
    <n v="7"/>
    <n v="2386.65"/>
  </r>
  <r>
    <s v="Ágata Fernandes"/>
    <x v="5"/>
    <x v="3"/>
    <x v="2"/>
    <d v="2019-09-09T00:00:00"/>
    <n v="340.95"/>
    <n v="9"/>
    <n v="3068.5499999999997"/>
  </r>
  <r>
    <s v="Biana Silva"/>
    <x v="4"/>
    <x v="0"/>
    <x v="2"/>
    <d v="2019-09-09T00:00:00"/>
    <n v="79.989999999999995"/>
    <n v="2"/>
    <n v="159.97999999999999"/>
  </r>
  <r>
    <s v="Manuela Sousa"/>
    <x v="4"/>
    <x v="2"/>
    <x v="2"/>
    <d v="2019-09-09T00:00:00"/>
    <n v="168.95"/>
    <n v="1"/>
    <n v="168.95"/>
  </r>
  <r>
    <s v="Eduardo Goncalves"/>
    <x v="1"/>
    <x v="0"/>
    <x v="2"/>
    <d v="2019-09-09T00:00:00"/>
    <n v="340.95"/>
    <n v="14"/>
    <n v="4773.3"/>
  </r>
  <r>
    <s v="Sofia Costa"/>
    <x v="1"/>
    <x v="2"/>
    <x v="3"/>
    <d v="2019-09-09T00:00:00"/>
    <n v="168.95"/>
    <n v="6"/>
    <n v="1013.6999999999999"/>
  </r>
  <r>
    <s v="Leonardo Goncalves"/>
    <x v="7"/>
    <x v="1"/>
    <x v="3"/>
    <d v="2019-09-09T00:00:00"/>
    <n v="168.95"/>
    <n v="15"/>
    <n v="2534.25"/>
  </r>
  <r>
    <s v="Juliana Lima"/>
    <x v="8"/>
    <x v="1"/>
    <x v="4"/>
    <d v="2019-09-09T00:00:00"/>
    <n v="340.95"/>
    <n v="8"/>
    <n v="2727.6"/>
  </r>
  <r>
    <s v="Bruno Lima"/>
    <x v="6"/>
    <x v="2"/>
    <x v="2"/>
    <d v="2019-09-15T00:00:00"/>
    <n v="79.989999999999995"/>
    <n v="7"/>
    <n v="559.92999999999995"/>
  </r>
  <r>
    <s v="Kaua Alves"/>
    <x v="5"/>
    <x v="1"/>
    <x v="4"/>
    <d v="2019-09-15T00:00:00"/>
    <n v="340.95"/>
    <n v="13"/>
    <n v="4432.3499999999995"/>
  </r>
  <r>
    <s v="Júlio Almeida"/>
    <x v="5"/>
    <x v="3"/>
    <x v="4"/>
    <d v="2019-09-15T00:00:00"/>
    <n v="79.989999999999995"/>
    <n v="15"/>
    <n v="1199.8499999999999"/>
  </r>
  <r>
    <s v="Luís Oliveira"/>
    <x v="1"/>
    <x v="1"/>
    <x v="1"/>
    <d v="2019-09-17T00:00:00"/>
    <n v="79.989999999999995"/>
    <n v="1"/>
    <n v="79.989999999999995"/>
  </r>
  <r>
    <s v="Renata Santos"/>
    <x v="8"/>
    <x v="0"/>
    <x v="0"/>
    <d v="2019-09-18T00:00:00"/>
    <n v="168.95"/>
    <n v="20"/>
    <n v="3379"/>
  </r>
  <r>
    <s v="Ágata Fernandes"/>
    <x v="4"/>
    <x v="0"/>
    <x v="1"/>
    <d v="2019-09-18T00:00:00"/>
    <n v="340.95"/>
    <n v="13"/>
    <n v="4432.3499999999995"/>
  </r>
  <r>
    <s v="Biana Silva"/>
    <x v="0"/>
    <x v="0"/>
    <x v="4"/>
    <d v="2019-09-18T00:00:00"/>
    <n v="799.95"/>
    <n v="9"/>
    <n v="7199.55"/>
  </r>
  <r>
    <s v="Manuela Sousa"/>
    <x v="4"/>
    <x v="3"/>
    <x v="2"/>
    <d v="2019-09-23T00:00:00"/>
    <n v="340.95"/>
    <n v="8"/>
    <n v="2727.6"/>
  </r>
  <r>
    <s v="Eduardo Goncalves"/>
    <x v="1"/>
    <x v="2"/>
    <x v="0"/>
    <d v="2019-09-23T00:00:00"/>
    <n v="168.95"/>
    <n v="20"/>
    <n v="3379"/>
  </r>
  <r>
    <s v="Sofia Costa"/>
    <x v="0"/>
    <x v="2"/>
    <x v="3"/>
    <d v="2019-09-23T00:00:00"/>
    <n v="340.95"/>
    <n v="6"/>
    <n v="2045.6999999999998"/>
  </r>
  <r>
    <s v="Leonardo Goncalves"/>
    <x v="6"/>
    <x v="3"/>
    <x v="4"/>
    <d v="2019-09-23T00:00:00"/>
    <n v="340.95"/>
    <n v="6"/>
    <n v="2045.6999999999998"/>
  </r>
  <r>
    <s v="Juliana Lima"/>
    <x v="5"/>
    <x v="3"/>
    <x v="4"/>
    <d v="2019-09-23T00:00:00"/>
    <n v="168.95"/>
    <n v="6"/>
    <n v="1013.6999999999999"/>
  </r>
  <r>
    <s v="Bruno Lima"/>
    <x v="7"/>
    <x v="1"/>
    <x v="0"/>
    <d v="2019-09-24T00:00:00"/>
    <n v="799.95"/>
    <n v="19"/>
    <n v="15199.050000000001"/>
  </r>
  <r>
    <s v="Kaua Alves"/>
    <x v="2"/>
    <x v="0"/>
    <x v="4"/>
    <d v="2019-09-24T00:00:00"/>
    <n v="340.95"/>
    <n v="10"/>
    <n v="3409.5"/>
  </r>
  <r>
    <s v="Júlio Almeida"/>
    <x v="4"/>
    <x v="0"/>
    <x v="2"/>
    <d v="2019-09-25T00:00:00"/>
    <n v="168.95"/>
    <n v="6"/>
    <n v="1013.6999999999999"/>
  </r>
  <r>
    <s v="Luís Oliveira"/>
    <x v="0"/>
    <x v="2"/>
    <x v="4"/>
    <d v="2019-09-26T00:00:00"/>
    <n v="79.989999999999995"/>
    <n v="7"/>
    <n v="559.92999999999995"/>
  </r>
  <r>
    <s v="Renata Santos"/>
    <x v="5"/>
    <x v="2"/>
    <x v="2"/>
    <d v="2019-09-29T00:00:00"/>
    <n v="340.95"/>
    <n v="13"/>
    <n v="4432.3499999999995"/>
  </r>
  <r>
    <s v="Ágata Fernandes"/>
    <x v="5"/>
    <x v="1"/>
    <x v="3"/>
    <d v="2019-09-29T00:00:00"/>
    <n v="168.95"/>
    <n v="10"/>
    <n v="1689.5"/>
  </r>
  <r>
    <s v="Biana Silva"/>
    <x v="4"/>
    <x v="3"/>
    <x v="1"/>
    <d v="2019-09-30T00:00:00"/>
    <n v="799.95"/>
    <n v="15"/>
    <n v="11999.25"/>
  </r>
  <r>
    <s v="Manuela Sousa"/>
    <x v="4"/>
    <x v="3"/>
    <x v="1"/>
    <d v="2019-09-30T00:00:00"/>
    <n v="340.95"/>
    <n v="3"/>
    <n v="1022.8499999999999"/>
  </r>
  <r>
    <s v="Eduardo Goncalves"/>
    <x v="6"/>
    <x v="3"/>
    <x v="4"/>
    <d v="2019-09-30T00:00:00"/>
    <n v="168.95"/>
    <n v="10"/>
    <n v="1689.5"/>
  </r>
  <r>
    <s v="Sofia Costa"/>
    <x v="7"/>
    <x v="3"/>
    <x v="3"/>
    <d v="2019-10-01T00:00:00"/>
    <n v="799.95"/>
    <n v="11"/>
    <n v="8799.4500000000007"/>
  </r>
  <r>
    <s v="Leonardo Goncalves"/>
    <x v="5"/>
    <x v="2"/>
    <x v="1"/>
    <d v="2019-10-01T00:00:00"/>
    <n v="799.95"/>
    <n v="4"/>
    <n v="3199.8"/>
  </r>
  <r>
    <s v="Juliana Lima"/>
    <x v="6"/>
    <x v="3"/>
    <x v="4"/>
    <d v="2019-10-01T00:00:00"/>
    <n v="79.989999999999995"/>
    <n v="11"/>
    <n v="879.89"/>
  </r>
  <r>
    <s v="Bruno Lima"/>
    <x v="3"/>
    <x v="2"/>
    <x v="1"/>
    <d v="2019-10-02T00:00:00"/>
    <n v="340.95"/>
    <n v="9"/>
    <n v="3068.5499999999997"/>
  </r>
  <r>
    <s v="Kaua Alves"/>
    <x v="7"/>
    <x v="0"/>
    <x v="2"/>
    <d v="2019-10-03T00:00:00"/>
    <n v="799.95"/>
    <n v="9"/>
    <n v="7199.55"/>
  </r>
  <r>
    <s v="Júlio Almeida"/>
    <x v="8"/>
    <x v="3"/>
    <x v="0"/>
    <d v="2019-10-03T00:00:00"/>
    <n v="79.989999999999995"/>
    <n v="19"/>
    <n v="1519.81"/>
  </r>
  <r>
    <s v="Luís Oliveira"/>
    <x v="7"/>
    <x v="3"/>
    <x v="0"/>
    <d v="2019-10-06T00:00:00"/>
    <n v="799.95"/>
    <n v="14"/>
    <n v="11199.300000000001"/>
  </r>
  <r>
    <s v="Renata Santos"/>
    <x v="1"/>
    <x v="3"/>
    <x v="2"/>
    <d v="2019-10-07T00:00:00"/>
    <n v="168.95"/>
    <n v="1"/>
    <n v="168.95"/>
  </r>
  <r>
    <s v="Ágata Fernandes"/>
    <x v="6"/>
    <x v="3"/>
    <x v="2"/>
    <d v="2019-10-07T00:00:00"/>
    <n v="168.95"/>
    <n v="1"/>
    <n v="168.95"/>
  </r>
  <r>
    <s v="Biana Silva"/>
    <x v="1"/>
    <x v="0"/>
    <x v="0"/>
    <d v="2019-10-07T00:00:00"/>
    <n v="340.95"/>
    <n v="12"/>
    <n v="4091.3999999999996"/>
  </r>
  <r>
    <s v="Manuela Sousa"/>
    <x v="1"/>
    <x v="3"/>
    <x v="3"/>
    <d v="2019-10-07T00:00:00"/>
    <n v="79.989999999999995"/>
    <n v="15"/>
    <n v="1199.8499999999999"/>
  </r>
  <r>
    <s v="Eduardo Goncalves"/>
    <x v="8"/>
    <x v="2"/>
    <x v="0"/>
    <d v="2019-10-08T00:00:00"/>
    <n v="168.95"/>
    <n v="6"/>
    <n v="1013.6999999999999"/>
  </r>
  <r>
    <s v="Sofia Costa"/>
    <x v="1"/>
    <x v="1"/>
    <x v="3"/>
    <d v="2019-10-08T00:00:00"/>
    <n v="799.95"/>
    <n v="15"/>
    <n v="11999.25"/>
  </r>
  <r>
    <s v="Leonardo Goncalves"/>
    <x v="1"/>
    <x v="1"/>
    <x v="4"/>
    <d v="2019-10-08T00:00:00"/>
    <n v="168.95"/>
    <n v="14"/>
    <n v="2365.2999999999997"/>
  </r>
  <r>
    <s v="Juliana Lima"/>
    <x v="5"/>
    <x v="1"/>
    <x v="4"/>
    <d v="2019-10-08T00:00:00"/>
    <n v="340.95"/>
    <n v="1"/>
    <n v="340.95"/>
  </r>
  <r>
    <s v="Bruno Lima"/>
    <x v="6"/>
    <x v="2"/>
    <x v="4"/>
    <d v="2019-10-09T00:00:00"/>
    <n v="168.95"/>
    <n v="12"/>
    <n v="2027.3999999999999"/>
  </r>
  <r>
    <s v="Kaua Alves"/>
    <x v="7"/>
    <x v="0"/>
    <x v="0"/>
    <d v="2019-10-10T00:00:00"/>
    <n v="168.95"/>
    <n v="8"/>
    <n v="1351.6"/>
  </r>
  <r>
    <s v="Júlio Almeida"/>
    <x v="4"/>
    <x v="2"/>
    <x v="2"/>
    <d v="2019-10-11T00:00:00"/>
    <n v="168.95"/>
    <n v="10"/>
    <n v="1689.5"/>
  </r>
  <r>
    <s v="Luís Oliveira"/>
    <x v="3"/>
    <x v="2"/>
    <x v="2"/>
    <d v="2019-10-13T00:00:00"/>
    <n v="340.95"/>
    <n v="4"/>
    <n v="1363.8"/>
  </r>
  <r>
    <s v="Renata Santos"/>
    <x v="0"/>
    <x v="3"/>
    <x v="4"/>
    <d v="2019-10-13T00:00:00"/>
    <n v="340.95"/>
    <n v="1"/>
    <n v="340.95"/>
  </r>
  <r>
    <s v="Ágata Fernandes"/>
    <x v="6"/>
    <x v="0"/>
    <x v="3"/>
    <d v="2019-10-14T00:00:00"/>
    <n v="799.95"/>
    <n v="3"/>
    <n v="2399.8500000000004"/>
  </r>
  <r>
    <s v="Eduardo Goncalves"/>
    <x v="0"/>
    <x v="3"/>
    <x v="3"/>
    <d v="2019-10-18T00:00:00"/>
    <n v="340.95"/>
    <n v="8"/>
    <n v="2727.6"/>
  </r>
  <r>
    <s v="Sofia Costa"/>
    <x v="4"/>
    <x v="0"/>
    <x v="0"/>
    <d v="2019-10-20T00:00:00"/>
    <n v="799.95"/>
    <n v="11"/>
    <n v="8799.4500000000007"/>
  </r>
  <r>
    <s v="Leonardo Goncalves"/>
    <x v="8"/>
    <x v="1"/>
    <x v="2"/>
    <d v="2019-10-24T00:00:00"/>
    <n v="340.95"/>
    <n v="6"/>
    <n v="2045.6999999999998"/>
  </r>
  <r>
    <s v="Juliana Lima"/>
    <x v="3"/>
    <x v="1"/>
    <x v="1"/>
    <d v="2019-10-24T00:00:00"/>
    <n v="340.95"/>
    <n v="1"/>
    <n v="340.95"/>
  </r>
  <r>
    <s v="Bruno Lima"/>
    <x v="5"/>
    <x v="2"/>
    <x v="0"/>
    <d v="2019-10-25T00:00:00"/>
    <n v="340.95"/>
    <n v="18"/>
    <n v="6137.0999999999995"/>
  </r>
  <r>
    <s v="Kaua Alves"/>
    <x v="4"/>
    <x v="2"/>
    <x v="1"/>
    <d v="2019-10-25T00:00:00"/>
    <n v="168.95"/>
    <n v="1"/>
    <n v="168.95"/>
  </r>
  <r>
    <s v="Júlio Almeida"/>
    <x v="1"/>
    <x v="0"/>
    <x v="0"/>
    <d v="2019-10-27T00:00:00"/>
    <n v="340.95"/>
    <n v="16"/>
    <n v="5455.2"/>
  </r>
  <r>
    <s v="Luís Oliveira"/>
    <x v="3"/>
    <x v="1"/>
    <x v="0"/>
    <d v="2019-10-28T00:00:00"/>
    <n v="168.95"/>
    <n v="18"/>
    <n v="3041.1"/>
  </r>
  <r>
    <s v="Renata Santos"/>
    <x v="8"/>
    <x v="2"/>
    <x v="3"/>
    <d v="2019-10-28T00:00:00"/>
    <n v="79.989999999999995"/>
    <n v="8"/>
    <n v="639.91999999999996"/>
  </r>
  <r>
    <s v="Ágata Fernandes"/>
    <x v="3"/>
    <x v="1"/>
    <x v="1"/>
    <d v="2019-10-28T00:00:00"/>
    <n v="799.95"/>
    <n v="13"/>
    <n v="10399.35"/>
  </r>
  <r>
    <s v="Biana Silva"/>
    <x v="7"/>
    <x v="0"/>
    <x v="1"/>
    <d v="2019-10-28T00:00:00"/>
    <n v="799.95"/>
    <n v="5"/>
    <n v="3999.75"/>
  </r>
  <r>
    <s v="Manuela Sousa"/>
    <x v="4"/>
    <x v="3"/>
    <x v="2"/>
    <d v="2019-10-31T00:00:00"/>
    <n v="168.95"/>
    <n v="2"/>
    <n v="337.9"/>
  </r>
  <r>
    <s v="Eduardo Goncalves"/>
    <x v="1"/>
    <x v="0"/>
    <x v="1"/>
    <d v="2019-11-01T00:00:00"/>
    <n v="168.95"/>
    <n v="13"/>
    <n v="2196.35"/>
  </r>
  <r>
    <s v="Sofia Costa"/>
    <x v="8"/>
    <x v="3"/>
    <x v="0"/>
    <d v="2019-11-03T00:00:00"/>
    <n v="799.95"/>
    <n v="8"/>
    <n v="6399.6"/>
  </r>
  <r>
    <s v="Leonardo Goncalves"/>
    <x v="5"/>
    <x v="3"/>
    <x v="2"/>
    <d v="2019-11-04T00:00:00"/>
    <n v="799.95"/>
    <n v="7"/>
    <n v="5599.6500000000005"/>
  </r>
  <r>
    <s v="Juliana Lima"/>
    <x v="2"/>
    <x v="1"/>
    <x v="1"/>
    <d v="2019-11-04T00:00:00"/>
    <n v="340.95"/>
    <n v="11"/>
    <n v="3750.45"/>
  </r>
  <r>
    <s v="Bruno Lima"/>
    <x v="0"/>
    <x v="3"/>
    <x v="4"/>
    <d v="2019-11-04T00:00:00"/>
    <n v="340.95"/>
    <n v="11"/>
    <n v="3750.45"/>
  </r>
  <r>
    <s v="Kaua Alves"/>
    <x v="1"/>
    <x v="3"/>
    <x v="2"/>
    <d v="2019-11-05T00:00:00"/>
    <n v="799.95"/>
    <n v="13"/>
    <n v="10399.35"/>
  </r>
  <r>
    <s v="Júlio Almeida"/>
    <x v="5"/>
    <x v="3"/>
    <x v="2"/>
    <d v="2019-11-05T00:00:00"/>
    <n v="79.989999999999995"/>
    <n v="1"/>
    <n v="79.989999999999995"/>
  </r>
  <r>
    <s v="Luís Oliveira"/>
    <x v="2"/>
    <x v="2"/>
    <x v="1"/>
    <d v="2019-11-05T00:00:00"/>
    <n v="340.95"/>
    <n v="8"/>
    <n v="2727.6"/>
  </r>
  <r>
    <s v="Renata Santos"/>
    <x v="5"/>
    <x v="0"/>
    <x v="2"/>
    <d v="2019-11-06T00:00:00"/>
    <n v="799.95"/>
    <n v="2"/>
    <n v="1599.9"/>
  </r>
  <r>
    <s v="Ágata Fernandes"/>
    <x v="0"/>
    <x v="1"/>
    <x v="0"/>
    <d v="2019-11-06T00:00:00"/>
    <n v="340.95"/>
    <n v="17"/>
    <n v="5796.15"/>
  </r>
  <r>
    <s v="Biana Silva"/>
    <x v="6"/>
    <x v="0"/>
    <x v="3"/>
    <d v="2019-11-06T00:00:00"/>
    <n v="168.95"/>
    <n v="7"/>
    <n v="1182.6499999999999"/>
  </r>
  <r>
    <s v="Manuela Sousa"/>
    <x v="2"/>
    <x v="1"/>
    <x v="3"/>
    <d v="2019-11-07T00:00:00"/>
    <n v="340.95"/>
    <n v="6"/>
    <n v="2045.6999999999998"/>
  </r>
  <r>
    <s v="Eduardo Goncalves"/>
    <x v="8"/>
    <x v="0"/>
    <x v="0"/>
    <d v="2019-11-08T00:00:00"/>
    <n v="168.95"/>
    <n v="9"/>
    <n v="1520.55"/>
  </r>
  <r>
    <s v="Sofia Costa"/>
    <x v="5"/>
    <x v="3"/>
    <x v="4"/>
    <d v="2019-11-08T00:00:00"/>
    <n v="168.95"/>
    <n v="9"/>
    <n v="1520.55"/>
  </r>
  <r>
    <s v="Leonardo Goncalves"/>
    <x v="4"/>
    <x v="1"/>
    <x v="3"/>
    <d v="2019-11-11T00:00:00"/>
    <n v="340.95"/>
    <n v="10"/>
    <n v="3409.5"/>
  </r>
  <r>
    <s v="Juliana Lima"/>
    <x v="0"/>
    <x v="1"/>
    <x v="3"/>
    <d v="2019-11-11T00:00:00"/>
    <n v="79.989999999999995"/>
    <n v="1"/>
    <n v="79.989999999999995"/>
  </r>
  <r>
    <s v="Bruno Lima"/>
    <x v="7"/>
    <x v="0"/>
    <x v="1"/>
    <d v="2019-11-11T00:00:00"/>
    <n v="168.95"/>
    <n v="13"/>
    <n v="2196.35"/>
  </r>
  <r>
    <s v="Kaua Alves"/>
    <x v="8"/>
    <x v="2"/>
    <x v="3"/>
    <d v="2019-11-12T00:00:00"/>
    <n v="799.95"/>
    <n v="1"/>
    <n v="799.95"/>
  </r>
  <r>
    <s v="Júlio Almeida"/>
    <x v="7"/>
    <x v="1"/>
    <x v="2"/>
    <d v="2019-11-13T00:00:00"/>
    <n v="799.95"/>
    <n v="7"/>
    <n v="5599.6500000000005"/>
  </r>
  <r>
    <s v="Luís Oliveira"/>
    <x v="5"/>
    <x v="1"/>
    <x v="2"/>
    <d v="2019-11-14T00:00:00"/>
    <n v="340.95"/>
    <n v="10"/>
    <n v="3409.5"/>
  </r>
  <r>
    <s v="Renata Santos"/>
    <x v="5"/>
    <x v="0"/>
    <x v="3"/>
    <d v="2019-11-14T00:00:00"/>
    <n v="168.95"/>
    <n v="6"/>
    <n v="1013.6999999999999"/>
  </r>
  <r>
    <s v="Ágata Fernandes"/>
    <x v="7"/>
    <x v="2"/>
    <x v="2"/>
    <d v="2019-11-15T00:00:00"/>
    <n v="340.95"/>
    <n v="2"/>
    <n v="681.9"/>
  </r>
  <r>
    <s v="Biana Silva"/>
    <x v="7"/>
    <x v="1"/>
    <x v="3"/>
    <d v="2019-11-15T00:00:00"/>
    <n v="340.95"/>
    <n v="13"/>
    <n v="4432.3499999999995"/>
  </r>
  <r>
    <s v="Manuela Sousa"/>
    <x v="2"/>
    <x v="2"/>
    <x v="4"/>
    <d v="2019-11-18T00:00:00"/>
    <n v="340.95"/>
    <n v="3"/>
    <n v="1022.8499999999999"/>
  </r>
  <r>
    <s v="Eduardo Goncalves"/>
    <x v="5"/>
    <x v="1"/>
    <x v="4"/>
    <d v="2019-11-18T00:00:00"/>
    <n v="168.95"/>
    <n v="8"/>
    <n v="1351.6"/>
  </r>
  <r>
    <s v="Sofia Costa"/>
    <x v="1"/>
    <x v="3"/>
    <x v="0"/>
    <d v="2019-11-19T00:00:00"/>
    <n v="799.95"/>
    <n v="19"/>
    <n v="15199.050000000001"/>
  </r>
  <r>
    <s v="Leonardo Goncalves"/>
    <x v="0"/>
    <x v="3"/>
    <x v="3"/>
    <d v="2019-11-19T00:00:00"/>
    <n v="79.989999999999995"/>
    <n v="12"/>
    <n v="959.87999999999988"/>
  </r>
  <r>
    <s v="Juliana Lima"/>
    <x v="5"/>
    <x v="1"/>
    <x v="4"/>
    <d v="2019-11-19T00:00:00"/>
    <n v="799.95"/>
    <n v="3"/>
    <n v="2399.8500000000004"/>
  </r>
  <r>
    <s v="Bruno Lima"/>
    <x v="0"/>
    <x v="3"/>
    <x v="1"/>
    <d v="2019-11-20T00:00:00"/>
    <n v="168.95"/>
    <n v="3"/>
    <n v="506.84999999999997"/>
  </r>
  <r>
    <s v="Kaua Alves"/>
    <x v="0"/>
    <x v="1"/>
    <x v="4"/>
    <d v="2019-11-21T00:00:00"/>
    <n v="168.95"/>
    <n v="3"/>
    <n v="506.84999999999997"/>
  </r>
  <r>
    <s v="Júlio Almeida"/>
    <x v="7"/>
    <x v="2"/>
    <x v="1"/>
    <d v="2019-11-22T00:00:00"/>
    <n v="340.95"/>
    <n v="7"/>
    <n v="2386.65"/>
  </r>
  <r>
    <s v="Luís Oliveira"/>
    <x v="1"/>
    <x v="0"/>
    <x v="2"/>
    <d v="2019-11-24T00:00:00"/>
    <n v="799.95"/>
    <n v="10"/>
    <n v="7999.5"/>
  </r>
  <r>
    <s v="Renata Santos"/>
    <x v="6"/>
    <x v="3"/>
    <x v="1"/>
    <d v="2019-11-24T00:00:00"/>
    <n v="799.95"/>
    <n v="1"/>
    <n v="799.95"/>
  </r>
  <r>
    <s v="Ágata Fernandes"/>
    <x v="0"/>
    <x v="3"/>
    <x v="1"/>
    <d v="2019-11-24T00:00:00"/>
    <n v="340.95"/>
    <n v="8"/>
    <n v="2727.6"/>
  </r>
  <r>
    <s v="Biana Silva"/>
    <x v="5"/>
    <x v="0"/>
    <x v="3"/>
    <d v="2019-11-25T00:00:00"/>
    <n v="799.95"/>
    <n v="10"/>
    <n v="7999.5"/>
  </r>
  <r>
    <s v="Manuela Sousa"/>
    <x v="3"/>
    <x v="1"/>
    <x v="4"/>
    <d v="2019-11-25T00:00:00"/>
    <n v="340.95"/>
    <n v="10"/>
    <n v="3409.5"/>
  </r>
  <r>
    <s v="Eduardo Goncalves"/>
    <x v="5"/>
    <x v="0"/>
    <x v="4"/>
    <d v="2019-11-25T00:00:00"/>
    <n v="340.95"/>
    <n v="10"/>
    <n v="3409.5"/>
  </r>
  <r>
    <s v="Sofia Costa"/>
    <x v="7"/>
    <x v="0"/>
    <x v="3"/>
    <d v="2019-11-26T00:00:00"/>
    <n v="799.95"/>
    <n v="6"/>
    <n v="4799.7000000000007"/>
  </r>
  <r>
    <s v="Leonardo Goncalves"/>
    <x v="6"/>
    <x v="0"/>
    <x v="3"/>
    <d v="2019-11-26T00:00:00"/>
    <n v="168.95"/>
    <n v="1"/>
    <n v="168.95"/>
  </r>
  <r>
    <s v="Juliana Lima"/>
    <x v="5"/>
    <x v="1"/>
    <x v="0"/>
    <d v="2019-11-27T00:00:00"/>
    <n v="799.95"/>
    <n v="18"/>
    <n v="14399.1"/>
  </r>
  <r>
    <s v="Bruno Lima"/>
    <x v="5"/>
    <x v="0"/>
    <x v="4"/>
    <d v="2019-12-01T00:00:00"/>
    <n v="340.95"/>
    <n v="2"/>
    <n v="681.9"/>
  </r>
  <r>
    <s v="Kaua Alves"/>
    <x v="3"/>
    <x v="3"/>
    <x v="2"/>
    <d v="2019-12-02T00:00:00"/>
    <n v="340.95"/>
    <n v="9"/>
    <n v="3068.5499999999997"/>
  </r>
  <r>
    <s v="Júlio Almeida"/>
    <x v="3"/>
    <x v="3"/>
    <x v="3"/>
    <d v="2019-12-02T00:00:00"/>
    <n v="799.95"/>
    <n v="15"/>
    <n v="11999.25"/>
  </r>
  <r>
    <s v="Luís Oliveira"/>
    <x v="4"/>
    <x v="0"/>
    <x v="2"/>
    <d v="2019-12-04T00:00:00"/>
    <n v="340.95"/>
    <n v="9"/>
    <n v="3068.5499999999997"/>
  </r>
  <r>
    <s v="Renata Santos"/>
    <x v="0"/>
    <x v="1"/>
    <x v="3"/>
    <d v="2019-12-04T00:00:00"/>
    <n v="340.95"/>
    <n v="13"/>
    <n v="4432.3499999999995"/>
  </r>
  <r>
    <s v="Ágata Fernandes"/>
    <x v="5"/>
    <x v="3"/>
    <x v="4"/>
    <d v="2019-12-04T00:00:00"/>
    <n v="79.989999999999995"/>
    <n v="5"/>
    <n v="399.95"/>
  </r>
  <r>
    <s v="Biana Silva"/>
    <x v="8"/>
    <x v="1"/>
    <x v="0"/>
    <d v="2019-12-05T00:00:00"/>
    <n v="340.95"/>
    <n v="13"/>
    <n v="4432.3499999999995"/>
  </r>
  <r>
    <s v="Manuela Sousa"/>
    <x v="3"/>
    <x v="3"/>
    <x v="2"/>
    <d v="2019-12-06T00:00:00"/>
    <n v="340.95"/>
    <n v="12"/>
    <n v="4091.3999999999996"/>
  </r>
  <r>
    <s v="Eduardo Goncalves"/>
    <x v="5"/>
    <x v="1"/>
    <x v="1"/>
    <d v="2019-12-06T00:00:00"/>
    <n v="168.95"/>
    <n v="15"/>
    <n v="2534.25"/>
  </r>
  <r>
    <s v="Sofia Costa"/>
    <x v="7"/>
    <x v="0"/>
    <x v="2"/>
    <d v="2019-12-09T00:00:00"/>
    <n v="340.95"/>
    <n v="7"/>
    <n v="2386.65"/>
  </r>
  <r>
    <s v="Leonardo Goncalves"/>
    <x v="4"/>
    <x v="3"/>
    <x v="2"/>
    <d v="2019-12-10T00:00:00"/>
    <n v="799.95"/>
    <n v="5"/>
    <n v="3999.75"/>
  </r>
  <r>
    <s v="Juliana Lima"/>
    <x v="3"/>
    <x v="1"/>
    <x v="2"/>
    <d v="2019-12-11T00:00:00"/>
    <n v="799.95"/>
    <n v="14"/>
    <n v="11199.300000000001"/>
  </r>
  <r>
    <s v="Bruno Lima"/>
    <x v="8"/>
    <x v="1"/>
    <x v="2"/>
    <d v="2019-12-11T00:00:00"/>
    <n v="79.989999999999995"/>
    <n v="15"/>
    <n v="1199.8499999999999"/>
  </r>
  <r>
    <s v="Kaua Alves"/>
    <x v="0"/>
    <x v="3"/>
    <x v="3"/>
    <d v="2019-12-11T00:00:00"/>
    <n v="340.95"/>
    <n v="11"/>
    <n v="3750.45"/>
  </r>
  <r>
    <s v="Júlio Almeida"/>
    <x v="5"/>
    <x v="1"/>
    <x v="2"/>
    <d v="2019-12-12T00:00:00"/>
    <n v="168.95"/>
    <n v="12"/>
    <n v="2027.3999999999999"/>
  </r>
  <r>
    <s v="Luís Oliveira"/>
    <x v="5"/>
    <x v="3"/>
    <x v="0"/>
    <d v="2019-12-13T00:00:00"/>
    <n v="340.95"/>
    <n v="11"/>
    <n v="3750.45"/>
  </r>
  <r>
    <s v="Renata Santos"/>
    <x v="1"/>
    <x v="1"/>
    <x v="0"/>
    <d v="2019-12-13T00:00:00"/>
    <n v="168.95"/>
    <n v="6"/>
    <n v="1013.6999999999999"/>
  </r>
  <r>
    <s v="Ágata Fernandes"/>
    <x v="1"/>
    <x v="3"/>
    <x v="1"/>
    <d v="2019-12-13T00:00:00"/>
    <n v="340.95"/>
    <n v="14"/>
    <n v="4773.3"/>
  </r>
  <r>
    <s v="Biana Silva"/>
    <x v="4"/>
    <x v="0"/>
    <x v="0"/>
    <d v="2019-12-15T00:00:00"/>
    <n v="340.95"/>
    <n v="13"/>
    <n v="4432.3499999999995"/>
  </r>
  <r>
    <s v="Manuela Sousa"/>
    <x v="0"/>
    <x v="1"/>
    <x v="3"/>
    <d v="2019-12-15T00:00:00"/>
    <n v="168.95"/>
    <n v="6"/>
    <n v="1013.6999999999999"/>
  </r>
  <r>
    <s v="Eduardo Goncalves"/>
    <x v="7"/>
    <x v="0"/>
    <x v="2"/>
    <d v="2019-12-16T00:00:00"/>
    <n v="168.95"/>
    <n v="4"/>
    <n v="675.8"/>
  </r>
  <r>
    <s v="Sofia Costa"/>
    <x v="0"/>
    <x v="3"/>
    <x v="0"/>
    <d v="2019-12-16T00:00:00"/>
    <n v="340.95"/>
    <n v="11"/>
    <n v="3750.45"/>
  </r>
  <r>
    <s v="Leonardo Goncalves"/>
    <x v="7"/>
    <x v="0"/>
    <x v="3"/>
    <d v="2019-12-16T00:00:00"/>
    <n v="168.95"/>
    <n v="7"/>
    <n v="1182.6499999999999"/>
  </r>
  <r>
    <s v="Juliana Lima"/>
    <x v="7"/>
    <x v="3"/>
    <x v="1"/>
    <d v="2019-12-16T00:00:00"/>
    <n v="340.95"/>
    <n v="5"/>
    <n v="1704.75"/>
  </r>
  <r>
    <s v="Bruno Lima"/>
    <x v="8"/>
    <x v="3"/>
    <x v="4"/>
    <d v="2019-12-16T00:00:00"/>
    <n v="168.95"/>
    <n v="5"/>
    <n v="844.75"/>
  </r>
  <r>
    <s v="Kaua Alves"/>
    <x v="0"/>
    <x v="3"/>
    <x v="0"/>
    <d v="2019-12-17T00:00:00"/>
    <n v="340.95"/>
    <n v="8"/>
    <n v="2727.6"/>
  </r>
  <r>
    <s v="Júlio Almeida"/>
    <x v="8"/>
    <x v="2"/>
    <x v="0"/>
    <d v="2019-12-22T00:00:00"/>
    <n v="340.95"/>
    <n v="12"/>
    <n v="4091.3999999999996"/>
  </r>
  <r>
    <s v="Luís Oliveira"/>
    <x v="7"/>
    <x v="1"/>
    <x v="1"/>
    <d v="2019-12-22T00:00:00"/>
    <n v="340.95"/>
    <n v="12"/>
    <n v="4091.3999999999996"/>
  </r>
  <r>
    <s v="Renata Santos"/>
    <x v="4"/>
    <x v="0"/>
    <x v="1"/>
    <d v="2019-12-22T00:00:00"/>
    <n v="799.95"/>
    <n v="3"/>
    <n v="2399.8500000000004"/>
  </r>
  <r>
    <s v="Ágata Fernandes"/>
    <x v="1"/>
    <x v="0"/>
    <x v="1"/>
    <d v="2019-12-22T00:00:00"/>
    <n v="340.95"/>
    <n v="15"/>
    <n v="5114.25"/>
  </r>
  <r>
    <s v="Biana Silva"/>
    <x v="1"/>
    <x v="3"/>
    <x v="2"/>
    <d v="2019-12-23T00:00:00"/>
    <n v="79.989999999999995"/>
    <n v="7"/>
    <n v="559.92999999999995"/>
  </r>
  <r>
    <s v="Manuela Sousa"/>
    <x v="5"/>
    <x v="0"/>
    <x v="0"/>
    <d v="2019-12-23T00:00:00"/>
    <n v="340.95"/>
    <n v="20"/>
    <n v="6819"/>
  </r>
  <r>
    <s v="Eduardo Goncalves"/>
    <x v="7"/>
    <x v="0"/>
    <x v="0"/>
    <d v="2019-12-23T00:00:00"/>
    <n v="799.95"/>
    <n v="9"/>
    <n v="7199.55"/>
  </r>
  <r>
    <s v="Sofia Costa"/>
    <x v="1"/>
    <x v="3"/>
    <x v="2"/>
    <d v="2019-12-24T00:00:00"/>
    <n v="168.95"/>
    <n v="3"/>
    <n v="506.84999999999997"/>
  </r>
  <r>
    <s v="Leonardo Goncalves"/>
    <x v="7"/>
    <x v="1"/>
    <x v="0"/>
    <d v="2019-12-24T00:00:00"/>
    <n v="340.95"/>
    <n v="18"/>
    <n v="6137.0999999999995"/>
  </r>
  <r>
    <s v="Juliana Lima"/>
    <x v="6"/>
    <x v="1"/>
    <x v="3"/>
    <d v="2019-12-24T00:00:00"/>
    <n v="340.95"/>
    <n v="12"/>
    <n v="4091.3999999999996"/>
  </r>
  <r>
    <s v="Bruno Lima"/>
    <x v="1"/>
    <x v="3"/>
    <x v="4"/>
    <d v="2019-12-24T00:00:00"/>
    <n v="340.95"/>
    <n v="15"/>
    <n v="5114.25"/>
  </r>
  <r>
    <s v="Kaua Alves"/>
    <x v="5"/>
    <x v="2"/>
    <x v="2"/>
    <d v="2019-12-25T00:00:00"/>
    <n v="79.989999999999995"/>
    <n v="11"/>
    <n v="879.89"/>
  </r>
  <r>
    <s v="Júlio Almeida"/>
    <x v="0"/>
    <x v="1"/>
    <x v="1"/>
    <d v="2019-12-30T00:00:00"/>
    <n v="168.95"/>
    <n v="8"/>
    <n v="1351.6"/>
  </r>
  <r>
    <s v="Luís Oliveira"/>
    <x v="6"/>
    <x v="0"/>
    <x v="1"/>
    <d v="2019-12-30T00:00:00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K2:R44" firstHeaderRow="1" firstDataRow="2" firstDataCol="2"/>
  <pivotFields count="8">
    <pivotField compact="0" outline="0" showAll="0"/>
    <pivotField axis="axisRow" compact="0" outline="0" showAll="0">
      <items count="15">
        <item m="1" x="12"/>
        <item m="1" x="13"/>
        <item m="1" x="11"/>
        <item m="1" x="9"/>
        <item m="1" x="10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axis="axisCol" compact="0" outline="0" showAll="0">
      <items count="11">
        <item m="1" x="9"/>
        <item n="Casa Design" m="1" x="7"/>
        <item n="Casa Chique" m="1" x="8"/>
        <item n="Premium House" m="1" x="6"/>
        <item m="1" x="5"/>
        <item x="0"/>
        <item x="1"/>
        <item n="Casa Design2" x="2"/>
        <item n="Premium House2" x="3"/>
        <item n="Casa Chique2" x="4"/>
        <item t="default"/>
      </items>
    </pivotField>
    <pivotField compact="0" numFmtId="14" outline="0" showAll="0"/>
    <pivotField compact="0" numFmtId="164" outline="0" showAll="0"/>
    <pivotField compact="0" numFmtId="166" outline="0" showAll="0"/>
    <pivotField dataField="1" compact="0" numFmtId="175" outline="0" showAll="0"/>
  </pivotFields>
  <rowFields count="2">
    <field x="2"/>
    <field x="1"/>
  </rowFields>
  <rowItems count="41">
    <i>
      <x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  <i>
      <x v="2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"/>
    </i>
    <i>
      <x v="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"/>
    </i>
    <i t="grand">
      <x/>
    </i>
  </rowItems>
  <colFields count="1">
    <field x="3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Soma de Custo Total" fld="7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2:E203" totalsRowShown="0" headerRowDxfId="31" dataDxfId="30">
  <autoFilter ref="A2:E203" xr:uid="{00000000-0009-0000-0100-000002000000}"/>
  <tableColumns count="5">
    <tableColumn id="1" xr3:uid="{00000000-0010-0000-0000-000001000000}" name="Nome" dataDxfId="29" dataCellStyle="Normal 2 3"/>
    <tableColumn id="2" xr3:uid="{00000000-0010-0000-0000-000002000000}" name="Telefone" dataDxfId="28" dataCellStyle="Normal 2 3"/>
    <tableColumn id="3" xr3:uid="{00000000-0010-0000-0000-000003000000}" name="Endereço" dataDxfId="27" dataCellStyle="Normal 2 3"/>
    <tableColumn id="4" xr3:uid="{00000000-0010-0000-0000-000004000000}" name="Cidade" dataDxfId="26" dataCellStyle="Normal 2 3"/>
    <tableColumn id="5" xr3:uid="{00000000-0010-0000-0000-000005000000}" name="Estado" dataDxfId="25" dataCellStyle="Normal 2 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742" totalsRowShown="0" headerRowDxfId="24" headerRowBorderDxfId="23" tableBorderDxfId="22">
  <autoFilter ref="A1:J742" xr:uid="{00000000-0009-0000-0100-000001000000}"/>
  <sortState xmlns:xlrd2="http://schemas.microsoft.com/office/spreadsheetml/2017/richdata2" ref="A2:J742">
    <sortCondition ref="A1:A742"/>
  </sortState>
  <tableColumns count="10">
    <tableColumn id="1" xr3:uid="{00000000-0010-0000-0100-000001000000}" name="Nome Funcionário" dataDxfId="21" dataCellStyle="Normal 2 2"/>
    <tableColumn id="2" xr3:uid="{00000000-0010-0000-0100-000002000000}" name="Setor" dataDxfId="20" dataCellStyle="Normal 2 2"/>
    <tableColumn id="3" xr3:uid="{00000000-0010-0000-0100-000003000000}" name="Departamento" dataDxfId="19" dataCellStyle="Normal 2 2"/>
    <tableColumn id="4" xr3:uid="{00000000-0010-0000-0100-000004000000}" name="Regime" dataDxfId="18" dataCellStyle="Normal 2 2"/>
    <tableColumn id="5" xr3:uid="{00000000-0010-0000-0100-000005000000}" name="Data Contratação" dataDxfId="17" dataCellStyle="Normal 2 2"/>
    <tableColumn id="6" xr3:uid="{00000000-0010-0000-0100-000006000000}" name="Ano" dataDxfId="16" dataCellStyle="Comma 2">
      <calculatedColumnFormula>DATEDIF(E2,TODAY(),"y")</calculatedColumnFormula>
    </tableColumn>
    <tableColumn id="7" xr3:uid="{00000000-0010-0000-0100-000007000000}" name="Benefícios" dataDxfId="15" dataCellStyle="Comma 2"/>
    <tableColumn id="8" xr3:uid="{00000000-0010-0000-0100-000008000000}" name="Salário" dataDxfId="14" dataCellStyle="Comma 2"/>
    <tableColumn id="9" xr3:uid="{00000000-0010-0000-0100-000009000000}" name="Avaliação Trabalho" dataDxfId="13" dataCellStyle="Normal 2 2"/>
    <tableColumn id="10" xr3:uid="{00000000-0010-0000-0100-00000A000000}" name="Novo Salário" dataDxfId="12" dataCellStyle="Comma 4">
      <calculatedColumnFormula>ROUND(H2*$K$1+H2,0)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2:H911" totalsRowShown="0" headerRowDxfId="11" dataDxfId="9" headerRowBorderDxfId="10" tableBorderDxfId="8">
  <autoFilter ref="A2:H911" xr:uid="{00000000-0009-0000-0100-000003000000}"/>
  <tableColumns count="8">
    <tableColumn id="1" xr3:uid="{00000000-0010-0000-0200-000001000000}" name="Vendedor" dataDxfId="7" dataCellStyle="Normal 2"/>
    <tableColumn id="2" xr3:uid="{00000000-0010-0000-0200-000002000000}" name="Produto" dataDxfId="6" dataCellStyle="Normal 2"/>
    <tableColumn id="3" xr3:uid="{00000000-0010-0000-0200-000003000000}" name="Região" dataDxfId="5" dataCellStyle="Normal 2"/>
    <tableColumn id="4" xr3:uid="{00000000-0010-0000-0200-000004000000}" name="Cliente" dataDxfId="4" dataCellStyle="Normal 2"/>
    <tableColumn id="5" xr3:uid="{00000000-0010-0000-0200-000005000000}" name="Data" dataDxfId="3"/>
    <tableColumn id="6" xr3:uid="{00000000-0010-0000-0200-000006000000}" name="Custo Unitário" dataDxfId="2" dataCellStyle="Vírgula"/>
    <tableColumn id="7" xr3:uid="{00000000-0010-0000-0200-000007000000}" name="Quantidade" dataDxfId="1" dataCellStyle="Comma 2"/>
    <tableColumn id="8" xr3:uid="{00000000-0010-0000-0200-000008000000}" name="Custo Total" dataDxfId="0" dataCellStyle="Moeda">
      <calculatedColumnFormula>F3*G3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12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D4E8-16D0-4CBA-87FF-E8F3884477A8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B2:L17"/>
  <sheetViews>
    <sheetView showGridLines="0" topLeftCell="A4" zoomScaleNormal="100" zoomScalePageLayoutView="190" workbookViewId="0">
      <selection activeCell="A6" sqref="A6:XFD6"/>
    </sheetView>
  </sheetViews>
  <sheetFormatPr defaultColWidth="9.140625" defaultRowHeight="12.75" x14ac:dyDescent="0.2"/>
  <cols>
    <col min="1" max="1" width="2.140625" style="33" customWidth="1"/>
    <col min="2" max="2" width="19.42578125" style="33" customWidth="1"/>
    <col min="3" max="4" width="10.42578125" style="33" customWidth="1"/>
    <col min="5" max="7" width="10.7109375" style="33" customWidth="1"/>
    <col min="8" max="8" width="11.140625" style="33" customWidth="1"/>
    <col min="9" max="9" width="12.28515625" style="33" customWidth="1"/>
    <col min="10" max="10" width="10.7109375" style="33" customWidth="1"/>
    <col min="11" max="11" width="9.140625" style="33"/>
    <col min="12" max="12" width="11.7109375" style="33" customWidth="1"/>
    <col min="13" max="16384" width="9.140625" style="33"/>
  </cols>
  <sheetData>
    <row r="2" spans="2:12" ht="25.5" x14ac:dyDescent="0.5">
      <c r="B2" s="4" t="s">
        <v>1211</v>
      </c>
      <c r="C2" s="2"/>
      <c r="D2" s="2"/>
      <c r="E2" s="2"/>
      <c r="F2" s="2"/>
      <c r="G2" s="2"/>
      <c r="H2" s="2"/>
      <c r="I2" s="2"/>
      <c r="J2" s="1"/>
    </row>
    <row r="3" spans="2:12" s="37" customFormat="1" ht="15" x14ac:dyDescent="0.25">
      <c r="B3" s="43"/>
      <c r="C3" s="43"/>
      <c r="D3" s="43"/>
      <c r="E3" s="43"/>
      <c r="F3" s="43"/>
      <c r="G3" s="43"/>
      <c r="H3" s="43"/>
      <c r="I3" s="43"/>
      <c r="J3" s="43"/>
      <c r="K3" s="35"/>
      <c r="L3" s="36"/>
    </row>
    <row r="4" spans="2:12" s="37" customFormat="1" ht="17.25" customHeight="1" x14ac:dyDescent="0.25">
      <c r="B4" s="48" t="s">
        <v>423</v>
      </c>
      <c r="C4" s="49" t="s">
        <v>407</v>
      </c>
      <c r="D4" s="49" t="s">
        <v>424</v>
      </c>
      <c r="E4" s="49" t="s">
        <v>408</v>
      </c>
      <c r="F4" s="49" t="s">
        <v>425</v>
      </c>
      <c r="G4" s="49" t="s">
        <v>426</v>
      </c>
      <c r="H4" s="49" t="s">
        <v>409</v>
      </c>
      <c r="I4" s="49" t="s">
        <v>0</v>
      </c>
      <c r="J4" s="49" t="s">
        <v>1287</v>
      </c>
      <c r="K4" s="35"/>
      <c r="L4" s="39"/>
    </row>
    <row r="5" spans="2:12" s="37" customFormat="1" ht="17.25" customHeight="1" x14ac:dyDescent="0.25">
      <c r="B5" s="50" t="s">
        <v>413</v>
      </c>
      <c r="C5" s="45">
        <v>120</v>
      </c>
      <c r="D5" s="45">
        <v>180</v>
      </c>
      <c r="E5" s="45">
        <v>260</v>
      </c>
      <c r="F5" s="45">
        <v>240</v>
      </c>
      <c r="G5" s="45">
        <v>300</v>
      </c>
      <c r="H5" s="45">
        <v>500</v>
      </c>
      <c r="I5" s="133">
        <f>SUM(C5:H5)</f>
        <v>1600</v>
      </c>
      <c r="J5" s="133">
        <f>AVERAGE(C5:H5)</f>
        <v>266.66666666666669</v>
      </c>
      <c r="K5" s="35"/>
      <c r="L5" s="35"/>
    </row>
    <row r="6" spans="2:12" s="37" customFormat="1" ht="17.25" customHeight="1" x14ac:dyDescent="0.25">
      <c r="B6" s="50" t="s">
        <v>414</v>
      </c>
      <c r="C6" s="45">
        <v>100</v>
      </c>
      <c r="D6" s="45">
        <v>130</v>
      </c>
      <c r="E6" s="45">
        <v>120</v>
      </c>
      <c r="F6" s="45">
        <v>220</v>
      </c>
      <c r="G6" s="45">
        <v>260</v>
      </c>
      <c r="H6" s="45">
        <v>350</v>
      </c>
      <c r="I6" s="133">
        <f>SUM(C6:H6)</f>
        <v>1180</v>
      </c>
      <c r="J6" s="133">
        <f>AVERAGE(C6:H6)</f>
        <v>196.66666666666666</v>
      </c>
      <c r="K6" s="35"/>
      <c r="L6" s="41"/>
    </row>
    <row r="7" spans="2:12" s="37" customFormat="1" ht="17.25" customHeight="1" x14ac:dyDescent="0.25">
      <c r="B7" s="50" t="s">
        <v>415</v>
      </c>
      <c r="C7" s="45">
        <f t="shared" ref="C7:H7" si="0">C5-C6</f>
        <v>20</v>
      </c>
      <c r="D7" s="45">
        <f t="shared" si="0"/>
        <v>50</v>
      </c>
      <c r="E7" s="45">
        <f t="shared" si="0"/>
        <v>140</v>
      </c>
      <c r="F7" s="45">
        <f t="shared" si="0"/>
        <v>20</v>
      </c>
      <c r="G7" s="45">
        <f t="shared" si="0"/>
        <v>40</v>
      </c>
      <c r="H7" s="45">
        <f t="shared" si="0"/>
        <v>150</v>
      </c>
      <c r="I7" s="133">
        <f>SUM(C7:H7)</f>
        <v>420</v>
      </c>
      <c r="J7" s="133">
        <f>AVERAGE(C7:H7)</f>
        <v>70</v>
      </c>
      <c r="K7" s="35"/>
      <c r="L7" s="42"/>
    </row>
    <row r="8" spans="2:12" s="37" customFormat="1" ht="17.25" customHeight="1" x14ac:dyDescent="0.25">
      <c r="B8" s="50" t="s">
        <v>416</v>
      </c>
      <c r="C8" s="45">
        <f>C7</f>
        <v>20</v>
      </c>
      <c r="D8" s="45">
        <f>D7+C8</f>
        <v>70</v>
      </c>
      <c r="E8" s="45">
        <f>E7+D8</f>
        <v>210</v>
      </c>
      <c r="F8" s="45">
        <f>F7+E8</f>
        <v>230</v>
      </c>
      <c r="G8" s="45">
        <f>G7+F8</f>
        <v>270</v>
      </c>
      <c r="H8" s="45">
        <f>H7+G8</f>
        <v>420</v>
      </c>
      <c r="I8" s="40"/>
      <c r="J8" s="40"/>
      <c r="K8" s="35"/>
      <c r="L8" s="35"/>
    </row>
    <row r="9" spans="2:12" s="37" customFormat="1" ht="17.25" customHeight="1" x14ac:dyDescent="0.25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2:12" s="37" customFormat="1" ht="17.25" customHeight="1" x14ac:dyDescent="0.25">
      <c r="B10" s="50" t="s">
        <v>417</v>
      </c>
      <c r="C10" s="44"/>
      <c r="D10" s="46">
        <f t="shared" ref="D10:H12" si="1">(D5-C5)/C5</f>
        <v>0.5</v>
      </c>
      <c r="E10" s="46">
        <f t="shared" si="1"/>
        <v>0.44444444444444442</v>
      </c>
      <c r="F10" s="46">
        <f t="shared" si="1"/>
        <v>-7.6923076923076927E-2</v>
      </c>
      <c r="G10" s="46">
        <f t="shared" si="1"/>
        <v>0.25</v>
      </c>
      <c r="H10" s="46">
        <f t="shared" si="1"/>
        <v>0.66666666666666663</v>
      </c>
      <c r="I10" s="134">
        <f>(H5-C5)/C5</f>
        <v>3.1666666666666665</v>
      </c>
      <c r="J10" s="135">
        <f>(H5/C5)^(1/5)-1</f>
        <v>0.33032499713098584</v>
      </c>
      <c r="K10" s="35"/>
      <c r="L10" s="35"/>
    </row>
    <row r="11" spans="2:12" s="37" customFormat="1" ht="17.25" customHeight="1" x14ac:dyDescent="0.25">
      <c r="B11" s="50" t="s">
        <v>418</v>
      </c>
      <c r="C11" s="44"/>
      <c r="D11" s="46">
        <f t="shared" si="1"/>
        <v>0.3</v>
      </c>
      <c r="E11" s="46">
        <f t="shared" si="1"/>
        <v>-7.6923076923076927E-2</v>
      </c>
      <c r="F11" s="46">
        <f t="shared" si="1"/>
        <v>0.83333333333333337</v>
      </c>
      <c r="G11" s="46">
        <f t="shared" si="1"/>
        <v>0.18181818181818182</v>
      </c>
      <c r="H11" s="46">
        <f t="shared" si="1"/>
        <v>0.34615384615384615</v>
      </c>
      <c r="I11" s="134">
        <f>(H6-C6)/C6</f>
        <v>2.5</v>
      </c>
      <c r="J11" s="135">
        <f>(H6/C6)^(1/5)-1</f>
        <v>0.28473515712343933</v>
      </c>
      <c r="K11" s="35"/>
      <c r="L11" s="35"/>
    </row>
    <row r="12" spans="2:12" s="37" customFormat="1" ht="17.25" customHeight="1" x14ac:dyDescent="0.25">
      <c r="B12" s="50" t="s">
        <v>419</v>
      </c>
      <c r="C12" s="44"/>
      <c r="D12" s="46">
        <f t="shared" si="1"/>
        <v>1.5</v>
      </c>
      <c r="E12" s="46">
        <f t="shared" si="1"/>
        <v>1.8</v>
      </c>
      <c r="F12" s="46">
        <f t="shared" si="1"/>
        <v>-0.8571428571428571</v>
      </c>
      <c r="G12" s="46">
        <f t="shared" si="1"/>
        <v>1</v>
      </c>
      <c r="H12" s="46">
        <f t="shared" si="1"/>
        <v>2.75</v>
      </c>
      <c r="I12" s="134">
        <f>(H7-C7)/C7</f>
        <v>6.5</v>
      </c>
      <c r="J12" s="135">
        <f>(H7/C7)^(1/5)-1</f>
        <v>0.4962778697388448</v>
      </c>
      <c r="K12" s="35"/>
      <c r="L12" s="35"/>
    </row>
    <row r="13" spans="2:12" s="37" customFormat="1" ht="17.25" customHeight="1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5"/>
      <c r="L13" s="35"/>
    </row>
    <row r="14" spans="2:12" s="37" customFormat="1" ht="17.25" customHeight="1" x14ac:dyDescent="0.25">
      <c r="B14" s="50" t="s">
        <v>420</v>
      </c>
      <c r="C14" s="47">
        <f t="shared" ref="C14:I14" si="2">C5/C6</f>
        <v>1.2</v>
      </c>
      <c r="D14" s="47">
        <f t="shared" si="2"/>
        <v>1.3846153846153846</v>
      </c>
      <c r="E14" s="47">
        <f t="shared" si="2"/>
        <v>2.1666666666666665</v>
      </c>
      <c r="F14" s="47">
        <f t="shared" si="2"/>
        <v>1.0909090909090908</v>
      </c>
      <c r="G14" s="47">
        <f t="shared" si="2"/>
        <v>1.1538461538461537</v>
      </c>
      <c r="H14" s="47">
        <f t="shared" si="2"/>
        <v>1.4285714285714286</v>
      </c>
      <c r="I14" s="136">
        <f t="shared" si="2"/>
        <v>1.3559322033898304</v>
      </c>
      <c r="J14" s="38"/>
      <c r="L14" s="35"/>
    </row>
    <row r="15" spans="2:12" s="37" customFormat="1" ht="17.25" customHeight="1" x14ac:dyDescent="0.25">
      <c r="B15" s="50" t="s">
        <v>421</v>
      </c>
      <c r="C15" s="47">
        <f t="shared" ref="C15:I15" si="3">C5/C7</f>
        <v>6</v>
      </c>
      <c r="D15" s="47">
        <f t="shared" si="3"/>
        <v>3.6</v>
      </c>
      <c r="E15" s="47">
        <f t="shared" si="3"/>
        <v>1.8571428571428572</v>
      </c>
      <c r="F15" s="47">
        <f t="shared" si="3"/>
        <v>12</v>
      </c>
      <c r="G15" s="47">
        <f t="shared" si="3"/>
        <v>7.5</v>
      </c>
      <c r="H15" s="47">
        <f t="shared" si="3"/>
        <v>3.3333333333333335</v>
      </c>
      <c r="I15" s="136">
        <f t="shared" si="3"/>
        <v>3.8095238095238093</v>
      </c>
      <c r="J15" s="38"/>
      <c r="L15" s="35"/>
    </row>
    <row r="16" spans="2:12" s="37" customFormat="1" ht="17.25" customHeight="1" x14ac:dyDescent="0.25">
      <c r="B16" s="50" t="s">
        <v>422</v>
      </c>
      <c r="C16" s="47">
        <f t="shared" ref="C16:I16" si="4">C6/C7</f>
        <v>5</v>
      </c>
      <c r="D16" s="47">
        <f t="shared" si="4"/>
        <v>2.6</v>
      </c>
      <c r="E16" s="47">
        <f t="shared" si="4"/>
        <v>0.8571428571428571</v>
      </c>
      <c r="F16" s="47">
        <f t="shared" si="4"/>
        <v>11</v>
      </c>
      <c r="G16" s="47">
        <f t="shared" si="4"/>
        <v>6.5</v>
      </c>
      <c r="H16" s="47">
        <f t="shared" si="4"/>
        <v>2.3333333333333335</v>
      </c>
      <c r="I16" s="136">
        <f t="shared" si="4"/>
        <v>2.8095238095238093</v>
      </c>
      <c r="J16" s="38"/>
    </row>
    <row r="17" s="37" customFormat="1" ht="15" x14ac:dyDescent="0.25"/>
  </sheetData>
  <mergeCells count="1">
    <mergeCell ref="B2:J2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T35"/>
  <sheetViews>
    <sheetView showGridLines="0" zoomScaleNormal="100" zoomScalePageLayoutView="190" workbookViewId="0">
      <selection activeCell="C24" sqref="C24"/>
    </sheetView>
  </sheetViews>
  <sheetFormatPr defaultColWidth="9.140625" defaultRowHeight="15" x14ac:dyDescent="0.25"/>
  <cols>
    <col min="1" max="1" width="3.85546875" style="37" customWidth="1"/>
    <col min="2" max="2" width="11.140625" style="37" customWidth="1"/>
    <col min="3" max="3" width="15.42578125" style="37" customWidth="1"/>
    <col min="4" max="4" width="12.140625" style="37" customWidth="1"/>
    <col min="5" max="6" width="11.42578125" style="37" customWidth="1"/>
    <col min="7" max="7" width="12.140625" style="37" customWidth="1"/>
    <col min="8" max="10" width="11.42578125" style="37" customWidth="1"/>
    <col min="11" max="11" width="12.140625" style="37" customWidth="1"/>
    <col min="12" max="14" width="11.42578125" style="37" customWidth="1"/>
    <col min="15" max="15" width="12.140625" style="37" customWidth="1"/>
    <col min="16" max="18" width="11.42578125" style="37" customWidth="1"/>
    <col min="19" max="19" width="12.140625" style="37" customWidth="1"/>
    <col min="20" max="20" width="14" style="37" customWidth="1"/>
    <col min="21" max="16384" width="9.140625" style="37"/>
  </cols>
  <sheetData>
    <row r="1" spans="2:20" ht="25.5" x14ac:dyDescent="0.25">
      <c r="B1" s="175" t="s">
        <v>446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</row>
    <row r="2" spans="2:20" customFormat="1" x14ac:dyDescent="0.25">
      <c r="B2" s="95" t="s">
        <v>438</v>
      </c>
      <c r="C2" s="95"/>
      <c r="D2" s="96">
        <v>0.01</v>
      </c>
      <c r="E2" s="96"/>
      <c r="F2" s="96"/>
      <c r="G2" s="95"/>
      <c r="H2" s="97">
        <v>0.03</v>
      </c>
      <c r="I2" s="97"/>
      <c r="J2" s="97"/>
      <c r="K2" s="95"/>
      <c r="L2" s="97">
        <v>0.02</v>
      </c>
      <c r="M2" s="97"/>
      <c r="N2" s="97"/>
      <c r="O2" s="95"/>
      <c r="P2" s="97">
        <v>0.03</v>
      </c>
      <c r="Q2" s="97"/>
      <c r="R2" s="97"/>
      <c r="S2" s="95"/>
      <c r="T2" s="95"/>
    </row>
    <row r="3" spans="2:20" customFormat="1" x14ac:dyDescent="0.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2:20" customFormat="1" x14ac:dyDescent="0.25">
      <c r="B4" s="137" t="s">
        <v>445</v>
      </c>
      <c r="C4" s="138"/>
      <c r="D4" s="139">
        <f>T35</f>
        <v>450288</v>
      </c>
      <c r="E4" s="53"/>
      <c r="F4" s="53"/>
      <c r="G4" s="52"/>
      <c r="H4" s="54"/>
      <c r="I4" s="54"/>
      <c r="J4" s="54"/>
      <c r="K4" s="52"/>
      <c r="L4" s="54"/>
      <c r="M4" s="54"/>
      <c r="N4" s="54"/>
      <c r="O4" s="52"/>
      <c r="P4" s="54"/>
      <c r="Q4" s="54"/>
      <c r="R4" s="54"/>
      <c r="S4" s="52"/>
      <c r="T4" s="52"/>
    </row>
    <row r="5" spans="2:20" customFormat="1" x14ac:dyDescent="0.25">
      <c r="B5" s="51"/>
      <c r="C5" s="51"/>
      <c r="D5" s="55"/>
      <c r="E5" s="53"/>
      <c r="F5" s="53"/>
      <c r="G5" s="52"/>
      <c r="H5" s="54"/>
      <c r="I5" s="54"/>
      <c r="J5" s="54"/>
      <c r="K5" s="52"/>
      <c r="L5" s="54"/>
      <c r="M5" s="54"/>
      <c r="N5" s="54"/>
      <c r="O5" s="52"/>
      <c r="P5" s="54"/>
      <c r="Q5" s="54"/>
      <c r="R5" s="54"/>
      <c r="S5" s="52"/>
      <c r="T5" s="52"/>
    </row>
    <row r="6" spans="2:20" ht="17.25" customHeight="1" x14ac:dyDescent="0.25">
      <c r="B6" s="3" t="s">
        <v>444</v>
      </c>
      <c r="C6" s="150" t="s">
        <v>423</v>
      </c>
      <c r="D6" s="151" t="s">
        <v>407</v>
      </c>
      <c r="E6" s="151" t="s">
        <v>424</v>
      </c>
      <c r="F6" s="151" t="s">
        <v>408</v>
      </c>
      <c r="G6" s="152" t="s">
        <v>431</v>
      </c>
      <c r="H6" s="151" t="s">
        <v>425</v>
      </c>
      <c r="I6" s="151" t="s">
        <v>426</v>
      </c>
      <c r="J6" s="151" t="s">
        <v>409</v>
      </c>
      <c r="K6" s="152" t="s">
        <v>432</v>
      </c>
      <c r="L6" s="151" t="s">
        <v>410</v>
      </c>
      <c r="M6" s="151" t="s">
        <v>427</v>
      </c>
      <c r="N6" s="151" t="s">
        <v>428</v>
      </c>
      <c r="O6" s="152" t="s">
        <v>433</v>
      </c>
      <c r="P6" s="151" t="s">
        <v>429</v>
      </c>
      <c r="Q6" s="151" t="s">
        <v>411</v>
      </c>
      <c r="R6" s="151" t="s">
        <v>430</v>
      </c>
      <c r="S6" s="152" t="s">
        <v>434</v>
      </c>
      <c r="T6" s="153" t="s">
        <v>412</v>
      </c>
    </row>
    <row r="7" spans="2:20" ht="17.25" customHeight="1" x14ac:dyDescent="0.25">
      <c r="B7" s="173"/>
      <c r="C7" s="56" t="s">
        <v>435</v>
      </c>
      <c r="D7" s="57">
        <v>137000</v>
      </c>
      <c r="E7" s="57">
        <f>ROUND(D7*(1+$D$2),-1)</f>
        <v>138370</v>
      </c>
      <c r="F7" s="57">
        <f>ROUND(E7*(1+$D$2),-1)</f>
        <v>139750</v>
      </c>
      <c r="G7" s="140">
        <f>SUM(D7:F7)</f>
        <v>415120</v>
      </c>
      <c r="H7" s="57">
        <f>ROUND(F7*(1+$H$2),-1)</f>
        <v>143940</v>
      </c>
      <c r="I7" s="57">
        <f>ROUND(H7*(1+$H$2),-1)</f>
        <v>148260</v>
      </c>
      <c r="J7" s="57">
        <f>ROUND(I7*(1+$H$2),-1)</f>
        <v>152710</v>
      </c>
      <c r="K7" s="140">
        <f>SUM(H7:J7)</f>
        <v>444910</v>
      </c>
      <c r="L7" s="57">
        <f>ROUND(J7*(1+$L$2),-1)</f>
        <v>155760</v>
      </c>
      <c r="M7" s="57">
        <f>ROUND(L7*(1+$L$2),-1)</f>
        <v>158880</v>
      </c>
      <c r="N7" s="57">
        <f>ROUND(M7*(1+$L$2),-1)</f>
        <v>162060</v>
      </c>
      <c r="O7" s="140">
        <f>SUM(L7:N7)</f>
        <v>476700</v>
      </c>
      <c r="P7" s="57">
        <f>ROUND(N7*(1+$P$2),-1)</f>
        <v>166920</v>
      </c>
      <c r="Q7" s="57">
        <f>ROUND(P7*(1+$P$2),-1)</f>
        <v>171930</v>
      </c>
      <c r="R7" s="57">
        <f>ROUND(Q7*(1+$P$2),-1)</f>
        <v>177090</v>
      </c>
      <c r="S7" s="140">
        <f>SUM(P7:R7)</f>
        <v>515940</v>
      </c>
      <c r="T7" s="154">
        <f t="shared" ref="T7:T9" si="0">SUM(G7,K7,O7,S7)</f>
        <v>1852670</v>
      </c>
    </row>
    <row r="8" spans="2:20" ht="17.25" customHeight="1" x14ac:dyDescent="0.25">
      <c r="B8" s="173"/>
      <c r="C8" s="56" t="s">
        <v>437</v>
      </c>
      <c r="D8" s="58">
        <v>26700</v>
      </c>
      <c r="E8" s="58">
        <f>ROUND(D8*(1+$D$2),-1)</f>
        <v>26970</v>
      </c>
      <c r="F8" s="58">
        <f>ROUND(E8*(1+$D$2),-1)</f>
        <v>27240</v>
      </c>
      <c r="G8" s="141">
        <f>SUM(D8:F8)</f>
        <v>80910</v>
      </c>
      <c r="H8" s="58">
        <f>ROUND(F8*(1+$H$2),-1)</f>
        <v>28060</v>
      </c>
      <c r="I8" s="58">
        <f>ROUND(H8*(1+$H$2),-1)</f>
        <v>28900</v>
      </c>
      <c r="J8" s="58">
        <f>ROUND(I8*(1+$H$2),-1)</f>
        <v>29770</v>
      </c>
      <c r="K8" s="141">
        <f>SUM(H8:J8)</f>
        <v>86730</v>
      </c>
      <c r="L8" s="58">
        <f>ROUND(J8*(1+$L$2),-1)</f>
        <v>30370</v>
      </c>
      <c r="M8" s="58">
        <f>ROUND(L8*(1+$L$2),-1)</f>
        <v>30980</v>
      </c>
      <c r="N8" s="58">
        <f>ROUND(M8*(1+$L$2),-1)</f>
        <v>31600</v>
      </c>
      <c r="O8" s="141">
        <f>SUM(L8:N8)</f>
        <v>92950</v>
      </c>
      <c r="P8" s="58">
        <f>ROUND(N8*(1+$P$2),-1)</f>
        <v>32550</v>
      </c>
      <c r="Q8" s="58">
        <f>ROUND(P8*(1+$P$2),-1)</f>
        <v>33530</v>
      </c>
      <c r="R8" s="58">
        <f>ROUND(Q8*(1+$P$2),-1)</f>
        <v>34540</v>
      </c>
      <c r="S8" s="141">
        <f>SUM(P8:R8)</f>
        <v>100620</v>
      </c>
      <c r="T8" s="155">
        <f t="shared" si="0"/>
        <v>361210</v>
      </c>
    </row>
    <row r="9" spans="2:20" ht="17.25" customHeight="1" x14ac:dyDescent="0.25">
      <c r="B9" s="174"/>
      <c r="C9" s="146" t="s">
        <v>436</v>
      </c>
      <c r="D9" s="147">
        <f t="shared" ref="D9:S9" si="1">SUM(D7:D8)</f>
        <v>163700</v>
      </c>
      <c r="E9" s="148">
        <f t="shared" si="1"/>
        <v>165340</v>
      </c>
      <c r="F9" s="148">
        <f t="shared" si="1"/>
        <v>166990</v>
      </c>
      <c r="G9" s="148">
        <f t="shared" si="1"/>
        <v>496030</v>
      </c>
      <c r="H9" s="148">
        <f t="shared" si="1"/>
        <v>172000</v>
      </c>
      <c r="I9" s="148">
        <f t="shared" si="1"/>
        <v>177160</v>
      </c>
      <c r="J9" s="148">
        <f t="shared" si="1"/>
        <v>182480</v>
      </c>
      <c r="K9" s="148">
        <f t="shared" si="1"/>
        <v>531640</v>
      </c>
      <c r="L9" s="148">
        <f t="shared" si="1"/>
        <v>186130</v>
      </c>
      <c r="M9" s="148">
        <f t="shared" si="1"/>
        <v>189860</v>
      </c>
      <c r="N9" s="148">
        <f t="shared" si="1"/>
        <v>193660</v>
      </c>
      <c r="O9" s="148">
        <f t="shared" si="1"/>
        <v>569650</v>
      </c>
      <c r="P9" s="148">
        <f t="shared" si="1"/>
        <v>199470</v>
      </c>
      <c r="Q9" s="148">
        <f t="shared" si="1"/>
        <v>205460</v>
      </c>
      <c r="R9" s="148">
        <f t="shared" si="1"/>
        <v>211630</v>
      </c>
      <c r="S9" s="148">
        <f t="shared" si="1"/>
        <v>616560</v>
      </c>
      <c r="T9" s="149">
        <f t="shared" si="0"/>
        <v>2213880</v>
      </c>
    </row>
    <row r="10" spans="2:20" ht="8.25" customHeight="1" x14ac:dyDescent="0.25">
      <c r="B10" s="59"/>
      <c r="C10" s="60"/>
      <c r="D10" s="61"/>
      <c r="E10" s="61"/>
      <c r="F10" s="61"/>
      <c r="G10" s="62"/>
      <c r="H10" s="61"/>
      <c r="I10" s="61"/>
      <c r="J10" s="61"/>
      <c r="K10" s="62"/>
      <c r="L10" s="61"/>
      <c r="M10" s="61"/>
      <c r="N10" s="61"/>
      <c r="O10" s="62"/>
      <c r="P10" s="61"/>
      <c r="Q10" s="61"/>
      <c r="R10" s="61"/>
      <c r="S10" s="62"/>
      <c r="T10" s="63"/>
    </row>
    <row r="11" spans="2:20" x14ac:dyDescent="0.25">
      <c r="B11" s="3" t="s">
        <v>439</v>
      </c>
      <c r="C11" s="64" t="s">
        <v>1311</v>
      </c>
      <c r="D11" s="65">
        <v>76500</v>
      </c>
      <c r="E11" s="65">
        <f t="shared" ref="E11:F13" si="2">ROUND(D11*(1+$D$2),-1)</f>
        <v>77270</v>
      </c>
      <c r="F11" s="65">
        <f t="shared" si="2"/>
        <v>78040</v>
      </c>
      <c r="G11" s="142">
        <f>SUM(D11:F11)</f>
        <v>231810</v>
      </c>
      <c r="H11" s="65">
        <f>ROUND(F11*(1+$H$2),-1)</f>
        <v>80380</v>
      </c>
      <c r="I11" s="65">
        <f t="shared" ref="I11:J13" si="3">ROUND(H11*(1+$H$2),-1)</f>
        <v>82790</v>
      </c>
      <c r="J11" s="65">
        <f t="shared" si="3"/>
        <v>85270</v>
      </c>
      <c r="K11" s="142">
        <f>SUM(H11:J11)</f>
        <v>248440</v>
      </c>
      <c r="L11" s="65">
        <f>ROUND(J11*(1+$L$2),-1)</f>
        <v>86980</v>
      </c>
      <c r="M11" s="65">
        <f t="shared" ref="M11:N13" si="4">ROUND(L11*(1+$L$2),-1)</f>
        <v>88720</v>
      </c>
      <c r="N11" s="65">
        <f t="shared" si="4"/>
        <v>90490</v>
      </c>
      <c r="O11" s="142">
        <f>SUM(L11:N11)</f>
        <v>266190</v>
      </c>
      <c r="P11" s="65">
        <f>ROUND(N11*(1+$P$2),-1)</f>
        <v>93200</v>
      </c>
      <c r="Q11" s="65">
        <f t="shared" ref="Q11:R13" si="5">ROUND(P11*(1+$P$2),-1)</f>
        <v>96000</v>
      </c>
      <c r="R11" s="65">
        <f t="shared" si="5"/>
        <v>98880</v>
      </c>
      <c r="S11" s="142">
        <f>SUM(P11:R11)</f>
        <v>288080</v>
      </c>
      <c r="T11" s="154">
        <f t="shared" ref="T11:T15" si="6">SUM(G11,K11,O11,S11)</f>
        <v>1034520</v>
      </c>
    </row>
    <row r="12" spans="2:20" x14ac:dyDescent="0.25">
      <c r="B12" s="173"/>
      <c r="C12" s="56" t="s">
        <v>437</v>
      </c>
      <c r="D12" s="66">
        <v>1300</v>
      </c>
      <c r="E12" s="58">
        <f t="shared" si="2"/>
        <v>1310</v>
      </c>
      <c r="F12" s="58">
        <f t="shared" si="2"/>
        <v>1320</v>
      </c>
      <c r="G12" s="141">
        <f>SUM(D12:F12)</f>
        <v>3930</v>
      </c>
      <c r="H12" s="58">
        <f>ROUND(F12*(1+$H$2),-1)</f>
        <v>1360</v>
      </c>
      <c r="I12" s="58">
        <f t="shared" si="3"/>
        <v>1400</v>
      </c>
      <c r="J12" s="58">
        <f t="shared" si="3"/>
        <v>1440</v>
      </c>
      <c r="K12" s="141">
        <f>SUM(H12:J12)</f>
        <v>4200</v>
      </c>
      <c r="L12" s="58">
        <f>ROUND(J12*(1+$L$2),-1)</f>
        <v>1470</v>
      </c>
      <c r="M12" s="58">
        <f t="shared" si="4"/>
        <v>1500</v>
      </c>
      <c r="N12" s="58">
        <f t="shared" si="4"/>
        <v>1530</v>
      </c>
      <c r="O12" s="141">
        <f>SUM(L12:N12)</f>
        <v>4500</v>
      </c>
      <c r="P12" s="58">
        <f>ROUND(N12*(1+$P$2),-1)</f>
        <v>1580</v>
      </c>
      <c r="Q12" s="58">
        <f t="shared" si="5"/>
        <v>1630</v>
      </c>
      <c r="R12" s="58">
        <f t="shared" si="5"/>
        <v>1680</v>
      </c>
      <c r="S12" s="141">
        <f>SUM(P12:R12)</f>
        <v>4890</v>
      </c>
      <c r="T12" s="155">
        <f t="shared" si="6"/>
        <v>17520</v>
      </c>
    </row>
    <row r="13" spans="2:20" x14ac:dyDescent="0.25">
      <c r="B13" s="173"/>
      <c r="C13" s="56" t="s">
        <v>440</v>
      </c>
      <c r="D13" s="67">
        <v>500</v>
      </c>
      <c r="E13" s="58">
        <f t="shared" si="2"/>
        <v>510</v>
      </c>
      <c r="F13" s="58">
        <f t="shared" si="2"/>
        <v>520</v>
      </c>
      <c r="G13" s="141">
        <f>SUM(D13:F13)</f>
        <v>1530</v>
      </c>
      <c r="H13" s="58">
        <f>ROUND(F13*(1+$H$2),-1)</f>
        <v>540</v>
      </c>
      <c r="I13" s="58">
        <f t="shared" si="3"/>
        <v>560</v>
      </c>
      <c r="J13" s="58">
        <f t="shared" si="3"/>
        <v>580</v>
      </c>
      <c r="K13" s="141">
        <f>SUM(H13:J13)</f>
        <v>1680</v>
      </c>
      <c r="L13" s="58">
        <f>ROUND(J13*(1+$L$2),-1)</f>
        <v>590</v>
      </c>
      <c r="M13" s="58">
        <f t="shared" si="4"/>
        <v>600</v>
      </c>
      <c r="N13" s="58">
        <f t="shared" si="4"/>
        <v>610</v>
      </c>
      <c r="O13" s="141">
        <f>SUM(L13:N13)</f>
        <v>1800</v>
      </c>
      <c r="P13" s="58">
        <f>ROUND(N13*(1+$P$2),-1)</f>
        <v>630</v>
      </c>
      <c r="Q13" s="58">
        <f t="shared" si="5"/>
        <v>650</v>
      </c>
      <c r="R13" s="58">
        <f t="shared" si="5"/>
        <v>670</v>
      </c>
      <c r="S13" s="141">
        <f>SUM(P13:R13)</f>
        <v>1950</v>
      </c>
      <c r="T13" s="154">
        <f t="shared" si="6"/>
        <v>6960</v>
      </c>
    </row>
    <row r="14" spans="2:20" x14ac:dyDescent="0.25">
      <c r="B14" s="173"/>
      <c r="C14" s="68" t="s">
        <v>441</v>
      </c>
      <c r="D14" s="69">
        <f t="shared" ref="D14:S14" si="7">SUM(D11:D13)</f>
        <v>78300</v>
      </c>
      <c r="E14" s="70">
        <f t="shared" si="7"/>
        <v>79090</v>
      </c>
      <c r="F14" s="70">
        <f t="shared" si="7"/>
        <v>79880</v>
      </c>
      <c r="G14" s="143">
        <f t="shared" si="7"/>
        <v>237270</v>
      </c>
      <c r="H14" s="70">
        <f t="shared" si="7"/>
        <v>82280</v>
      </c>
      <c r="I14" s="70">
        <f t="shared" si="7"/>
        <v>84750</v>
      </c>
      <c r="J14" s="70">
        <f t="shared" si="7"/>
        <v>87290</v>
      </c>
      <c r="K14" s="143">
        <f t="shared" si="7"/>
        <v>254320</v>
      </c>
      <c r="L14" s="70">
        <f t="shared" si="7"/>
        <v>89040</v>
      </c>
      <c r="M14" s="70">
        <f t="shared" si="7"/>
        <v>90820</v>
      </c>
      <c r="N14" s="70">
        <f t="shared" si="7"/>
        <v>92630</v>
      </c>
      <c r="O14" s="143">
        <f t="shared" si="7"/>
        <v>272490</v>
      </c>
      <c r="P14" s="70">
        <f t="shared" si="7"/>
        <v>95410</v>
      </c>
      <c r="Q14" s="70">
        <f t="shared" si="7"/>
        <v>98280</v>
      </c>
      <c r="R14" s="70">
        <f t="shared" si="7"/>
        <v>101230</v>
      </c>
      <c r="S14" s="143">
        <f t="shared" si="7"/>
        <v>294920</v>
      </c>
      <c r="T14" s="155">
        <f t="shared" si="6"/>
        <v>1059000</v>
      </c>
    </row>
    <row r="15" spans="2:20" x14ac:dyDescent="0.25">
      <c r="B15" s="174"/>
      <c r="C15" s="146" t="s">
        <v>442</v>
      </c>
      <c r="D15" s="147">
        <f t="shared" ref="D15:S15" si="8">D9-D14</f>
        <v>85400</v>
      </c>
      <c r="E15" s="148">
        <f t="shared" si="8"/>
        <v>86250</v>
      </c>
      <c r="F15" s="148">
        <f t="shared" si="8"/>
        <v>87110</v>
      </c>
      <c r="G15" s="148">
        <f t="shared" si="8"/>
        <v>258760</v>
      </c>
      <c r="H15" s="148">
        <f t="shared" si="8"/>
        <v>89720</v>
      </c>
      <c r="I15" s="148">
        <f t="shared" si="8"/>
        <v>92410</v>
      </c>
      <c r="J15" s="148">
        <f t="shared" si="8"/>
        <v>95190</v>
      </c>
      <c r="K15" s="148">
        <f t="shared" si="8"/>
        <v>277320</v>
      </c>
      <c r="L15" s="148">
        <f t="shared" si="8"/>
        <v>97090</v>
      </c>
      <c r="M15" s="148">
        <f t="shared" si="8"/>
        <v>99040</v>
      </c>
      <c r="N15" s="148">
        <f t="shared" si="8"/>
        <v>101030</v>
      </c>
      <c r="O15" s="148">
        <f t="shared" si="8"/>
        <v>297160</v>
      </c>
      <c r="P15" s="148">
        <f t="shared" si="8"/>
        <v>104060</v>
      </c>
      <c r="Q15" s="148">
        <f t="shared" si="8"/>
        <v>107180</v>
      </c>
      <c r="R15" s="148">
        <f t="shared" si="8"/>
        <v>110400</v>
      </c>
      <c r="S15" s="148">
        <f t="shared" si="8"/>
        <v>321640</v>
      </c>
      <c r="T15" s="149">
        <f t="shared" si="6"/>
        <v>1154880</v>
      </c>
    </row>
    <row r="16" spans="2:20" ht="8.25" customHeight="1" x14ac:dyDescent="0.25">
      <c r="B16" s="59"/>
      <c r="C16" s="71"/>
      <c r="D16" s="57"/>
      <c r="E16" s="57"/>
      <c r="F16" s="57"/>
      <c r="G16" s="72"/>
      <c r="H16" s="57"/>
      <c r="I16" s="57"/>
      <c r="J16" s="57"/>
      <c r="K16" s="72"/>
      <c r="L16" s="57"/>
      <c r="M16" s="57"/>
      <c r="N16" s="57"/>
      <c r="O16" s="72"/>
      <c r="P16" s="57"/>
      <c r="Q16" s="57"/>
      <c r="R16" s="57"/>
      <c r="S16" s="72"/>
      <c r="T16" s="73"/>
    </row>
    <row r="17" spans="2:20" x14ac:dyDescent="0.25">
      <c r="B17" s="3" t="s">
        <v>443</v>
      </c>
      <c r="C17" s="74" t="s">
        <v>229</v>
      </c>
      <c r="D17" s="75">
        <v>18400</v>
      </c>
      <c r="E17" s="76">
        <f t="shared" ref="E17:F32" si="9">ROUND(D17*(1+$D$2),-1)</f>
        <v>18580</v>
      </c>
      <c r="F17" s="76">
        <f t="shared" si="9"/>
        <v>18770</v>
      </c>
      <c r="G17" s="144">
        <f t="shared" ref="G17:G32" si="10">SUM(D17:F17)</f>
        <v>55750</v>
      </c>
      <c r="H17" s="76">
        <f t="shared" ref="H17:H32" si="11">ROUND(F17*(1+$H$2),-1)</f>
        <v>19330</v>
      </c>
      <c r="I17" s="76">
        <f t="shared" ref="I17:J32" si="12">ROUND(H17*(1+$H$2),-1)</f>
        <v>19910</v>
      </c>
      <c r="J17" s="76">
        <f t="shared" si="12"/>
        <v>20510</v>
      </c>
      <c r="K17" s="144">
        <f t="shared" ref="K17:K32" si="13">SUM(H17:J17)</f>
        <v>59750</v>
      </c>
      <c r="L17" s="76">
        <f t="shared" ref="L17:L32" si="14">ROUND(J17*(1+$L$2),-1)</f>
        <v>20920</v>
      </c>
      <c r="M17" s="76">
        <f t="shared" ref="M17:N32" si="15">ROUND(L17*(1+$L$2),-1)</f>
        <v>21340</v>
      </c>
      <c r="N17" s="76">
        <f t="shared" si="15"/>
        <v>21770</v>
      </c>
      <c r="O17" s="144">
        <f t="shared" ref="O17:O32" si="16">SUM(L17:N17)</f>
        <v>64030</v>
      </c>
      <c r="P17" s="76">
        <f t="shared" ref="P17:P32" si="17">ROUND(N17*(1+$P$2),-1)</f>
        <v>22420</v>
      </c>
      <c r="Q17" s="76">
        <f t="shared" ref="Q17:R32" si="18">ROUND(P17*(1+$P$2),-1)</f>
        <v>23090</v>
      </c>
      <c r="R17" s="76">
        <f t="shared" si="18"/>
        <v>23780</v>
      </c>
      <c r="S17" s="144">
        <f t="shared" ref="S17:S32" si="19">SUM(P17:R17)</f>
        <v>69290</v>
      </c>
      <c r="T17" s="154">
        <f t="shared" ref="T17:T33" si="20">SUM(G17,K17,O17,S17)</f>
        <v>248820</v>
      </c>
    </row>
    <row r="18" spans="2:20" x14ac:dyDescent="0.25">
      <c r="B18" s="173"/>
      <c r="C18" s="77" t="s">
        <v>447</v>
      </c>
      <c r="D18" s="78">
        <v>175</v>
      </c>
      <c r="E18" s="58">
        <f t="shared" si="9"/>
        <v>180</v>
      </c>
      <c r="F18" s="58">
        <f t="shared" si="9"/>
        <v>180</v>
      </c>
      <c r="G18" s="141">
        <f t="shared" si="10"/>
        <v>535</v>
      </c>
      <c r="H18" s="58">
        <f t="shared" si="11"/>
        <v>190</v>
      </c>
      <c r="I18" s="58">
        <f t="shared" si="12"/>
        <v>200</v>
      </c>
      <c r="J18" s="58">
        <f t="shared" si="12"/>
        <v>210</v>
      </c>
      <c r="K18" s="141">
        <f t="shared" si="13"/>
        <v>600</v>
      </c>
      <c r="L18" s="58">
        <f t="shared" si="14"/>
        <v>210</v>
      </c>
      <c r="M18" s="58">
        <f t="shared" si="15"/>
        <v>210</v>
      </c>
      <c r="N18" s="58">
        <f t="shared" si="15"/>
        <v>210</v>
      </c>
      <c r="O18" s="141">
        <f t="shared" si="16"/>
        <v>630</v>
      </c>
      <c r="P18" s="58">
        <f t="shared" si="17"/>
        <v>220</v>
      </c>
      <c r="Q18" s="58">
        <f t="shared" si="18"/>
        <v>230</v>
      </c>
      <c r="R18" s="58">
        <f t="shared" si="18"/>
        <v>240</v>
      </c>
      <c r="S18" s="141">
        <f t="shared" si="19"/>
        <v>690</v>
      </c>
      <c r="T18" s="155">
        <f t="shared" si="20"/>
        <v>2455</v>
      </c>
    </row>
    <row r="19" spans="2:20" x14ac:dyDescent="0.25">
      <c r="B19" s="173"/>
      <c r="C19" s="77" t="s">
        <v>448</v>
      </c>
      <c r="D19" s="78">
        <v>200</v>
      </c>
      <c r="E19" s="58">
        <f t="shared" si="9"/>
        <v>200</v>
      </c>
      <c r="F19" s="58">
        <f t="shared" si="9"/>
        <v>200</v>
      </c>
      <c r="G19" s="141">
        <f t="shared" si="10"/>
        <v>600</v>
      </c>
      <c r="H19" s="58">
        <f t="shared" si="11"/>
        <v>210</v>
      </c>
      <c r="I19" s="58">
        <f t="shared" si="12"/>
        <v>220</v>
      </c>
      <c r="J19" s="58">
        <f t="shared" si="12"/>
        <v>230</v>
      </c>
      <c r="K19" s="141">
        <f t="shared" si="13"/>
        <v>660</v>
      </c>
      <c r="L19" s="58">
        <f t="shared" si="14"/>
        <v>230</v>
      </c>
      <c r="M19" s="58">
        <f t="shared" si="15"/>
        <v>230</v>
      </c>
      <c r="N19" s="58">
        <f t="shared" si="15"/>
        <v>230</v>
      </c>
      <c r="O19" s="141">
        <f t="shared" si="16"/>
        <v>690</v>
      </c>
      <c r="P19" s="58">
        <f t="shared" si="17"/>
        <v>240</v>
      </c>
      <c r="Q19" s="58">
        <f t="shared" si="18"/>
        <v>250</v>
      </c>
      <c r="R19" s="58">
        <f t="shared" si="18"/>
        <v>260</v>
      </c>
      <c r="S19" s="141">
        <f t="shared" si="19"/>
        <v>750</v>
      </c>
      <c r="T19" s="154">
        <f t="shared" si="20"/>
        <v>2700</v>
      </c>
    </row>
    <row r="20" spans="2:20" x14ac:dyDescent="0.25">
      <c r="B20" s="173"/>
      <c r="C20" s="77" t="s">
        <v>449</v>
      </c>
      <c r="D20" s="78">
        <v>162</v>
      </c>
      <c r="E20" s="58">
        <f t="shared" si="9"/>
        <v>160</v>
      </c>
      <c r="F20" s="58">
        <f t="shared" si="9"/>
        <v>160</v>
      </c>
      <c r="G20" s="141">
        <f t="shared" si="10"/>
        <v>482</v>
      </c>
      <c r="H20" s="58">
        <f t="shared" si="11"/>
        <v>160</v>
      </c>
      <c r="I20" s="58">
        <f t="shared" si="12"/>
        <v>160</v>
      </c>
      <c r="J20" s="58">
        <f t="shared" si="12"/>
        <v>160</v>
      </c>
      <c r="K20" s="141">
        <f t="shared" si="13"/>
        <v>480</v>
      </c>
      <c r="L20" s="58">
        <f t="shared" si="14"/>
        <v>160</v>
      </c>
      <c r="M20" s="58">
        <f t="shared" si="15"/>
        <v>160</v>
      </c>
      <c r="N20" s="58">
        <f t="shared" si="15"/>
        <v>160</v>
      </c>
      <c r="O20" s="141">
        <f t="shared" si="16"/>
        <v>480</v>
      </c>
      <c r="P20" s="58">
        <f t="shared" si="17"/>
        <v>160</v>
      </c>
      <c r="Q20" s="58">
        <f t="shared" si="18"/>
        <v>160</v>
      </c>
      <c r="R20" s="58">
        <f t="shared" si="18"/>
        <v>160</v>
      </c>
      <c r="S20" s="141">
        <f t="shared" si="19"/>
        <v>480</v>
      </c>
      <c r="T20" s="155">
        <f t="shared" si="20"/>
        <v>1922</v>
      </c>
    </row>
    <row r="21" spans="2:20" x14ac:dyDescent="0.25">
      <c r="B21" s="173"/>
      <c r="C21" s="77" t="s">
        <v>450</v>
      </c>
      <c r="D21" s="78">
        <v>200</v>
      </c>
      <c r="E21" s="58">
        <f t="shared" si="9"/>
        <v>200</v>
      </c>
      <c r="F21" s="58">
        <f t="shared" si="9"/>
        <v>200</v>
      </c>
      <c r="G21" s="141">
        <f t="shared" si="10"/>
        <v>600</v>
      </c>
      <c r="H21" s="58">
        <f t="shared" si="11"/>
        <v>210</v>
      </c>
      <c r="I21" s="58">
        <f t="shared" si="12"/>
        <v>220</v>
      </c>
      <c r="J21" s="58">
        <f t="shared" si="12"/>
        <v>230</v>
      </c>
      <c r="K21" s="141">
        <f t="shared" si="13"/>
        <v>660</v>
      </c>
      <c r="L21" s="58">
        <f t="shared" si="14"/>
        <v>230</v>
      </c>
      <c r="M21" s="58">
        <f t="shared" si="15"/>
        <v>230</v>
      </c>
      <c r="N21" s="58">
        <f t="shared" si="15"/>
        <v>230</v>
      </c>
      <c r="O21" s="141">
        <f t="shared" si="16"/>
        <v>690</v>
      </c>
      <c r="P21" s="58">
        <f t="shared" si="17"/>
        <v>240</v>
      </c>
      <c r="Q21" s="58">
        <f t="shared" si="18"/>
        <v>250</v>
      </c>
      <c r="R21" s="58">
        <f t="shared" si="18"/>
        <v>260</v>
      </c>
      <c r="S21" s="141">
        <f t="shared" si="19"/>
        <v>750</v>
      </c>
      <c r="T21" s="154">
        <f t="shared" si="20"/>
        <v>2700</v>
      </c>
    </row>
    <row r="22" spans="2:20" x14ac:dyDescent="0.25">
      <c r="B22" s="173"/>
      <c r="C22" s="77" t="s">
        <v>451</v>
      </c>
      <c r="D22" s="78">
        <v>3800</v>
      </c>
      <c r="E22" s="58">
        <f t="shared" si="9"/>
        <v>3840</v>
      </c>
      <c r="F22" s="58">
        <f t="shared" si="9"/>
        <v>3880</v>
      </c>
      <c r="G22" s="141">
        <f t="shared" si="10"/>
        <v>11520</v>
      </c>
      <c r="H22" s="58">
        <f t="shared" si="11"/>
        <v>4000</v>
      </c>
      <c r="I22" s="58">
        <f t="shared" si="12"/>
        <v>4120</v>
      </c>
      <c r="J22" s="58">
        <f t="shared" si="12"/>
        <v>4240</v>
      </c>
      <c r="K22" s="141">
        <f t="shared" si="13"/>
        <v>12360</v>
      </c>
      <c r="L22" s="58">
        <f t="shared" si="14"/>
        <v>4320</v>
      </c>
      <c r="M22" s="58">
        <f t="shared" si="15"/>
        <v>4410</v>
      </c>
      <c r="N22" s="58">
        <f t="shared" si="15"/>
        <v>4500</v>
      </c>
      <c r="O22" s="141">
        <f t="shared" si="16"/>
        <v>13230</v>
      </c>
      <c r="P22" s="58">
        <f t="shared" si="17"/>
        <v>4640</v>
      </c>
      <c r="Q22" s="58">
        <f t="shared" si="18"/>
        <v>4780</v>
      </c>
      <c r="R22" s="58">
        <f t="shared" si="18"/>
        <v>4920</v>
      </c>
      <c r="S22" s="141">
        <f t="shared" si="19"/>
        <v>14340</v>
      </c>
      <c r="T22" s="155">
        <f t="shared" si="20"/>
        <v>51450</v>
      </c>
    </row>
    <row r="23" spans="2:20" x14ac:dyDescent="0.25">
      <c r="B23" s="173"/>
      <c r="C23" s="77" t="s">
        <v>1312</v>
      </c>
      <c r="D23" s="78">
        <v>300</v>
      </c>
      <c r="E23" s="58">
        <f t="shared" si="9"/>
        <v>300</v>
      </c>
      <c r="F23" s="58">
        <f t="shared" si="9"/>
        <v>300</v>
      </c>
      <c r="G23" s="141">
        <f t="shared" si="10"/>
        <v>900</v>
      </c>
      <c r="H23" s="58">
        <f t="shared" si="11"/>
        <v>310</v>
      </c>
      <c r="I23" s="58">
        <f t="shared" si="12"/>
        <v>320</v>
      </c>
      <c r="J23" s="58">
        <f t="shared" si="12"/>
        <v>330</v>
      </c>
      <c r="K23" s="141">
        <f t="shared" si="13"/>
        <v>960</v>
      </c>
      <c r="L23" s="58">
        <f t="shared" si="14"/>
        <v>340</v>
      </c>
      <c r="M23" s="58">
        <f t="shared" si="15"/>
        <v>350</v>
      </c>
      <c r="N23" s="58">
        <f t="shared" si="15"/>
        <v>360</v>
      </c>
      <c r="O23" s="141">
        <f t="shared" si="16"/>
        <v>1050</v>
      </c>
      <c r="P23" s="58">
        <f t="shared" si="17"/>
        <v>370</v>
      </c>
      <c r="Q23" s="58">
        <f t="shared" si="18"/>
        <v>380</v>
      </c>
      <c r="R23" s="58">
        <f t="shared" si="18"/>
        <v>390</v>
      </c>
      <c r="S23" s="141">
        <f t="shared" si="19"/>
        <v>1140</v>
      </c>
      <c r="T23" s="154">
        <f t="shared" si="20"/>
        <v>4050</v>
      </c>
    </row>
    <row r="24" spans="2:20" x14ac:dyDescent="0.25">
      <c r="B24" s="173"/>
      <c r="C24" s="77" t="s">
        <v>452</v>
      </c>
      <c r="D24" s="78">
        <v>700</v>
      </c>
      <c r="E24" s="58">
        <f t="shared" si="9"/>
        <v>710</v>
      </c>
      <c r="F24" s="58">
        <f t="shared" si="9"/>
        <v>720</v>
      </c>
      <c r="G24" s="141">
        <f t="shared" si="10"/>
        <v>2130</v>
      </c>
      <c r="H24" s="58">
        <f t="shared" si="11"/>
        <v>740</v>
      </c>
      <c r="I24" s="58">
        <f t="shared" si="12"/>
        <v>760</v>
      </c>
      <c r="J24" s="58">
        <f t="shared" si="12"/>
        <v>780</v>
      </c>
      <c r="K24" s="141">
        <f t="shared" si="13"/>
        <v>2280</v>
      </c>
      <c r="L24" s="58">
        <f t="shared" si="14"/>
        <v>800</v>
      </c>
      <c r="M24" s="58">
        <f t="shared" si="15"/>
        <v>820</v>
      </c>
      <c r="N24" s="58">
        <f t="shared" si="15"/>
        <v>840</v>
      </c>
      <c r="O24" s="141">
        <f t="shared" si="16"/>
        <v>2460</v>
      </c>
      <c r="P24" s="58">
        <f t="shared" si="17"/>
        <v>870</v>
      </c>
      <c r="Q24" s="58">
        <f t="shared" si="18"/>
        <v>900</v>
      </c>
      <c r="R24" s="58">
        <f t="shared" si="18"/>
        <v>930</v>
      </c>
      <c r="S24" s="141">
        <f t="shared" si="19"/>
        <v>2700</v>
      </c>
      <c r="T24" s="155">
        <f t="shared" si="20"/>
        <v>9570</v>
      </c>
    </row>
    <row r="25" spans="2:20" x14ac:dyDescent="0.25">
      <c r="B25" s="173"/>
      <c r="C25" s="77" t="s">
        <v>453</v>
      </c>
      <c r="D25" s="78">
        <v>2300</v>
      </c>
      <c r="E25" s="58">
        <f t="shared" si="9"/>
        <v>2320</v>
      </c>
      <c r="F25" s="58">
        <f t="shared" si="9"/>
        <v>2340</v>
      </c>
      <c r="G25" s="141">
        <f t="shared" si="10"/>
        <v>6960</v>
      </c>
      <c r="H25" s="58">
        <f t="shared" si="11"/>
        <v>2410</v>
      </c>
      <c r="I25" s="58">
        <f t="shared" si="12"/>
        <v>2480</v>
      </c>
      <c r="J25" s="58">
        <f t="shared" si="12"/>
        <v>2550</v>
      </c>
      <c r="K25" s="141">
        <f t="shared" si="13"/>
        <v>7440</v>
      </c>
      <c r="L25" s="58">
        <f t="shared" si="14"/>
        <v>2600</v>
      </c>
      <c r="M25" s="58">
        <f t="shared" si="15"/>
        <v>2650</v>
      </c>
      <c r="N25" s="58">
        <f t="shared" si="15"/>
        <v>2700</v>
      </c>
      <c r="O25" s="141">
        <f t="shared" si="16"/>
        <v>7950</v>
      </c>
      <c r="P25" s="58">
        <f t="shared" si="17"/>
        <v>2780</v>
      </c>
      <c r="Q25" s="58">
        <f t="shared" si="18"/>
        <v>2860</v>
      </c>
      <c r="R25" s="58">
        <f t="shared" si="18"/>
        <v>2950</v>
      </c>
      <c r="S25" s="141">
        <f t="shared" si="19"/>
        <v>8590</v>
      </c>
      <c r="T25" s="154">
        <f t="shared" si="20"/>
        <v>30940</v>
      </c>
    </row>
    <row r="26" spans="2:20" x14ac:dyDescent="0.25">
      <c r="B26" s="173"/>
      <c r="C26" s="77" t="s">
        <v>454</v>
      </c>
      <c r="D26" s="78">
        <v>21600</v>
      </c>
      <c r="E26" s="58">
        <f t="shared" si="9"/>
        <v>21820</v>
      </c>
      <c r="F26" s="58">
        <f t="shared" si="9"/>
        <v>22040</v>
      </c>
      <c r="G26" s="141">
        <f t="shared" si="10"/>
        <v>65460</v>
      </c>
      <c r="H26" s="58">
        <f t="shared" si="11"/>
        <v>22700</v>
      </c>
      <c r="I26" s="58">
        <f t="shared" si="12"/>
        <v>23380</v>
      </c>
      <c r="J26" s="58">
        <f t="shared" si="12"/>
        <v>24080</v>
      </c>
      <c r="K26" s="141">
        <f t="shared" si="13"/>
        <v>70160</v>
      </c>
      <c r="L26" s="58">
        <f t="shared" si="14"/>
        <v>24560</v>
      </c>
      <c r="M26" s="58">
        <f t="shared" si="15"/>
        <v>25050</v>
      </c>
      <c r="N26" s="58">
        <f t="shared" si="15"/>
        <v>25550</v>
      </c>
      <c r="O26" s="141">
        <f t="shared" si="16"/>
        <v>75160</v>
      </c>
      <c r="P26" s="58">
        <f t="shared" si="17"/>
        <v>26320</v>
      </c>
      <c r="Q26" s="58">
        <f t="shared" si="18"/>
        <v>27110</v>
      </c>
      <c r="R26" s="58">
        <f t="shared" si="18"/>
        <v>27920</v>
      </c>
      <c r="S26" s="141">
        <f t="shared" si="19"/>
        <v>81350</v>
      </c>
      <c r="T26" s="155">
        <f t="shared" si="20"/>
        <v>292130</v>
      </c>
    </row>
    <row r="27" spans="2:20" x14ac:dyDescent="0.25">
      <c r="B27" s="173"/>
      <c r="C27" s="77" t="s">
        <v>455</v>
      </c>
      <c r="D27" s="78">
        <v>1100</v>
      </c>
      <c r="E27" s="58">
        <f t="shared" si="9"/>
        <v>1110</v>
      </c>
      <c r="F27" s="58">
        <f t="shared" si="9"/>
        <v>1120</v>
      </c>
      <c r="G27" s="141">
        <f t="shared" si="10"/>
        <v>3330</v>
      </c>
      <c r="H27" s="58">
        <f t="shared" si="11"/>
        <v>1150</v>
      </c>
      <c r="I27" s="58">
        <f t="shared" si="12"/>
        <v>1180</v>
      </c>
      <c r="J27" s="58">
        <f t="shared" si="12"/>
        <v>1220</v>
      </c>
      <c r="K27" s="141">
        <f t="shared" si="13"/>
        <v>3550</v>
      </c>
      <c r="L27" s="58">
        <f t="shared" si="14"/>
        <v>1240</v>
      </c>
      <c r="M27" s="58">
        <f t="shared" si="15"/>
        <v>1260</v>
      </c>
      <c r="N27" s="58">
        <f t="shared" si="15"/>
        <v>1290</v>
      </c>
      <c r="O27" s="141">
        <f t="shared" si="16"/>
        <v>3790</v>
      </c>
      <c r="P27" s="58">
        <f t="shared" si="17"/>
        <v>1330</v>
      </c>
      <c r="Q27" s="58">
        <f t="shared" si="18"/>
        <v>1370</v>
      </c>
      <c r="R27" s="58">
        <f t="shared" si="18"/>
        <v>1410</v>
      </c>
      <c r="S27" s="141">
        <f t="shared" si="19"/>
        <v>4110</v>
      </c>
      <c r="T27" s="154">
        <f t="shared" si="20"/>
        <v>14780</v>
      </c>
    </row>
    <row r="28" spans="2:20" x14ac:dyDescent="0.25">
      <c r="B28" s="173"/>
      <c r="C28" s="77" t="s">
        <v>456</v>
      </c>
      <c r="D28" s="78">
        <v>1300</v>
      </c>
      <c r="E28" s="58">
        <f t="shared" si="9"/>
        <v>1310</v>
      </c>
      <c r="F28" s="58">
        <f t="shared" si="9"/>
        <v>1320</v>
      </c>
      <c r="G28" s="141">
        <f t="shared" si="10"/>
        <v>3930</v>
      </c>
      <c r="H28" s="58">
        <f t="shared" si="11"/>
        <v>1360</v>
      </c>
      <c r="I28" s="58">
        <f t="shared" si="12"/>
        <v>1400</v>
      </c>
      <c r="J28" s="58">
        <f t="shared" si="12"/>
        <v>1440</v>
      </c>
      <c r="K28" s="141">
        <f t="shared" si="13"/>
        <v>4200</v>
      </c>
      <c r="L28" s="58">
        <f t="shared" si="14"/>
        <v>1470</v>
      </c>
      <c r="M28" s="58">
        <f t="shared" si="15"/>
        <v>1500</v>
      </c>
      <c r="N28" s="58">
        <f t="shared" si="15"/>
        <v>1530</v>
      </c>
      <c r="O28" s="141">
        <f t="shared" si="16"/>
        <v>4500</v>
      </c>
      <c r="P28" s="58">
        <f t="shared" si="17"/>
        <v>1580</v>
      </c>
      <c r="Q28" s="58">
        <f t="shared" si="18"/>
        <v>1630</v>
      </c>
      <c r="R28" s="58">
        <f t="shared" si="18"/>
        <v>1680</v>
      </c>
      <c r="S28" s="141">
        <f t="shared" si="19"/>
        <v>4890</v>
      </c>
      <c r="T28" s="155">
        <f t="shared" si="20"/>
        <v>17520</v>
      </c>
    </row>
    <row r="29" spans="2:20" x14ac:dyDescent="0.25">
      <c r="B29" s="173"/>
      <c r="C29" s="77" t="s">
        <v>457</v>
      </c>
      <c r="D29" s="78">
        <v>500</v>
      </c>
      <c r="E29" s="58">
        <f t="shared" si="9"/>
        <v>510</v>
      </c>
      <c r="F29" s="58">
        <f t="shared" si="9"/>
        <v>520</v>
      </c>
      <c r="G29" s="141">
        <f t="shared" si="10"/>
        <v>1530</v>
      </c>
      <c r="H29" s="58">
        <f t="shared" si="11"/>
        <v>540</v>
      </c>
      <c r="I29" s="58">
        <f t="shared" si="12"/>
        <v>560</v>
      </c>
      <c r="J29" s="58">
        <f t="shared" si="12"/>
        <v>580</v>
      </c>
      <c r="K29" s="141">
        <f t="shared" si="13"/>
        <v>1680</v>
      </c>
      <c r="L29" s="58">
        <f t="shared" si="14"/>
        <v>590</v>
      </c>
      <c r="M29" s="58">
        <f t="shared" si="15"/>
        <v>600</v>
      </c>
      <c r="N29" s="58">
        <f t="shared" si="15"/>
        <v>610</v>
      </c>
      <c r="O29" s="141">
        <f t="shared" si="16"/>
        <v>1800</v>
      </c>
      <c r="P29" s="58">
        <f t="shared" si="17"/>
        <v>630</v>
      </c>
      <c r="Q29" s="58">
        <f t="shared" si="18"/>
        <v>650</v>
      </c>
      <c r="R29" s="58">
        <f t="shared" si="18"/>
        <v>670</v>
      </c>
      <c r="S29" s="141">
        <f t="shared" si="19"/>
        <v>1950</v>
      </c>
      <c r="T29" s="154">
        <f t="shared" si="20"/>
        <v>6960</v>
      </c>
    </row>
    <row r="30" spans="2:20" x14ac:dyDescent="0.25">
      <c r="B30" s="173"/>
      <c r="C30" s="77" t="s">
        <v>458</v>
      </c>
      <c r="D30" s="78">
        <v>900</v>
      </c>
      <c r="E30" s="58">
        <f t="shared" si="9"/>
        <v>910</v>
      </c>
      <c r="F30" s="58">
        <f t="shared" si="9"/>
        <v>920</v>
      </c>
      <c r="G30" s="141">
        <f t="shared" si="10"/>
        <v>2730</v>
      </c>
      <c r="H30" s="58">
        <f t="shared" si="11"/>
        <v>950</v>
      </c>
      <c r="I30" s="58">
        <f t="shared" si="12"/>
        <v>980</v>
      </c>
      <c r="J30" s="58">
        <f t="shared" si="12"/>
        <v>1010</v>
      </c>
      <c r="K30" s="141">
        <f t="shared" si="13"/>
        <v>2940</v>
      </c>
      <c r="L30" s="58">
        <f t="shared" si="14"/>
        <v>1030</v>
      </c>
      <c r="M30" s="58">
        <f t="shared" si="15"/>
        <v>1050</v>
      </c>
      <c r="N30" s="58">
        <f t="shared" si="15"/>
        <v>1070</v>
      </c>
      <c r="O30" s="141">
        <f t="shared" si="16"/>
        <v>3150</v>
      </c>
      <c r="P30" s="58">
        <f t="shared" si="17"/>
        <v>1100</v>
      </c>
      <c r="Q30" s="58">
        <f t="shared" si="18"/>
        <v>1130</v>
      </c>
      <c r="R30" s="58">
        <f t="shared" si="18"/>
        <v>1160</v>
      </c>
      <c r="S30" s="141">
        <f t="shared" si="19"/>
        <v>3390</v>
      </c>
      <c r="T30" s="155">
        <f t="shared" si="20"/>
        <v>12210</v>
      </c>
    </row>
    <row r="31" spans="2:20" x14ac:dyDescent="0.25">
      <c r="B31" s="173"/>
      <c r="C31" s="77" t="s">
        <v>459</v>
      </c>
      <c r="D31" s="78">
        <v>300</v>
      </c>
      <c r="E31" s="58">
        <f t="shared" si="9"/>
        <v>300</v>
      </c>
      <c r="F31" s="58">
        <f t="shared" si="9"/>
        <v>300</v>
      </c>
      <c r="G31" s="141">
        <f t="shared" si="10"/>
        <v>900</v>
      </c>
      <c r="H31" s="58">
        <f t="shared" si="11"/>
        <v>310</v>
      </c>
      <c r="I31" s="58">
        <f t="shared" si="12"/>
        <v>320</v>
      </c>
      <c r="J31" s="58">
        <f t="shared" si="12"/>
        <v>330</v>
      </c>
      <c r="K31" s="141">
        <f t="shared" si="13"/>
        <v>960</v>
      </c>
      <c r="L31" s="58">
        <f t="shared" si="14"/>
        <v>340</v>
      </c>
      <c r="M31" s="58">
        <f t="shared" si="15"/>
        <v>350</v>
      </c>
      <c r="N31" s="58">
        <f t="shared" si="15"/>
        <v>360</v>
      </c>
      <c r="O31" s="141">
        <f t="shared" si="16"/>
        <v>1050</v>
      </c>
      <c r="P31" s="58">
        <f t="shared" si="17"/>
        <v>370</v>
      </c>
      <c r="Q31" s="58">
        <f t="shared" si="18"/>
        <v>380</v>
      </c>
      <c r="R31" s="58">
        <f t="shared" si="18"/>
        <v>390</v>
      </c>
      <c r="S31" s="141">
        <f t="shared" si="19"/>
        <v>1140</v>
      </c>
      <c r="T31" s="154">
        <f t="shared" si="20"/>
        <v>4050</v>
      </c>
    </row>
    <row r="32" spans="2:20" x14ac:dyDescent="0.25">
      <c r="B32" s="173"/>
      <c r="C32" s="77" t="s">
        <v>460</v>
      </c>
      <c r="D32" s="78">
        <v>165</v>
      </c>
      <c r="E32" s="58">
        <f t="shared" si="9"/>
        <v>170</v>
      </c>
      <c r="F32" s="58">
        <f t="shared" si="9"/>
        <v>170</v>
      </c>
      <c r="G32" s="141">
        <f t="shared" si="10"/>
        <v>505</v>
      </c>
      <c r="H32" s="58">
        <f t="shared" si="11"/>
        <v>180</v>
      </c>
      <c r="I32" s="58">
        <f t="shared" si="12"/>
        <v>190</v>
      </c>
      <c r="J32" s="58">
        <f t="shared" si="12"/>
        <v>200</v>
      </c>
      <c r="K32" s="141">
        <f t="shared" si="13"/>
        <v>570</v>
      </c>
      <c r="L32" s="58">
        <f t="shared" si="14"/>
        <v>200</v>
      </c>
      <c r="M32" s="58">
        <f t="shared" si="15"/>
        <v>200</v>
      </c>
      <c r="N32" s="58">
        <f t="shared" si="15"/>
        <v>200</v>
      </c>
      <c r="O32" s="141">
        <f t="shared" si="16"/>
        <v>600</v>
      </c>
      <c r="P32" s="58">
        <f t="shared" si="17"/>
        <v>210</v>
      </c>
      <c r="Q32" s="58">
        <f t="shared" si="18"/>
        <v>220</v>
      </c>
      <c r="R32" s="58">
        <f t="shared" si="18"/>
        <v>230</v>
      </c>
      <c r="S32" s="141">
        <f t="shared" si="19"/>
        <v>660</v>
      </c>
      <c r="T32" s="155">
        <f t="shared" si="20"/>
        <v>2335</v>
      </c>
    </row>
    <row r="33" spans="2:20" x14ac:dyDescent="0.25">
      <c r="B33" s="174"/>
      <c r="C33" s="146" t="s">
        <v>461</v>
      </c>
      <c r="D33" s="147">
        <f t="shared" ref="D33:S33" si="21">SUM(D17:D32)</f>
        <v>52102</v>
      </c>
      <c r="E33" s="148">
        <f t="shared" si="21"/>
        <v>52620</v>
      </c>
      <c r="F33" s="148">
        <f t="shared" si="21"/>
        <v>53140</v>
      </c>
      <c r="G33" s="148">
        <f t="shared" si="21"/>
        <v>157862</v>
      </c>
      <c r="H33" s="148">
        <f t="shared" si="21"/>
        <v>54750</v>
      </c>
      <c r="I33" s="148">
        <f t="shared" si="21"/>
        <v>56400</v>
      </c>
      <c r="J33" s="148">
        <f t="shared" si="21"/>
        <v>58100</v>
      </c>
      <c r="K33" s="148">
        <f t="shared" si="21"/>
        <v>169250</v>
      </c>
      <c r="L33" s="148">
        <f t="shared" si="21"/>
        <v>59240</v>
      </c>
      <c r="M33" s="148">
        <f t="shared" si="21"/>
        <v>60410</v>
      </c>
      <c r="N33" s="148">
        <f t="shared" si="21"/>
        <v>61610</v>
      </c>
      <c r="O33" s="148">
        <f t="shared" si="21"/>
        <v>181260</v>
      </c>
      <c r="P33" s="148">
        <f t="shared" si="21"/>
        <v>63480</v>
      </c>
      <c r="Q33" s="148">
        <f t="shared" si="21"/>
        <v>65390</v>
      </c>
      <c r="R33" s="148">
        <f t="shared" si="21"/>
        <v>67350</v>
      </c>
      <c r="S33" s="148">
        <f t="shared" si="21"/>
        <v>196220</v>
      </c>
      <c r="T33" s="149">
        <f t="shared" si="20"/>
        <v>704592</v>
      </c>
    </row>
    <row r="34" spans="2:20" x14ac:dyDescent="0.25">
      <c r="B34" s="79"/>
      <c r="C34" s="80"/>
      <c r="D34" s="81"/>
      <c r="E34" s="81"/>
      <c r="F34" s="81"/>
      <c r="G34" s="82"/>
      <c r="H34" s="81"/>
      <c r="I34" s="81"/>
      <c r="J34" s="81"/>
      <c r="K34" s="82"/>
      <c r="L34" s="81"/>
      <c r="M34" s="81"/>
      <c r="N34" s="81"/>
      <c r="O34" s="82"/>
      <c r="P34" s="81"/>
      <c r="Q34" s="81"/>
      <c r="R34" s="81"/>
      <c r="S34" s="82"/>
      <c r="T34" s="83"/>
    </row>
    <row r="35" spans="2:20" x14ac:dyDescent="0.25">
      <c r="B35" s="157" t="s">
        <v>462</v>
      </c>
      <c r="C35" s="156"/>
      <c r="D35" s="84">
        <f t="shared" ref="D35:S35" si="22">D15-D33</f>
        <v>33298</v>
      </c>
      <c r="E35" s="84">
        <f t="shared" si="22"/>
        <v>33630</v>
      </c>
      <c r="F35" s="84">
        <f t="shared" si="22"/>
        <v>33970</v>
      </c>
      <c r="G35" s="145">
        <f t="shared" si="22"/>
        <v>100898</v>
      </c>
      <c r="H35" s="84">
        <f t="shared" si="22"/>
        <v>34970</v>
      </c>
      <c r="I35" s="84">
        <f t="shared" si="22"/>
        <v>36010</v>
      </c>
      <c r="J35" s="84">
        <f t="shared" si="22"/>
        <v>37090</v>
      </c>
      <c r="K35" s="145">
        <f t="shared" si="22"/>
        <v>108070</v>
      </c>
      <c r="L35" s="84">
        <f t="shared" si="22"/>
        <v>37850</v>
      </c>
      <c r="M35" s="84">
        <f t="shared" si="22"/>
        <v>38630</v>
      </c>
      <c r="N35" s="84">
        <f t="shared" si="22"/>
        <v>39420</v>
      </c>
      <c r="O35" s="145">
        <f t="shared" si="22"/>
        <v>115900</v>
      </c>
      <c r="P35" s="84">
        <f t="shared" si="22"/>
        <v>40580</v>
      </c>
      <c r="Q35" s="84">
        <f t="shared" si="22"/>
        <v>41790</v>
      </c>
      <c r="R35" s="84">
        <f t="shared" si="22"/>
        <v>43050</v>
      </c>
      <c r="S35" s="145">
        <f t="shared" si="22"/>
        <v>125420</v>
      </c>
      <c r="T35" s="158">
        <f>SUM(G35,K35,O35,S35)</f>
        <v>450288</v>
      </c>
    </row>
  </sheetData>
  <mergeCells count="4">
    <mergeCell ref="B11:B15"/>
    <mergeCell ref="B17:B33"/>
    <mergeCell ref="B6:B9"/>
    <mergeCell ref="B1:T1"/>
  </mergeCells>
  <printOptions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4"/>
  <sheetViews>
    <sheetView zoomScale="115" zoomScaleNormal="115" zoomScalePageLayoutView="150" workbookViewId="0">
      <selection activeCell="A6" sqref="A6:XFD6"/>
    </sheetView>
  </sheetViews>
  <sheetFormatPr defaultColWidth="100.42578125" defaultRowHeight="15" x14ac:dyDescent="0.25"/>
  <cols>
    <col min="1" max="1" width="25.140625" style="85" customWidth="1"/>
    <col min="2" max="2" width="14.85546875" style="32" customWidth="1"/>
    <col min="3" max="3" width="47.140625" style="31" customWidth="1"/>
    <col min="4" max="4" width="33.28515625" style="31" customWidth="1"/>
    <col min="5" max="5" width="19.28515625" style="31" customWidth="1"/>
    <col min="6" max="16384" width="100.42578125" style="31"/>
  </cols>
  <sheetData>
    <row r="1" spans="1:5" ht="26.25" customHeight="1" x14ac:dyDescent="0.25">
      <c r="A1" s="176" t="s">
        <v>1210</v>
      </c>
      <c r="B1" s="176"/>
      <c r="C1" s="176"/>
      <c r="D1" s="176"/>
      <c r="E1" s="176"/>
    </row>
    <row r="2" spans="1:5" x14ac:dyDescent="0.25">
      <c r="A2" s="92" t="s">
        <v>1087</v>
      </c>
      <c r="B2" s="93" t="s">
        <v>1088</v>
      </c>
      <c r="C2" s="94" t="s">
        <v>1089</v>
      </c>
      <c r="D2" s="93" t="s">
        <v>1208</v>
      </c>
      <c r="E2" s="94" t="s">
        <v>1209</v>
      </c>
    </row>
    <row r="3" spans="1:5" x14ac:dyDescent="0.25">
      <c r="A3" s="86" t="s">
        <v>463</v>
      </c>
      <c r="B3" s="87" t="s">
        <v>664</v>
      </c>
      <c r="C3" s="86" t="s">
        <v>887</v>
      </c>
      <c r="D3" s="87" t="s">
        <v>1090</v>
      </c>
      <c r="E3" s="86" t="s">
        <v>663</v>
      </c>
    </row>
    <row r="4" spans="1:5" x14ac:dyDescent="0.25">
      <c r="A4" s="86" t="s">
        <v>464</v>
      </c>
      <c r="B4" s="87" t="s">
        <v>666</v>
      </c>
      <c r="C4" s="86" t="s">
        <v>888</v>
      </c>
      <c r="D4" s="87" t="s">
        <v>1091</v>
      </c>
      <c r="E4" s="86" t="s">
        <v>665</v>
      </c>
    </row>
    <row r="5" spans="1:5" x14ac:dyDescent="0.25">
      <c r="A5" s="86" t="s">
        <v>465</v>
      </c>
      <c r="B5" s="87" t="s">
        <v>668</v>
      </c>
      <c r="C5" s="86" t="s">
        <v>889</v>
      </c>
      <c r="D5" s="87" t="s">
        <v>1092</v>
      </c>
      <c r="E5" s="86" t="s">
        <v>667</v>
      </c>
    </row>
    <row r="6" spans="1:5" x14ac:dyDescent="0.25">
      <c r="A6" s="182"/>
      <c r="B6" s="183"/>
      <c r="C6" s="182"/>
      <c r="D6" s="183"/>
      <c r="E6" s="182"/>
    </row>
    <row r="7" spans="1:5" x14ac:dyDescent="0.25">
      <c r="A7" s="86" t="s">
        <v>466</v>
      </c>
      <c r="B7" s="87" t="s">
        <v>670</v>
      </c>
      <c r="C7" s="86" t="s">
        <v>890</v>
      </c>
      <c r="D7" s="87" t="s">
        <v>1093</v>
      </c>
      <c r="E7" s="86" t="s">
        <v>669</v>
      </c>
    </row>
    <row r="8" spans="1:5" x14ac:dyDescent="0.25">
      <c r="A8" s="86" t="s">
        <v>467</v>
      </c>
      <c r="B8" s="87" t="s">
        <v>672</v>
      </c>
      <c r="C8" s="92" t="s">
        <v>891</v>
      </c>
      <c r="D8" s="87" t="s">
        <v>1094</v>
      </c>
      <c r="E8" s="86" t="s">
        <v>671</v>
      </c>
    </row>
    <row r="9" spans="1:5" x14ac:dyDescent="0.25">
      <c r="A9" s="86" t="s">
        <v>468</v>
      </c>
      <c r="B9" s="87" t="s">
        <v>673</v>
      </c>
      <c r="C9" s="86" t="s">
        <v>892</v>
      </c>
      <c r="D9" s="87" t="s">
        <v>1095</v>
      </c>
      <c r="E9" s="86" t="s">
        <v>663</v>
      </c>
    </row>
    <row r="10" spans="1:5" x14ac:dyDescent="0.25">
      <c r="A10" s="86" t="s">
        <v>469</v>
      </c>
      <c r="B10" s="87" t="s">
        <v>675</v>
      </c>
      <c r="C10" s="86" t="s">
        <v>893</v>
      </c>
      <c r="D10" s="87" t="s">
        <v>1096</v>
      </c>
      <c r="E10" s="86" t="s">
        <v>674</v>
      </c>
    </row>
    <row r="11" spans="1:5" x14ac:dyDescent="0.25">
      <c r="A11" s="86" t="s">
        <v>470</v>
      </c>
      <c r="B11" s="87" t="s">
        <v>676</v>
      </c>
      <c r="C11" s="86" t="s">
        <v>894</v>
      </c>
      <c r="D11" s="87" t="s">
        <v>1097</v>
      </c>
      <c r="E11" s="86" t="s">
        <v>663</v>
      </c>
    </row>
    <row r="12" spans="1:5" x14ac:dyDescent="0.25">
      <c r="A12" s="86" t="s">
        <v>471</v>
      </c>
      <c r="B12" s="87" t="s">
        <v>678</v>
      </c>
      <c r="C12" s="92" t="s">
        <v>895</v>
      </c>
      <c r="D12" s="87" t="s">
        <v>1098</v>
      </c>
      <c r="E12" s="86" t="s">
        <v>677</v>
      </c>
    </row>
    <row r="13" spans="1:5" x14ac:dyDescent="0.25">
      <c r="A13" s="86" t="s">
        <v>472</v>
      </c>
      <c r="B13" s="87" t="s">
        <v>680</v>
      </c>
      <c r="C13" s="86" t="s">
        <v>896</v>
      </c>
      <c r="D13" s="87" t="s">
        <v>1099</v>
      </c>
      <c r="E13" s="86" t="s">
        <v>679</v>
      </c>
    </row>
    <row r="14" spans="1:5" x14ac:dyDescent="0.25">
      <c r="A14" s="86" t="s">
        <v>473</v>
      </c>
      <c r="B14" s="87" t="s">
        <v>682</v>
      </c>
      <c r="C14" s="86" t="s">
        <v>897</v>
      </c>
      <c r="D14" s="87" t="s">
        <v>1100</v>
      </c>
      <c r="E14" s="86" t="s">
        <v>681</v>
      </c>
    </row>
    <row r="15" spans="1:5" x14ac:dyDescent="0.25">
      <c r="A15" s="86" t="s">
        <v>474</v>
      </c>
      <c r="B15" s="87" t="s">
        <v>683</v>
      </c>
      <c r="C15" s="86" t="s">
        <v>898</v>
      </c>
      <c r="D15" s="87" t="s">
        <v>1101</v>
      </c>
      <c r="E15" s="86" t="s">
        <v>667</v>
      </c>
    </row>
    <row r="16" spans="1:5" x14ac:dyDescent="0.25">
      <c r="A16" s="86" t="s">
        <v>475</v>
      </c>
      <c r="B16" s="87" t="s">
        <v>685</v>
      </c>
      <c r="C16" s="86" t="s">
        <v>899</v>
      </c>
      <c r="D16" s="87" t="s">
        <v>1102</v>
      </c>
      <c r="E16" s="86" t="s">
        <v>684</v>
      </c>
    </row>
    <row r="17" spans="1:5" x14ac:dyDescent="0.25">
      <c r="A17" s="86" t="s">
        <v>476</v>
      </c>
      <c r="B17" s="87" t="s">
        <v>686</v>
      </c>
      <c r="C17" s="86" t="s">
        <v>900</v>
      </c>
      <c r="D17" s="87" t="s">
        <v>1103</v>
      </c>
      <c r="E17" s="86" t="s">
        <v>663</v>
      </c>
    </row>
    <row r="18" spans="1:5" x14ac:dyDescent="0.25">
      <c r="A18" s="86" t="s">
        <v>477</v>
      </c>
      <c r="B18" s="87" t="s">
        <v>687</v>
      </c>
      <c r="C18" s="86" t="s">
        <v>901</v>
      </c>
      <c r="D18" s="87" t="s">
        <v>1104</v>
      </c>
      <c r="E18" s="86" t="s">
        <v>663</v>
      </c>
    </row>
    <row r="19" spans="1:5" x14ac:dyDescent="0.25">
      <c r="A19" s="86" t="s">
        <v>478</v>
      </c>
      <c r="B19" s="87" t="s">
        <v>689</v>
      </c>
      <c r="C19" s="86" t="s">
        <v>902</v>
      </c>
      <c r="D19" s="87" t="s">
        <v>1105</v>
      </c>
      <c r="E19" s="86" t="s">
        <v>688</v>
      </c>
    </row>
    <row r="20" spans="1:5" x14ac:dyDescent="0.25">
      <c r="A20" s="86" t="s">
        <v>479</v>
      </c>
      <c r="B20" s="87" t="s">
        <v>690</v>
      </c>
      <c r="C20" s="86" t="s">
        <v>903</v>
      </c>
      <c r="D20" s="87" t="s">
        <v>1106</v>
      </c>
      <c r="E20" s="86" t="s">
        <v>667</v>
      </c>
    </row>
    <row r="21" spans="1:5" x14ac:dyDescent="0.25">
      <c r="A21" s="86" t="s">
        <v>480</v>
      </c>
      <c r="B21" s="87" t="s">
        <v>691</v>
      </c>
      <c r="C21" s="86" t="s">
        <v>904</v>
      </c>
      <c r="D21" s="87" t="s">
        <v>1107</v>
      </c>
      <c r="E21" s="86" t="s">
        <v>663</v>
      </c>
    </row>
    <row r="22" spans="1:5" x14ac:dyDescent="0.25">
      <c r="A22" s="86" t="s">
        <v>481</v>
      </c>
      <c r="B22" s="87" t="s">
        <v>692</v>
      </c>
      <c r="C22" s="86" t="s">
        <v>905</v>
      </c>
      <c r="D22" s="87" t="s">
        <v>1106</v>
      </c>
      <c r="E22" s="86" t="s">
        <v>667</v>
      </c>
    </row>
    <row r="23" spans="1:5" x14ac:dyDescent="0.25">
      <c r="A23" s="86" t="s">
        <v>482</v>
      </c>
      <c r="B23" s="87" t="s">
        <v>693</v>
      </c>
      <c r="C23" s="86" t="s">
        <v>906</v>
      </c>
      <c r="D23" s="87" t="s">
        <v>1108</v>
      </c>
      <c r="E23" s="86" t="s">
        <v>663</v>
      </c>
    </row>
    <row r="24" spans="1:5" x14ac:dyDescent="0.25">
      <c r="A24" s="86" t="s">
        <v>483</v>
      </c>
      <c r="B24" s="87" t="s">
        <v>695</v>
      </c>
      <c r="C24" s="86" t="s">
        <v>907</v>
      </c>
      <c r="D24" s="87" t="s">
        <v>1109</v>
      </c>
      <c r="E24" s="86" t="s">
        <v>694</v>
      </c>
    </row>
    <row r="25" spans="1:5" x14ac:dyDescent="0.25">
      <c r="A25" s="86" t="s">
        <v>484</v>
      </c>
      <c r="B25" s="87" t="s">
        <v>696</v>
      </c>
      <c r="C25" s="86" t="s">
        <v>908</v>
      </c>
      <c r="D25" s="87" t="s">
        <v>1105</v>
      </c>
      <c r="E25" s="86" t="s">
        <v>688</v>
      </c>
    </row>
    <row r="26" spans="1:5" x14ac:dyDescent="0.25">
      <c r="A26" s="86" t="s">
        <v>485</v>
      </c>
      <c r="B26" s="87" t="s">
        <v>697</v>
      </c>
      <c r="C26" s="86" t="s">
        <v>909</v>
      </c>
      <c r="D26" s="87" t="s">
        <v>1110</v>
      </c>
      <c r="E26" s="86" t="s">
        <v>688</v>
      </c>
    </row>
    <row r="27" spans="1:5" x14ac:dyDescent="0.25">
      <c r="A27" s="86" t="s">
        <v>486</v>
      </c>
      <c r="B27" s="87" t="s">
        <v>699</v>
      </c>
      <c r="C27" s="86" t="s">
        <v>910</v>
      </c>
      <c r="D27" s="87" t="s">
        <v>1111</v>
      </c>
      <c r="E27" s="86" t="s">
        <v>698</v>
      </c>
    </row>
    <row r="28" spans="1:5" x14ac:dyDescent="0.25">
      <c r="A28" s="86" t="s">
        <v>487</v>
      </c>
      <c r="B28" s="87" t="s">
        <v>700</v>
      </c>
      <c r="C28" s="86" t="s">
        <v>911</v>
      </c>
      <c r="D28" s="87" t="s">
        <v>1100</v>
      </c>
      <c r="E28" s="86" t="s">
        <v>681</v>
      </c>
    </row>
    <row r="29" spans="1:5" x14ac:dyDescent="0.25">
      <c r="A29" s="86" t="s">
        <v>488</v>
      </c>
      <c r="B29" s="87" t="s">
        <v>701</v>
      </c>
      <c r="C29" s="86" t="s">
        <v>912</v>
      </c>
      <c r="D29" s="87" t="s">
        <v>1112</v>
      </c>
      <c r="E29" s="86" t="s">
        <v>663</v>
      </c>
    </row>
    <row r="30" spans="1:5" x14ac:dyDescent="0.25">
      <c r="A30" s="86" t="s">
        <v>489</v>
      </c>
      <c r="B30" s="87" t="s">
        <v>702</v>
      </c>
      <c r="C30" s="86" t="s">
        <v>913</v>
      </c>
      <c r="D30" s="87" t="s">
        <v>667</v>
      </c>
      <c r="E30" s="86" t="s">
        <v>667</v>
      </c>
    </row>
    <row r="31" spans="1:5" x14ac:dyDescent="0.25">
      <c r="A31" s="86" t="s">
        <v>490</v>
      </c>
      <c r="B31" s="87" t="s">
        <v>704</v>
      </c>
      <c r="C31" s="86" t="s">
        <v>914</v>
      </c>
      <c r="D31" s="87" t="s">
        <v>1113</v>
      </c>
      <c r="E31" s="86" t="s">
        <v>703</v>
      </c>
    </row>
    <row r="32" spans="1:5" x14ac:dyDescent="0.25">
      <c r="A32" s="86" t="s">
        <v>491</v>
      </c>
      <c r="B32" s="87" t="s">
        <v>705</v>
      </c>
      <c r="C32" s="86" t="s">
        <v>915</v>
      </c>
      <c r="D32" s="87" t="s">
        <v>1094</v>
      </c>
      <c r="E32" s="86" t="s">
        <v>671</v>
      </c>
    </row>
    <row r="33" spans="1:5" x14ac:dyDescent="0.25">
      <c r="A33" s="86" t="s">
        <v>492</v>
      </c>
      <c r="B33" s="87" t="s">
        <v>706</v>
      </c>
      <c r="C33" s="86" t="s">
        <v>916</v>
      </c>
      <c r="D33" s="87" t="s">
        <v>1100</v>
      </c>
      <c r="E33" s="86" t="s">
        <v>681</v>
      </c>
    </row>
    <row r="34" spans="1:5" x14ac:dyDescent="0.25">
      <c r="A34" s="86" t="s">
        <v>493</v>
      </c>
      <c r="B34" s="88" t="s">
        <v>708</v>
      </c>
      <c r="C34" s="89" t="s">
        <v>917</v>
      </c>
      <c r="D34" s="88" t="s">
        <v>1114</v>
      </c>
      <c r="E34" s="89" t="s">
        <v>707</v>
      </c>
    </row>
    <row r="35" spans="1:5" x14ac:dyDescent="0.25">
      <c r="A35" s="86" t="s">
        <v>494</v>
      </c>
      <c r="B35" s="87" t="s">
        <v>709</v>
      </c>
      <c r="C35" s="86" t="s">
        <v>918</v>
      </c>
      <c r="D35" s="87" t="s">
        <v>1115</v>
      </c>
      <c r="E35" s="86" t="s">
        <v>694</v>
      </c>
    </row>
    <row r="36" spans="1:5" x14ac:dyDescent="0.25">
      <c r="A36" s="86" t="s">
        <v>495</v>
      </c>
      <c r="B36" s="87" t="s">
        <v>710</v>
      </c>
      <c r="C36" s="86" t="s">
        <v>919</v>
      </c>
      <c r="D36" s="87" t="s">
        <v>1116</v>
      </c>
      <c r="E36" s="86" t="s">
        <v>667</v>
      </c>
    </row>
    <row r="37" spans="1:5" x14ac:dyDescent="0.25">
      <c r="A37" s="86" t="s">
        <v>496</v>
      </c>
      <c r="B37" s="87" t="s">
        <v>711</v>
      </c>
      <c r="C37" s="86" t="s">
        <v>920</v>
      </c>
      <c r="D37" s="87" t="s">
        <v>1117</v>
      </c>
      <c r="E37" s="86" t="s">
        <v>663</v>
      </c>
    </row>
    <row r="38" spans="1:5" x14ac:dyDescent="0.25">
      <c r="A38" s="86" t="s">
        <v>497</v>
      </c>
      <c r="B38" s="87" t="s">
        <v>713</v>
      </c>
      <c r="C38" s="86" t="s">
        <v>921</v>
      </c>
      <c r="D38" s="87" t="s">
        <v>1118</v>
      </c>
      <c r="E38" s="86" t="s">
        <v>712</v>
      </c>
    </row>
    <row r="39" spans="1:5" x14ac:dyDescent="0.25">
      <c r="A39" s="86" t="s">
        <v>498</v>
      </c>
      <c r="B39" s="87" t="s">
        <v>714</v>
      </c>
      <c r="C39" s="86" t="s">
        <v>922</v>
      </c>
      <c r="D39" s="87" t="s">
        <v>1119</v>
      </c>
      <c r="E39" s="86" t="s">
        <v>663</v>
      </c>
    </row>
    <row r="40" spans="1:5" x14ac:dyDescent="0.25">
      <c r="A40" s="86" t="s">
        <v>499</v>
      </c>
      <c r="B40" s="87" t="s">
        <v>715</v>
      </c>
      <c r="C40" s="86" t="s">
        <v>923</v>
      </c>
      <c r="D40" s="87" t="s">
        <v>1120</v>
      </c>
      <c r="E40" s="86" t="s">
        <v>665</v>
      </c>
    </row>
    <row r="41" spans="1:5" x14ac:dyDescent="0.25">
      <c r="A41" s="86" t="s">
        <v>500</v>
      </c>
      <c r="B41" s="87" t="s">
        <v>717</v>
      </c>
      <c r="C41" s="86" t="s">
        <v>924</v>
      </c>
      <c r="D41" s="87" t="s">
        <v>1121</v>
      </c>
      <c r="E41" s="86" t="s">
        <v>716</v>
      </c>
    </row>
    <row r="42" spans="1:5" x14ac:dyDescent="0.25">
      <c r="A42" s="86" t="s">
        <v>501</v>
      </c>
      <c r="B42" s="87" t="s">
        <v>719</v>
      </c>
      <c r="C42" s="86" t="s">
        <v>925</v>
      </c>
      <c r="D42" s="87" t="s">
        <v>1122</v>
      </c>
      <c r="E42" s="86" t="s">
        <v>718</v>
      </c>
    </row>
    <row r="43" spans="1:5" x14ac:dyDescent="0.25">
      <c r="A43" s="86" t="s">
        <v>502</v>
      </c>
      <c r="B43" s="87" t="s">
        <v>720</v>
      </c>
      <c r="C43" s="86" t="s">
        <v>926</v>
      </c>
      <c r="D43" s="87" t="s">
        <v>1117</v>
      </c>
      <c r="E43" s="86" t="s">
        <v>663</v>
      </c>
    </row>
    <row r="44" spans="1:5" x14ac:dyDescent="0.25">
      <c r="A44" s="86" t="s">
        <v>503</v>
      </c>
      <c r="B44" s="87" t="s">
        <v>721</v>
      </c>
      <c r="C44" s="86" t="s">
        <v>927</v>
      </c>
      <c r="D44" s="87" t="s">
        <v>1123</v>
      </c>
      <c r="E44" s="86" t="s">
        <v>665</v>
      </c>
    </row>
    <row r="45" spans="1:5" x14ac:dyDescent="0.25">
      <c r="A45" s="86" t="s">
        <v>504</v>
      </c>
      <c r="B45" s="87" t="s">
        <v>722</v>
      </c>
      <c r="C45" s="86" t="s">
        <v>928</v>
      </c>
      <c r="D45" s="87" t="s">
        <v>1124</v>
      </c>
      <c r="E45" s="86" t="s">
        <v>707</v>
      </c>
    </row>
    <row r="46" spans="1:5" x14ac:dyDescent="0.25">
      <c r="A46" s="86" t="s">
        <v>505</v>
      </c>
      <c r="B46" s="87" t="s">
        <v>723</v>
      </c>
      <c r="C46" s="86" t="s">
        <v>929</v>
      </c>
      <c r="D46" s="87" t="s">
        <v>1125</v>
      </c>
      <c r="E46" s="86" t="s">
        <v>674</v>
      </c>
    </row>
    <row r="47" spans="1:5" x14ac:dyDescent="0.25">
      <c r="A47" s="86" t="s">
        <v>506</v>
      </c>
      <c r="B47" s="87" t="s">
        <v>724</v>
      </c>
      <c r="C47" s="86" t="s">
        <v>930</v>
      </c>
      <c r="D47" s="87" t="s">
        <v>1126</v>
      </c>
      <c r="E47" s="86" t="s">
        <v>677</v>
      </c>
    </row>
    <row r="48" spans="1:5" x14ac:dyDescent="0.25">
      <c r="A48" s="86" t="s">
        <v>507</v>
      </c>
      <c r="B48" s="87" t="s">
        <v>725</v>
      </c>
      <c r="C48" s="86" t="s">
        <v>931</v>
      </c>
      <c r="D48" s="87" t="s">
        <v>1127</v>
      </c>
      <c r="E48" s="86" t="s">
        <v>718</v>
      </c>
    </row>
    <row r="49" spans="1:5" x14ac:dyDescent="0.25">
      <c r="A49" s="86" t="s">
        <v>508</v>
      </c>
      <c r="B49" s="87" t="s">
        <v>726</v>
      </c>
      <c r="C49" s="86" t="s">
        <v>932</v>
      </c>
      <c r="D49" s="87" t="s">
        <v>1128</v>
      </c>
      <c r="E49" s="86" t="s">
        <v>718</v>
      </c>
    </row>
    <row r="50" spans="1:5" x14ac:dyDescent="0.25">
      <c r="A50" s="86" t="s">
        <v>509</v>
      </c>
      <c r="B50" s="88" t="s">
        <v>727</v>
      </c>
      <c r="C50" s="89" t="s">
        <v>933</v>
      </c>
      <c r="D50" s="88" t="s">
        <v>1099</v>
      </c>
      <c r="E50" s="89" t="s">
        <v>679</v>
      </c>
    </row>
    <row r="51" spans="1:5" x14ac:dyDescent="0.25">
      <c r="A51" s="86" t="s">
        <v>510</v>
      </c>
      <c r="B51" s="87" t="s">
        <v>728</v>
      </c>
      <c r="C51" s="86" t="s">
        <v>934</v>
      </c>
      <c r="D51" s="87" t="s">
        <v>1129</v>
      </c>
      <c r="E51" s="86" t="s">
        <v>663</v>
      </c>
    </row>
    <row r="52" spans="1:5" x14ac:dyDescent="0.25">
      <c r="A52" s="86" t="s">
        <v>511</v>
      </c>
      <c r="B52" s="87" t="s">
        <v>730</v>
      </c>
      <c r="C52" s="86" t="s">
        <v>935</v>
      </c>
      <c r="D52" s="87" t="s">
        <v>1130</v>
      </c>
      <c r="E52" s="86" t="s">
        <v>729</v>
      </c>
    </row>
    <row r="53" spans="1:5" x14ac:dyDescent="0.25">
      <c r="A53" s="86" t="s">
        <v>512</v>
      </c>
      <c r="B53" s="87" t="s">
        <v>731</v>
      </c>
      <c r="C53" s="86" t="s">
        <v>936</v>
      </c>
      <c r="D53" s="87" t="s">
        <v>1131</v>
      </c>
      <c r="E53" s="86" t="s">
        <v>663</v>
      </c>
    </row>
    <row r="54" spans="1:5" x14ac:dyDescent="0.25">
      <c r="A54" s="86" t="s">
        <v>513</v>
      </c>
      <c r="B54" s="87" t="s">
        <v>732</v>
      </c>
      <c r="C54" s="86" t="s">
        <v>937</v>
      </c>
      <c r="D54" s="87" t="s">
        <v>1132</v>
      </c>
      <c r="E54" s="86" t="s">
        <v>703</v>
      </c>
    </row>
    <row r="55" spans="1:5" x14ac:dyDescent="0.25">
      <c r="A55" s="86" t="s">
        <v>514</v>
      </c>
      <c r="B55" s="87" t="s">
        <v>734</v>
      </c>
      <c r="C55" s="86" t="s">
        <v>938</v>
      </c>
      <c r="D55" s="87" t="s">
        <v>1133</v>
      </c>
      <c r="E55" s="86" t="s">
        <v>733</v>
      </c>
    </row>
    <row r="56" spans="1:5" x14ac:dyDescent="0.25">
      <c r="A56" s="86" t="s">
        <v>515</v>
      </c>
      <c r="B56" s="87" t="s">
        <v>735</v>
      </c>
      <c r="C56" s="86" t="s">
        <v>939</v>
      </c>
      <c r="D56" s="87" t="s">
        <v>1122</v>
      </c>
      <c r="E56" s="86" t="s">
        <v>718</v>
      </c>
    </row>
    <row r="57" spans="1:5" x14ac:dyDescent="0.25">
      <c r="A57" s="86" t="s">
        <v>516</v>
      </c>
      <c r="B57" s="87" t="s">
        <v>736</v>
      </c>
      <c r="C57" s="86" t="s">
        <v>940</v>
      </c>
      <c r="D57" s="87" t="s">
        <v>1134</v>
      </c>
      <c r="E57" s="86" t="s">
        <v>677</v>
      </c>
    </row>
    <row r="58" spans="1:5" x14ac:dyDescent="0.25">
      <c r="A58" s="86" t="s">
        <v>517</v>
      </c>
      <c r="B58" s="87" t="s">
        <v>738</v>
      </c>
      <c r="C58" s="86" t="s">
        <v>941</v>
      </c>
      <c r="D58" s="87" t="s">
        <v>1135</v>
      </c>
      <c r="E58" s="86" t="s">
        <v>737</v>
      </c>
    </row>
    <row r="59" spans="1:5" x14ac:dyDescent="0.25">
      <c r="A59" s="86" t="s">
        <v>518</v>
      </c>
      <c r="B59" s="87" t="s">
        <v>739</v>
      </c>
      <c r="C59" s="86" t="s">
        <v>942</v>
      </c>
      <c r="D59" s="87" t="s">
        <v>1136</v>
      </c>
      <c r="E59" s="86" t="s">
        <v>667</v>
      </c>
    </row>
    <row r="60" spans="1:5" x14ac:dyDescent="0.25">
      <c r="A60" s="86" t="s">
        <v>519</v>
      </c>
      <c r="B60" s="87" t="s">
        <v>740</v>
      </c>
      <c r="C60" s="86" t="s">
        <v>943</v>
      </c>
      <c r="D60" s="87" t="s">
        <v>1137</v>
      </c>
      <c r="E60" s="86" t="s">
        <v>679</v>
      </c>
    </row>
    <row r="61" spans="1:5" x14ac:dyDescent="0.25">
      <c r="A61" s="86" t="s">
        <v>520</v>
      </c>
      <c r="B61" s="87" t="s">
        <v>741</v>
      </c>
      <c r="C61" s="86" t="s">
        <v>944</v>
      </c>
      <c r="D61" s="87" t="s">
        <v>1090</v>
      </c>
      <c r="E61" s="86" t="s">
        <v>663</v>
      </c>
    </row>
    <row r="62" spans="1:5" x14ac:dyDescent="0.25">
      <c r="A62" s="86" t="s">
        <v>521</v>
      </c>
      <c r="B62" s="87" t="s">
        <v>742</v>
      </c>
      <c r="C62" s="86" t="s">
        <v>945</v>
      </c>
      <c r="D62" s="87" t="s">
        <v>1106</v>
      </c>
      <c r="E62" s="86" t="s">
        <v>667</v>
      </c>
    </row>
    <row r="63" spans="1:5" x14ac:dyDescent="0.25">
      <c r="A63" s="86" t="s">
        <v>522</v>
      </c>
      <c r="B63" s="87" t="s">
        <v>743</v>
      </c>
      <c r="C63" s="86" t="s">
        <v>946</v>
      </c>
      <c r="D63" s="87" t="s">
        <v>1138</v>
      </c>
      <c r="E63" s="86" t="s">
        <v>665</v>
      </c>
    </row>
    <row r="64" spans="1:5" x14ac:dyDescent="0.25">
      <c r="A64" s="86" t="s">
        <v>523</v>
      </c>
      <c r="B64" s="87" t="s">
        <v>744</v>
      </c>
      <c r="C64" s="86" t="s">
        <v>947</v>
      </c>
      <c r="D64" s="87" t="s">
        <v>1139</v>
      </c>
      <c r="E64" s="86" t="s">
        <v>665</v>
      </c>
    </row>
    <row r="65" spans="1:5" x14ac:dyDescent="0.25">
      <c r="A65" s="86" t="s">
        <v>524</v>
      </c>
      <c r="B65" s="87" t="s">
        <v>745</v>
      </c>
      <c r="C65" s="86" t="s">
        <v>948</v>
      </c>
      <c r="D65" s="87" t="s">
        <v>1140</v>
      </c>
      <c r="E65" s="86" t="s">
        <v>665</v>
      </c>
    </row>
    <row r="66" spans="1:5" x14ac:dyDescent="0.25">
      <c r="A66" s="86" t="s">
        <v>525</v>
      </c>
      <c r="B66" s="87" t="s">
        <v>746</v>
      </c>
      <c r="C66" s="86" t="s">
        <v>949</v>
      </c>
      <c r="D66" s="87" t="s">
        <v>1103</v>
      </c>
      <c r="E66" s="86" t="s">
        <v>663</v>
      </c>
    </row>
    <row r="67" spans="1:5" x14ac:dyDescent="0.25">
      <c r="A67" s="86" t="s">
        <v>526</v>
      </c>
      <c r="B67" s="87" t="s">
        <v>748</v>
      </c>
      <c r="C67" s="86" t="s">
        <v>950</v>
      </c>
      <c r="D67" s="87" t="s">
        <v>1141</v>
      </c>
      <c r="E67" s="86" t="s">
        <v>747</v>
      </c>
    </row>
    <row r="68" spans="1:5" x14ac:dyDescent="0.25">
      <c r="A68" s="86" t="s">
        <v>527</v>
      </c>
      <c r="B68" s="87" t="s">
        <v>749</v>
      </c>
      <c r="C68" s="86" t="s">
        <v>951</v>
      </c>
      <c r="D68" s="87" t="s">
        <v>1118</v>
      </c>
      <c r="E68" s="86" t="s">
        <v>712</v>
      </c>
    </row>
    <row r="69" spans="1:5" x14ac:dyDescent="0.25">
      <c r="A69" s="86" t="s">
        <v>528</v>
      </c>
      <c r="B69" s="87" t="s">
        <v>750</v>
      </c>
      <c r="C69" s="86" t="s">
        <v>952</v>
      </c>
      <c r="D69" s="87" t="s">
        <v>1139</v>
      </c>
      <c r="E69" s="86" t="s">
        <v>665</v>
      </c>
    </row>
    <row r="70" spans="1:5" x14ac:dyDescent="0.25">
      <c r="A70" s="86" t="s">
        <v>529</v>
      </c>
      <c r="B70" s="88" t="s">
        <v>751</v>
      </c>
      <c r="C70" s="89" t="s">
        <v>953</v>
      </c>
      <c r="D70" s="88" t="s">
        <v>1118</v>
      </c>
      <c r="E70" s="89" t="s">
        <v>712</v>
      </c>
    </row>
    <row r="71" spans="1:5" x14ac:dyDescent="0.25">
      <c r="A71" s="86" t="s">
        <v>530</v>
      </c>
      <c r="B71" s="87" t="s">
        <v>752</v>
      </c>
      <c r="C71" s="86" t="s">
        <v>954</v>
      </c>
      <c r="D71" s="87" t="s">
        <v>1142</v>
      </c>
      <c r="E71" s="86" t="s">
        <v>671</v>
      </c>
    </row>
    <row r="72" spans="1:5" x14ac:dyDescent="0.25">
      <c r="A72" s="86" t="s">
        <v>531</v>
      </c>
      <c r="B72" s="87" t="s">
        <v>753</v>
      </c>
      <c r="C72" s="86" t="s">
        <v>955</v>
      </c>
      <c r="D72" s="87" t="s">
        <v>1143</v>
      </c>
      <c r="E72" s="86" t="s">
        <v>718</v>
      </c>
    </row>
    <row r="73" spans="1:5" x14ac:dyDescent="0.25">
      <c r="A73" s="86" t="s">
        <v>532</v>
      </c>
      <c r="B73" s="87" t="s">
        <v>754</v>
      </c>
      <c r="C73" s="86" t="s">
        <v>956</v>
      </c>
      <c r="D73" s="87" t="s">
        <v>1144</v>
      </c>
      <c r="E73" s="86" t="s">
        <v>665</v>
      </c>
    </row>
    <row r="74" spans="1:5" x14ac:dyDescent="0.25">
      <c r="A74" s="86" t="s">
        <v>533</v>
      </c>
      <c r="B74" s="87" t="s">
        <v>755</v>
      </c>
      <c r="C74" s="86" t="s">
        <v>957</v>
      </c>
      <c r="D74" s="87" t="s">
        <v>1123</v>
      </c>
      <c r="E74" s="86" t="s">
        <v>665</v>
      </c>
    </row>
    <row r="75" spans="1:5" x14ac:dyDescent="0.25">
      <c r="A75" s="86" t="s">
        <v>534</v>
      </c>
      <c r="B75" s="87" t="s">
        <v>756</v>
      </c>
      <c r="C75" s="86" t="s">
        <v>958</v>
      </c>
      <c r="D75" s="87" t="s">
        <v>1145</v>
      </c>
      <c r="E75" s="86" t="s">
        <v>747</v>
      </c>
    </row>
    <row r="76" spans="1:5" x14ac:dyDescent="0.25">
      <c r="A76" s="86" t="s">
        <v>535</v>
      </c>
      <c r="B76" s="87" t="s">
        <v>757</v>
      </c>
      <c r="C76" s="86" t="s">
        <v>959</v>
      </c>
      <c r="D76" s="87" t="s">
        <v>1108</v>
      </c>
      <c r="E76" s="86" t="s">
        <v>663</v>
      </c>
    </row>
    <row r="77" spans="1:5" x14ac:dyDescent="0.25">
      <c r="A77" s="86" t="s">
        <v>536</v>
      </c>
      <c r="B77" s="87" t="s">
        <v>759</v>
      </c>
      <c r="C77" s="86" t="s">
        <v>960</v>
      </c>
      <c r="D77" s="87" t="s">
        <v>1146</v>
      </c>
      <c r="E77" s="86" t="s">
        <v>758</v>
      </c>
    </row>
    <row r="78" spans="1:5" x14ac:dyDescent="0.25">
      <c r="A78" s="86" t="s">
        <v>537</v>
      </c>
      <c r="B78" s="87" t="s">
        <v>760</v>
      </c>
      <c r="C78" s="86" t="s">
        <v>961</v>
      </c>
      <c r="D78" s="87" t="s">
        <v>1092</v>
      </c>
      <c r="E78" s="86" t="s">
        <v>667</v>
      </c>
    </row>
    <row r="79" spans="1:5" x14ac:dyDescent="0.25">
      <c r="A79" s="86" t="s">
        <v>538</v>
      </c>
      <c r="B79" s="87" t="s">
        <v>761</v>
      </c>
      <c r="C79" s="86" t="s">
        <v>962</v>
      </c>
      <c r="D79" s="87" t="s">
        <v>1147</v>
      </c>
      <c r="E79" s="86" t="s">
        <v>718</v>
      </c>
    </row>
    <row r="80" spans="1:5" x14ac:dyDescent="0.25">
      <c r="A80" s="86" t="s">
        <v>539</v>
      </c>
      <c r="B80" s="88" t="s">
        <v>762</v>
      </c>
      <c r="C80" s="89" t="s">
        <v>963</v>
      </c>
      <c r="D80" s="88" t="s">
        <v>1146</v>
      </c>
      <c r="E80" s="89" t="s">
        <v>758</v>
      </c>
    </row>
    <row r="81" spans="1:5" x14ac:dyDescent="0.25">
      <c r="A81" s="86" t="s">
        <v>540</v>
      </c>
      <c r="B81" s="87" t="s">
        <v>763</v>
      </c>
      <c r="C81" s="86" t="s">
        <v>964</v>
      </c>
      <c r="D81" s="87" t="s">
        <v>1148</v>
      </c>
      <c r="E81" s="86" t="s">
        <v>707</v>
      </c>
    </row>
    <row r="82" spans="1:5" x14ac:dyDescent="0.25">
      <c r="A82" s="86" t="s">
        <v>541</v>
      </c>
      <c r="B82" s="87" t="s">
        <v>764</v>
      </c>
      <c r="C82" s="86" t="s">
        <v>965</v>
      </c>
      <c r="D82" s="87" t="s">
        <v>1111</v>
      </c>
      <c r="E82" s="86" t="s">
        <v>698</v>
      </c>
    </row>
    <row r="83" spans="1:5" x14ac:dyDescent="0.25">
      <c r="A83" s="86" t="s">
        <v>542</v>
      </c>
      <c r="B83" s="87" t="s">
        <v>765</v>
      </c>
      <c r="C83" s="86" t="s">
        <v>966</v>
      </c>
      <c r="D83" s="87" t="s">
        <v>1149</v>
      </c>
      <c r="E83" s="86" t="s">
        <v>718</v>
      </c>
    </row>
    <row r="84" spans="1:5" x14ac:dyDescent="0.25">
      <c r="A84" s="86" t="s">
        <v>543</v>
      </c>
      <c r="B84" s="87" t="s">
        <v>766</v>
      </c>
      <c r="C84" s="86" t="s">
        <v>967</v>
      </c>
      <c r="D84" s="87" t="s">
        <v>1111</v>
      </c>
      <c r="E84" s="86" t="s">
        <v>698</v>
      </c>
    </row>
    <row r="85" spans="1:5" x14ac:dyDescent="0.25">
      <c r="A85" s="86" t="s">
        <v>544</v>
      </c>
      <c r="B85" s="87" t="s">
        <v>767</v>
      </c>
      <c r="C85" s="86" t="s">
        <v>968</v>
      </c>
      <c r="D85" s="87" t="s">
        <v>1150</v>
      </c>
      <c r="E85" s="86" t="s">
        <v>667</v>
      </c>
    </row>
    <row r="86" spans="1:5" x14ac:dyDescent="0.25">
      <c r="A86" s="86" t="s">
        <v>545</v>
      </c>
      <c r="B86" s="87" t="s">
        <v>768</v>
      </c>
      <c r="C86" s="86" t="s">
        <v>969</v>
      </c>
      <c r="D86" s="87" t="s">
        <v>1146</v>
      </c>
      <c r="E86" s="86" t="s">
        <v>758</v>
      </c>
    </row>
    <row r="87" spans="1:5" x14ac:dyDescent="0.25">
      <c r="A87" s="86" t="s">
        <v>546</v>
      </c>
      <c r="B87" s="87" t="s">
        <v>769</v>
      </c>
      <c r="C87" s="86" t="s">
        <v>970</v>
      </c>
      <c r="D87" s="87" t="s">
        <v>1151</v>
      </c>
      <c r="E87" s="86" t="s">
        <v>718</v>
      </c>
    </row>
    <row r="88" spans="1:5" x14ac:dyDescent="0.25">
      <c r="A88" s="86" t="s">
        <v>547</v>
      </c>
      <c r="B88" s="87" t="s">
        <v>770</v>
      </c>
      <c r="C88" s="86" t="s">
        <v>971</v>
      </c>
      <c r="D88" s="87" t="s">
        <v>1152</v>
      </c>
      <c r="E88" s="86" t="s">
        <v>663</v>
      </c>
    </row>
    <row r="89" spans="1:5" x14ac:dyDescent="0.25">
      <c r="A89" s="86" t="s">
        <v>548</v>
      </c>
      <c r="B89" s="87" t="s">
        <v>771</v>
      </c>
      <c r="C89" s="86" t="s">
        <v>972</v>
      </c>
      <c r="D89" s="87" t="s">
        <v>1153</v>
      </c>
      <c r="E89" s="86" t="s">
        <v>688</v>
      </c>
    </row>
    <row r="90" spans="1:5" x14ac:dyDescent="0.25">
      <c r="A90" s="86" t="s">
        <v>549</v>
      </c>
      <c r="B90" s="87" t="s">
        <v>772</v>
      </c>
      <c r="C90" s="86" t="s">
        <v>973</v>
      </c>
      <c r="D90" s="87" t="s">
        <v>1154</v>
      </c>
      <c r="E90" s="86" t="s">
        <v>665</v>
      </c>
    </row>
    <row r="91" spans="1:5" x14ac:dyDescent="0.25">
      <c r="A91" s="86" t="s">
        <v>550</v>
      </c>
      <c r="B91" s="87" t="s">
        <v>773</v>
      </c>
      <c r="C91" s="86" t="s">
        <v>974</v>
      </c>
      <c r="D91" s="87" t="s">
        <v>663</v>
      </c>
      <c r="E91" s="86" t="s">
        <v>663</v>
      </c>
    </row>
    <row r="92" spans="1:5" x14ac:dyDescent="0.25">
      <c r="A92" s="86" t="s">
        <v>551</v>
      </c>
      <c r="B92" s="87" t="s">
        <v>774</v>
      </c>
      <c r="C92" s="86" t="s">
        <v>975</v>
      </c>
      <c r="D92" s="87" t="s">
        <v>667</v>
      </c>
      <c r="E92" s="86" t="s">
        <v>667</v>
      </c>
    </row>
    <row r="93" spans="1:5" x14ac:dyDescent="0.25">
      <c r="A93" s="86" t="s">
        <v>552</v>
      </c>
      <c r="B93" s="87" t="s">
        <v>775</v>
      </c>
      <c r="C93" s="86" t="s">
        <v>976</v>
      </c>
      <c r="D93" s="87" t="s">
        <v>1155</v>
      </c>
      <c r="E93" s="86" t="s">
        <v>663</v>
      </c>
    </row>
    <row r="94" spans="1:5" x14ac:dyDescent="0.25">
      <c r="A94" s="86" t="s">
        <v>553</v>
      </c>
      <c r="B94" s="88" t="s">
        <v>776</v>
      </c>
      <c r="C94" s="89" t="s">
        <v>977</v>
      </c>
      <c r="D94" s="88" t="s">
        <v>1156</v>
      </c>
      <c r="E94" s="89" t="s">
        <v>663</v>
      </c>
    </row>
    <row r="95" spans="1:5" x14ac:dyDescent="0.25">
      <c r="A95" s="86" t="s">
        <v>554</v>
      </c>
      <c r="B95" s="87" t="s">
        <v>777</v>
      </c>
      <c r="C95" s="86" t="s">
        <v>978</v>
      </c>
      <c r="D95" s="87" t="s">
        <v>1157</v>
      </c>
      <c r="E95" s="86" t="s">
        <v>729</v>
      </c>
    </row>
    <row r="96" spans="1:5" x14ac:dyDescent="0.25">
      <c r="A96" s="86" t="s">
        <v>555</v>
      </c>
      <c r="B96" s="87" t="s">
        <v>778</v>
      </c>
      <c r="C96" s="86" t="s">
        <v>979</v>
      </c>
      <c r="D96" s="87" t="s">
        <v>1158</v>
      </c>
      <c r="E96" s="86" t="s">
        <v>663</v>
      </c>
    </row>
    <row r="97" spans="1:5" x14ac:dyDescent="0.25">
      <c r="A97" s="86" t="s">
        <v>556</v>
      </c>
      <c r="B97" s="87" t="s">
        <v>779</v>
      </c>
      <c r="C97" s="86" t="s">
        <v>980</v>
      </c>
      <c r="D97" s="87" t="s">
        <v>1159</v>
      </c>
      <c r="E97" s="86" t="s">
        <v>663</v>
      </c>
    </row>
    <row r="98" spans="1:5" x14ac:dyDescent="0.25">
      <c r="A98" s="86" t="s">
        <v>557</v>
      </c>
      <c r="B98" s="87" t="s">
        <v>780</v>
      </c>
      <c r="C98" s="86" t="s">
        <v>981</v>
      </c>
      <c r="D98" s="87" t="s">
        <v>667</v>
      </c>
      <c r="E98" s="86" t="s">
        <v>667</v>
      </c>
    </row>
    <row r="99" spans="1:5" x14ac:dyDescent="0.25">
      <c r="A99" s="86" t="s">
        <v>558</v>
      </c>
      <c r="B99" s="87" t="s">
        <v>781</v>
      </c>
      <c r="C99" s="86" t="s">
        <v>982</v>
      </c>
      <c r="D99" s="87" t="s">
        <v>1160</v>
      </c>
      <c r="E99" s="86" t="s">
        <v>677</v>
      </c>
    </row>
    <row r="100" spans="1:5" x14ac:dyDescent="0.25">
      <c r="A100" s="86" t="s">
        <v>559</v>
      </c>
      <c r="B100" s="87" t="s">
        <v>782</v>
      </c>
      <c r="C100" s="86" t="s">
        <v>983</v>
      </c>
      <c r="D100" s="87" t="s">
        <v>1161</v>
      </c>
      <c r="E100" s="86" t="s">
        <v>707</v>
      </c>
    </row>
    <row r="101" spans="1:5" x14ac:dyDescent="0.25">
      <c r="A101" s="86" t="s">
        <v>560</v>
      </c>
      <c r="B101" s="87" t="s">
        <v>783</v>
      </c>
      <c r="C101" s="86" t="s">
        <v>984</v>
      </c>
      <c r="D101" s="87" t="s">
        <v>1162</v>
      </c>
      <c r="E101" s="86" t="s">
        <v>694</v>
      </c>
    </row>
    <row r="102" spans="1:5" x14ac:dyDescent="0.25">
      <c r="A102" s="86" t="s">
        <v>561</v>
      </c>
      <c r="B102" s="87" t="s">
        <v>784</v>
      </c>
      <c r="C102" s="86" t="s">
        <v>985</v>
      </c>
      <c r="D102" s="87" t="s">
        <v>1163</v>
      </c>
      <c r="E102" s="86" t="s">
        <v>663</v>
      </c>
    </row>
    <row r="103" spans="1:5" x14ac:dyDescent="0.25">
      <c r="A103" s="86" t="s">
        <v>562</v>
      </c>
      <c r="B103" s="87" t="s">
        <v>785</v>
      </c>
      <c r="C103" s="86" t="s">
        <v>986</v>
      </c>
      <c r="D103" s="87" t="s">
        <v>1150</v>
      </c>
      <c r="E103" s="86" t="s">
        <v>667</v>
      </c>
    </row>
    <row r="104" spans="1:5" x14ac:dyDescent="0.25">
      <c r="A104" s="86" t="s">
        <v>563</v>
      </c>
      <c r="B104" s="87" t="s">
        <v>786</v>
      </c>
      <c r="C104" s="86" t="s">
        <v>987</v>
      </c>
      <c r="D104" s="87" t="s">
        <v>1102</v>
      </c>
      <c r="E104" s="86" t="s">
        <v>684</v>
      </c>
    </row>
    <row r="105" spans="1:5" x14ac:dyDescent="0.25">
      <c r="A105" s="86" t="s">
        <v>564</v>
      </c>
      <c r="B105" s="87" t="s">
        <v>787</v>
      </c>
      <c r="C105" s="86" t="s">
        <v>988</v>
      </c>
      <c r="D105" s="87" t="s">
        <v>1164</v>
      </c>
      <c r="E105" s="86" t="s">
        <v>663</v>
      </c>
    </row>
    <row r="106" spans="1:5" x14ac:dyDescent="0.25">
      <c r="A106" s="86" t="s">
        <v>565</v>
      </c>
      <c r="B106" s="87" t="s">
        <v>788</v>
      </c>
      <c r="C106" s="86" t="s">
        <v>989</v>
      </c>
      <c r="D106" s="87" t="s">
        <v>1123</v>
      </c>
      <c r="E106" s="86" t="s">
        <v>665</v>
      </c>
    </row>
    <row r="107" spans="1:5" x14ac:dyDescent="0.25">
      <c r="A107" s="86" t="s">
        <v>566</v>
      </c>
      <c r="B107" s="87" t="s">
        <v>789</v>
      </c>
      <c r="C107" s="86" t="s">
        <v>990</v>
      </c>
      <c r="D107" s="87" t="s">
        <v>1165</v>
      </c>
      <c r="E107" s="86" t="s">
        <v>663</v>
      </c>
    </row>
    <row r="108" spans="1:5" x14ac:dyDescent="0.25">
      <c r="A108" s="86" t="s">
        <v>567</v>
      </c>
      <c r="B108" s="87" t="s">
        <v>790</v>
      </c>
      <c r="C108" s="86" t="s">
        <v>991</v>
      </c>
      <c r="D108" s="87" t="s">
        <v>1165</v>
      </c>
      <c r="E108" s="86" t="s">
        <v>663</v>
      </c>
    </row>
    <row r="109" spans="1:5" x14ac:dyDescent="0.25">
      <c r="A109" s="86" t="s">
        <v>568</v>
      </c>
      <c r="B109" s="87" t="s">
        <v>791</v>
      </c>
      <c r="C109" s="86" t="s">
        <v>992</v>
      </c>
      <c r="D109" s="87" t="s">
        <v>1166</v>
      </c>
      <c r="E109" s="86" t="s">
        <v>663</v>
      </c>
    </row>
    <row r="110" spans="1:5" x14ac:dyDescent="0.25">
      <c r="A110" s="86" t="s">
        <v>569</v>
      </c>
      <c r="B110" s="87" t="s">
        <v>792</v>
      </c>
      <c r="C110" s="86" t="s">
        <v>993</v>
      </c>
      <c r="D110" s="87" t="s">
        <v>1167</v>
      </c>
      <c r="E110" s="86" t="s">
        <v>663</v>
      </c>
    </row>
    <row r="111" spans="1:5" x14ac:dyDescent="0.25">
      <c r="A111" s="86" t="s">
        <v>570</v>
      </c>
      <c r="B111" s="87" t="s">
        <v>793</v>
      </c>
      <c r="C111" s="86" t="s">
        <v>994</v>
      </c>
      <c r="D111" s="87" t="s">
        <v>1168</v>
      </c>
      <c r="E111" s="86" t="s">
        <v>677</v>
      </c>
    </row>
    <row r="112" spans="1:5" x14ac:dyDescent="0.25">
      <c r="A112" s="86" t="s">
        <v>571</v>
      </c>
      <c r="B112" s="87" t="s">
        <v>794</v>
      </c>
      <c r="C112" s="86" t="s">
        <v>995</v>
      </c>
      <c r="D112" s="87" t="s">
        <v>1169</v>
      </c>
      <c r="E112" s="86" t="s">
        <v>694</v>
      </c>
    </row>
    <row r="113" spans="1:5" x14ac:dyDescent="0.25">
      <c r="A113" s="86" t="s">
        <v>572</v>
      </c>
      <c r="B113" s="87" t="s">
        <v>795</v>
      </c>
      <c r="C113" s="86" t="s">
        <v>996</v>
      </c>
      <c r="D113" s="87" t="s">
        <v>1119</v>
      </c>
      <c r="E113" s="86" t="s">
        <v>663</v>
      </c>
    </row>
    <row r="114" spans="1:5" x14ac:dyDescent="0.25">
      <c r="A114" s="86" t="s">
        <v>573</v>
      </c>
      <c r="B114" s="87" t="s">
        <v>796</v>
      </c>
      <c r="C114" s="86" t="s">
        <v>997</v>
      </c>
      <c r="D114" s="87" t="s">
        <v>1170</v>
      </c>
      <c r="E114" s="86" t="s">
        <v>698</v>
      </c>
    </row>
    <row r="115" spans="1:5" x14ac:dyDescent="0.25">
      <c r="A115" s="86" t="s">
        <v>574</v>
      </c>
      <c r="B115" s="87" t="s">
        <v>797</v>
      </c>
      <c r="C115" s="86" t="s">
        <v>998</v>
      </c>
      <c r="D115" s="87" t="s">
        <v>1096</v>
      </c>
      <c r="E115" s="86" t="s">
        <v>674</v>
      </c>
    </row>
    <row r="116" spans="1:5" x14ac:dyDescent="0.25">
      <c r="A116" s="86" t="s">
        <v>575</v>
      </c>
      <c r="B116" s="87" t="s">
        <v>798</v>
      </c>
      <c r="C116" s="86" t="s">
        <v>999</v>
      </c>
      <c r="D116" s="87" t="s">
        <v>663</v>
      </c>
      <c r="E116" s="86" t="s">
        <v>663</v>
      </c>
    </row>
    <row r="117" spans="1:5" x14ac:dyDescent="0.25">
      <c r="A117" s="86" t="s">
        <v>576</v>
      </c>
      <c r="B117" s="87" t="s">
        <v>799</v>
      </c>
      <c r="C117" s="86" t="s">
        <v>1000</v>
      </c>
      <c r="D117" s="87" t="s">
        <v>1171</v>
      </c>
      <c r="E117" s="86" t="s">
        <v>663</v>
      </c>
    </row>
    <row r="118" spans="1:5" x14ac:dyDescent="0.25">
      <c r="A118" s="86" t="s">
        <v>577</v>
      </c>
      <c r="B118" s="87" t="s">
        <v>800</v>
      </c>
      <c r="C118" s="86" t="s">
        <v>1001</v>
      </c>
      <c r="D118" s="87" t="s">
        <v>1119</v>
      </c>
      <c r="E118" s="86" t="s">
        <v>663</v>
      </c>
    </row>
    <row r="119" spans="1:5" x14ac:dyDescent="0.25">
      <c r="A119" s="86" t="s">
        <v>578</v>
      </c>
      <c r="B119" s="87" t="s">
        <v>801</v>
      </c>
      <c r="C119" s="86" t="s">
        <v>1002</v>
      </c>
      <c r="D119" s="87" t="s">
        <v>1172</v>
      </c>
      <c r="E119" s="86" t="s">
        <v>688</v>
      </c>
    </row>
    <row r="120" spans="1:5" x14ac:dyDescent="0.25">
      <c r="A120" s="86" t="s">
        <v>579</v>
      </c>
      <c r="B120" s="87" t="s">
        <v>802</v>
      </c>
      <c r="C120" s="86" t="s">
        <v>1003</v>
      </c>
      <c r="D120" s="87" t="s">
        <v>1137</v>
      </c>
      <c r="E120" s="86" t="s">
        <v>679</v>
      </c>
    </row>
    <row r="121" spans="1:5" x14ac:dyDescent="0.25">
      <c r="A121" s="86" t="s">
        <v>580</v>
      </c>
      <c r="B121" s="87" t="s">
        <v>803</v>
      </c>
      <c r="C121" s="86" t="s">
        <v>1004</v>
      </c>
      <c r="D121" s="87" t="s">
        <v>1154</v>
      </c>
      <c r="E121" s="86" t="s">
        <v>665</v>
      </c>
    </row>
    <row r="122" spans="1:5" x14ac:dyDescent="0.25">
      <c r="A122" s="86" t="s">
        <v>581</v>
      </c>
      <c r="B122" s="87" t="s">
        <v>804</v>
      </c>
      <c r="C122" s="86" t="s">
        <v>1005</v>
      </c>
      <c r="D122" s="87" t="s">
        <v>1173</v>
      </c>
      <c r="E122" s="86" t="s">
        <v>667</v>
      </c>
    </row>
    <row r="123" spans="1:5" x14ac:dyDescent="0.25">
      <c r="A123" s="86" t="s">
        <v>582</v>
      </c>
      <c r="B123" s="87" t="s">
        <v>805</v>
      </c>
      <c r="C123" s="86" t="s">
        <v>1006</v>
      </c>
      <c r="D123" s="87" t="s">
        <v>1174</v>
      </c>
      <c r="E123" s="86" t="s">
        <v>667</v>
      </c>
    </row>
    <row r="124" spans="1:5" x14ac:dyDescent="0.25">
      <c r="A124" s="86" t="s">
        <v>583</v>
      </c>
      <c r="B124" s="87" t="s">
        <v>806</v>
      </c>
      <c r="C124" s="86" t="s">
        <v>1007</v>
      </c>
      <c r="D124" s="87" t="s">
        <v>1175</v>
      </c>
      <c r="E124" s="86" t="s">
        <v>718</v>
      </c>
    </row>
    <row r="125" spans="1:5" x14ac:dyDescent="0.25">
      <c r="A125" s="86" t="s">
        <v>584</v>
      </c>
      <c r="B125" s="87" t="s">
        <v>807</v>
      </c>
      <c r="C125" s="86" t="s">
        <v>1008</v>
      </c>
      <c r="D125" s="87" t="s">
        <v>663</v>
      </c>
      <c r="E125" s="86" t="s">
        <v>663</v>
      </c>
    </row>
    <row r="126" spans="1:5" x14ac:dyDescent="0.25">
      <c r="A126" s="86" t="s">
        <v>585</v>
      </c>
      <c r="B126" s="87" t="s">
        <v>808</v>
      </c>
      <c r="C126" s="86" t="s">
        <v>1009</v>
      </c>
      <c r="D126" s="87" t="s">
        <v>1111</v>
      </c>
      <c r="E126" s="86" t="s">
        <v>698</v>
      </c>
    </row>
    <row r="127" spans="1:5" x14ac:dyDescent="0.25">
      <c r="A127" s="86" t="s">
        <v>586</v>
      </c>
      <c r="B127" s="87" t="s">
        <v>809</v>
      </c>
      <c r="C127" s="86" t="s">
        <v>1010</v>
      </c>
      <c r="D127" s="87" t="s">
        <v>1176</v>
      </c>
      <c r="E127" s="86" t="s">
        <v>663</v>
      </c>
    </row>
    <row r="128" spans="1:5" x14ac:dyDescent="0.25">
      <c r="A128" s="86" t="s">
        <v>587</v>
      </c>
      <c r="B128" s="87" t="s">
        <v>810</v>
      </c>
      <c r="C128" s="86" t="s">
        <v>1011</v>
      </c>
      <c r="D128" s="87" t="s">
        <v>1174</v>
      </c>
      <c r="E128" s="86" t="s">
        <v>667</v>
      </c>
    </row>
    <row r="129" spans="1:5" x14ac:dyDescent="0.25">
      <c r="A129" s="86" t="s">
        <v>588</v>
      </c>
      <c r="B129" s="87" t="s">
        <v>811</v>
      </c>
      <c r="C129" s="86" t="s">
        <v>1012</v>
      </c>
      <c r="D129" s="87" t="s">
        <v>1177</v>
      </c>
      <c r="E129" s="86" t="s">
        <v>663</v>
      </c>
    </row>
    <row r="130" spans="1:5" x14ac:dyDescent="0.25">
      <c r="A130" s="86" t="s">
        <v>589</v>
      </c>
      <c r="B130" s="87" t="s">
        <v>812</v>
      </c>
      <c r="C130" s="86" t="s">
        <v>1013</v>
      </c>
      <c r="D130" s="87" t="s">
        <v>1178</v>
      </c>
      <c r="E130" s="86" t="s">
        <v>663</v>
      </c>
    </row>
    <row r="131" spans="1:5" x14ac:dyDescent="0.25">
      <c r="A131" s="86" t="s">
        <v>590</v>
      </c>
      <c r="B131" s="87" t="s">
        <v>813</v>
      </c>
      <c r="C131" s="86" t="s">
        <v>1014</v>
      </c>
      <c r="D131" s="87" t="s">
        <v>1154</v>
      </c>
      <c r="E131" s="86" t="s">
        <v>665</v>
      </c>
    </row>
    <row r="132" spans="1:5" x14ac:dyDescent="0.25">
      <c r="A132" s="86" t="s">
        <v>591</v>
      </c>
      <c r="B132" s="87" t="s">
        <v>814</v>
      </c>
      <c r="C132" s="86" t="s">
        <v>1015</v>
      </c>
      <c r="D132" s="87" t="s">
        <v>1106</v>
      </c>
      <c r="E132" s="86" t="s">
        <v>667</v>
      </c>
    </row>
    <row r="133" spans="1:5" x14ac:dyDescent="0.25">
      <c r="A133" s="86" t="s">
        <v>592</v>
      </c>
      <c r="B133" s="87" t="s">
        <v>815</v>
      </c>
      <c r="C133" s="86" t="s">
        <v>1016</v>
      </c>
      <c r="D133" s="87" t="s">
        <v>1179</v>
      </c>
      <c r="E133" s="86" t="s">
        <v>694</v>
      </c>
    </row>
    <row r="134" spans="1:5" x14ac:dyDescent="0.25">
      <c r="A134" s="86" t="s">
        <v>593</v>
      </c>
      <c r="B134" s="87" t="s">
        <v>816</v>
      </c>
      <c r="C134" s="86" t="s">
        <v>1017</v>
      </c>
      <c r="D134" s="87" t="s">
        <v>663</v>
      </c>
      <c r="E134" s="86" t="s">
        <v>663</v>
      </c>
    </row>
    <row r="135" spans="1:5" x14ac:dyDescent="0.25">
      <c r="A135" s="86" t="s">
        <v>594</v>
      </c>
      <c r="B135" s="87" t="s">
        <v>817</v>
      </c>
      <c r="C135" s="86" t="s">
        <v>1018</v>
      </c>
      <c r="D135" s="87" t="s">
        <v>1146</v>
      </c>
      <c r="E135" s="86" t="s">
        <v>758</v>
      </c>
    </row>
    <row r="136" spans="1:5" x14ac:dyDescent="0.25">
      <c r="A136" s="86" t="s">
        <v>595</v>
      </c>
      <c r="B136" s="87" t="s">
        <v>818</v>
      </c>
      <c r="C136" s="86" t="s">
        <v>1019</v>
      </c>
      <c r="D136" s="87" t="s">
        <v>1111</v>
      </c>
      <c r="E136" s="86" t="s">
        <v>698</v>
      </c>
    </row>
    <row r="137" spans="1:5" x14ac:dyDescent="0.25">
      <c r="A137" s="86" t="s">
        <v>596</v>
      </c>
      <c r="B137" s="87" t="s">
        <v>819</v>
      </c>
      <c r="C137" s="86" t="s">
        <v>1020</v>
      </c>
      <c r="D137" s="87" t="s">
        <v>1169</v>
      </c>
      <c r="E137" s="86" t="s">
        <v>677</v>
      </c>
    </row>
    <row r="138" spans="1:5" x14ac:dyDescent="0.25">
      <c r="A138" s="86" t="s">
        <v>597</v>
      </c>
      <c r="B138" s="87" t="s">
        <v>820</v>
      </c>
      <c r="C138" s="86" t="s">
        <v>1021</v>
      </c>
      <c r="D138" s="87" t="s">
        <v>1180</v>
      </c>
      <c r="E138" s="86" t="s">
        <v>688</v>
      </c>
    </row>
    <row r="139" spans="1:5" x14ac:dyDescent="0.25">
      <c r="A139" s="86" t="s">
        <v>598</v>
      </c>
      <c r="B139" s="87" t="s">
        <v>821</v>
      </c>
      <c r="C139" s="86" t="s">
        <v>1022</v>
      </c>
      <c r="D139" s="87" t="s">
        <v>1153</v>
      </c>
      <c r="E139" s="86" t="s">
        <v>688</v>
      </c>
    </row>
    <row r="140" spans="1:5" x14ac:dyDescent="0.25">
      <c r="A140" s="86" t="s">
        <v>599</v>
      </c>
      <c r="B140" s="87" t="s">
        <v>822</v>
      </c>
      <c r="C140" s="86" t="s">
        <v>1023</v>
      </c>
      <c r="D140" s="87" t="s">
        <v>1110</v>
      </c>
      <c r="E140" s="86" t="s">
        <v>688</v>
      </c>
    </row>
    <row r="141" spans="1:5" x14ac:dyDescent="0.25">
      <c r="A141" s="86" t="s">
        <v>600</v>
      </c>
      <c r="B141" s="87" t="s">
        <v>823</v>
      </c>
      <c r="C141" s="86" t="s">
        <v>1024</v>
      </c>
      <c r="D141" s="87" t="s">
        <v>1181</v>
      </c>
      <c r="E141" s="86" t="s">
        <v>703</v>
      </c>
    </row>
    <row r="142" spans="1:5" x14ac:dyDescent="0.25">
      <c r="A142" s="86" t="s">
        <v>601</v>
      </c>
      <c r="B142" s="87" t="s">
        <v>824</v>
      </c>
      <c r="C142" s="86" t="s">
        <v>1025</v>
      </c>
      <c r="D142" s="87" t="s">
        <v>1182</v>
      </c>
      <c r="E142" s="86" t="s">
        <v>718</v>
      </c>
    </row>
    <row r="143" spans="1:5" x14ac:dyDescent="0.25">
      <c r="A143" s="86" t="s">
        <v>602</v>
      </c>
      <c r="B143" s="87" t="s">
        <v>825</v>
      </c>
      <c r="C143" s="86" t="s">
        <v>1026</v>
      </c>
      <c r="D143" s="87" t="s">
        <v>1183</v>
      </c>
      <c r="E143" s="86" t="s">
        <v>663</v>
      </c>
    </row>
    <row r="144" spans="1:5" x14ac:dyDescent="0.25">
      <c r="A144" s="86" t="s">
        <v>603</v>
      </c>
      <c r="B144" s="87" t="s">
        <v>826</v>
      </c>
      <c r="C144" s="86" t="s">
        <v>1027</v>
      </c>
      <c r="D144" s="87" t="s">
        <v>1184</v>
      </c>
      <c r="E144" s="86" t="s">
        <v>665</v>
      </c>
    </row>
    <row r="145" spans="1:5" x14ac:dyDescent="0.25">
      <c r="A145" s="86" t="s">
        <v>604</v>
      </c>
      <c r="B145" s="87" t="s">
        <v>827</v>
      </c>
      <c r="C145" s="86" t="s">
        <v>1028</v>
      </c>
      <c r="D145" s="87" t="s">
        <v>1113</v>
      </c>
      <c r="E145" s="86" t="s">
        <v>703</v>
      </c>
    </row>
    <row r="146" spans="1:5" x14ac:dyDescent="0.25">
      <c r="A146" s="86" t="s">
        <v>605</v>
      </c>
      <c r="B146" s="87" t="s">
        <v>828</v>
      </c>
      <c r="C146" s="86" t="s">
        <v>1029</v>
      </c>
      <c r="D146" s="87" t="s">
        <v>1185</v>
      </c>
      <c r="E146" s="86" t="s">
        <v>663</v>
      </c>
    </row>
    <row r="147" spans="1:5" x14ac:dyDescent="0.25">
      <c r="A147" s="86" t="s">
        <v>606</v>
      </c>
      <c r="B147" s="87" t="s">
        <v>829</v>
      </c>
      <c r="C147" s="86" t="s">
        <v>1030</v>
      </c>
      <c r="D147" s="87" t="s">
        <v>1140</v>
      </c>
      <c r="E147" s="86" t="s">
        <v>665</v>
      </c>
    </row>
    <row r="148" spans="1:5" x14ac:dyDescent="0.25">
      <c r="A148" s="86" t="s">
        <v>607</v>
      </c>
      <c r="B148" s="87" t="s">
        <v>830</v>
      </c>
      <c r="C148" s="86" t="s">
        <v>1031</v>
      </c>
      <c r="D148" s="87" t="s">
        <v>1098</v>
      </c>
      <c r="E148" s="86" t="s">
        <v>677</v>
      </c>
    </row>
    <row r="149" spans="1:5" x14ac:dyDescent="0.25">
      <c r="A149" s="86" t="s">
        <v>608</v>
      </c>
      <c r="B149" s="87" t="s">
        <v>831</v>
      </c>
      <c r="C149" s="86" t="s">
        <v>1032</v>
      </c>
      <c r="D149" s="87" t="s">
        <v>1186</v>
      </c>
      <c r="E149" s="86" t="s">
        <v>663</v>
      </c>
    </row>
    <row r="150" spans="1:5" x14ac:dyDescent="0.25">
      <c r="A150" s="86" t="s">
        <v>609</v>
      </c>
      <c r="B150" s="87" t="s">
        <v>832</v>
      </c>
      <c r="C150" s="86" t="s">
        <v>1033</v>
      </c>
      <c r="D150" s="87" t="s">
        <v>1100</v>
      </c>
      <c r="E150" s="86" t="s">
        <v>681</v>
      </c>
    </row>
    <row r="151" spans="1:5" x14ac:dyDescent="0.25">
      <c r="A151" s="86" t="s">
        <v>610</v>
      </c>
      <c r="B151" s="87" t="s">
        <v>833</v>
      </c>
      <c r="C151" s="86" t="s">
        <v>1034</v>
      </c>
      <c r="D151" s="87" t="s">
        <v>663</v>
      </c>
      <c r="E151" s="86" t="s">
        <v>663</v>
      </c>
    </row>
    <row r="152" spans="1:5" x14ac:dyDescent="0.25">
      <c r="A152" s="86" t="s">
        <v>611</v>
      </c>
      <c r="B152" s="87" t="s">
        <v>834</v>
      </c>
      <c r="C152" s="86" t="s">
        <v>1035</v>
      </c>
      <c r="D152" s="87" t="s">
        <v>1092</v>
      </c>
      <c r="E152" s="86" t="s">
        <v>667</v>
      </c>
    </row>
    <row r="153" spans="1:5" x14ac:dyDescent="0.25">
      <c r="A153" s="86" t="s">
        <v>612</v>
      </c>
      <c r="B153" s="87" t="s">
        <v>836</v>
      </c>
      <c r="C153" s="86" t="s">
        <v>1036</v>
      </c>
      <c r="D153" s="87" t="s">
        <v>1187</v>
      </c>
      <c r="E153" s="86" t="s">
        <v>835</v>
      </c>
    </row>
    <row r="154" spans="1:5" x14ac:dyDescent="0.25">
      <c r="A154" s="86" t="s">
        <v>613</v>
      </c>
      <c r="B154" s="87" t="s">
        <v>837</v>
      </c>
      <c r="C154" s="86" t="s">
        <v>1037</v>
      </c>
      <c r="D154" s="87" t="s">
        <v>1188</v>
      </c>
      <c r="E154" s="86" t="s">
        <v>663</v>
      </c>
    </row>
    <row r="155" spans="1:5" x14ac:dyDescent="0.25">
      <c r="A155" s="86" t="s">
        <v>614</v>
      </c>
      <c r="B155" s="87" t="s">
        <v>838</v>
      </c>
      <c r="C155" s="86" t="s">
        <v>1038</v>
      </c>
      <c r="D155" s="87" t="s">
        <v>1121</v>
      </c>
      <c r="E155" s="86" t="s">
        <v>716</v>
      </c>
    </row>
    <row r="156" spans="1:5" x14ac:dyDescent="0.25">
      <c r="A156" s="86" t="s">
        <v>615</v>
      </c>
      <c r="B156" s="87" t="s">
        <v>839</v>
      </c>
      <c r="C156" s="86" t="s">
        <v>1039</v>
      </c>
      <c r="D156" s="87" t="s">
        <v>1153</v>
      </c>
      <c r="E156" s="86" t="s">
        <v>688</v>
      </c>
    </row>
    <row r="157" spans="1:5" x14ac:dyDescent="0.25">
      <c r="A157" s="86" t="s">
        <v>616</v>
      </c>
      <c r="B157" s="87" t="s">
        <v>840</v>
      </c>
      <c r="C157" s="86" t="s">
        <v>1040</v>
      </c>
      <c r="D157" s="87" t="s">
        <v>1118</v>
      </c>
      <c r="E157" s="86" t="s">
        <v>712</v>
      </c>
    </row>
    <row r="158" spans="1:5" x14ac:dyDescent="0.25">
      <c r="A158" s="86" t="s">
        <v>617</v>
      </c>
      <c r="B158" s="87" t="s">
        <v>841</v>
      </c>
      <c r="C158" s="86" t="s">
        <v>1041</v>
      </c>
      <c r="D158" s="87" t="s">
        <v>1137</v>
      </c>
      <c r="E158" s="86" t="s">
        <v>679</v>
      </c>
    </row>
    <row r="159" spans="1:5" x14ac:dyDescent="0.25">
      <c r="A159" s="86" t="s">
        <v>618</v>
      </c>
      <c r="B159" s="87" t="s">
        <v>842</v>
      </c>
      <c r="C159" s="86" t="s">
        <v>1042</v>
      </c>
      <c r="D159" s="87" t="s">
        <v>1100</v>
      </c>
      <c r="E159" s="86" t="s">
        <v>681</v>
      </c>
    </row>
    <row r="160" spans="1:5" x14ac:dyDescent="0.25">
      <c r="A160" s="86" t="s">
        <v>619</v>
      </c>
      <c r="B160" s="87" t="s">
        <v>843</v>
      </c>
      <c r="C160" s="86" t="s">
        <v>1043</v>
      </c>
      <c r="D160" s="87" t="s">
        <v>1189</v>
      </c>
      <c r="E160" s="86" t="s">
        <v>663</v>
      </c>
    </row>
    <row r="161" spans="1:5" x14ac:dyDescent="0.25">
      <c r="A161" s="86" t="s">
        <v>620</v>
      </c>
      <c r="B161" s="87" t="s">
        <v>844</v>
      </c>
      <c r="C161" s="86" t="s">
        <v>1044</v>
      </c>
      <c r="D161" s="87" t="s">
        <v>1104</v>
      </c>
      <c r="E161" s="86" t="s">
        <v>663</v>
      </c>
    </row>
    <row r="162" spans="1:5" x14ac:dyDescent="0.25">
      <c r="A162" s="86" t="s">
        <v>621</v>
      </c>
      <c r="B162" s="87" t="s">
        <v>845</v>
      </c>
      <c r="C162" s="86" t="s">
        <v>1045</v>
      </c>
      <c r="D162" s="87" t="s">
        <v>1111</v>
      </c>
      <c r="E162" s="86" t="s">
        <v>698</v>
      </c>
    </row>
    <row r="163" spans="1:5" x14ac:dyDescent="0.25">
      <c r="A163" s="86" t="s">
        <v>622</v>
      </c>
      <c r="B163" s="87" t="s">
        <v>846</v>
      </c>
      <c r="C163" s="86" t="s">
        <v>1046</v>
      </c>
      <c r="D163" s="87" t="s">
        <v>667</v>
      </c>
      <c r="E163" s="86" t="s">
        <v>667</v>
      </c>
    </row>
    <row r="164" spans="1:5" x14ac:dyDescent="0.25">
      <c r="A164" s="86" t="s">
        <v>623</v>
      </c>
      <c r="B164" s="87" t="s">
        <v>847</v>
      </c>
      <c r="C164" s="86" t="s">
        <v>1047</v>
      </c>
      <c r="D164" s="87" t="s">
        <v>667</v>
      </c>
      <c r="E164" s="86" t="s">
        <v>667</v>
      </c>
    </row>
    <row r="165" spans="1:5" x14ac:dyDescent="0.25">
      <c r="A165" s="86" t="s">
        <v>624</v>
      </c>
      <c r="B165" s="87" t="s">
        <v>848</v>
      </c>
      <c r="C165" s="86" t="s">
        <v>1048</v>
      </c>
      <c r="D165" s="87" t="s">
        <v>1190</v>
      </c>
      <c r="E165" s="86" t="s">
        <v>663</v>
      </c>
    </row>
    <row r="166" spans="1:5" x14ac:dyDescent="0.25">
      <c r="A166" s="86" t="s">
        <v>625</v>
      </c>
      <c r="B166" s="87" t="s">
        <v>849</v>
      </c>
      <c r="C166" s="86" t="s">
        <v>1049</v>
      </c>
      <c r="D166" s="87" t="s">
        <v>1191</v>
      </c>
      <c r="E166" s="86" t="s">
        <v>703</v>
      </c>
    </row>
    <row r="167" spans="1:5" x14ac:dyDescent="0.25">
      <c r="A167" s="86" t="s">
        <v>626</v>
      </c>
      <c r="B167" s="87" t="s">
        <v>850</v>
      </c>
      <c r="C167" s="86" t="s">
        <v>1050</v>
      </c>
      <c r="D167" s="87" t="s">
        <v>1181</v>
      </c>
      <c r="E167" s="86" t="s">
        <v>703</v>
      </c>
    </row>
    <row r="168" spans="1:5" x14ac:dyDescent="0.25">
      <c r="A168" s="86" t="s">
        <v>627</v>
      </c>
      <c r="B168" s="87" t="s">
        <v>851</v>
      </c>
      <c r="C168" s="86" t="s">
        <v>1051</v>
      </c>
      <c r="D168" s="87" t="s">
        <v>1192</v>
      </c>
      <c r="E168" s="86" t="s">
        <v>703</v>
      </c>
    </row>
    <row r="169" spans="1:5" x14ac:dyDescent="0.25">
      <c r="A169" s="86" t="s">
        <v>628</v>
      </c>
      <c r="B169" s="87" t="s">
        <v>852</v>
      </c>
      <c r="C169" s="86" t="s">
        <v>1052</v>
      </c>
      <c r="D169" s="87" t="s">
        <v>1118</v>
      </c>
      <c r="E169" s="86" t="s">
        <v>712</v>
      </c>
    </row>
    <row r="170" spans="1:5" x14ac:dyDescent="0.25">
      <c r="A170" s="86" t="s">
        <v>629</v>
      </c>
      <c r="B170" s="87" t="s">
        <v>853</v>
      </c>
      <c r="C170" s="86" t="s">
        <v>1053</v>
      </c>
      <c r="D170" s="87" t="s">
        <v>1094</v>
      </c>
      <c r="E170" s="86" t="s">
        <v>671</v>
      </c>
    </row>
    <row r="171" spans="1:5" x14ac:dyDescent="0.25">
      <c r="A171" s="86" t="s">
        <v>630</v>
      </c>
      <c r="B171" s="88" t="s">
        <v>854</v>
      </c>
      <c r="C171" s="89" t="s">
        <v>1054</v>
      </c>
      <c r="D171" s="88" t="s">
        <v>1171</v>
      </c>
      <c r="E171" s="89" t="s">
        <v>663</v>
      </c>
    </row>
    <row r="172" spans="1:5" x14ac:dyDescent="0.25">
      <c r="A172" s="86" t="s">
        <v>631</v>
      </c>
      <c r="B172" s="87" t="s">
        <v>855</v>
      </c>
      <c r="C172" s="86" t="s">
        <v>1055</v>
      </c>
      <c r="D172" s="87" t="s">
        <v>1193</v>
      </c>
      <c r="E172" s="86" t="s">
        <v>663</v>
      </c>
    </row>
    <row r="173" spans="1:5" x14ac:dyDescent="0.25">
      <c r="A173" s="86" t="s">
        <v>632</v>
      </c>
      <c r="B173" s="87" t="s">
        <v>856</v>
      </c>
      <c r="C173" s="86" t="s">
        <v>1056</v>
      </c>
      <c r="D173" s="87" t="s">
        <v>1194</v>
      </c>
      <c r="E173" s="86" t="s">
        <v>688</v>
      </c>
    </row>
    <row r="174" spans="1:5" x14ac:dyDescent="0.25">
      <c r="A174" s="86" t="s">
        <v>633</v>
      </c>
      <c r="B174" s="87" t="s">
        <v>857</v>
      </c>
      <c r="C174" s="86" t="s">
        <v>1057</v>
      </c>
      <c r="D174" s="87" t="s">
        <v>1195</v>
      </c>
      <c r="E174" s="86" t="s">
        <v>681</v>
      </c>
    </row>
    <row r="175" spans="1:5" x14ac:dyDescent="0.25">
      <c r="A175" s="86" t="s">
        <v>634</v>
      </c>
      <c r="B175" s="87" t="s">
        <v>858</v>
      </c>
      <c r="C175" s="86" t="s">
        <v>1058</v>
      </c>
      <c r="D175" s="87" t="s">
        <v>1149</v>
      </c>
      <c r="E175" s="86" t="s">
        <v>718</v>
      </c>
    </row>
    <row r="176" spans="1:5" x14ac:dyDescent="0.25">
      <c r="A176" s="86" t="s">
        <v>635</v>
      </c>
      <c r="B176" s="87" t="s">
        <v>859</v>
      </c>
      <c r="C176" s="86" t="s">
        <v>1059</v>
      </c>
      <c r="D176" s="87" t="s">
        <v>1121</v>
      </c>
      <c r="E176" s="86" t="s">
        <v>716</v>
      </c>
    </row>
    <row r="177" spans="1:5" x14ac:dyDescent="0.25">
      <c r="A177" s="86" t="s">
        <v>636</v>
      </c>
      <c r="B177" s="87" t="s">
        <v>860</v>
      </c>
      <c r="C177" s="86" t="s">
        <v>1060</v>
      </c>
      <c r="D177" s="87" t="s">
        <v>1196</v>
      </c>
      <c r="E177" s="86" t="s">
        <v>758</v>
      </c>
    </row>
    <row r="178" spans="1:5" x14ac:dyDescent="0.25">
      <c r="A178" s="86" t="s">
        <v>637</v>
      </c>
      <c r="B178" s="87" t="s">
        <v>861</v>
      </c>
      <c r="C178" s="86" t="s">
        <v>1061</v>
      </c>
      <c r="D178" s="87" t="s">
        <v>1096</v>
      </c>
      <c r="E178" s="86" t="s">
        <v>674</v>
      </c>
    </row>
    <row r="179" spans="1:5" x14ac:dyDescent="0.25">
      <c r="A179" s="86" t="s">
        <v>638</v>
      </c>
      <c r="B179" s="87" t="s">
        <v>862</v>
      </c>
      <c r="C179" s="86" t="s">
        <v>1062</v>
      </c>
      <c r="D179" s="87" t="s">
        <v>663</v>
      </c>
      <c r="E179" s="86" t="s">
        <v>663</v>
      </c>
    </row>
    <row r="180" spans="1:5" x14ac:dyDescent="0.25">
      <c r="A180" s="86" t="s">
        <v>639</v>
      </c>
      <c r="B180" s="87" t="s">
        <v>863</v>
      </c>
      <c r="C180" s="86" t="s">
        <v>1063</v>
      </c>
      <c r="D180" s="87" t="s">
        <v>1197</v>
      </c>
      <c r="E180" s="86" t="s">
        <v>663</v>
      </c>
    </row>
    <row r="181" spans="1:5" x14ac:dyDescent="0.25">
      <c r="A181" s="86" t="s">
        <v>640</v>
      </c>
      <c r="B181" s="87" t="s">
        <v>864</v>
      </c>
      <c r="C181" s="86" t="s">
        <v>1064</v>
      </c>
      <c r="D181" s="87" t="s">
        <v>1144</v>
      </c>
      <c r="E181" s="86" t="s">
        <v>665</v>
      </c>
    </row>
    <row r="182" spans="1:5" x14ac:dyDescent="0.25">
      <c r="A182" s="86" t="s">
        <v>641</v>
      </c>
      <c r="B182" s="87" t="s">
        <v>865</v>
      </c>
      <c r="C182" s="86" t="s">
        <v>1065</v>
      </c>
      <c r="D182" s="87" t="s">
        <v>1158</v>
      </c>
      <c r="E182" s="86" t="s">
        <v>663</v>
      </c>
    </row>
    <row r="183" spans="1:5" x14ac:dyDescent="0.25">
      <c r="A183" s="86" t="s">
        <v>642</v>
      </c>
      <c r="B183" s="87" t="s">
        <v>866</v>
      </c>
      <c r="C183" s="86" t="s">
        <v>1066</v>
      </c>
      <c r="D183" s="87" t="s">
        <v>1195</v>
      </c>
      <c r="E183" s="86" t="s">
        <v>681</v>
      </c>
    </row>
    <row r="184" spans="1:5" x14ac:dyDescent="0.25">
      <c r="A184" s="86" t="s">
        <v>643</v>
      </c>
      <c r="B184" s="87" t="s">
        <v>867</v>
      </c>
      <c r="C184" s="86" t="s">
        <v>1067</v>
      </c>
      <c r="D184" s="87" t="s">
        <v>1198</v>
      </c>
      <c r="E184" s="86" t="s">
        <v>737</v>
      </c>
    </row>
    <row r="185" spans="1:5" x14ac:dyDescent="0.25">
      <c r="A185" s="86" t="s">
        <v>644</v>
      </c>
      <c r="B185" s="87" t="s">
        <v>868</v>
      </c>
      <c r="C185" s="86" t="s">
        <v>1068</v>
      </c>
      <c r="D185" s="87" t="s">
        <v>1199</v>
      </c>
      <c r="E185" s="86" t="s">
        <v>681</v>
      </c>
    </row>
    <row r="186" spans="1:5" x14ac:dyDescent="0.25">
      <c r="A186" s="86" t="s">
        <v>645</v>
      </c>
      <c r="B186" s="87" t="s">
        <v>869</v>
      </c>
      <c r="C186" s="86" t="s">
        <v>1069</v>
      </c>
      <c r="D186" s="87" t="s">
        <v>1178</v>
      </c>
      <c r="E186" s="86" t="s">
        <v>663</v>
      </c>
    </row>
    <row r="187" spans="1:5" x14ac:dyDescent="0.25">
      <c r="A187" s="86" t="s">
        <v>646</v>
      </c>
      <c r="B187" s="88" t="s">
        <v>870</v>
      </c>
      <c r="C187" s="89" t="s">
        <v>1070</v>
      </c>
      <c r="D187" s="88" t="s">
        <v>1161</v>
      </c>
      <c r="E187" s="89" t="s">
        <v>707</v>
      </c>
    </row>
    <row r="188" spans="1:5" x14ac:dyDescent="0.25">
      <c r="A188" s="86" t="s">
        <v>647</v>
      </c>
      <c r="B188" s="87" t="s">
        <v>871</v>
      </c>
      <c r="C188" s="86" t="s">
        <v>1071</v>
      </c>
      <c r="D188" s="87" t="s">
        <v>1200</v>
      </c>
      <c r="E188" s="86" t="s">
        <v>694</v>
      </c>
    </row>
    <row r="189" spans="1:5" x14ac:dyDescent="0.25">
      <c r="A189" s="86" t="s">
        <v>648</v>
      </c>
      <c r="B189" s="87" t="s">
        <v>872</v>
      </c>
      <c r="C189" s="86" t="s">
        <v>1072</v>
      </c>
      <c r="D189" s="87" t="s">
        <v>1178</v>
      </c>
      <c r="E189" s="86" t="s">
        <v>663</v>
      </c>
    </row>
    <row r="190" spans="1:5" x14ac:dyDescent="0.25">
      <c r="A190" s="86" t="s">
        <v>649</v>
      </c>
      <c r="B190" s="87" t="s">
        <v>873</v>
      </c>
      <c r="C190" s="86" t="s">
        <v>1073</v>
      </c>
      <c r="D190" s="87" t="s">
        <v>1120</v>
      </c>
      <c r="E190" s="86" t="s">
        <v>665</v>
      </c>
    </row>
    <row r="191" spans="1:5" x14ac:dyDescent="0.25">
      <c r="A191" s="86" t="s">
        <v>650</v>
      </c>
      <c r="B191" s="87" t="s">
        <v>874</v>
      </c>
      <c r="C191" s="86" t="s">
        <v>1074</v>
      </c>
      <c r="D191" s="87" t="s">
        <v>663</v>
      </c>
      <c r="E191" s="86" t="s">
        <v>663</v>
      </c>
    </row>
    <row r="192" spans="1:5" x14ac:dyDescent="0.25">
      <c r="A192" s="86" t="s">
        <v>651</v>
      </c>
      <c r="B192" s="88" t="s">
        <v>875</v>
      </c>
      <c r="C192" s="89" t="s">
        <v>1075</v>
      </c>
      <c r="D192" s="88" t="s">
        <v>1201</v>
      </c>
      <c r="E192" s="89" t="s">
        <v>677</v>
      </c>
    </row>
    <row r="193" spans="1:5" x14ac:dyDescent="0.25">
      <c r="A193" s="86" t="s">
        <v>652</v>
      </c>
      <c r="B193" s="87" t="s">
        <v>876</v>
      </c>
      <c r="C193" s="86" t="s">
        <v>1076</v>
      </c>
      <c r="D193" s="87" t="s">
        <v>1125</v>
      </c>
      <c r="E193" s="86" t="s">
        <v>674</v>
      </c>
    </row>
    <row r="194" spans="1:5" x14ac:dyDescent="0.25">
      <c r="A194" s="86" t="s">
        <v>653</v>
      </c>
      <c r="B194" s="87" t="s">
        <v>877</v>
      </c>
      <c r="C194" s="86" t="s">
        <v>1077</v>
      </c>
      <c r="D194" s="87" t="s">
        <v>1136</v>
      </c>
      <c r="E194" s="86" t="s">
        <v>667</v>
      </c>
    </row>
    <row r="195" spans="1:5" x14ac:dyDescent="0.25">
      <c r="A195" s="86" t="s">
        <v>654</v>
      </c>
      <c r="B195" s="87" t="s">
        <v>878</v>
      </c>
      <c r="C195" s="86" t="s">
        <v>1078</v>
      </c>
      <c r="D195" s="87" t="s">
        <v>1099</v>
      </c>
      <c r="E195" s="86" t="s">
        <v>679</v>
      </c>
    </row>
    <row r="196" spans="1:5" x14ac:dyDescent="0.25">
      <c r="A196" s="86" t="s">
        <v>655</v>
      </c>
      <c r="B196" s="87" t="s">
        <v>879</v>
      </c>
      <c r="C196" s="86" t="s">
        <v>1079</v>
      </c>
      <c r="D196" s="87" t="s">
        <v>1202</v>
      </c>
      <c r="E196" s="86" t="s">
        <v>663</v>
      </c>
    </row>
    <row r="197" spans="1:5" x14ac:dyDescent="0.25">
      <c r="A197" s="86" t="s">
        <v>656</v>
      </c>
      <c r="B197" s="87" t="s">
        <v>880</v>
      </c>
      <c r="C197" s="86" t="s">
        <v>1080</v>
      </c>
      <c r="D197" s="87" t="s">
        <v>1203</v>
      </c>
      <c r="E197" s="86" t="s">
        <v>663</v>
      </c>
    </row>
    <row r="198" spans="1:5" x14ac:dyDescent="0.25">
      <c r="A198" s="86" t="s">
        <v>657</v>
      </c>
      <c r="B198" s="87" t="s">
        <v>881</v>
      </c>
      <c r="C198" s="86" t="s">
        <v>1081</v>
      </c>
      <c r="D198" s="87" t="s">
        <v>1204</v>
      </c>
      <c r="E198" s="86" t="s">
        <v>694</v>
      </c>
    </row>
    <row r="199" spans="1:5" x14ac:dyDescent="0.25">
      <c r="A199" s="86" t="s">
        <v>658</v>
      </c>
      <c r="B199" s="87" t="s">
        <v>882</v>
      </c>
      <c r="C199" s="86" t="s">
        <v>1082</v>
      </c>
      <c r="D199" s="87" t="s">
        <v>1205</v>
      </c>
      <c r="E199" s="86" t="s">
        <v>667</v>
      </c>
    </row>
    <row r="200" spans="1:5" x14ac:dyDescent="0.25">
      <c r="A200" s="86" t="s">
        <v>659</v>
      </c>
      <c r="B200" s="87" t="s">
        <v>883</v>
      </c>
      <c r="C200" s="86" t="s">
        <v>1083</v>
      </c>
      <c r="D200" s="87" t="s">
        <v>1176</v>
      </c>
      <c r="E200" s="86" t="s">
        <v>663</v>
      </c>
    </row>
    <row r="201" spans="1:5" x14ac:dyDescent="0.25">
      <c r="A201" s="86" t="s">
        <v>660</v>
      </c>
      <c r="B201" s="87" t="s">
        <v>884</v>
      </c>
      <c r="C201" s="86" t="s">
        <v>1084</v>
      </c>
      <c r="D201" s="87" t="s">
        <v>1158</v>
      </c>
      <c r="E201" s="86" t="s">
        <v>663</v>
      </c>
    </row>
    <row r="202" spans="1:5" x14ac:dyDescent="0.25">
      <c r="A202" s="86" t="s">
        <v>661</v>
      </c>
      <c r="B202" s="87" t="s">
        <v>885</v>
      </c>
      <c r="C202" s="86" t="s">
        <v>1085</v>
      </c>
      <c r="D202" s="87" t="s">
        <v>1206</v>
      </c>
      <c r="E202" s="86" t="s">
        <v>694</v>
      </c>
    </row>
    <row r="203" spans="1:5" ht="15.75" thickBot="1" x14ac:dyDescent="0.3">
      <c r="A203" s="86" t="s">
        <v>662</v>
      </c>
      <c r="B203" s="90" t="s">
        <v>886</v>
      </c>
      <c r="C203" s="91" t="s">
        <v>1086</v>
      </c>
      <c r="D203" s="90" t="s">
        <v>1207</v>
      </c>
      <c r="E203" s="91" t="s">
        <v>681</v>
      </c>
    </row>
    <row r="204" spans="1:5" ht="15.75" thickTop="1" x14ac:dyDescent="0.25"/>
  </sheetData>
  <mergeCells count="1">
    <mergeCell ref="A1:E1"/>
  </mergeCells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743"/>
  <sheetViews>
    <sheetView zoomScale="115" zoomScaleNormal="115" zoomScaleSheetLayoutView="100" zoomScalePageLayoutView="115" workbookViewId="0"/>
  </sheetViews>
  <sheetFormatPr defaultColWidth="19.85546875" defaultRowHeight="15" x14ac:dyDescent="0.25"/>
  <cols>
    <col min="1" max="1" width="23" style="20" customWidth="1"/>
    <col min="2" max="2" width="9.85546875" style="21" customWidth="1"/>
    <col min="3" max="3" width="24.85546875" style="20" customWidth="1"/>
    <col min="4" max="4" width="14.7109375" style="20" customWidth="1"/>
    <col min="5" max="5" width="16.85546875" style="22" customWidth="1"/>
    <col min="6" max="6" width="14.7109375" style="112" customWidth="1"/>
    <col min="7" max="7" width="14.7109375" style="20" customWidth="1"/>
    <col min="8" max="8" width="14.7109375" style="23" customWidth="1"/>
    <col min="9" max="9" width="14.7109375" style="20" customWidth="1"/>
    <col min="10" max="10" width="16.140625" style="24" customWidth="1"/>
    <col min="11" max="11" width="7.28515625" style="20" customWidth="1"/>
    <col min="12" max="12" width="19.85546875" style="20"/>
    <col min="13" max="13" width="9.85546875" style="21" customWidth="1"/>
    <col min="14" max="16384" width="19.85546875" style="20"/>
  </cols>
  <sheetData>
    <row r="1" spans="1:13" x14ac:dyDescent="0.25">
      <c r="A1" s="98" t="s">
        <v>1221</v>
      </c>
      <c r="B1" s="99" t="s">
        <v>1212</v>
      </c>
      <c r="C1" s="100" t="s">
        <v>1213</v>
      </c>
      <c r="D1" s="100" t="s">
        <v>1214</v>
      </c>
      <c r="E1" s="101" t="s">
        <v>1215</v>
      </c>
      <c r="F1" s="109" t="s">
        <v>1216</v>
      </c>
      <c r="G1" s="100" t="s">
        <v>1217</v>
      </c>
      <c r="H1" s="102" t="s">
        <v>1218</v>
      </c>
      <c r="I1" s="99" t="s">
        <v>1219</v>
      </c>
      <c r="J1" s="103" t="s">
        <v>1220</v>
      </c>
      <c r="K1" s="25">
        <v>2.9100000000000001E-2</v>
      </c>
      <c r="M1" s="99"/>
    </row>
    <row r="2" spans="1:13" x14ac:dyDescent="0.25">
      <c r="A2" s="20" t="s">
        <v>463</v>
      </c>
      <c r="B2" s="26" t="s">
        <v>1250</v>
      </c>
      <c r="C2" s="20" t="s">
        <v>1236</v>
      </c>
      <c r="D2" s="20" t="s">
        <v>1239</v>
      </c>
      <c r="E2" s="104">
        <v>40574</v>
      </c>
      <c r="F2" s="110">
        <f t="shared" ref="F2:F65" ca="1" si="0">DATEDIF(E2,TODAY(),"y")</f>
        <v>10</v>
      </c>
      <c r="G2" s="27" t="s">
        <v>1246</v>
      </c>
      <c r="H2" s="28">
        <v>24840</v>
      </c>
      <c r="I2" s="21">
        <v>1</v>
      </c>
      <c r="J2" s="24">
        <f t="shared" ref="J2:J65" si="1">ROUND(H2*$K$1+H2,0)</f>
        <v>25563</v>
      </c>
      <c r="M2" s="26"/>
    </row>
    <row r="3" spans="1:13" x14ac:dyDescent="0.25">
      <c r="A3" s="20" t="s">
        <v>464</v>
      </c>
      <c r="B3" s="26" t="s">
        <v>1249</v>
      </c>
      <c r="C3" s="20" t="s">
        <v>1236</v>
      </c>
      <c r="D3" s="20" t="s">
        <v>1241</v>
      </c>
      <c r="E3" s="104">
        <v>40811</v>
      </c>
      <c r="F3" s="110">
        <f t="shared" ca="1" si="0"/>
        <v>9</v>
      </c>
      <c r="G3" s="27" t="s">
        <v>1248</v>
      </c>
      <c r="H3" s="28">
        <v>61134</v>
      </c>
      <c r="I3" s="21">
        <v>4</v>
      </c>
      <c r="J3" s="24">
        <f t="shared" si="1"/>
        <v>62913</v>
      </c>
      <c r="M3" s="26"/>
    </row>
    <row r="4" spans="1:13" x14ac:dyDescent="0.25">
      <c r="A4" s="20" t="s">
        <v>465</v>
      </c>
      <c r="B4" s="26" t="s">
        <v>1249</v>
      </c>
      <c r="C4" s="20" t="s">
        <v>1230</v>
      </c>
      <c r="D4" s="20" t="s">
        <v>1239</v>
      </c>
      <c r="E4" s="104">
        <v>35969</v>
      </c>
      <c r="F4" s="110">
        <f t="shared" ca="1" si="0"/>
        <v>22</v>
      </c>
      <c r="G4" s="27" t="s">
        <v>1243</v>
      </c>
      <c r="H4" s="28">
        <v>74530</v>
      </c>
      <c r="I4" s="21">
        <v>5</v>
      </c>
      <c r="J4" s="24">
        <f t="shared" si="1"/>
        <v>76699</v>
      </c>
      <c r="M4" s="26"/>
    </row>
    <row r="5" spans="1:13" x14ac:dyDescent="0.25">
      <c r="A5" s="20" t="s">
        <v>466</v>
      </c>
      <c r="B5" s="26" t="s">
        <v>1252</v>
      </c>
      <c r="C5" s="20" t="s">
        <v>1236</v>
      </c>
      <c r="D5" s="20" t="s">
        <v>1239</v>
      </c>
      <c r="E5" s="104">
        <v>36290</v>
      </c>
      <c r="F5" s="110">
        <f t="shared" ca="1" si="0"/>
        <v>22</v>
      </c>
      <c r="G5" s="27" t="s">
        <v>1246</v>
      </c>
      <c r="H5" s="28">
        <v>39000</v>
      </c>
      <c r="I5" s="21">
        <v>3</v>
      </c>
      <c r="J5" s="24">
        <f t="shared" si="1"/>
        <v>40135</v>
      </c>
      <c r="M5" s="26"/>
    </row>
    <row r="6" spans="1:13" x14ac:dyDescent="0.25">
      <c r="A6" s="20" t="s">
        <v>467</v>
      </c>
      <c r="B6" s="26" t="s">
        <v>1249</v>
      </c>
      <c r="C6" s="20" t="s">
        <v>457</v>
      </c>
      <c r="D6" s="20" t="s">
        <v>1240</v>
      </c>
      <c r="E6" s="104">
        <v>37782</v>
      </c>
      <c r="F6" s="110">
        <f t="shared" ca="1" si="0"/>
        <v>17</v>
      </c>
      <c r="G6" s="27" t="s">
        <v>21</v>
      </c>
      <c r="H6" s="28">
        <v>17735</v>
      </c>
      <c r="I6" s="21">
        <v>3</v>
      </c>
      <c r="J6" s="24">
        <f t="shared" si="1"/>
        <v>18251</v>
      </c>
      <c r="M6" s="26"/>
    </row>
    <row r="7" spans="1:13" x14ac:dyDescent="0.25">
      <c r="A7" s="20" t="s">
        <v>468</v>
      </c>
      <c r="B7" s="26" t="s">
        <v>1252</v>
      </c>
      <c r="C7" s="20" t="s">
        <v>1233</v>
      </c>
      <c r="D7" s="20" t="s">
        <v>1241</v>
      </c>
      <c r="E7" s="104">
        <v>36765</v>
      </c>
      <c r="F7" s="110">
        <f t="shared" ca="1" si="0"/>
        <v>20</v>
      </c>
      <c r="G7" s="27" t="s">
        <v>1248</v>
      </c>
      <c r="H7" s="28">
        <v>74500</v>
      </c>
      <c r="I7" s="21">
        <v>4</v>
      </c>
      <c r="J7" s="24">
        <f t="shared" si="1"/>
        <v>76668</v>
      </c>
      <c r="M7" s="26"/>
    </row>
    <row r="8" spans="1:13" x14ac:dyDescent="0.25">
      <c r="A8" s="20" t="s">
        <v>469</v>
      </c>
      <c r="B8" s="26" t="s">
        <v>1249</v>
      </c>
      <c r="C8" s="20" t="s">
        <v>229</v>
      </c>
      <c r="D8" s="20" t="s">
        <v>1239</v>
      </c>
      <c r="E8" s="104">
        <v>40209</v>
      </c>
      <c r="F8" s="110">
        <f t="shared" ca="1" si="0"/>
        <v>11</v>
      </c>
      <c r="G8" s="27" t="s">
        <v>1246</v>
      </c>
      <c r="H8" s="28">
        <v>45260</v>
      </c>
      <c r="I8" s="21">
        <v>4</v>
      </c>
      <c r="J8" s="24">
        <f t="shared" si="1"/>
        <v>46577</v>
      </c>
    </row>
    <row r="9" spans="1:13" x14ac:dyDescent="0.25">
      <c r="A9" s="20" t="s">
        <v>470</v>
      </c>
      <c r="B9" s="26" t="s">
        <v>1249</v>
      </c>
      <c r="C9" s="20" t="s">
        <v>229</v>
      </c>
      <c r="D9" s="20" t="s">
        <v>1240</v>
      </c>
      <c r="E9" s="104">
        <v>37166</v>
      </c>
      <c r="F9" s="110">
        <f t="shared" ca="1" si="0"/>
        <v>19</v>
      </c>
      <c r="G9" s="27" t="s">
        <v>1245</v>
      </c>
      <c r="H9" s="28">
        <v>47295</v>
      </c>
      <c r="I9" s="21">
        <v>4</v>
      </c>
      <c r="J9" s="24">
        <f t="shared" si="1"/>
        <v>48671</v>
      </c>
      <c r="M9"/>
    </row>
    <row r="10" spans="1:13" x14ac:dyDescent="0.25">
      <c r="A10" s="20" t="s">
        <v>471</v>
      </c>
      <c r="B10" s="26" t="s">
        <v>1249</v>
      </c>
      <c r="C10" s="20" t="s">
        <v>1230</v>
      </c>
      <c r="D10" s="20" t="s">
        <v>1239</v>
      </c>
      <c r="E10" s="104">
        <v>40525</v>
      </c>
      <c r="F10" s="110">
        <f t="shared" ca="1" si="0"/>
        <v>10</v>
      </c>
      <c r="G10" s="27" t="s">
        <v>1245</v>
      </c>
      <c r="H10" s="28">
        <v>77950</v>
      </c>
      <c r="I10" s="21">
        <v>4</v>
      </c>
      <c r="J10" s="24">
        <f t="shared" si="1"/>
        <v>80218</v>
      </c>
      <c r="M10"/>
    </row>
    <row r="11" spans="1:13" x14ac:dyDescent="0.25">
      <c r="A11" s="20" t="s">
        <v>472</v>
      </c>
      <c r="B11" s="26" t="s">
        <v>1249</v>
      </c>
      <c r="C11" s="20" t="s">
        <v>1227</v>
      </c>
      <c r="D11" s="20" t="s">
        <v>1241</v>
      </c>
      <c r="E11" s="104">
        <v>38792</v>
      </c>
      <c r="F11" s="110">
        <f t="shared" ca="1" si="0"/>
        <v>15</v>
      </c>
      <c r="G11" s="27" t="s">
        <v>1248</v>
      </c>
      <c r="H11" s="28">
        <v>74740</v>
      </c>
      <c r="I11" s="21">
        <v>5</v>
      </c>
      <c r="J11" s="24">
        <f t="shared" si="1"/>
        <v>76915</v>
      </c>
      <c r="M11"/>
    </row>
    <row r="12" spans="1:13" x14ac:dyDescent="0.25">
      <c r="A12" s="20" t="s">
        <v>473</v>
      </c>
      <c r="B12" s="26" t="s">
        <v>1253</v>
      </c>
      <c r="C12" s="20" t="s">
        <v>1236</v>
      </c>
      <c r="D12" s="20" t="s">
        <v>1241</v>
      </c>
      <c r="E12" s="104">
        <v>40587</v>
      </c>
      <c r="F12" s="110">
        <f t="shared" ca="1" si="0"/>
        <v>10</v>
      </c>
      <c r="G12" s="27" t="s">
        <v>1248</v>
      </c>
      <c r="H12" s="28">
        <v>89450</v>
      </c>
      <c r="I12" s="21">
        <v>2</v>
      </c>
      <c r="J12" s="24">
        <f t="shared" si="1"/>
        <v>92053</v>
      </c>
      <c r="M12"/>
    </row>
    <row r="13" spans="1:13" x14ac:dyDescent="0.25">
      <c r="A13" s="20" t="s">
        <v>474</v>
      </c>
      <c r="B13" s="26" t="s">
        <v>1249</v>
      </c>
      <c r="C13" s="20" t="s">
        <v>1231</v>
      </c>
      <c r="D13" s="20" t="s">
        <v>1239</v>
      </c>
      <c r="E13" s="104">
        <v>40690</v>
      </c>
      <c r="F13" s="110">
        <f t="shared" ca="1" si="0"/>
        <v>9</v>
      </c>
      <c r="G13" s="27" t="s">
        <v>1243</v>
      </c>
      <c r="H13" s="28">
        <v>89140</v>
      </c>
      <c r="I13" s="21">
        <v>1</v>
      </c>
      <c r="J13" s="24">
        <f t="shared" si="1"/>
        <v>91734</v>
      </c>
      <c r="M13"/>
    </row>
    <row r="14" spans="1:13" x14ac:dyDescent="0.25">
      <c r="A14" s="20" t="s">
        <v>475</v>
      </c>
      <c r="B14" s="26" t="s">
        <v>1249</v>
      </c>
      <c r="C14" s="20" t="s">
        <v>1228</v>
      </c>
      <c r="D14" s="20" t="s">
        <v>1241</v>
      </c>
      <c r="E14" s="104">
        <v>39529</v>
      </c>
      <c r="F14" s="110">
        <f t="shared" ca="1" si="0"/>
        <v>13</v>
      </c>
      <c r="G14" s="27" t="s">
        <v>1248</v>
      </c>
      <c r="H14" s="28">
        <v>35620</v>
      </c>
      <c r="I14" s="21">
        <v>4</v>
      </c>
      <c r="J14" s="24">
        <f t="shared" si="1"/>
        <v>36657</v>
      </c>
      <c r="M14"/>
    </row>
    <row r="15" spans="1:13" x14ac:dyDescent="0.25">
      <c r="A15" s="20" t="s">
        <v>476</v>
      </c>
      <c r="B15" s="26" t="s">
        <v>1249</v>
      </c>
      <c r="C15" s="20" t="s">
        <v>1232</v>
      </c>
      <c r="D15" s="20" t="s">
        <v>1239</v>
      </c>
      <c r="E15" s="104">
        <v>40269</v>
      </c>
      <c r="F15" s="110">
        <f t="shared" ca="1" si="0"/>
        <v>11</v>
      </c>
      <c r="G15" s="27" t="s">
        <v>1246</v>
      </c>
      <c r="H15" s="28">
        <v>86260</v>
      </c>
      <c r="I15" s="21">
        <v>3</v>
      </c>
      <c r="J15" s="24">
        <f t="shared" si="1"/>
        <v>88770</v>
      </c>
      <c r="M15"/>
    </row>
    <row r="16" spans="1:13" x14ac:dyDescent="0.25">
      <c r="A16" s="20" t="s">
        <v>477</v>
      </c>
      <c r="B16" s="26" t="s">
        <v>1249</v>
      </c>
      <c r="C16" s="20" t="s">
        <v>1237</v>
      </c>
      <c r="D16" s="20" t="s">
        <v>1239</v>
      </c>
      <c r="E16" s="104">
        <v>36991</v>
      </c>
      <c r="F16" s="110">
        <f t="shared" ca="1" si="0"/>
        <v>20</v>
      </c>
      <c r="G16" s="27" t="s">
        <v>1243</v>
      </c>
      <c r="H16" s="28">
        <v>63670</v>
      </c>
      <c r="I16" s="21">
        <v>5</v>
      </c>
      <c r="J16" s="24">
        <f t="shared" si="1"/>
        <v>65523</v>
      </c>
      <c r="M16"/>
    </row>
    <row r="17" spans="1:13" x14ac:dyDescent="0.25">
      <c r="A17" s="20" t="s">
        <v>478</v>
      </c>
      <c r="B17" s="26" t="s">
        <v>1249</v>
      </c>
      <c r="C17" s="20" t="s">
        <v>1227</v>
      </c>
      <c r="D17" s="20" t="s">
        <v>1239</v>
      </c>
      <c r="E17" s="104">
        <v>40832</v>
      </c>
      <c r="F17" s="110">
        <f t="shared" ca="1" si="0"/>
        <v>9</v>
      </c>
      <c r="G17" s="27" t="s">
        <v>1246</v>
      </c>
      <c r="H17" s="28">
        <v>85920</v>
      </c>
      <c r="I17" s="21">
        <v>4</v>
      </c>
      <c r="J17" s="24">
        <f t="shared" si="1"/>
        <v>88420</v>
      </c>
      <c r="M17"/>
    </row>
    <row r="18" spans="1:13" x14ac:dyDescent="0.25">
      <c r="A18" s="20" t="s">
        <v>479</v>
      </c>
      <c r="B18" s="26" t="s">
        <v>1249</v>
      </c>
      <c r="C18" s="20" t="s">
        <v>1236</v>
      </c>
      <c r="D18" s="20" t="s">
        <v>1241</v>
      </c>
      <c r="E18" s="104">
        <v>39090</v>
      </c>
      <c r="F18" s="110">
        <f t="shared" ca="1" si="0"/>
        <v>14</v>
      </c>
      <c r="G18" s="27" t="s">
        <v>1248</v>
      </c>
      <c r="H18" s="28">
        <v>63290</v>
      </c>
      <c r="I18" s="21">
        <v>5</v>
      </c>
      <c r="J18" s="24">
        <f t="shared" si="1"/>
        <v>65132</v>
      </c>
      <c r="M18"/>
    </row>
    <row r="19" spans="1:13" x14ac:dyDescent="0.25">
      <c r="A19" s="20" t="s">
        <v>480</v>
      </c>
      <c r="B19" s="26" t="s">
        <v>1249</v>
      </c>
      <c r="C19" s="20" t="s">
        <v>1232</v>
      </c>
      <c r="D19" s="20" t="s">
        <v>1239</v>
      </c>
      <c r="E19" s="104">
        <v>36009</v>
      </c>
      <c r="F19" s="110">
        <f t="shared" ca="1" si="0"/>
        <v>22</v>
      </c>
      <c r="G19" s="27" t="s">
        <v>1243</v>
      </c>
      <c r="H19" s="28">
        <v>75120</v>
      </c>
      <c r="I19" s="21">
        <v>5</v>
      </c>
      <c r="J19" s="24">
        <f t="shared" si="1"/>
        <v>77306</v>
      </c>
      <c r="M19"/>
    </row>
    <row r="20" spans="1:13" x14ac:dyDescent="0.25">
      <c r="A20" s="20" t="s">
        <v>481</v>
      </c>
      <c r="B20" s="26" t="s">
        <v>1249</v>
      </c>
      <c r="C20" s="20" t="s">
        <v>1232</v>
      </c>
      <c r="D20" s="20" t="s">
        <v>1239</v>
      </c>
      <c r="E20" s="104">
        <v>38876</v>
      </c>
      <c r="F20" s="110">
        <f t="shared" ca="1" si="0"/>
        <v>14</v>
      </c>
      <c r="G20" s="27" t="s">
        <v>1243</v>
      </c>
      <c r="H20" s="28">
        <v>60280</v>
      </c>
      <c r="I20" s="21">
        <v>1</v>
      </c>
      <c r="J20" s="24">
        <f t="shared" si="1"/>
        <v>62034</v>
      </c>
      <c r="M20"/>
    </row>
    <row r="21" spans="1:13" x14ac:dyDescent="0.25">
      <c r="A21" s="20" t="s">
        <v>482</v>
      </c>
      <c r="B21" s="26" t="s">
        <v>1249</v>
      </c>
      <c r="C21" s="20" t="s">
        <v>1231</v>
      </c>
      <c r="D21" s="20" t="s">
        <v>1240</v>
      </c>
      <c r="E21" s="104">
        <v>39515</v>
      </c>
      <c r="F21" s="110">
        <f t="shared" ca="1" si="0"/>
        <v>13</v>
      </c>
      <c r="G21" s="27" t="s">
        <v>1244</v>
      </c>
      <c r="H21" s="28">
        <v>89780</v>
      </c>
      <c r="I21" s="21">
        <v>4</v>
      </c>
      <c r="J21" s="24">
        <f t="shared" si="1"/>
        <v>92393</v>
      </c>
      <c r="M21"/>
    </row>
    <row r="22" spans="1:13" x14ac:dyDescent="0.25">
      <c r="A22" s="20" t="s">
        <v>483</v>
      </c>
      <c r="B22" s="26" t="s">
        <v>1249</v>
      </c>
      <c r="C22" s="20" t="s">
        <v>1234</v>
      </c>
      <c r="D22" s="20" t="s">
        <v>1241</v>
      </c>
      <c r="E22" s="105">
        <v>40236</v>
      </c>
      <c r="F22" s="110">
        <f t="shared" ca="1" si="0"/>
        <v>11</v>
      </c>
      <c r="G22" s="27" t="s">
        <v>1248</v>
      </c>
      <c r="H22" s="28">
        <v>45830</v>
      </c>
      <c r="I22" s="21">
        <v>4</v>
      </c>
      <c r="J22" s="24">
        <f t="shared" si="1"/>
        <v>47164</v>
      </c>
      <c r="M22"/>
    </row>
    <row r="23" spans="1:13" x14ac:dyDescent="0.25">
      <c r="A23" s="20" t="s">
        <v>484</v>
      </c>
      <c r="B23" s="26" t="s">
        <v>1254</v>
      </c>
      <c r="C23" s="20" t="s">
        <v>1222</v>
      </c>
      <c r="D23" s="20" t="s">
        <v>1241</v>
      </c>
      <c r="E23" s="104">
        <v>36375</v>
      </c>
      <c r="F23" s="110">
        <f t="shared" ca="1" si="0"/>
        <v>21</v>
      </c>
      <c r="G23" s="27" t="s">
        <v>1248</v>
      </c>
      <c r="H23" s="28">
        <v>71300</v>
      </c>
      <c r="I23" s="21">
        <v>5</v>
      </c>
      <c r="J23" s="24">
        <f t="shared" si="1"/>
        <v>73375</v>
      </c>
      <c r="M23"/>
    </row>
    <row r="24" spans="1:13" x14ac:dyDescent="0.25">
      <c r="A24" s="20" t="s">
        <v>485</v>
      </c>
      <c r="B24" s="26" t="s">
        <v>1249</v>
      </c>
      <c r="C24" s="20" t="s">
        <v>1227</v>
      </c>
      <c r="D24" s="20" t="s">
        <v>1241</v>
      </c>
      <c r="E24" s="104">
        <v>39803</v>
      </c>
      <c r="F24" s="110">
        <f t="shared" ca="1" si="0"/>
        <v>12</v>
      </c>
      <c r="G24" s="27" t="s">
        <v>1248</v>
      </c>
      <c r="H24" s="28">
        <v>42940</v>
      </c>
      <c r="I24" s="21">
        <v>1</v>
      </c>
      <c r="J24" s="24">
        <f t="shared" si="1"/>
        <v>44190</v>
      </c>
      <c r="M24"/>
    </row>
    <row r="25" spans="1:13" x14ac:dyDescent="0.25">
      <c r="A25" s="20" t="s">
        <v>486</v>
      </c>
      <c r="B25" s="26" t="s">
        <v>1250</v>
      </c>
      <c r="C25" s="20" t="s">
        <v>1222</v>
      </c>
      <c r="D25" s="20" t="s">
        <v>1242</v>
      </c>
      <c r="E25" s="104">
        <v>36028</v>
      </c>
      <c r="F25" s="110">
        <f t="shared" ca="1" si="0"/>
        <v>22</v>
      </c>
      <c r="G25" s="27" t="s">
        <v>1248</v>
      </c>
      <c r="H25" s="28">
        <v>16688</v>
      </c>
      <c r="I25" s="21">
        <v>3</v>
      </c>
      <c r="J25" s="24">
        <f t="shared" si="1"/>
        <v>17174</v>
      </c>
      <c r="M25"/>
    </row>
    <row r="26" spans="1:13" x14ac:dyDescent="0.25">
      <c r="A26" s="20" t="s">
        <v>487</v>
      </c>
      <c r="B26" s="26" t="s">
        <v>1249</v>
      </c>
      <c r="C26" s="20" t="s">
        <v>1226</v>
      </c>
      <c r="D26" s="20" t="s">
        <v>1240</v>
      </c>
      <c r="E26" s="105">
        <v>40516</v>
      </c>
      <c r="F26" s="110">
        <f t="shared" ca="1" si="0"/>
        <v>10</v>
      </c>
      <c r="G26" s="27" t="s">
        <v>1246</v>
      </c>
      <c r="H26" s="28">
        <v>28625</v>
      </c>
      <c r="I26" s="21">
        <v>1</v>
      </c>
      <c r="J26" s="24">
        <f t="shared" si="1"/>
        <v>29458</v>
      </c>
      <c r="M26"/>
    </row>
    <row r="27" spans="1:13" x14ac:dyDescent="0.25">
      <c r="A27" s="20" t="s">
        <v>488</v>
      </c>
      <c r="B27" s="26" t="s">
        <v>1254</v>
      </c>
      <c r="C27" s="20" t="s">
        <v>1230</v>
      </c>
      <c r="D27" s="20" t="s">
        <v>1240</v>
      </c>
      <c r="E27" s="105">
        <v>40393</v>
      </c>
      <c r="F27" s="110">
        <f t="shared" ca="1" si="0"/>
        <v>10</v>
      </c>
      <c r="G27" s="27" t="s">
        <v>1243</v>
      </c>
      <c r="H27" s="28">
        <v>16925</v>
      </c>
      <c r="I27" s="21">
        <v>1</v>
      </c>
      <c r="J27" s="24">
        <f t="shared" si="1"/>
        <v>17418</v>
      </c>
      <c r="M27"/>
    </row>
    <row r="28" spans="1:13" x14ac:dyDescent="0.25">
      <c r="A28" s="20" t="s">
        <v>489</v>
      </c>
      <c r="B28" s="26" t="s">
        <v>1249</v>
      </c>
      <c r="C28" s="20" t="s">
        <v>1230</v>
      </c>
      <c r="D28" s="20" t="s">
        <v>1239</v>
      </c>
      <c r="E28" s="104">
        <v>40883</v>
      </c>
      <c r="F28" s="110">
        <f t="shared" ca="1" si="0"/>
        <v>9</v>
      </c>
      <c r="G28" s="27" t="s">
        <v>1243</v>
      </c>
      <c r="H28" s="28">
        <v>43580</v>
      </c>
      <c r="I28" s="21">
        <v>5</v>
      </c>
      <c r="J28" s="24">
        <f t="shared" si="1"/>
        <v>44848</v>
      </c>
      <c r="M28"/>
    </row>
    <row r="29" spans="1:13" x14ac:dyDescent="0.25">
      <c r="A29" s="20" t="s">
        <v>490</v>
      </c>
      <c r="B29" s="26" t="s">
        <v>1249</v>
      </c>
      <c r="C29" s="20" t="s">
        <v>1222</v>
      </c>
      <c r="D29" s="20" t="s">
        <v>1239</v>
      </c>
      <c r="E29" s="104">
        <v>39673</v>
      </c>
      <c r="F29" s="110">
        <f t="shared" ca="1" si="0"/>
        <v>12</v>
      </c>
      <c r="G29" s="27" t="s">
        <v>1243</v>
      </c>
      <c r="H29" s="28">
        <v>48080</v>
      </c>
      <c r="I29" s="21">
        <v>2</v>
      </c>
      <c r="J29" s="24">
        <f t="shared" si="1"/>
        <v>49479</v>
      </c>
      <c r="M29"/>
    </row>
    <row r="30" spans="1:13" x14ac:dyDescent="0.25">
      <c r="A30" s="20" t="s">
        <v>491</v>
      </c>
      <c r="B30" s="26" t="s">
        <v>1249</v>
      </c>
      <c r="C30" s="20" t="s">
        <v>1232</v>
      </c>
      <c r="D30" s="20" t="s">
        <v>1239</v>
      </c>
      <c r="E30" s="104">
        <v>39518</v>
      </c>
      <c r="F30" s="110">
        <f t="shared" ca="1" si="0"/>
        <v>13</v>
      </c>
      <c r="G30" s="27" t="s">
        <v>1246</v>
      </c>
      <c r="H30" s="28">
        <v>24710</v>
      </c>
      <c r="I30" s="21">
        <v>2</v>
      </c>
      <c r="J30" s="24">
        <f t="shared" si="1"/>
        <v>25429</v>
      </c>
      <c r="M30"/>
    </row>
    <row r="31" spans="1:13" x14ac:dyDescent="0.25">
      <c r="A31" s="20" t="s">
        <v>492</v>
      </c>
      <c r="B31" s="26" t="s">
        <v>1250</v>
      </c>
      <c r="C31" s="20" t="s">
        <v>1236</v>
      </c>
      <c r="D31" s="20" t="s">
        <v>1241</v>
      </c>
      <c r="E31" s="104">
        <v>35826</v>
      </c>
      <c r="F31" s="110">
        <f t="shared" ca="1" si="0"/>
        <v>23</v>
      </c>
      <c r="G31" s="27" t="s">
        <v>1248</v>
      </c>
      <c r="H31" s="28">
        <v>45030</v>
      </c>
      <c r="I31" s="21">
        <v>3</v>
      </c>
      <c r="J31" s="24">
        <f t="shared" si="1"/>
        <v>46340</v>
      </c>
      <c r="M31"/>
    </row>
    <row r="32" spans="1:13" x14ac:dyDescent="0.25">
      <c r="A32" s="20" t="s">
        <v>493</v>
      </c>
      <c r="B32" s="26" t="s">
        <v>1250</v>
      </c>
      <c r="C32" s="20" t="s">
        <v>435</v>
      </c>
      <c r="D32" s="20" t="s">
        <v>1239</v>
      </c>
      <c r="E32" s="104">
        <v>40235</v>
      </c>
      <c r="F32" s="110">
        <f t="shared" ca="1" si="0"/>
        <v>11</v>
      </c>
      <c r="G32" s="27" t="s">
        <v>1246</v>
      </c>
      <c r="H32" s="28">
        <v>22860</v>
      </c>
      <c r="I32" s="21">
        <v>5</v>
      </c>
      <c r="J32" s="24">
        <f t="shared" si="1"/>
        <v>23525</v>
      </c>
      <c r="M32"/>
    </row>
    <row r="33" spans="1:13" x14ac:dyDescent="0.25">
      <c r="A33" s="20" t="s">
        <v>494</v>
      </c>
      <c r="B33" s="26" t="s">
        <v>1249</v>
      </c>
      <c r="C33" s="20" t="s">
        <v>1232</v>
      </c>
      <c r="D33" s="20" t="s">
        <v>1239</v>
      </c>
      <c r="E33" s="104">
        <v>38807</v>
      </c>
      <c r="F33" s="110">
        <f t="shared" ca="1" si="0"/>
        <v>15</v>
      </c>
      <c r="G33" s="27" t="s">
        <v>1243</v>
      </c>
      <c r="H33" s="28">
        <v>79730</v>
      </c>
      <c r="I33" s="21">
        <v>2</v>
      </c>
      <c r="J33" s="24">
        <f t="shared" si="1"/>
        <v>82050</v>
      </c>
      <c r="M33"/>
    </row>
    <row r="34" spans="1:13" x14ac:dyDescent="0.25">
      <c r="A34" s="20" t="s">
        <v>495</v>
      </c>
      <c r="B34" s="26" t="s">
        <v>1250</v>
      </c>
      <c r="C34" s="20" t="s">
        <v>1222</v>
      </c>
      <c r="D34" s="20" t="s">
        <v>1239</v>
      </c>
      <c r="E34" s="104">
        <v>40477</v>
      </c>
      <c r="F34" s="110">
        <f t="shared" ca="1" si="0"/>
        <v>10</v>
      </c>
      <c r="G34" s="27" t="s">
        <v>1244</v>
      </c>
      <c r="H34" s="28">
        <v>63206</v>
      </c>
      <c r="I34" s="21">
        <v>1</v>
      </c>
      <c r="J34" s="24">
        <f t="shared" si="1"/>
        <v>65045</v>
      </c>
      <c r="M34"/>
    </row>
    <row r="35" spans="1:13" x14ac:dyDescent="0.25">
      <c r="A35" s="20" t="s">
        <v>496</v>
      </c>
      <c r="B35" s="26" t="s">
        <v>1250</v>
      </c>
      <c r="C35" s="20" t="s">
        <v>1232</v>
      </c>
      <c r="D35" s="20" t="s">
        <v>1242</v>
      </c>
      <c r="E35" s="104">
        <v>35982</v>
      </c>
      <c r="F35" s="110">
        <f t="shared" ca="1" si="0"/>
        <v>22</v>
      </c>
      <c r="G35" s="27" t="s">
        <v>1248</v>
      </c>
      <c r="H35" s="28">
        <v>8904</v>
      </c>
      <c r="I35" s="21">
        <v>3</v>
      </c>
      <c r="J35" s="24">
        <f t="shared" si="1"/>
        <v>9163</v>
      </c>
      <c r="M35"/>
    </row>
    <row r="36" spans="1:13" x14ac:dyDescent="0.25">
      <c r="A36" s="20" t="s">
        <v>497</v>
      </c>
      <c r="B36" s="26" t="s">
        <v>1250</v>
      </c>
      <c r="C36" s="20" t="s">
        <v>1222</v>
      </c>
      <c r="D36" s="20" t="s">
        <v>1239</v>
      </c>
      <c r="E36" s="104">
        <v>37701</v>
      </c>
      <c r="F36" s="110">
        <f t="shared" ca="1" si="0"/>
        <v>18</v>
      </c>
      <c r="G36" s="27" t="s">
        <v>1245</v>
      </c>
      <c r="H36" s="28">
        <v>23560</v>
      </c>
      <c r="I36" s="21">
        <v>3</v>
      </c>
      <c r="J36" s="24">
        <f t="shared" si="1"/>
        <v>24246</v>
      </c>
      <c r="M36"/>
    </row>
    <row r="37" spans="1:13" x14ac:dyDescent="0.25">
      <c r="A37" s="20" t="s">
        <v>498</v>
      </c>
      <c r="B37" s="26" t="s">
        <v>1249</v>
      </c>
      <c r="C37" s="20" t="s">
        <v>1234</v>
      </c>
      <c r="D37" s="20" t="s">
        <v>1242</v>
      </c>
      <c r="E37" s="104">
        <v>39893</v>
      </c>
      <c r="F37" s="110">
        <f t="shared" ca="1" si="0"/>
        <v>12</v>
      </c>
      <c r="G37" s="27" t="s">
        <v>1248</v>
      </c>
      <c r="H37" s="28">
        <v>15744</v>
      </c>
      <c r="I37" s="21">
        <v>3</v>
      </c>
      <c r="J37" s="24">
        <f t="shared" si="1"/>
        <v>16202</v>
      </c>
      <c r="M37"/>
    </row>
    <row r="38" spans="1:13" x14ac:dyDescent="0.25">
      <c r="A38" s="20" t="s">
        <v>499</v>
      </c>
      <c r="B38" s="26" t="s">
        <v>1249</v>
      </c>
      <c r="C38" s="20" t="s">
        <v>1232</v>
      </c>
      <c r="D38" s="20" t="s">
        <v>1241</v>
      </c>
      <c r="E38" s="105">
        <v>40680</v>
      </c>
      <c r="F38" s="110">
        <f t="shared" ca="1" si="0"/>
        <v>9</v>
      </c>
      <c r="G38" s="27" t="s">
        <v>1248</v>
      </c>
      <c r="H38" s="28">
        <v>57110</v>
      </c>
      <c r="I38" s="21">
        <v>3</v>
      </c>
      <c r="J38" s="24">
        <f t="shared" si="1"/>
        <v>58772</v>
      </c>
      <c r="M38"/>
    </row>
    <row r="39" spans="1:13" x14ac:dyDescent="0.25">
      <c r="A39" s="20" t="s">
        <v>500</v>
      </c>
      <c r="B39" s="26" t="s">
        <v>1254</v>
      </c>
      <c r="C39" s="20" t="s">
        <v>1237</v>
      </c>
      <c r="D39" s="20" t="s">
        <v>1239</v>
      </c>
      <c r="E39" s="104">
        <v>37684</v>
      </c>
      <c r="F39" s="110">
        <f t="shared" ca="1" si="0"/>
        <v>18</v>
      </c>
      <c r="G39" s="27" t="s">
        <v>1246</v>
      </c>
      <c r="H39" s="28">
        <v>42800</v>
      </c>
      <c r="I39" s="21">
        <v>5</v>
      </c>
      <c r="J39" s="24">
        <f t="shared" si="1"/>
        <v>44045</v>
      </c>
      <c r="M39"/>
    </row>
    <row r="40" spans="1:13" x14ac:dyDescent="0.25">
      <c r="A40" s="20" t="s">
        <v>501</v>
      </c>
      <c r="B40" s="26" t="s">
        <v>1253</v>
      </c>
      <c r="C40" s="20" t="s">
        <v>1224</v>
      </c>
      <c r="D40" s="20" t="s">
        <v>1241</v>
      </c>
      <c r="E40" s="104">
        <v>40550</v>
      </c>
      <c r="F40" s="110">
        <f t="shared" ca="1" si="0"/>
        <v>10</v>
      </c>
      <c r="G40" s="27" t="s">
        <v>1248</v>
      </c>
      <c r="H40" s="28">
        <v>80050</v>
      </c>
      <c r="I40" s="21">
        <v>2</v>
      </c>
      <c r="J40" s="24">
        <f t="shared" si="1"/>
        <v>82379</v>
      </c>
      <c r="M40"/>
    </row>
    <row r="41" spans="1:13" x14ac:dyDescent="0.25">
      <c r="A41" s="20" t="s">
        <v>502</v>
      </c>
      <c r="B41" s="26" t="s">
        <v>1254</v>
      </c>
      <c r="C41" s="20" t="s">
        <v>1236</v>
      </c>
      <c r="D41" s="20" t="s">
        <v>1239</v>
      </c>
      <c r="E41" s="104">
        <v>36514</v>
      </c>
      <c r="F41" s="110">
        <f t="shared" ca="1" si="0"/>
        <v>21</v>
      </c>
      <c r="G41" s="27" t="s">
        <v>1246</v>
      </c>
      <c r="H41" s="28">
        <v>48250</v>
      </c>
      <c r="I41" s="21">
        <v>3</v>
      </c>
      <c r="J41" s="24">
        <f t="shared" si="1"/>
        <v>49654</v>
      </c>
      <c r="M41"/>
    </row>
    <row r="42" spans="1:13" x14ac:dyDescent="0.25">
      <c r="A42" s="20" t="s">
        <v>503</v>
      </c>
      <c r="B42" s="26" t="s">
        <v>1250</v>
      </c>
      <c r="C42" s="20" t="s">
        <v>435</v>
      </c>
      <c r="D42" s="20" t="s">
        <v>1239</v>
      </c>
      <c r="E42" s="104">
        <v>41209</v>
      </c>
      <c r="F42" s="110">
        <f t="shared" ca="1" si="0"/>
        <v>8</v>
      </c>
      <c r="G42" s="27" t="s">
        <v>1245</v>
      </c>
      <c r="H42" s="28">
        <v>87980</v>
      </c>
      <c r="I42" s="21">
        <v>1</v>
      </c>
      <c r="J42" s="24">
        <f t="shared" si="1"/>
        <v>90540</v>
      </c>
      <c r="M42"/>
    </row>
    <row r="43" spans="1:13" x14ac:dyDescent="0.25">
      <c r="A43" s="20" t="s">
        <v>504</v>
      </c>
      <c r="B43" s="26" t="s">
        <v>1251</v>
      </c>
      <c r="C43" s="20" t="s">
        <v>1230</v>
      </c>
      <c r="D43" s="20" t="s">
        <v>1239</v>
      </c>
      <c r="E43" s="104">
        <v>39085</v>
      </c>
      <c r="F43" s="110">
        <f t="shared" ca="1" si="0"/>
        <v>14</v>
      </c>
      <c r="G43" s="27" t="s">
        <v>1243</v>
      </c>
      <c r="H43" s="28">
        <v>87030</v>
      </c>
      <c r="I43" s="21">
        <v>3</v>
      </c>
      <c r="J43" s="24">
        <f t="shared" si="1"/>
        <v>89563</v>
      </c>
      <c r="M43"/>
    </row>
    <row r="44" spans="1:13" x14ac:dyDescent="0.25">
      <c r="A44" s="20" t="s">
        <v>505</v>
      </c>
      <c r="B44" s="26" t="s">
        <v>1249</v>
      </c>
      <c r="C44" s="20" t="s">
        <v>435</v>
      </c>
      <c r="D44" s="20" t="s">
        <v>1241</v>
      </c>
      <c r="E44" s="104">
        <v>40372</v>
      </c>
      <c r="F44" s="110">
        <f t="shared" ca="1" si="0"/>
        <v>10</v>
      </c>
      <c r="G44" s="27" t="s">
        <v>1248</v>
      </c>
      <c r="H44" s="28">
        <v>75100</v>
      </c>
      <c r="I44" s="21">
        <v>4</v>
      </c>
      <c r="J44" s="24">
        <f t="shared" si="1"/>
        <v>77285</v>
      </c>
      <c r="M44"/>
    </row>
    <row r="45" spans="1:13" x14ac:dyDescent="0.25">
      <c r="A45" s="20" t="s">
        <v>506</v>
      </c>
      <c r="B45" s="26" t="s">
        <v>1250</v>
      </c>
      <c r="C45" s="20" t="s">
        <v>1232</v>
      </c>
      <c r="D45" s="20" t="s">
        <v>1239</v>
      </c>
      <c r="E45" s="104">
        <v>36332</v>
      </c>
      <c r="F45" s="110">
        <f t="shared" ca="1" si="0"/>
        <v>21</v>
      </c>
      <c r="G45" s="27" t="s">
        <v>1244</v>
      </c>
      <c r="H45" s="28">
        <v>37760</v>
      </c>
      <c r="I45" s="21">
        <v>2</v>
      </c>
      <c r="J45" s="24">
        <f t="shared" si="1"/>
        <v>38859</v>
      </c>
      <c r="M45"/>
    </row>
    <row r="46" spans="1:13" x14ac:dyDescent="0.25">
      <c r="A46" s="20" t="s">
        <v>507</v>
      </c>
      <c r="B46" s="26" t="s">
        <v>1252</v>
      </c>
      <c r="C46" s="20" t="s">
        <v>1222</v>
      </c>
      <c r="D46" s="20" t="s">
        <v>1239</v>
      </c>
      <c r="E46" s="104">
        <v>40264</v>
      </c>
      <c r="F46" s="110">
        <f t="shared" ca="1" si="0"/>
        <v>11</v>
      </c>
      <c r="G46" s="27" t="s">
        <v>21</v>
      </c>
      <c r="H46" s="28">
        <v>29760</v>
      </c>
      <c r="I46" s="21">
        <v>2</v>
      </c>
      <c r="J46" s="24">
        <f t="shared" si="1"/>
        <v>30626</v>
      </c>
      <c r="M46"/>
    </row>
    <row r="47" spans="1:13" x14ac:dyDescent="0.25">
      <c r="A47" s="20" t="s">
        <v>508</v>
      </c>
      <c r="B47" s="26" t="s">
        <v>1250</v>
      </c>
      <c r="C47" s="20" t="s">
        <v>1229</v>
      </c>
      <c r="D47" s="20" t="s">
        <v>1239</v>
      </c>
      <c r="E47" s="104">
        <v>39683</v>
      </c>
      <c r="F47" s="110">
        <f t="shared" ca="1" si="0"/>
        <v>12</v>
      </c>
      <c r="G47" s="27" t="s">
        <v>1243</v>
      </c>
      <c r="H47" s="28">
        <v>47350</v>
      </c>
      <c r="I47" s="21">
        <v>5</v>
      </c>
      <c r="J47" s="24">
        <f t="shared" si="1"/>
        <v>48728</v>
      </c>
      <c r="M47"/>
    </row>
    <row r="48" spans="1:13" x14ac:dyDescent="0.25">
      <c r="A48" s="20" t="s">
        <v>509</v>
      </c>
      <c r="B48" s="26" t="s">
        <v>1250</v>
      </c>
      <c r="C48" s="20" t="s">
        <v>229</v>
      </c>
      <c r="D48" s="20" t="s">
        <v>1239</v>
      </c>
      <c r="E48" s="104">
        <v>36116</v>
      </c>
      <c r="F48" s="110">
        <f t="shared" ca="1" si="0"/>
        <v>22</v>
      </c>
      <c r="G48" s="27" t="s">
        <v>21</v>
      </c>
      <c r="H48" s="28">
        <v>49770</v>
      </c>
      <c r="I48" s="21">
        <v>1</v>
      </c>
      <c r="J48" s="24">
        <f t="shared" si="1"/>
        <v>51218</v>
      </c>
      <c r="M48"/>
    </row>
    <row r="49" spans="1:13" x14ac:dyDescent="0.25">
      <c r="A49" s="20" t="s">
        <v>510</v>
      </c>
      <c r="B49" s="26" t="s">
        <v>1250</v>
      </c>
      <c r="C49" s="20" t="s">
        <v>1236</v>
      </c>
      <c r="D49" s="20" t="s">
        <v>1239</v>
      </c>
      <c r="E49" s="104">
        <v>36549</v>
      </c>
      <c r="F49" s="110">
        <f t="shared" ca="1" si="0"/>
        <v>21</v>
      </c>
      <c r="G49" s="27" t="s">
        <v>1246</v>
      </c>
      <c r="H49" s="28">
        <v>35460</v>
      </c>
      <c r="I49" s="21">
        <v>1</v>
      </c>
      <c r="J49" s="24">
        <f t="shared" si="1"/>
        <v>36492</v>
      </c>
      <c r="M49"/>
    </row>
    <row r="50" spans="1:13" x14ac:dyDescent="0.25">
      <c r="A50" s="20" t="s">
        <v>511</v>
      </c>
      <c r="B50" s="26" t="s">
        <v>1252</v>
      </c>
      <c r="C50" s="20" t="s">
        <v>1232</v>
      </c>
      <c r="D50" s="20" t="s">
        <v>1239</v>
      </c>
      <c r="E50" s="104">
        <v>39655</v>
      </c>
      <c r="F50" s="110">
        <f t="shared" ca="1" si="0"/>
        <v>12</v>
      </c>
      <c r="G50" s="27" t="s">
        <v>21</v>
      </c>
      <c r="H50" s="28">
        <v>34480</v>
      </c>
      <c r="I50" s="21">
        <v>3</v>
      </c>
      <c r="J50" s="24">
        <f t="shared" si="1"/>
        <v>35483</v>
      </c>
      <c r="M50"/>
    </row>
    <row r="51" spans="1:13" x14ac:dyDescent="0.25">
      <c r="A51" s="20" t="s">
        <v>512</v>
      </c>
      <c r="B51" s="26" t="s">
        <v>1254</v>
      </c>
      <c r="C51" s="20" t="s">
        <v>1235</v>
      </c>
      <c r="D51" s="20" t="s">
        <v>1239</v>
      </c>
      <c r="E51" s="104">
        <v>40818</v>
      </c>
      <c r="F51" s="110">
        <f t="shared" ca="1" si="0"/>
        <v>9</v>
      </c>
      <c r="G51" s="27" t="s">
        <v>1244</v>
      </c>
      <c r="H51" s="28">
        <v>44560</v>
      </c>
      <c r="I51" s="21">
        <v>2</v>
      </c>
      <c r="J51" s="24">
        <f t="shared" si="1"/>
        <v>45857</v>
      </c>
      <c r="M51"/>
    </row>
    <row r="52" spans="1:13" x14ac:dyDescent="0.25">
      <c r="A52" s="20" t="s">
        <v>513</v>
      </c>
      <c r="B52" s="26" t="s">
        <v>1250</v>
      </c>
      <c r="C52" s="20" t="s">
        <v>1235</v>
      </c>
      <c r="D52" s="20" t="s">
        <v>1239</v>
      </c>
      <c r="E52" s="104">
        <v>40551</v>
      </c>
      <c r="F52" s="110">
        <f t="shared" ca="1" si="0"/>
        <v>10</v>
      </c>
      <c r="G52" s="27" t="s">
        <v>1243</v>
      </c>
      <c r="H52" s="28">
        <v>71730</v>
      </c>
      <c r="I52" s="21">
        <v>1</v>
      </c>
      <c r="J52" s="24">
        <f t="shared" si="1"/>
        <v>73817</v>
      </c>
      <c r="M52"/>
    </row>
    <row r="53" spans="1:13" x14ac:dyDescent="0.25">
      <c r="A53" s="20" t="s">
        <v>514</v>
      </c>
      <c r="B53" s="26" t="s">
        <v>1250</v>
      </c>
      <c r="C53" s="20" t="s">
        <v>1234</v>
      </c>
      <c r="D53" s="20" t="s">
        <v>1241</v>
      </c>
      <c r="E53" s="104">
        <v>37641</v>
      </c>
      <c r="F53" s="110">
        <f t="shared" ca="1" si="0"/>
        <v>18</v>
      </c>
      <c r="G53" s="27" t="s">
        <v>1248</v>
      </c>
      <c r="H53" s="28">
        <v>31970</v>
      </c>
      <c r="I53" s="21">
        <v>5</v>
      </c>
      <c r="J53" s="24">
        <f t="shared" si="1"/>
        <v>32900</v>
      </c>
      <c r="M53"/>
    </row>
    <row r="54" spans="1:13" x14ac:dyDescent="0.25">
      <c r="A54" s="20" t="s">
        <v>515</v>
      </c>
      <c r="B54" s="26" t="s">
        <v>1250</v>
      </c>
      <c r="C54" s="20" t="s">
        <v>1232</v>
      </c>
      <c r="D54" s="20" t="s">
        <v>1239</v>
      </c>
      <c r="E54" s="104">
        <v>37068</v>
      </c>
      <c r="F54" s="110">
        <f t="shared" ca="1" si="0"/>
        <v>19</v>
      </c>
      <c r="G54" s="27" t="s">
        <v>1245</v>
      </c>
      <c r="H54" s="28">
        <v>66010</v>
      </c>
      <c r="I54" s="21">
        <v>5</v>
      </c>
      <c r="J54" s="24">
        <f t="shared" si="1"/>
        <v>67931</v>
      </c>
      <c r="M54"/>
    </row>
    <row r="55" spans="1:13" x14ac:dyDescent="0.25">
      <c r="A55" s="20" t="s">
        <v>516</v>
      </c>
      <c r="B55" s="26" t="s">
        <v>1252</v>
      </c>
      <c r="C55" s="20" t="s">
        <v>1230</v>
      </c>
      <c r="D55" s="20" t="s">
        <v>1240</v>
      </c>
      <c r="E55" s="104">
        <v>37470</v>
      </c>
      <c r="F55" s="110">
        <f t="shared" ca="1" si="0"/>
        <v>18</v>
      </c>
      <c r="G55" s="27" t="s">
        <v>1243</v>
      </c>
      <c r="H55" s="28">
        <v>33810</v>
      </c>
      <c r="I55" s="21">
        <v>5</v>
      </c>
      <c r="J55" s="24">
        <f t="shared" si="1"/>
        <v>34794</v>
      </c>
      <c r="M55"/>
    </row>
    <row r="56" spans="1:13" x14ac:dyDescent="0.25">
      <c r="A56" s="20" t="s">
        <v>517</v>
      </c>
      <c r="B56" s="26" t="s">
        <v>1253</v>
      </c>
      <c r="C56" s="20" t="s">
        <v>1232</v>
      </c>
      <c r="D56" s="20" t="s">
        <v>1240</v>
      </c>
      <c r="E56" s="104">
        <v>35807</v>
      </c>
      <c r="F56" s="110">
        <f t="shared" ca="1" si="0"/>
        <v>23</v>
      </c>
      <c r="G56" s="27" t="s">
        <v>1243</v>
      </c>
      <c r="H56" s="28">
        <v>48835</v>
      </c>
      <c r="I56" s="21">
        <v>5</v>
      </c>
      <c r="J56" s="24">
        <f t="shared" si="1"/>
        <v>50256</v>
      </c>
      <c r="M56"/>
    </row>
    <row r="57" spans="1:13" x14ac:dyDescent="0.25">
      <c r="A57" s="20" t="s">
        <v>518</v>
      </c>
      <c r="B57" s="26" t="s">
        <v>1254</v>
      </c>
      <c r="C57" s="20" t="s">
        <v>1236</v>
      </c>
      <c r="D57" s="20" t="s">
        <v>1240</v>
      </c>
      <c r="E57" s="104">
        <v>40410</v>
      </c>
      <c r="F57" s="110">
        <f t="shared" ca="1" si="0"/>
        <v>10</v>
      </c>
      <c r="G57" s="27" t="s">
        <v>1246</v>
      </c>
      <c r="H57" s="28">
        <v>38105</v>
      </c>
      <c r="I57" s="21">
        <v>2</v>
      </c>
      <c r="J57" s="24">
        <f t="shared" si="1"/>
        <v>39214</v>
      </c>
      <c r="M57"/>
    </row>
    <row r="58" spans="1:13" x14ac:dyDescent="0.25">
      <c r="A58" s="20" t="s">
        <v>519</v>
      </c>
      <c r="B58" s="26" t="s">
        <v>1250</v>
      </c>
      <c r="C58" s="20" t="s">
        <v>1236</v>
      </c>
      <c r="D58" s="20" t="s">
        <v>1239</v>
      </c>
      <c r="E58" s="104">
        <v>36672</v>
      </c>
      <c r="F58" s="110">
        <f t="shared" ca="1" si="0"/>
        <v>20</v>
      </c>
      <c r="G58" s="27" t="s">
        <v>1245</v>
      </c>
      <c r="H58" s="28">
        <v>65320</v>
      </c>
      <c r="I58" s="21">
        <v>5</v>
      </c>
      <c r="J58" s="24">
        <f t="shared" si="1"/>
        <v>67221</v>
      </c>
      <c r="M58"/>
    </row>
    <row r="59" spans="1:13" x14ac:dyDescent="0.25">
      <c r="A59" s="20" t="s">
        <v>520</v>
      </c>
      <c r="B59" s="26" t="s">
        <v>1249</v>
      </c>
      <c r="C59" s="20" t="s">
        <v>1236</v>
      </c>
      <c r="D59" s="20" t="s">
        <v>1240</v>
      </c>
      <c r="E59" s="104">
        <v>39155</v>
      </c>
      <c r="F59" s="110">
        <f t="shared" ca="1" si="0"/>
        <v>14</v>
      </c>
      <c r="G59" s="27" t="s">
        <v>1244</v>
      </c>
      <c r="H59" s="28">
        <v>27710</v>
      </c>
      <c r="I59" s="21">
        <v>3</v>
      </c>
      <c r="J59" s="24">
        <f t="shared" si="1"/>
        <v>28516</v>
      </c>
      <c r="M59"/>
    </row>
    <row r="60" spans="1:13" x14ac:dyDescent="0.25">
      <c r="A60" s="20" t="s">
        <v>521</v>
      </c>
      <c r="B60" s="26" t="s">
        <v>1250</v>
      </c>
      <c r="C60" s="20" t="s">
        <v>1225</v>
      </c>
      <c r="D60" s="20" t="s">
        <v>1239</v>
      </c>
      <c r="E60" s="104">
        <v>41018</v>
      </c>
      <c r="F60" s="110">
        <f t="shared" ca="1" si="0"/>
        <v>9</v>
      </c>
      <c r="G60" s="27" t="s">
        <v>1243</v>
      </c>
      <c r="H60" s="28">
        <v>46220</v>
      </c>
      <c r="I60" s="21">
        <v>3</v>
      </c>
      <c r="J60" s="24">
        <f t="shared" si="1"/>
        <v>47565</v>
      </c>
      <c r="M60"/>
    </row>
    <row r="61" spans="1:13" x14ac:dyDescent="0.25">
      <c r="A61" s="20" t="s">
        <v>522</v>
      </c>
      <c r="B61" s="26" t="s">
        <v>1252</v>
      </c>
      <c r="C61" s="20" t="s">
        <v>1227</v>
      </c>
      <c r="D61" s="20" t="s">
        <v>1239</v>
      </c>
      <c r="E61" s="104">
        <v>37960</v>
      </c>
      <c r="F61" s="110">
        <f t="shared" ca="1" si="0"/>
        <v>17</v>
      </c>
      <c r="G61" s="27" t="s">
        <v>1243</v>
      </c>
      <c r="H61" s="28">
        <v>66890</v>
      </c>
      <c r="I61" s="21">
        <v>5</v>
      </c>
      <c r="J61" s="24">
        <f t="shared" si="1"/>
        <v>68836</v>
      </c>
      <c r="M61"/>
    </row>
    <row r="62" spans="1:13" x14ac:dyDescent="0.25">
      <c r="A62" s="20" t="s">
        <v>523</v>
      </c>
      <c r="B62" s="26" t="s">
        <v>1251</v>
      </c>
      <c r="C62" s="20" t="s">
        <v>1232</v>
      </c>
      <c r="D62" s="20" t="s">
        <v>1241</v>
      </c>
      <c r="E62" s="104">
        <v>39378</v>
      </c>
      <c r="F62" s="110">
        <f t="shared" ca="1" si="0"/>
        <v>13</v>
      </c>
      <c r="G62" s="27" t="s">
        <v>1248</v>
      </c>
      <c r="H62" s="28">
        <v>35460</v>
      </c>
      <c r="I62" s="21">
        <v>3</v>
      </c>
      <c r="J62" s="24">
        <f t="shared" si="1"/>
        <v>36492</v>
      </c>
      <c r="M62"/>
    </row>
    <row r="63" spans="1:13" x14ac:dyDescent="0.25">
      <c r="A63" s="20" t="s">
        <v>524</v>
      </c>
      <c r="B63" s="26" t="s">
        <v>1249</v>
      </c>
      <c r="C63" s="20" t="s">
        <v>1236</v>
      </c>
      <c r="D63" s="20" t="s">
        <v>1241</v>
      </c>
      <c r="E63" s="104">
        <v>36642</v>
      </c>
      <c r="F63" s="110">
        <f t="shared" ca="1" si="0"/>
        <v>21</v>
      </c>
      <c r="G63" s="27" t="s">
        <v>1248</v>
      </c>
      <c r="H63" s="28">
        <v>77760</v>
      </c>
      <c r="I63" s="21">
        <v>3</v>
      </c>
      <c r="J63" s="24">
        <f t="shared" si="1"/>
        <v>80023</v>
      </c>
      <c r="M63"/>
    </row>
    <row r="64" spans="1:13" x14ac:dyDescent="0.25">
      <c r="A64" s="20" t="s">
        <v>525</v>
      </c>
      <c r="B64" s="26" t="s">
        <v>1249</v>
      </c>
      <c r="C64" s="20" t="s">
        <v>1236</v>
      </c>
      <c r="D64" s="20" t="s">
        <v>1241</v>
      </c>
      <c r="E64" s="104">
        <v>36406</v>
      </c>
      <c r="F64" s="110">
        <f t="shared" ca="1" si="0"/>
        <v>21</v>
      </c>
      <c r="G64" s="27" t="s">
        <v>1248</v>
      </c>
      <c r="H64" s="28">
        <v>60800</v>
      </c>
      <c r="I64" s="21">
        <v>4</v>
      </c>
      <c r="J64" s="24">
        <f t="shared" si="1"/>
        <v>62569</v>
      </c>
      <c r="M64"/>
    </row>
    <row r="65" spans="1:13" x14ac:dyDescent="0.25">
      <c r="A65" s="20" t="s">
        <v>526</v>
      </c>
      <c r="B65" s="26" t="s">
        <v>1253</v>
      </c>
      <c r="C65" s="20" t="s">
        <v>1230</v>
      </c>
      <c r="D65" s="20" t="s">
        <v>1239</v>
      </c>
      <c r="E65" s="104">
        <v>40370</v>
      </c>
      <c r="F65" s="110">
        <f t="shared" ca="1" si="0"/>
        <v>10</v>
      </c>
      <c r="G65" s="27" t="s">
        <v>1243</v>
      </c>
      <c r="H65" s="28">
        <v>66840</v>
      </c>
      <c r="I65" s="21">
        <v>4</v>
      </c>
      <c r="J65" s="24">
        <f t="shared" si="1"/>
        <v>68785</v>
      </c>
      <c r="M65"/>
    </row>
    <row r="66" spans="1:13" x14ac:dyDescent="0.25">
      <c r="A66" s="20" t="s">
        <v>527</v>
      </c>
      <c r="B66" s="26" t="s">
        <v>1254</v>
      </c>
      <c r="C66" s="20" t="s">
        <v>1232</v>
      </c>
      <c r="D66" s="20" t="s">
        <v>1241</v>
      </c>
      <c r="E66" s="104">
        <v>40473</v>
      </c>
      <c r="F66" s="110">
        <f t="shared" ref="F66:F129" ca="1" si="2">DATEDIF(E66,TODAY(),"y")</f>
        <v>10</v>
      </c>
      <c r="G66" s="27" t="s">
        <v>1248</v>
      </c>
      <c r="H66" s="28">
        <v>28260</v>
      </c>
      <c r="I66" s="21">
        <v>5</v>
      </c>
      <c r="J66" s="24">
        <f t="shared" ref="J66:J129" si="3">ROUND(H66*$K$1+H66,0)</f>
        <v>29082</v>
      </c>
      <c r="M66"/>
    </row>
    <row r="67" spans="1:13" x14ac:dyDescent="0.25">
      <c r="A67" s="20" t="s">
        <v>528</v>
      </c>
      <c r="B67" s="26" t="s">
        <v>1249</v>
      </c>
      <c r="C67" s="20" t="s">
        <v>1222</v>
      </c>
      <c r="D67" s="20" t="s">
        <v>1239</v>
      </c>
      <c r="E67" s="104">
        <v>39174</v>
      </c>
      <c r="F67" s="110">
        <f t="shared" ca="1" si="2"/>
        <v>14</v>
      </c>
      <c r="G67" s="27" t="s">
        <v>1243</v>
      </c>
      <c r="H67" s="28">
        <v>23320</v>
      </c>
      <c r="I67" s="21">
        <v>4</v>
      </c>
      <c r="J67" s="24">
        <f t="shared" si="3"/>
        <v>23999</v>
      </c>
      <c r="M67"/>
    </row>
    <row r="68" spans="1:13" x14ac:dyDescent="0.25">
      <c r="A68" s="20" t="s">
        <v>529</v>
      </c>
      <c r="B68" s="26" t="s">
        <v>1253</v>
      </c>
      <c r="C68" s="20" t="s">
        <v>1232</v>
      </c>
      <c r="D68" s="20" t="s">
        <v>1241</v>
      </c>
      <c r="E68" s="104">
        <v>39144</v>
      </c>
      <c r="F68" s="110">
        <f t="shared" ca="1" si="2"/>
        <v>14</v>
      </c>
      <c r="G68" s="27" t="s">
        <v>1248</v>
      </c>
      <c r="H68" s="28">
        <v>64430</v>
      </c>
      <c r="I68" s="21">
        <v>4</v>
      </c>
      <c r="J68" s="24">
        <f t="shared" si="3"/>
        <v>66305</v>
      </c>
      <c r="M68"/>
    </row>
    <row r="69" spans="1:13" x14ac:dyDescent="0.25">
      <c r="A69" s="20" t="s">
        <v>530</v>
      </c>
      <c r="B69" s="26" t="s">
        <v>1249</v>
      </c>
      <c r="C69" s="20" t="s">
        <v>1222</v>
      </c>
      <c r="D69" s="20" t="s">
        <v>1239</v>
      </c>
      <c r="E69" s="104">
        <v>35990</v>
      </c>
      <c r="F69" s="110">
        <f t="shared" ca="1" si="2"/>
        <v>22</v>
      </c>
      <c r="G69" s="27" t="s">
        <v>21</v>
      </c>
      <c r="H69" s="28">
        <v>36890</v>
      </c>
      <c r="I69" s="21">
        <v>1</v>
      </c>
      <c r="J69" s="24">
        <f t="shared" si="3"/>
        <v>37963</v>
      </c>
      <c r="M69"/>
    </row>
    <row r="70" spans="1:13" x14ac:dyDescent="0.25">
      <c r="A70" s="20" t="s">
        <v>531</v>
      </c>
      <c r="B70" s="26" t="s">
        <v>1250</v>
      </c>
      <c r="C70" s="20" t="s">
        <v>229</v>
      </c>
      <c r="D70" s="20" t="s">
        <v>1240</v>
      </c>
      <c r="E70" s="104">
        <v>39457</v>
      </c>
      <c r="F70" s="110">
        <f t="shared" ca="1" si="2"/>
        <v>13</v>
      </c>
      <c r="G70" s="27" t="s">
        <v>1243</v>
      </c>
      <c r="H70" s="28">
        <v>31255</v>
      </c>
      <c r="I70" s="21">
        <v>5</v>
      </c>
      <c r="J70" s="24">
        <f t="shared" si="3"/>
        <v>32165</v>
      </c>
      <c r="M70"/>
    </row>
    <row r="71" spans="1:13" x14ac:dyDescent="0.25">
      <c r="A71" s="20" t="s">
        <v>532</v>
      </c>
      <c r="B71" s="26" t="s">
        <v>1254</v>
      </c>
      <c r="C71" s="20" t="s">
        <v>1236</v>
      </c>
      <c r="D71" s="20" t="s">
        <v>1239</v>
      </c>
      <c r="E71" s="104">
        <v>37625</v>
      </c>
      <c r="F71" s="110">
        <f t="shared" ca="1" si="2"/>
        <v>18</v>
      </c>
      <c r="G71" s="27" t="s">
        <v>1246</v>
      </c>
      <c r="H71" s="28">
        <v>82490</v>
      </c>
      <c r="I71" s="21">
        <v>5</v>
      </c>
      <c r="J71" s="24">
        <f t="shared" si="3"/>
        <v>84890</v>
      </c>
      <c r="M71"/>
    </row>
    <row r="72" spans="1:13" x14ac:dyDescent="0.25">
      <c r="A72" s="20" t="s">
        <v>533</v>
      </c>
      <c r="B72" s="26" t="s">
        <v>1252</v>
      </c>
      <c r="C72" s="20" t="s">
        <v>1232</v>
      </c>
      <c r="D72" s="20" t="s">
        <v>1241</v>
      </c>
      <c r="E72" s="104">
        <v>39538</v>
      </c>
      <c r="F72" s="110">
        <f t="shared" ca="1" si="2"/>
        <v>13</v>
      </c>
      <c r="G72" s="27" t="s">
        <v>1248</v>
      </c>
      <c r="H72" s="28">
        <v>62780</v>
      </c>
      <c r="I72" s="21">
        <v>4</v>
      </c>
      <c r="J72" s="24">
        <f t="shared" si="3"/>
        <v>64607</v>
      </c>
      <c r="M72"/>
    </row>
    <row r="73" spans="1:13" x14ac:dyDescent="0.25">
      <c r="A73" s="20" t="s">
        <v>534</v>
      </c>
      <c r="B73" s="26" t="s">
        <v>1252</v>
      </c>
      <c r="C73" s="20" t="s">
        <v>1236</v>
      </c>
      <c r="D73" s="20" t="s">
        <v>1241</v>
      </c>
      <c r="E73" s="104">
        <v>36193</v>
      </c>
      <c r="F73" s="110">
        <f t="shared" ca="1" si="2"/>
        <v>22</v>
      </c>
      <c r="G73" s="27" t="s">
        <v>1248</v>
      </c>
      <c r="H73" s="28">
        <v>58250</v>
      </c>
      <c r="I73" s="21">
        <v>2</v>
      </c>
      <c r="J73" s="24">
        <f t="shared" si="3"/>
        <v>59945</v>
      </c>
      <c r="M73"/>
    </row>
    <row r="74" spans="1:13" x14ac:dyDescent="0.25">
      <c r="A74" s="20" t="s">
        <v>535</v>
      </c>
      <c r="B74" s="26" t="s">
        <v>1252</v>
      </c>
      <c r="C74" s="20" t="s">
        <v>1225</v>
      </c>
      <c r="D74" s="20" t="s">
        <v>1239</v>
      </c>
      <c r="E74" s="104">
        <v>40106</v>
      </c>
      <c r="F74" s="110">
        <f t="shared" ca="1" si="2"/>
        <v>11</v>
      </c>
      <c r="G74" s="27" t="s">
        <v>1245</v>
      </c>
      <c r="H74" s="28">
        <v>51180</v>
      </c>
      <c r="I74" s="21">
        <v>3</v>
      </c>
      <c r="J74" s="24">
        <f t="shared" si="3"/>
        <v>52669</v>
      </c>
      <c r="M74"/>
    </row>
    <row r="75" spans="1:13" x14ac:dyDescent="0.25">
      <c r="A75" s="20" t="s">
        <v>536</v>
      </c>
      <c r="B75" s="26" t="s">
        <v>1251</v>
      </c>
      <c r="C75" s="20" t="s">
        <v>1236</v>
      </c>
      <c r="D75" s="20" t="s">
        <v>1241</v>
      </c>
      <c r="E75" s="104">
        <v>39272</v>
      </c>
      <c r="F75" s="110">
        <f t="shared" ca="1" si="2"/>
        <v>13</v>
      </c>
      <c r="G75" s="27" t="s">
        <v>1248</v>
      </c>
      <c r="H75" s="28">
        <v>35240</v>
      </c>
      <c r="I75" s="21">
        <v>3</v>
      </c>
      <c r="J75" s="24">
        <f t="shared" si="3"/>
        <v>36265</v>
      </c>
      <c r="M75"/>
    </row>
    <row r="76" spans="1:13" x14ac:dyDescent="0.25">
      <c r="A76" s="20" t="s">
        <v>537</v>
      </c>
      <c r="B76" s="26" t="s">
        <v>1250</v>
      </c>
      <c r="C76" s="20" t="s">
        <v>1236</v>
      </c>
      <c r="D76" s="20" t="s">
        <v>1239</v>
      </c>
      <c r="E76" s="104">
        <v>38784</v>
      </c>
      <c r="F76" s="110">
        <f t="shared" ca="1" si="2"/>
        <v>15</v>
      </c>
      <c r="G76" s="27" t="s">
        <v>1243</v>
      </c>
      <c r="H76" s="28">
        <v>78710</v>
      </c>
      <c r="I76" s="21">
        <v>4</v>
      </c>
      <c r="J76" s="24">
        <f t="shared" si="3"/>
        <v>81000</v>
      </c>
      <c r="M76"/>
    </row>
    <row r="77" spans="1:13" x14ac:dyDescent="0.25">
      <c r="A77" s="20" t="s">
        <v>538</v>
      </c>
      <c r="B77" s="26" t="s">
        <v>1253</v>
      </c>
      <c r="C77" s="20" t="s">
        <v>229</v>
      </c>
      <c r="D77" s="20" t="s">
        <v>1239</v>
      </c>
      <c r="E77" s="104">
        <v>40395</v>
      </c>
      <c r="F77" s="110">
        <f t="shared" ca="1" si="2"/>
        <v>10</v>
      </c>
      <c r="G77" s="27" t="s">
        <v>1243</v>
      </c>
      <c r="H77" s="28">
        <v>57560</v>
      </c>
      <c r="I77" s="21">
        <v>4</v>
      </c>
      <c r="J77" s="24">
        <f t="shared" si="3"/>
        <v>59235</v>
      </c>
      <c r="M77"/>
    </row>
    <row r="78" spans="1:13" x14ac:dyDescent="0.25">
      <c r="A78" s="20" t="s">
        <v>539</v>
      </c>
      <c r="B78" s="26" t="s">
        <v>1250</v>
      </c>
      <c r="C78" s="20" t="s">
        <v>1225</v>
      </c>
      <c r="D78" s="20" t="s">
        <v>1240</v>
      </c>
      <c r="E78" s="104">
        <v>39417</v>
      </c>
      <c r="F78" s="110">
        <f t="shared" ca="1" si="2"/>
        <v>13</v>
      </c>
      <c r="G78" s="27" t="s">
        <v>1244</v>
      </c>
      <c r="H78" s="28">
        <v>46095</v>
      </c>
      <c r="I78" s="21">
        <v>3</v>
      </c>
      <c r="J78" s="24">
        <f t="shared" si="3"/>
        <v>47436</v>
      </c>
      <c r="M78"/>
    </row>
    <row r="79" spans="1:13" x14ac:dyDescent="0.25">
      <c r="A79" s="20" t="s">
        <v>540</v>
      </c>
      <c r="B79" s="26" t="s">
        <v>1252</v>
      </c>
      <c r="C79" s="20" t="s">
        <v>1227</v>
      </c>
      <c r="D79" s="20" t="s">
        <v>1241</v>
      </c>
      <c r="E79" s="104">
        <v>39040</v>
      </c>
      <c r="F79" s="110">
        <f t="shared" ca="1" si="2"/>
        <v>14</v>
      </c>
      <c r="G79" s="27" t="s">
        <v>1248</v>
      </c>
      <c r="H79" s="28">
        <v>62150</v>
      </c>
      <c r="I79" s="21">
        <v>4</v>
      </c>
      <c r="J79" s="24">
        <f t="shared" si="3"/>
        <v>63959</v>
      </c>
      <c r="M79"/>
    </row>
    <row r="80" spans="1:13" x14ac:dyDescent="0.25">
      <c r="A80" s="20" t="s">
        <v>541</v>
      </c>
      <c r="B80" s="26" t="s">
        <v>1253</v>
      </c>
      <c r="C80" s="20" t="s">
        <v>1231</v>
      </c>
      <c r="D80" s="20" t="s">
        <v>1241</v>
      </c>
      <c r="E80" s="104">
        <v>40263</v>
      </c>
      <c r="F80" s="110">
        <f t="shared" ca="1" si="2"/>
        <v>11</v>
      </c>
      <c r="G80" s="27" t="s">
        <v>1244</v>
      </c>
      <c r="H80" s="28">
        <v>71190</v>
      </c>
      <c r="I80" s="21">
        <v>4</v>
      </c>
      <c r="J80" s="24">
        <f t="shared" si="3"/>
        <v>73262</v>
      </c>
      <c r="M80"/>
    </row>
    <row r="81" spans="1:13" x14ac:dyDescent="0.25">
      <c r="A81" s="20" t="s">
        <v>542</v>
      </c>
      <c r="B81" s="26" t="s">
        <v>1252</v>
      </c>
      <c r="C81" s="20" t="s">
        <v>1222</v>
      </c>
      <c r="D81" s="20" t="s">
        <v>1242</v>
      </c>
      <c r="E81" s="104">
        <v>35946</v>
      </c>
      <c r="F81" s="110">
        <f t="shared" ca="1" si="2"/>
        <v>22</v>
      </c>
      <c r="G81" s="27" t="s">
        <v>1248</v>
      </c>
      <c r="H81" s="28">
        <v>14332</v>
      </c>
      <c r="I81" s="21">
        <v>5</v>
      </c>
      <c r="J81" s="24">
        <f t="shared" si="3"/>
        <v>14749</v>
      </c>
      <c r="M81"/>
    </row>
    <row r="82" spans="1:13" x14ac:dyDescent="0.25">
      <c r="A82" s="20" t="s">
        <v>543</v>
      </c>
      <c r="B82" s="26" t="s">
        <v>1252</v>
      </c>
      <c r="C82" s="20" t="s">
        <v>1236</v>
      </c>
      <c r="D82" s="20" t="s">
        <v>1241</v>
      </c>
      <c r="E82" s="104">
        <v>41094</v>
      </c>
      <c r="F82" s="110">
        <f t="shared" ca="1" si="2"/>
        <v>8</v>
      </c>
      <c r="G82" s="27" t="s">
        <v>1248</v>
      </c>
      <c r="H82" s="28">
        <v>59128</v>
      </c>
      <c r="I82" s="21">
        <v>4</v>
      </c>
      <c r="J82" s="24">
        <f t="shared" si="3"/>
        <v>60849</v>
      </c>
      <c r="M82"/>
    </row>
    <row r="83" spans="1:13" x14ac:dyDescent="0.25">
      <c r="A83" s="20" t="s">
        <v>544</v>
      </c>
      <c r="B83" s="26" t="s">
        <v>1251</v>
      </c>
      <c r="C83" s="20" t="s">
        <v>435</v>
      </c>
      <c r="D83" s="20" t="s">
        <v>1240</v>
      </c>
      <c r="E83" s="104">
        <v>40263</v>
      </c>
      <c r="F83" s="110">
        <f t="shared" ca="1" si="2"/>
        <v>11</v>
      </c>
      <c r="G83" s="27" t="s">
        <v>1243</v>
      </c>
      <c r="H83" s="28">
        <v>49405</v>
      </c>
      <c r="I83" s="21">
        <v>4</v>
      </c>
      <c r="J83" s="24">
        <f t="shared" si="3"/>
        <v>50843</v>
      </c>
      <c r="M83"/>
    </row>
    <row r="84" spans="1:13" x14ac:dyDescent="0.25">
      <c r="A84" s="20" t="s">
        <v>545</v>
      </c>
      <c r="B84" s="26" t="s">
        <v>1252</v>
      </c>
      <c r="C84" s="20" t="s">
        <v>1222</v>
      </c>
      <c r="D84" s="20" t="s">
        <v>1241</v>
      </c>
      <c r="E84" s="104">
        <v>36086</v>
      </c>
      <c r="F84" s="110">
        <f t="shared" ca="1" si="2"/>
        <v>22</v>
      </c>
      <c r="G84" s="27" t="s">
        <v>1248</v>
      </c>
      <c r="H84" s="28">
        <v>47520</v>
      </c>
      <c r="I84" s="21">
        <v>1</v>
      </c>
      <c r="J84" s="24">
        <f t="shared" si="3"/>
        <v>48903</v>
      </c>
      <c r="M84"/>
    </row>
    <row r="85" spans="1:13" x14ac:dyDescent="0.25">
      <c r="A85" s="20" t="s">
        <v>546</v>
      </c>
      <c r="B85" s="26" t="s">
        <v>1250</v>
      </c>
      <c r="C85" s="20" t="s">
        <v>1232</v>
      </c>
      <c r="D85" s="20" t="s">
        <v>1240</v>
      </c>
      <c r="E85" s="104">
        <v>36604</v>
      </c>
      <c r="F85" s="110">
        <f t="shared" ca="1" si="2"/>
        <v>21</v>
      </c>
      <c r="G85" s="27" t="s">
        <v>1246</v>
      </c>
      <c r="H85" s="28">
        <v>46710</v>
      </c>
      <c r="I85" s="21">
        <v>3</v>
      </c>
      <c r="J85" s="24">
        <f t="shared" si="3"/>
        <v>48069</v>
      </c>
      <c r="M85"/>
    </row>
    <row r="86" spans="1:13" x14ac:dyDescent="0.25">
      <c r="A86" s="20" t="s">
        <v>547</v>
      </c>
      <c r="B86" s="26" t="s">
        <v>1252</v>
      </c>
      <c r="C86" s="20" t="s">
        <v>1232</v>
      </c>
      <c r="D86" s="20" t="s">
        <v>1239</v>
      </c>
      <c r="E86" s="104">
        <v>38798</v>
      </c>
      <c r="F86" s="110">
        <f t="shared" ca="1" si="2"/>
        <v>15</v>
      </c>
      <c r="G86" s="27" t="s">
        <v>1246</v>
      </c>
      <c r="H86" s="28">
        <v>73144</v>
      </c>
      <c r="I86" s="21">
        <v>5</v>
      </c>
      <c r="J86" s="24">
        <f t="shared" si="3"/>
        <v>75272</v>
      </c>
      <c r="M86"/>
    </row>
    <row r="87" spans="1:13" x14ac:dyDescent="0.25">
      <c r="A87" s="20" t="s">
        <v>548</v>
      </c>
      <c r="B87" s="26" t="s">
        <v>1250</v>
      </c>
      <c r="C87" s="20" t="s">
        <v>1232</v>
      </c>
      <c r="D87" s="20" t="s">
        <v>1241</v>
      </c>
      <c r="E87" s="104">
        <v>35972</v>
      </c>
      <c r="F87" s="110">
        <f t="shared" ca="1" si="2"/>
        <v>22</v>
      </c>
      <c r="G87" s="27" t="s">
        <v>1248</v>
      </c>
      <c r="H87" s="28">
        <v>71710</v>
      </c>
      <c r="I87" s="21">
        <v>5</v>
      </c>
      <c r="J87" s="24">
        <f t="shared" si="3"/>
        <v>73797</v>
      </c>
      <c r="M87"/>
    </row>
    <row r="88" spans="1:13" x14ac:dyDescent="0.25">
      <c r="A88" s="20" t="s">
        <v>549</v>
      </c>
      <c r="B88" s="26" t="s">
        <v>1250</v>
      </c>
      <c r="C88" s="20" t="s">
        <v>1238</v>
      </c>
      <c r="D88" s="20" t="s">
        <v>1241</v>
      </c>
      <c r="E88" s="104">
        <v>39639</v>
      </c>
      <c r="F88" s="110">
        <f t="shared" ca="1" si="2"/>
        <v>12</v>
      </c>
      <c r="G88" s="27" t="s">
        <v>1248</v>
      </c>
      <c r="H88" s="28">
        <v>64720</v>
      </c>
      <c r="I88" s="21">
        <v>5</v>
      </c>
      <c r="J88" s="24">
        <f t="shared" si="3"/>
        <v>66603</v>
      </c>
      <c r="M88"/>
    </row>
    <row r="89" spans="1:13" x14ac:dyDescent="0.25">
      <c r="A89" s="20" t="s">
        <v>550</v>
      </c>
      <c r="B89" s="26" t="s">
        <v>1250</v>
      </c>
      <c r="C89" s="20" t="s">
        <v>1236</v>
      </c>
      <c r="D89" s="20" t="s">
        <v>1241</v>
      </c>
      <c r="E89" s="104">
        <v>39720</v>
      </c>
      <c r="F89" s="110">
        <f t="shared" ca="1" si="2"/>
        <v>12</v>
      </c>
      <c r="G89" s="27" t="s">
        <v>1248</v>
      </c>
      <c r="H89" s="28">
        <v>43320</v>
      </c>
      <c r="I89" s="21">
        <v>5</v>
      </c>
      <c r="J89" s="24">
        <f t="shared" si="3"/>
        <v>44581</v>
      </c>
      <c r="M89"/>
    </row>
    <row r="90" spans="1:13" x14ac:dyDescent="0.25">
      <c r="A90" s="20" t="s">
        <v>551</v>
      </c>
      <c r="B90" s="26" t="s">
        <v>1249</v>
      </c>
      <c r="C90" s="20" t="s">
        <v>1232</v>
      </c>
      <c r="D90" s="20" t="s">
        <v>1239</v>
      </c>
      <c r="E90" s="104">
        <v>37331</v>
      </c>
      <c r="F90" s="110">
        <f t="shared" ca="1" si="2"/>
        <v>19</v>
      </c>
      <c r="G90" s="27" t="s">
        <v>1246</v>
      </c>
      <c r="H90" s="28">
        <v>62750</v>
      </c>
      <c r="I90" s="21">
        <v>3</v>
      </c>
      <c r="J90" s="24">
        <f t="shared" si="3"/>
        <v>64576</v>
      </c>
      <c r="M90"/>
    </row>
    <row r="91" spans="1:13" x14ac:dyDescent="0.25">
      <c r="A91" s="20" t="s">
        <v>552</v>
      </c>
      <c r="B91" s="26" t="s">
        <v>1249</v>
      </c>
      <c r="C91" s="20" t="s">
        <v>229</v>
      </c>
      <c r="D91" s="20" t="s">
        <v>1239</v>
      </c>
      <c r="E91" s="104">
        <v>40447</v>
      </c>
      <c r="F91" s="110">
        <f t="shared" ca="1" si="2"/>
        <v>10</v>
      </c>
      <c r="G91" s="27" t="s">
        <v>1243</v>
      </c>
      <c r="H91" s="28">
        <v>33970</v>
      </c>
      <c r="I91" s="21">
        <v>4</v>
      </c>
      <c r="J91" s="24">
        <f t="shared" si="3"/>
        <v>34959</v>
      </c>
      <c r="M91"/>
    </row>
    <row r="92" spans="1:13" x14ac:dyDescent="0.25">
      <c r="A92" s="20" t="s">
        <v>553</v>
      </c>
      <c r="B92" s="26" t="s">
        <v>1252</v>
      </c>
      <c r="C92" s="20" t="s">
        <v>1232</v>
      </c>
      <c r="D92" s="20" t="s">
        <v>1239</v>
      </c>
      <c r="E92" s="104">
        <v>40578</v>
      </c>
      <c r="F92" s="110">
        <f t="shared" ca="1" si="2"/>
        <v>10</v>
      </c>
      <c r="G92" s="27" t="s">
        <v>1243</v>
      </c>
      <c r="H92" s="28">
        <v>43820</v>
      </c>
      <c r="I92" s="21">
        <v>2</v>
      </c>
      <c r="J92" s="24">
        <f t="shared" si="3"/>
        <v>45095</v>
      </c>
      <c r="M92"/>
    </row>
    <row r="93" spans="1:13" x14ac:dyDescent="0.25">
      <c r="A93" s="20" t="s">
        <v>554</v>
      </c>
      <c r="B93" s="26" t="s">
        <v>1253</v>
      </c>
      <c r="C93" s="20" t="s">
        <v>1232</v>
      </c>
      <c r="D93" s="20" t="s">
        <v>1239</v>
      </c>
      <c r="E93" s="104">
        <v>40424</v>
      </c>
      <c r="F93" s="110">
        <f t="shared" ca="1" si="2"/>
        <v>10</v>
      </c>
      <c r="G93" s="27" t="s">
        <v>1244</v>
      </c>
      <c r="H93" s="28">
        <v>39520</v>
      </c>
      <c r="I93" s="21">
        <v>5</v>
      </c>
      <c r="J93" s="24">
        <f t="shared" si="3"/>
        <v>40670</v>
      </c>
      <c r="M93"/>
    </row>
    <row r="94" spans="1:13" x14ac:dyDescent="0.25">
      <c r="A94" s="20" t="s">
        <v>555</v>
      </c>
      <c r="B94" s="26" t="s">
        <v>1252</v>
      </c>
      <c r="C94" s="20" t="s">
        <v>229</v>
      </c>
      <c r="D94" s="20" t="s">
        <v>1240</v>
      </c>
      <c r="E94" s="104">
        <v>39098</v>
      </c>
      <c r="F94" s="110">
        <f t="shared" ca="1" si="2"/>
        <v>14</v>
      </c>
      <c r="G94" s="27" t="s">
        <v>1246</v>
      </c>
      <c r="H94" s="28">
        <v>47705</v>
      </c>
      <c r="I94" s="21">
        <v>5</v>
      </c>
      <c r="J94" s="24">
        <f t="shared" si="3"/>
        <v>49093</v>
      </c>
      <c r="M94"/>
    </row>
    <row r="95" spans="1:13" x14ac:dyDescent="0.25">
      <c r="A95" s="20" t="s">
        <v>556</v>
      </c>
      <c r="B95" s="26" t="s">
        <v>1250</v>
      </c>
      <c r="C95" s="20" t="s">
        <v>1236</v>
      </c>
      <c r="D95" s="20" t="s">
        <v>1242</v>
      </c>
      <c r="E95" s="104">
        <v>40360</v>
      </c>
      <c r="F95" s="110">
        <f t="shared" ca="1" si="2"/>
        <v>10</v>
      </c>
      <c r="G95" s="27" t="s">
        <v>1248</v>
      </c>
      <c r="H95" s="28">
        <v>33752</v>
      </c>
      <c r="I95" s="21">
        <v>3</v>
      </c>
      <c r="J95" s="24">
        <f t="shared" si="3"/>
        <v>34734</v>
      </c>
      <c r="M95"/>
    </row>
    <row r="96" spans="1:13" x14ac:dyDescent="0.25">
      <c r="A96" s="20" t="s">
        <v>557</v>
      </c>
      <c r="B96" s="26" t="s">
        <v>1251</v>
      </c>
      <c r="C96" s="20" t="s">
        <v>1232</v>
      </c>
      <c r="D96" s="20" t="s">
        <v>1241</v>
      </c>
      <c r="E96" s="104">
        <v>36704</v>
      </c>
      <c r="F96" s="110">
        <f t="shared" ca="1" si="2"/>
        <v>20</v>
      </c>
      <c r="G96" s="27" t="s">
        <v>1248</v>
      </c>
      <c r="H96" s="28">
        <v>57760</v>
      </c>
      <c r="I96" s="21">
        <v>3</v>
      </c>
      <c r="J96" s="24">
        <f t="shared" si="3"/>
        <v>59441</v>
      </c>
      <c r="M96"/>
    </row>
    <row r="97" spans="1:13" x14ac:dyDescent="0.25">
      <c r="A97" s="20" t="s">
        <v>558</v>
      </c>
      <c r="B97" s="26" t="s">
        <v>1249</v>
      </c>
      <c r="C97" s="20" t="s">
        <v>1236</v>
      </c>
      <c r="D97" s="20" t="s">
        <v>1239</v>
      </c>
      <c r="E97" s="104">
        <v>36330</v>
      </c>
      <c r="F97" s="110">
        <f t="shared" ca="1" si="2"/>
        <v>21</v>
      </c>
      <c r="G97" s="27" t="s">
        <v>21</v>
      </c>
      <c r="H97" s="28">
        <v>61850</v>
      </c>
      <c r="I97" s="21">
        <v>2</v>
      </c>
      <c r="J97" s="24">
        <f t="shared" si="3"/>
        <v>63650</v>
      </c>
      <c r="M97"/>
    </row>
    <row r="98" spans="1:13" x14ac:dyDescent="0.25">
      <c r="A98" s="20" t="s">
        <v>559</v>
      </c>
      <c r="B98" s="26" t="s">
        <v>1249</v>
      </c>
      <c r="C98" s="20" t="s">
        <v>1227</v>
      </c>
      <c r="D98" s="20" t="s">
        <v>1239</v>
      </c>
      <c r="E98" s="104">
        <v>39215</v>
      </c>
      <c r="F98" s="110">
        <f t="shared" ca="1" si="2"/>
        <v>14</v>
      </c>
      <c r="G98" s="27" t="s">
        <v>1243</v>
      </c>
      <c r="H98" s="28">
        <v>31910</v>
      </c>
      <c r="I98" s="21">
        <v>5</v>
      </c>
      <c r="J98" s="24">
        <f t="shared" si="3"/>
        <v>32839</v>
      </c>
      <c r="M98"/>
    </row>
    <row r="99" spans="1:13" x14ac:dyDescent="0.25">
      <c r="A99" s="20" t="s">
        <v>560</v>
      </c>
      <c r="B99" s="26" t="s">
        <v>1249</v>
      </c>
      <c r="C99" s="20" t="s">
        <v>1222</v>
      </c>
      <c r="D99" s="20" t="s">
        <v>1240</v>
      </c>
      <c r="E99" s="104">
        <v>37249</v>
      </c>
      <c r="F99" s="110">
        <f t="shared" ca="1" si="2"/>
        <v>19</v>
      </c>
      <c r="G99" s="27" t="s">
        <v>21</v>
      </c>
      <c r="H99" s="28">
        <v>12545</v>
      </c>
      <c r="I99" s="21">
        <v>4</v>
      </c>
      <c r="J99" s="24">
        <f t="shared" si="3"/>
        <v>12910</v>
      </c>
      <c r="M99"/>
    </row>
    <row r="100" spans="1:13" x14ac:dyDescent="0.25">
      <c r="A100" s="20" t="s">
        <v>561</v>
      </c>
      <c r="B100" s="26" t="s">
        <v>1251</v>
      </c>
      <c r="C100" s="20" t="s">
        <v>435</v>
      </c>
      <c r="D100" s="20" t="s">
        <v>1239</v>
      </c>
      <c r="E100" s="104">
        <v>40533</v>
      </c>
      <c r="F100" s="110">
        <f t="shared" ca="1" si="2"/>
        <v>10</v>
      </c>
      <c r="G100" s="27" t="s">
        <v>21</v>
      </c>
      <c r="H100" s="28">
        <v>62180</v>
      </c>
      <c r="I100" s="21">
        <v>2</v>
      </c>
      <c r="J100" s="24">
        <f t="shared" si="3"/>
        <v>63989</v>
      </c>
      <c r="M100"/>
    </row>
    <row r="101" spans="1:13" x14ac:dyDescent="0.25">
      <c r="A101" s="20" t="s">
        <v>562</v>
      </c>
      <c r="B101" s="26" t="s">
        <v>1250</v>
      </c>
      <c r="C101" s="20" t="s">
        <v>229</v>
      </c>
      <c r="D101" s="20" t="s">
        <v>1239</v>
      </c>
      <c r="E101" s="104">
        <v>36463</v>
      </c>
      <c r="F101" s="110">
        <f t="shared" ca="1" si="2"/>
        <v>21</v>
      </c>
      <c r="G101" s="27" t="s">
        <v>1243</v>
      </c>
      <c r="H101" s="28">
        <v>44220</v>
      </c>
      <c r="I101" s="21">
        <v>3</v>
      </c>
      <c r="J101" s="24">
        <f t="shared" si="3"/>
        <v>45507</v>
      </c>
      <c r="M101"/>
    </row>
    <row r="102" spans="1:13" x14ac:dyDescent="0.25">
      <c r="A102" s="20" t="s">
        <v>563</v>
      </c>
      <c r="B102" s="26" t="s">
        <v>1250</v>
      </c>
      <c r="C102" s="20" t="s">
        <v>1236</v>
      </c>
      <c r="D102" s="20" t="s">
        <v>1241</v>
      </c>
      <c r="E102" s="104">
        <v>39648</v>
      </c>
      <c r="F102" s="110">
        <f t="shared" ca="1" si="2"/>
        <v>12</v>
      </c>
      <c r="G102" s="27" t="s">
        <v>1248</v>
      </c>
      <c r="H102" s="28">
        <v>45105</v>
      </c>
      <c r="I102" s="21">
        <v>1</v>
      </c>
      <c r="J102" s="24">
        <f t="shared" si="3"/>
        <v>46418</v>
      </c>
      <c r="M102"/>
    </row>
    <row r="103" spans="1:13" x14ac:dyDescent="0.25">
      <c r="A103" s="20" t="s">
        <v>564</v>
      </c>
      <c r="B103" s="26" t="s">
        <v>1253</v>
      </c>
      <c r="C103" s="20" t="s">
        <v>229</v>
      </c>
      <c r="D103" s="20" t="s">
        <v>1239</v>
      </c>
      <c r="E103" s="104">
        <v>41070</v>
      </c>
      <c r="F103" s="110">
        <f t="shared" ca="1" si="2"/>
        <v>8</v>
      </c>
      <c r="G103" s="27" t="s">
        <v>1245</v>
      </c>
      <c r="H103" s="28">
        <v>73930</v>
      </c>
      <c r="I103" s="21">
        <v>1</v>
      </c>
      <c r="J103" s="24">
        <f t="shared" si="3"/>
        <v>76081</v>
      </c>
      <c r="M103"/>
    </row>
    <row r="104" spans="1:13" x14ac:dyDescent="0.25">
      <c r="A104" s="20" t="s">
        <v>565</v>
      </c>
      <c r="B104" s="26" t="s">
        <v>1250</v>
      </c>
      <c r="C104" s="20" t="s">
        <v>1227</v>
      </c>
      <c r="D104" s="20" t="s">
        <v>1242</v>
      </c>
      <c r="E104" s="104">
        <v>40925</v>
      </c>
      <c r="F104" s="110">
        <f t="shared" ca="1" si="2"/>
        <v>9</v>
      </c>
      <c r="G104" s="27" t="s">
        <v>1248</v>
      </c>
      <c r="H104" s="28">
        <v>14568</v>
      </c>
      <c r="I104" s="21">
        <v>3</v>
      </c>
      <c r="J104" s="24">
        <f t="shared" si="3"/>
        <v>14992</v>
      </c>
      <c r="M104"/>
    </row>
    <row r="105" spans="1:13" x14ac:dyDescent="0.25">
      <c r="A105" s="20" t="s">
        <v>566</v>
      </c>
      <c r="B105" s="26" t="s">
        <v>1250</v>
      </c>
      <c r="C105" s="20" t="s">
        <v>1232</v>
      </c>
      <c r="D105" s="20" t="s">
        <v>1239</v>
      </c>
      <c r="E105" s="104">
        <v>35932</v>
      </c>
      <c r="F105" s="110">
        <f t="shared" ca="1" si="2"/>
        <v>22</v>
      </c>
      <c r="G105" s="27" t="s">
        <v>1246</v>
      </c>
      <c r="H105" s="28">
        <v>89740</v>
      </c>
      <c r="I105" s="21">
        <v>5</v>
      </c>
      <c r="J105" s="24">
        <f t="shared" si="3"/>
        <v>92351</v>
      </c>
      <c r="M105"/>
    </row>
    <row r="106" spans="1:13" x14ac:dyDescent="0.25">
      <c r="A106" s="20" t="s">
        <v>567</v>
      </c>
      <c r="B106" s="26" t="s">
        <v>1253</v>
      </c>
      <c r="C106" s="20" t="s">
        <v>435</v>
      </c>
      <c r="D106" s="20" t="s">
        <v>1241</v>
      </c>
      <c r="E106" s="104">
        <v>39011</v>
      </c>
      <c r="F106" s="110">
        <f t="shared" ca="1" si="2"/>
        <v>14</v>
      </c>
      <c r="G106" s="27" t="s">
        <v>1248</v>
      </c>
      <c r="H106" s="28">
        <v>86470</v>
      </c>
      <c r="I106" s="21">
        <v>4</v>
      </c>
      <c r="J106" s="24">
        <f t="shared" si="3"/>
        <v>88986</v>
      </c>
      <c r="M106"/>
    </row>
    <row r="107" spans="1:13" x14ac:dyDescent="0.25">
      <c r="A107" s="29" t="s">
        <v>568</v>
      </c>
      <c r="B107" s="26" t="s">
        <v>1252</v>
      </c>
      <c r="C107" s="29" t="s">
        <v>457</v>
      </c>
      <c r="D107" s="29" t="s">
        <v>1239</v>
      </c>
      <c r="E107" s="106">
        <v>39704</v>
      </c>
      <c r="F107" s="110">
        <f t="shared" ca="1" si="2"/>
        <v>12</v>
      </c>
      <c r="G107" s="27" t="s">
        <v>21</v>
      </c>
      <c r="H107" s="28">
        <v>58290</v>
      </c>
      <c r="I107" s="21">
        <v>5</v>
      </c>
      <c r="J107" s="24">
        <f t="shared" si="3"/>
        <v>59986</v>
      </c>
      <c r="M107"/>
    </row>
    <row r="108" spans="1:13" x14ac:dyDescent="0.25">
      <c r="A108" s="20" t="s">
        <v>569</v>
      </c>
      <c r="B108" s="26" t="s">
        <v>1251</v>
      </c>
      <c r="C108" s="20" t="s">
        <v>229</v>
      </c>
      <c r="D108" s="20" t="s">
        <v>1241</v>
      </c>
      <c r="E108" s="104">
        <v>39330</v>
      </c>
      <c r="F108" s="110">
        <f t="shared" ca="1" si="2"/>
        <v>13</v>
      </c>
      <c r="G108" s="27" t="s">
        <v>1248</v>
      </c>
      <c r="H108" s="28">
        <v>81930</v>
      </c>
      <c r="I108" s="21">
        <v>5</v>
      </c>
      <c r="J108" s="24">
        <f t="shared" si="3"/>
        <v>84314</v>
      </c>
      <c r="M108"/>
    </row>
    <row r="109" spans="1:13" x14ac:dyDescent="0.25">
      <c r="A109" s="20" t="s">
        <v>570</v>
      </c>
      <c r="B109" s="26" t="s">
        <v>1253</v>
      </c>
      <c r="C109" s="20" t="s">
        <v>1232</v>
      </c>
      <c r="D109" s="20" t="s">
        <v>1239</v>
      </c>
      <c r="E109" s="104">
        <v>36198</v>
      </c>
      <c r="F109" s="110">
        <f t="shared" ca="1" si="2"/>
        <v>22</v>
      </c>
      <c r="G109" s="27" t="s">
        <v>21</v>
      </c>
      <c r="H109" s="28">
        <v>81400</v>
      </c>
      <c r="I109" s="21">
        <v>2</v>
      </c>
      <c r="J109" s="24">
        <f t="shared" si="3"/>
        <v>83769</v>
      </c>
      <c r="M109"/>
    </row>
    <row r="110" spans="1:13" x14ac:dyDescent="0.25">
      <c r="A110" s="20" t="s">
        <v>571</v>
      </c>
      <c r="B110" s="26" t="s">
        <v>1254</v>
      </c>
      <c r="C110" s="20" t="s">
        <v>435</v>
      </c>
      <c r="D110" s="20" t="s">
        <v>1242</v>
      </c>
      <c r="E110" s="104">
        <v>37827</v>
      </c>
      <c r="F110" s="110">
        <f t="shared" ca="1" si="2"/>
        <v>17</v>
      </c>
      <c r="G110" s="27" t="s">
        <v>1248</v>
      </c>
      <c r="H110" s="28">
        <v>11044</v>
      </c>
      <c r="I110" s="21">
        <v>2</v>
      </c>
      <c r="J110" s="24">
        <f t="shared" si="3"/>
        <v>11365</v>
      </c>
      <c r="M110"/>
    </row>
    <row r="111" spans="1:13" x14ac:dyDescent="0.25">
      <c r="A111" s="20" t="s">
        <v>572</v>
      </c>
      <c r="B111" s="26" t="s">
        <v>1250</v>
      </c>
      <c r="C111" s="20" t="s">
        <v>1222</v>
      </c>
      <c r="D111" s="20" t="s">
        <v>1239</v>
      </c>
      <c r="E111" s="104">
        <v>39262</v>
      </c>
      <c r="F111" s="110">
        <f t="shared" ca="1" si="2"/>
        <v>13</v>
      </c>
      <c r="G111" s="27" t="s">
        <v>21</v>
      </c>
      <c r="H111" s="28">
        <v>63440</v>
      </c>
      <c r="I111" s="21">
        <v>3</v>
      </c>
      <c r="J111" s="24">
        <f t="shared" si="3"/>
        <v>65286</v>
      </c>
      <c r="M111"/>
    </row>
    <row r="112" spans="1:13" x14ac:dyDescent="0.25">
      <c r="A112" s="20" t="s">
        <v>573</v>
      </c>
      <c r="B112" s="26" t="s">
        <v>1249</v>
      </c>
      <c r="C112" s="20" t="s">
        <v>435</v>
      </c>
      <c r="D112" s="20" t="s">
        <v>1242</v>
      </c>
      <c r="E112" s="104">
        <v>40494</v>
      </c>
      <c r="F112" s="110">
        <f t="shared" ca="1" si="2"/>
        <v>10</v>
      </c>
      <c r="G112" s="27" t="s">
        <v>1248</v>
      </c>
      <c r="H112" s="28">
        <v>35312</v>
      </c>
      <c r="I112" s="21">
        <v>3</v>
      </c>
      <c r="J112" s="24">
        <f t="shared" si="3"/>
        <v>36340</v>
      </c>
      <c r="M112"/>
    </row>
    <row r="113" spans="1:13" x14ac:dyDescent="0.25">
      <c r="A113" s="20" t="s">
        <v>574</v>
      </c>
      <c r="B113" s="26" t="s">
        <v>1249</v>
      </c>
      <c r="C113" s="20" t="s">
        <v>1232</v>
      </c>
      <c r="D113" s="20" t="s">
        <v>1240</v>
      </c>
      <c r="E113" s="104">
        <v>36269</v>
      </c>
      <c r="F113" s="110">
        <f t="shared" ca="1" si="2"/>
        <v>22</v>
      </c>
      <c r="G113" s="27" t="s">
        <v>1246</v>
      </c>
      <c r="H113" s="28">
        <v>48190</v>
      </c>
      <c r="I113" s="21">
        <v>1</v>
      </c>
      <c r="J113" s="24">
        <f t="shared" si="3"/>
        <v>49592</v>
      </c>
      <c r="M113"/>
    </row>
    <row r="114" spans="1:13" x14ac:dyDescent="0.25">
      <c r="A114" s="20" t="s">
        <v>575</v>
      </c>
      <c r="B114" s="26" t="s">
        <v>1250</v>
      </c>
      <c r="C114" s="20" t="s">
        <v>1234</v>
      </c>
      <c r="D114" s="20" t="s">
        <v>1240</v>
      </c>
      <c r="E114" s="104">
        <v>40184</v>
      </c>
      <c r="F114" s="110">
        <f t="shared" ca="1" si="2"/>
        <v>11</v>
      </c>
      <c r="G114" s="27" t="s">
        <v>21</v>
      </c>
      <c r="H114" s="28">
        <v>21220</v>
      </c>
      <c r="I114" s="21">
        <v>3</v>
      </c>
      <c r="J114" s="24">
        <f t="shared" si="3"/>
        <v>21838</v>
      </c>
      <c r="M114"/>
    </row>
    <row r="115" spans="1:13" x14ac:dyDescent="0.25">
      <c r="A115" s="20" t="s">
        <v>576</v>
      </c>
      <c r="B115" s="26" t="s">
        <v>1251</v>
      </c>
      <c r="C115" s="20" t="s">
        <v>1232</v>
      </c>
      <c r="D115" s="20" t="s">
        <v>1239</v>
      </c>
      <c r="E115" s="104">
        <v>39181</v>
      </c>
      <c r="F115" s="110">
        <f t="shared" ca="1" si="2"/>
        <v>14</v>
      </c>
      <c r="G115" s="27" t="s">
        <v>1246</v>
      </c>
      <c r="H115" s="28">
        <v>23330</v>
      </c>
      <c r="I115" s="21">
        <v>4</v>
      </c>
      <c r="J115" s="24">
        <f t="shared" si="3"/>
        <v>24009</v>
      </c>
      <c r="M115"/>
    </row>
    <row r="116" spans="1:13" x14ac:dyDescent="0.25">
      <c r="A116" s="20" t="s">
        <v>577</v>
      </c>
      <c r="B116" s="26" t="s">
        <v>1254</v>
      </c>
      <c r="C116" s="20" t="s">
        <v>1232</v>
      </c>
      <c r="D116" s="20" t="s">
        <v>1241</v>
      </c>
      <c r="E116" s="104">
        <v>39785</v>
      </c>
      <c r="F116" s="110">
        <f t="shared" ca="1" si="2"/>
        <v>12</v>
      </c>
      <c r="G116" s="27" t="s">
        <v>1248</v>
      </c>
      <c r="H116" s="28">
        <v>80690</v>
      </c>
      <c r="I116" s="21">
        <v>3</v>
      </c>
      <c r="J116" s="24">
        <f t="shared" si="3"/>
        <v>83038</v>
      </c>
      <c r="M116"/>
    </row>
    <row r="117" spans="1:13" x14ac:dyDescent="0.25">
      <c r="A117" s="20" t="s">
        <v>578</v>
      </c>
      <c r="B117" s="26" t="s">
        <v>1250</v>
      </c>
      <c r="C117" s="20" t="s">
        <v>1222</v>
      </c>
      <c r="D117" s="20" t="s">
        <v>1241</v>
      </c>
      <c r="E117" s="104">
        <v>36787</v>
      </c>
      <c r="F117" s="110">
        <f t="shared" ca="1" si="2"/>
        <v>20</v>
      </c>
      <c r="G117" s="27" t="s">
        <v>1248</v>
      </c>
      <c r="H117" s="28">
        <v>89640</v>
      </c>
      <c r="I117" s="21">
        <v>4</v>
      </c>
      <c r="J117" s="24">
        <f t="shared" si="3"/>
        <v>92249</v>
      </c>
      <c r="M117"/>
    </row>
    <row r="118" spans="1:13" x14ac:dyDescent="0.25">
      <c r="A118" s="20" t="s">
        <v>579</v>
      </c>
      <c r="B118" s="26" t="s">
        <v>1249</v>
      </c>
      <c r="C118" s="20" t="s">
        <v>1232</v>
      </c>
      <c r="D118" s="20" t="s">
        <v>1239</v>
      </c>
      <c r="E118" s="104">
        <v>39106</v>
      </c>
      <c r="F118" s="110">
        <f t="shared" ca="1" si="2"/>
        <v>14</v>
      </c>
      <c r="G118" s="27" t="s">
        <v>1246</v>
      </c>
      <c r="H118" s="28">
        <v>45500</v>
      </c>
      <c r="I118" s="21">
        <v>3</v>
      </c>
      <c r="J118" s="24">
        <f t="shared" si="3"/>
        <v>46824</v>
      </c>
      <c r="M118"/>
    </row>
    <row r="119" spans="1:13" x14ac:dyDescent="0.25">
      <c r="A119" s="20" t="s">
        <v>580</v>
      </c>
      <c r="B119" s="26" t="s">
        <v>1252</v>
      </c>
      <c r="C119" s="20" t="s">
        <v>229</v>
      </c>
      <c r="D119" s="20" t="s">
        <v>1239</v>
      </c>
      <c r="E119" s="104">
        <v>36662</v>
      </c>
      <c r="F119" s="110">
        <f t="shared" ca="1" si="2"/>
        <v>20</v>
      </c>
      <c r="G119" s="27" t="s">
        <v>1246</v>
      </c>
      <c r="H119" s="28">
        <v>52490</v>
      </c>
      <c r="I119" s="21">
        <v>4</v>
      </c>
      <c r="J119" s="24">
        <f t="shared" si="3"/>
        <v>54017</v>
      </c>
      <c r="M119"/>
    </row>
    <row r="120" spans="1:13" x14ac:dyDescent="0.25">
      <c r="A120" s="20" t="s">
        <v>581</v>
      </c>
      <c r="B120" s="26" t="s">
        <v>1252</v>
      </c>
      <c r="C120" s="20" t="s">
        <v>1222</v>
      </c>
      <c r="D120" s="20" t="s">
        <v>1241</v>
      </c>
      <c r="E120" s="105">
        <v>40410</v>
      </c>
      <c r="F120" s="110">
        <f t="shared" ca="1" si="2"/>
        <v>10</v>
      </c>
      <c r="G120" s="27" t="s">
        <v>1248</v>
      </c>
      <c r="H120" s="28">
        <v>57680</v>
      </c>
      <c r="I120" s="21">
        <v>4</v>
      </c>
      <c r="J120" s="24">
        <f t="shared" si="3"/>
        <v>59358</v>
      </c>
      <c r="M120"/>
    </row>
    <row r="121" spans="1:13" x14ac:dyDescent="0.25">
      <c r="A121" s="20" t="s">
        <v>582</v>
      </c>
      <c r="B121" s="26" t="s">
        <v>1250</v>
      </c>
      <c r="C121" s="20" t="s">
        <v>1226</v>
      </c>
      <c r="D121" s="20" t="s">
        <v>1240</v>
      </c>
      <c r="E121" s="104">
        <v>40572</v>
      </c>
      <c r="F121" s="110">
        <f t="shared" ca="1" si="2"/>
        <v>10</v>
      </c>
      <c r="G121" s="27" t="s">
        <v>1246</v>
      </c>
      <c r="H121" s="28">
        <v>10520</v>
      </c>
      <c r="I121" s="21">
        <v>4</v>
      </c>
      <c r="J121" s="24">
        <f t="shared" si="3"/>
        <v>10826</v>
      </c>
      <c r="M121"/>
    </row>
    <row r="122" spans="1:13" x14ac:dyDescent="0.25">
      <c r="A122" s="20" t="s">
        <v>583</v>
      </c>
      <c r="B122" s="26" t="s">
        <v>1249</v>
      </c>
      <c r="C122" s="20" t="s">
        <v>229</v>
      </c>
      <c r="D122" s="20" t="s">
        <v>1240</v>
      </c>
      <c r="E122" s="104">
        <v>40351</v>
      </c>
      <c r="F122" s="110">
        <f t="shared" ca="1" si="2"/>
        <v>10</v>
      </c>
      <c r="G122" s="27" t="s">
        <v>1246</v>
      </c>
      <c r="H122" s="28">
        <v>20040</v>
      </c>
      <c r="I122" s="21">
        <v>3</v>
      </c>
      <c r="J122" s="24">
        <f t="shared" si="3"/>
        <v>20623</v>
      </c>
      <c r="M122"/>
    </row>
    <row r="123" spans="1:13" x14ac:dyDescent="0.25">
      <c r="A123" s="20" t="s">
        <v>584</v>
      </c>
      <c r="B123" s="26" t="s">
        <v>1249</v>
      </c>
      <c r="C123" s="20" t="s">
        <v>1227</v>
      </c>
      <c r="D123" s="20" t="s">
        <v>1239</v>
      </c>
      <c r="E123" s="104">
        <v>40085</v>
      </c>
      <c r="F123" s="110">
        <f t="shared" ca="1" si="2"/>
        <v>11</v>
      </c>
      <c r="G123" s="27" t="s">
        <v>1243</v>
      </c>
      <c r="H123" s="28">
        <v>41490</v>
      </c>
      <c r="I123" s="21">
        <v>5</v>
      </c>
      <c r="J123" s="24">
        <f t="shared" si="3"/>
        <v>42697</v>
      </c>
      <c r="M123"/>
    </row>
    <row r="124" spans="1:13" x14ac:dyDescent="0.25">
      <c r="A124" s="20" t="s">
        <v>585</v>
      </c>
      <c r="B124" s="26" t="s">
        <v>1249</v>
      </c>
      <c r="C124" s="20" t="s">
        <v>1222</v>
      </c>
      <c r="D124" s="20" t="s">
        <v>1239</v>
      </c>
      <c r="E124" s="104">
        <v>37138</v>
      </c>
      <c r="F124" s="110">
        <f t="shared" ca="1" si="2"/>
        <v>19</v>
      </c>
      <c r="G124" s="27" t="s">
        <v>1243</v>
      </c>
      <c r="H124" s="28">
        <v>29130</v>
      </c>
      <c r="I124" s="21">
        <v>1</v>
      </c>
      <c r="J124" s="24">
        <f t="shared" si="3"/>
        <v>29978</v>
      </c>
      <c r="M124"/>
    </row>
    <row r="125" spans="1:13" x14ac:dyDescent="0.25">
      <c r="A125" s="20" t="s">
        <v>586</v>
      </c>
      <c r="B125" s="26" t="s">
        <v>1254</v>
      </c>
      <c r="C125" s="20" t="s">
        <v>1236</v>
      </c>
      <c r="D125" s="20" t="s">
        <v>1242</v>
      </c>
      <c r="E125" s="104">
        <v>36557</v>
      </c>
      <c r="F125" s="110">
        <f t="shared" ca="1" si="2"/>
        <v>21</v>
      </c>
      <c r="G125" s="27" t="s">
        <v>1248</v>
      </c>
      <c r="H125" s="28">
        <v>15552</v>
      </c>
      <c r="I125" s="21">
        <v>4</v>
      </c>
      <c r="J125" s="24">
        <f t="shared" si="3"/>
        <v>16005</v>
      </c>
      <c r="M125"/>
    </row>
    <row r="126" spans="1:13" x14ac:dyDescent="0.25">
      <c r="A126" s="20" t="s">
        <v>587</v>
      </c>
      <c r="B126" s="26" t="s">
        <v>1251</v>
      </c>
      <c r="C126" s="20" t="s">
        <v>1233</v>
      </c>
      <c r="D126" s="20" t="s">
        <v>1239</v>
      </c>
      <c r="E126" s="104">
        <v>41137</v>
      </c>
      <c r="F126" s="110">
        <f t="shared" ca="1" si="2"/>
        <v>8</v>
      </c>
      <c r="G126" s="27" t="s">
        <v>1243</v>
      </c>
      <c r="H126" s="28">
        <v>39160</v>
      </c>
      <c r="I126" s="21">
        <v>3</v>
      </c>
      <c r="J126" s="24">
        <f t="shared" si="3"/>
        <v>40300</v>
      </c>
      <c r="M126"/>
    </row>
    <row r="127" spans="1:13" x14ac:dyDescent="0.25">
      <c r="A127" s="20" t="s">
        <v>588</v>
      </c>
      <c r="B127" s="26" t="s">
        <v>1250</v>
      </c>
      <c r="C127" s="20" t="s">
        <v>1232</v>
      </c>
      <c r="D127" s="20" t="s">
        <v>1241</v>
      </c>
      <c r="E127" s="104">
        <v>38044</v>
      </c>
      <c r="F127" s="110">
        <f t="shared" ca="1" si="2"/>
        <v>17</v>
      </c>
      <c r="G127" s="27" t="s">
        <v>1248</v>
      </c>
      <c r="H127" s="28">
        <v>57410</v>
      </c>
      <c r="I127" s="21">
        <v>2</v>
      </c>
      <c r="J127" s="24">
        <f t="shared" si="3"/>
        <v>59081</v>
      </c>
      <c r="M127"/>
    </row>
    <row r="128" spans="1:13" x14ac:dyDescent="0.25">
      <c r="A128" s="20" t="s">
        <v>589</v>
      </c>
      <c r="B128" s="26" t="s">
        <v>1252</v>
      </c>
      <c r="C128" s="20" t="s">
        <v>1225</v>
      </c>
      <c r="D128" s="20" t="s">
        <v>1239</v>
      </c>
      <c r="E128" s="104">
        <v>36619</v>
      </c>
      <c r="F128" s="110">
        <f t="shared" ca="1" si="2"/>
        <v>21</v>
      </c>
      <c r="G128" s="27" t="s">
        <v>1244</v>
      </c>
      <c r="H128" s="28">
        <v>56440</v>
      </c>
      <c r="I128" s="21">
        <v>1</v>
      </c>
      <c r="J128" s="24">
        <f t="shared" si="3"/>
        <v>58082</v>
      </c>
      <c r="M128"/>
    </row>
    <row r="129" spans="1:13" x14ac:dyDescent="0.25">
      <c r="A129" s="20" t="s">
        <v>590</v>
      </c>
      <c r="B129" s="26" t="s">
        <v>1252</v>
      </c>
      <c r="C129" s="20" t="s">
        <v>1232</v>
      </c>
      <c r="D129" s="20" t="s">
        <v>1239</v>
      </c>
      <c r="E129" s="104">
        <v>36122</v>
      </c>
      <c r="F129" s="110">
        <f t="shared" ca="1" si="2"/>
        <v>22</v>
      </c>
      <c r="G129" s="27" t="s">
        <v>1245</v>
      </c>
      <c r="H129" s="28">
        <v>22660</v>
      </c>
      <c r="I129" s="21">
        <v>2</v>
      </c>
      <c r="J129" s="24">
        <f t="shared" si="3"/>
        <v>23319</v>
      </c>
      <c r="M129"/>
    </row>
    <row r="130" spans="1:13" x14ac:dyDescent="0.25">
      <c r="A130" s="20" t="s">
        <v>591</v>
      </c>
      <c r="B130" s="26" t="s">
        <v>1253</v>
      </c>
      <c r="C130" s="20" t="s">
        <v>1236</v>
      </c>
      <c r="D130" s="20" t="s">
        <v>1241</v>
      </c>
      <c r="E130" s="105">
        <v>40638</v>
      </c>
      <c r="F130" s="110">
        <f t="shared" ref="F130:F193" ca="1" si="4">DATEDIF(E130,TODAY(),"y")</f>
        <v>10</v>
      </c>
      <c r="G130" s="27" t="s">
        <v>1248</v>
      </c>
      <c r="H130" s="28">
        <v>42990</v>
      </c>
      <c r="I130" s="21">
        <v>4</v>
      </c>
      <c r="J130" s="24">
        <f t="shared" ref="J130:J193" si="5">ROUND(H130*$K$1+H130,0)</f>
        <v>44241</v>
      </c>
      <c r="M130"/>
    </row>
    <row r="131" spans="1:13" x14ac:dyDescent="0.25">
      <c r="A131" s="20" t="s">
        <v>592</v>
      </c>
      <c r="B131" s="26" t="s">
        <v>1253</v>
      </c>
      <c r="C131" s="20" t="s">
        <v>1222</v>
      </c>
      <c r="D131" s="20" t="s">
        <v>1241</v>
      </c>
      <c r="E131" s="104">
        <v>38986</v>
      </c>
      <c r="F131" s="110">
        <f t="shared" ca="1" si="4"/>
        <v>14</v>
      </c>
      <c r="G131" s="27" t="s">
        <v>1248</v>
      </c>
      <c r="H131" s="28">
        <v>36230</v>
      </c>
      <c r="I131" s="21">
        <v>2</v>
      </c>
      <c r="J131" s="24">
        <f t="shared" si="5"/>
        <v>37284</v>
      </c>
      <c r="M131"/>
    </row>
    <row r="132" spans="1:13" x14ac:dyDescent="0.25">
      <c r="A132" s="20" t="s">
        <v>593</v>
      </c>
      <c r="B132" s="26" t="s">
        <v>1249</v>
      </c>
      <c r="C132" s="20" t="s">
        <v>1224</v>
      </c>
      <c r="D132" s="20" t="s">
        <v>1241</v>
      </c>
      <c r="E132" s="104">
        <v>35959</v>
      </c>
      <c r="F132" s="110">
        <f t="shared" ca="1" si="4"/>
        <v>22</v>
      </c>
      <c r="G132" s="27" t="s">
        <v>1248</v>
      </c>
      <c r="H132" s="28">
        <v>64470</v>
      </c>
      <c r="I132" s="21">
        <v>3</v>
      </c>
      <c r="J132" s="24">
        <f t="shared" si="5"/>
        <v>66346</v>
      </c>
      <c r="M132"/>
    </row>
    <row r="133" spans="1:13" x14ac:dyDescent="0.25">
      <c r="A133" s="20" t="s">
        <v>594</v>
      </c>
      <c r="B133" s="26" t="s">
        <v>1249</v>
      </c>
      <c r="C133" s="20" t="s">
        <v>1222</v>
      </c>
      <c r="D133" s="20" t="s">
        <v>1239</v>
      </c>
      <c r="E133" s="104">
        <v>40624</v>
      </c>
      <c r="F133" s="110">
        <f t="shared" ca="1" si="4"/>
        <v>10</v>
      </c>
      <c r="G133" s="27" t="s">
        <v>21</v>
      </c>
      <c r="H133" s="28">
        <v>86500</v>
      </c>
      <c r="I133" s="21">
        <v>1</v>
      </c>
      <c r="J133" s="24">
        <f t="shared" si="5"/>
        <v>89017</v>
      </c>
      <c r="M133"/>
    </row>
    <row r="134" spans="1:13" x14ac:dyDescent="0.25">
      <c r="A134" s="20" t="s">
        <v>595</v>
      </c>
      <c r="B134" s="26" t="s">
        <v>1249</v>
      </c>
      <c r="C134" s="20" t="s">
        <v>1237</v>
      </c>
      <c r="D134" s="20" t="s">
        <v>1241</v>
      </c>
      <c r="E134" s="104">
        <v>40719</v>
      </c>
      <c r="F134" s="110">
        <f t="shared" ca="1" si="4"/>
        <v>9</v>
      </c>
      <c r="G134" s="27" t="s">
        <v>1248</v>
      </c>
      <c r="H134" s="28">
        <v>66132</v>
      </c>
      <c r="I134" s="21">
        <v>4</v>
      </c>
      <c r="J134" s="24">
        <f t="shared" si="5"/>
        <v>68056</v>
      </c>
      <c r="M134"/>
    </row>
    <row r="135" spans="1:13" x14ac:dyDescent="0.25">
      <c r="A135" s="20" t="s">
        <v>596</v>
      </c>
      <c r="B135" s="26" t="s">
        <v>1250</v>
      </c>
      <c r="C135" s="20" t="s">
        <v>1222</v>
      </c>
      <c r="D135" s="20" t="s">
        <v>1240</v>
      </c>
      <c r="E135" s="104">
        <v>36084</v>
      </c>
      <c r="F135" s="110">
        <f t="shared" ca="1" si="4"/>
        <v>22</v>
      </c>
      <c r="G135" s="27" t="s">
        <v>1245</v>
      </c>
      <c r="H135" s="28">
        <v>45750</v>
      </c>
      <c r="I135" s="21">
        <v>5</v>
      </c>
      <c r="J135" s="24">
        <f t="shared" si="5"/>
        <v>47081</v>
      </c>
      <c r="M135"/>
    </row>
    <row r="136" spans="1:13" x14ac:dyDescent="0.25">
      <c r="A136" s="20" t="s">
        <v>597</v>
      </c>
      <c r="B136" s="26" t="s">
        <v>1253</v>
      </c>
      <c r="C136" s="20" t="s">
        <v>1236</v>
      </c>
      <c r="D136" s="20" t="s">
        <v>1239</v>
      </c>
      <c r="E136" s="104">
        <v>39134</v>
      </c>
      <c r="F136" s="110">
        <f t="shared" ca="1" si="4"/>
        <v>14</v>
      </c>
      <c r="G136" s="27" t="s">
        <v>1246</v>
      </c>
      <c r="H136" s="28">
        <v>45110</v>
      </c>
      <c r="I136" s="21">
        <v>2</v>
      </c>
      <c r="J136" s="24">
        <f t="shared" si="5"/>
        <v>46423</v>
      </c>
      <c r="M136"/>
    </row>
    <row r="137" spans="1:13" x14ac:dyDescent="0.25">
      <c r="A137" s="20" t="s">
        <v>598</v>
      </c>
      <c r="B137" s="26" t="s">
        <v>1253</v>
      </c>
      <c r="C137" s="20" t="s">
        <v>1234</v>
      </c>
      <c r="D137" s="20" t="s">
        <v>1239</v>
      </c>
      <c r="E137" s="104">
        <v>36082</v>
      </c>
      <c r="F137" s="110">
        <f t="shared" ca="1" si="4"/>
        <v>22</v>
      </c>
      <c r="G137" s="27" t="s">
        <v>1246</v>
      </c>
      <c r="H137" s="28">
        <v>82400</v>
      </c>
      <c r="I137" s="21">
        <v>2</v>
      </c>
      <c r="J137" s="24">
        <f t="shared" si="5"/>
        <v>84798</v>
      </c>
      <c r="M137"/>
    </row>
    <row r="138" spans="1:13" x14ac:dyDescent="0.25">
      <c r="A138" s="20" t="s">
        <v>599</v>
      </c>
      <c r="B138" s="26" t="s">
        <v>1252</v>
      </c>
      <c r="C138" s="20" t="s">
        <v>1222</v>
      </c>
      <c r="D138" s="20" t="s">
        <v>1239</v>
      </c>
      <c r="E138" s="104">
        <v>39899</v>
      </c>
      <c r="F138" s="110">
        <f t="shared" ca="1" si="4"/>
        <v>12</v>
      </c>
      <c r="G138" s="27" t="s">
        <v>1243</v>
      </c>
      <c r="H138" s="28">
        <v>24790</v>
      </c>
      <c r="I138" s="21">
        <v>3</v>
      </c>
      <c r="J138" s="24">
        <f t="shared" si="5"/>
        <v>25511</v>
      </c>
      <c r="M138"/>
    </row>
    <row r="139" spans="1:13" x14ac:dyDescent="0.25">
      <c r="A139" s="20" t="s">
        <v>600</v>
      </c>
      <c r="B139" s="26" t="s">
        <v>1249</v>
      </c>
      <c r="C139" s="20" t="s">
        <v>435</v>
      </c>
      <c r="D139" s="20" t="s">
        <v>1242</v>
      </c>
      <c r="E139" s="104">
        <v>36084</v>
      </c>
      <c r="F139" s="110">
        <f t="shared" ca="1" si="4"/>
        <v>22</v>
      </c>
      <c r="G139" s="27" t="s">
        <v>1248</v>
      </c>
      <c r="H139" s="28">
        <v>21668</v>
      </c>
      <c r="I139" s="21">
        <v>4</v>
      </c>
      <c r="J139" s="24">
        <f t="shared" si="5"/>
        <v>22299</v>
      </c>
      <c r="M139"/>
    </row>
    <row r="140" spans="1:13" x14ac:dyDescent="0.25">
      <c r="A140" s="20" t="s">
        <v>601</v>
      </c>
      <c r="B140" s="26" t="s">
        <v>1249</v>
      </c>
      <c r="C140" s="20" t="s">
        <v>1222</v>
      </c>
      <c r="D140" s="20" t="s">
        <v>1239</v>
      </c>
      <c r="E140" s="104">
        <v>40765</v>
      </c>
      <c r="F140" s="110">
        <f t="shared" ca="1" si="4"/>
        <v>9</v>
      </c>
      <c r="G140" s="27" t="s">
        <v>1244</v>
      </c>
      <c r="H140" s="28">
        <v>77740</v>
      </c>
      <c r="I140" s="21">
        <v>1</v>
      </c>
      <c r="J140" s="24">
        <f t="shared" si="5"/>
        <v>80002</v>
      </c>
      <c r="M140"/>
    </row>
    <row r="141" spans="1:13" x14ac:dyDescent="0.25">
      <c r="A141" s="20" t="s">
        <v>602</v>
      </c>
      <c r="B141" s="26" t="s">
        <v>1250</v>
      </c>
      <c r="C141" s="20" t="s">
        <v>1236</v>
      </c>
      <c r="D141" s="20" t="s">
        <v>1241</v>
      </c>
      <c r="E141" s="104">
        <v>38793</v>
      </c>
      <c r="F141" s="110">
        <f t="shared" ca="1" si="4"/>
        <v>15</v>
      </c>
      <c r="G141" s="27" t="s">
        <v>1248</v>
      </c>
      <c r="H141" s="28">
        <v>85930</v>
      </c>
      <c r="I141" s="21">
        <v>2</v>
      </c>
      <c r="J141" s="24">
        <f t="shared" si="5"/>
        <v>88431</v>
      </c>
      <c r="M141"/>
    </row>
    <row r="142" spans="1:13" x14ac:dyDescent="0.25">
      <c r="A142" s="20" t="s">
        <v>603</v>
      </c>
      <c r="B142" s="26" t="s">
        <v>1251</v>
      </c>
      <c r="C142" s="20" t="s">
        <v>1234</v>
      </c>
      <c r="D142" s="20" t="s">
        <v>1239</v>
      </c>
      <c r="E142" s="104">
        <v>41177</v>
      </c>
      <c r="F142" s="110">
        <f t="shared" ca="1" si="4"/>
        <v>8</v>
      </c>
      <c r="G142" s="27" t="s">
        <v>1243</v>
      </c>
      <c r="H142" s="28">
        <v>64510</v>
      </c>
      <c r="I142" s="21">
        <v>3</v>
      </c>
      <c r="J142" s="24">
        <f t="shared" si="5"/>
        <v>66387</v>
      </c>
      <c r="M142"/>
    </row>
    <row r="143" spans="1:13" x14ac:dyDescent="0.25">
      <c r="A143" s="20" t="s">
        <v>604</v>
      </c>
      <c r="B143" s="26" t="s">
        <v>1254</v>
      </c>
      <c r="C143" s="20" t="s">
        <v>1232</v>
      </c>
      <c r="D143" s="20" t="s">
        <v>1241</v>
      </c>
      <c r="E143" s="104">
        <v>37820</v>
      </c>
      <c r="F143" s="110">
        <f t="shared" ca="1" si="4"/>
        <v>17</v>
      </c>
      <c r="G143" s="27" t="s">
        <v>1248</v>
      </c>
      <c r="H143" s="28">
        <v>75420</v>
      </c>
      <c r="I143" s="21">
        <v>1</v>
      </c>
      <c r="J143" s="24">
        <f t="shared" si="5"/>
        <v>77615</v>
      </c>
      <c r="M143"/>
    </row>
    <row r="144" spans="1:13" x14ac:dyDescent="0.25">
      <c r="A144" s="20" t="s">
        <v>605</v>
      </c>
      <c r="B144" s="26" t="s">
        <v>1250</v>
      </c>
      <c r="C144" s="20" t="s">
        <v>1227</v>
      </c>
      <c r="D144" s="20" t="s">
        <v>1239</v>
      </c>
      <c r="E144" s="104">
        <v>36506</v>
      </c>
      <c r="F144" s="110">
        <f t="shared" ca="1" si="4"/>
        <v>21</v>
      </c>
      <c r="G144" s="27" t="s">
        <v>1246</v>
      </c>
      <c r="H144" s="28">
        <v>32100</v>
      </c>
      <c r="I144" s="21">
        <v>1</v>
      </c>
      <c r="J144" s="24">
        <f t="shared" si="5"/>
        <v>33034</v>
      </c>
      <c r="M144"/>
    </row>
    <row r="145" spans="1:13" x14ac:dyDescent="0.25">
      <c r="A145" s="20" t="s">
        <v>606</v>
      </c>
      <c r="B145" s="26" t="s">
        <v>1252</v>
      </c>
      <c r="C145" s="20" t="s">
        <v>1230</v>
      </c>
      <c r="D145" s="20" t="s">
        <v>1239</v>
      </c>
      <c r="E145" s="104">
        <v>40452</v>
      </c>
      <c r="F145" s="110">
        <f t="shared" ca="1" si="4"/>
        <v>10</v>
      </c>
      <c r="G145" s="27" t="s">
        <v>1246</v>
      </c>
      <c r="H145" s="28">
        <v>43410</v>
      </c>
      <c r="I145" s="21">
        <v>1</v>
      </c>
      <c r="J145" s="24">
        <f t="shared" si="5"/>
        <v>44673</v>
      </c>
      <c r="M145"/>
    </row>
    <row r="146" spans="1:13" x14ac:dyDescent="0.25">
      <c r="A146" s="20" t="s">
        <v>607</v>
      </c>
      <c r="B146" s="26" t="s">
        <v>1250</v>
      </c>
      <c r="C146" s="20" t="s">
        <v>1222</v>
      </c>
      <c r="D146" s="20" t="s">
        <v>1241</v>
      </c>
      <c r="E146" s="104">
        <v>40259</v>
      </c>
      <c r="F146" s="110">
        <f t="shared" ca="1" si="4"/>
        <v>11</v>
      </c>
      <c r="G146" s="27" t="s">
        <v>1248</v>
      </c>
      <c r="H146" s="28">
        <v>73190</v>
      </c>
      <c r="I146" s="21">
        <v>1</v>
      </c>
      <c r="J146" s="24">
        <f t="shared" si="5"/>
        <v>75320</v>
      </c>
      <c r="M146"/>
    </row>
    <row r="147" spans="1:13" x14ac:dyDescent="0.25">
      <c r="A147" s="20" t="s">
        <v>608</v>
      </c>
      <c r="B147" s="26" t="s">
        <v>1250</v>
      </c>
      <c r="C147" s="20" t="s">
        <v>1236</v>
      </c>
      <c r="D147" s="20" t="s">
        <v>1239</v>
      </c>
      <c r="E147" s="104">
        <v>39283</v>
      </c>
      <c r="F147" s="110">
        <f t="shared" ca="1" si="4"/>
        <v>13</v>
      </c>
      <c r="G147" s="27" t="s">
        <v>1243</v>
      </c>
      <c r="H147" s="28">
        <v>24980</v>
      </c>
      <c r="I147" s="21">
        <v>3</v>
      </c>
      <c r="J147" s="24">
        <f t="shared" si="5"/>
        <v>25707</v>
      </c>
      <c r="M147"/>
    </row>
    <row r="148" spans="1:13" x14ac:dyDescent="0.25">
      <c r="A148" s="20" t="s">
        <v>609</v>
      </c>
      <c r="B148" s="26" t="s">
        <v>1253</v>
      </c>
      <c r="C148" s="20" t="s">
        <v>1228</v>
      </c>
      <c r="D148" s="20" t="s">
        <v>1240</v>
      </c>
      <c r="E148" s="105">
        <v>40505</v>
      </c>
      <c r="F148" s="110">
        <f t="shared" ca="1" si="4"/>
        <v>10</v>
      </c>
      <c r="G148" s="27" t="s">
        <v>1246</v>
      </c>
      <c r="H148" s="28">
        <v>46230</v>
      </c>
      <c r="I148" s="21">
        <v>2</v>
      </c>
      <c r="J148" s="24">
        <f t="shared" si="5"/>
        <v>47575</v>
      </c>
      <c r="M148"/>
    </row>
    <row r="149" spans="1:13" x14ac:dyDescent="0.25">
      <c r="A149" s="20" t="s">
        <v>610</v>
      </c>
      <c r="B149" s="26" t="s">
        <v>1251</v>
      </c>
      <c r="C149" s="20" t="s">
        <v>1232</v>
      </c>
      <c r="D149" s="20" t="s">
        <v>1241</v>
      </c>
      <c r="E149" s="104">
        <v>36600</v>
      </c>
      <c r="F149" s="110">
        <f t="shared" ca="1" si="4"/>
        <v>21</v>
      </c>
      <c r="G149" s="27" t="s">
        <v>1248</v>
      </c>
      <c r="H149" s="28">
        <v>41840</v>
      </c>
      <c r="I149" s="21">
        <v>2</v>
      </c>
      <c r="J149" s="24">
        <f t="shared" si="5"/>
        <v>43058</v>
      </c>
      <c r="M149"/>
    </row>
    <row r="150" spans="1:13" x14ac:dyDescent="0.25">
      <c r="A150" s="20" t="s">
        <v>611</v>
      </c>
      <c r="B150" s="26" t="s">
        <v>1250</v>
      </c>
      <c r="C150" s="20" t="s">
        <v>1232</v>
      </c>
      <c r="D150" s="20" t="s">
        <v>1239</v>
      </c>
      <c r="E150" s="104">
        <v>39407</v>
      </c>
      <c r="F150" s="110">
        <f t="shared" ca="1" si="4"/>
        <v>13</v>
      </c>
      <c r="G150" s="27" t="s">
        <v>1246</v>
      </c>
      <c r="H150" s="28">
        <v>73072</v>
      </c>
      <c r="I150" s="21">
        <v>5</v>
      </c>
      <c r="J150" s="24">
        <f t="shared" si="5"/>
        <v>75198</v>
      </c>
      <c r="M150"/>
    </row>
    <row r="151" spans="1:13" x14ac:dyDescent="0.25">
      <c r="A151" s="20" t="s">
        <v>612</v>
      </c>
      <c r="B151" s="26" t="s">
        <v>1250</v>
      </c>
      <c r="C151" s="20" t="s">
        <v>1236</v>
      </c>
      <c r="D151" s="20" t="s">
        <v>1239</v>
      </c>
      <c r="E151" s="104">
        <v>36407</v>
      </c>
      <c r="F151" s="110">
        <f t="shared" ca="1" si="4"/>
        <v>21</v>
      </c>
      <c r="G151" s="27" t="s">
        <v>1245</v>
      </c>
      <c r="H151" s="28">
        <v>45880</v>
      </c>
      <c r="I151" s="21">
        <v>5</v>
      </c>
      <c r="J151" s="24">
        <f t="shared" si="5"/>
        <v>47215</v>
      </c>
      <c r="M151"/>
    </row>
    <row r="152" spans="1:13" x14ac:dyDescent="0.25">
      <c r="A152" s="20" t="s">
        <v>613</v>
      </c>
      <c r="B152" s="26" t="s">
        <v>1252</v>
      </c>
      <c r="C152" s="20" t="s">
        <v>1232</v>
      </c>
      <c r="D152" s="20" t="s">
        <v>1241</v>
      </c>
      <c r="E152" s="104">
        <v>39633</v>
      </c>
      <c r="F152" s="110">
        <f t="shared" ca="1" si="4"/>
        <v>12</v>
      </c>
      <c r="G152" s="27" t="s">
        <v>1248</v>
      </c>
      <c r="H152" s="28">
        <v>39680</v>
      </c>
      <c r="I152" s="21">
        <v>1</v>
      </c>
      <c r="J152" s="24">
        <f t="shared" si="5"/>
        <v>40835</v>
      </c>
      <c r="M152"/>
    </row>
    <row r="153" spans="1:13" x14ac:dyDescent="0.25">
      <c r="A153" s="20" t="s">
        <v>614</v>
      </c>
      <c r="B153" s="26" t="s">
        <v>1250</v>
      </c>
      <c r="C153" s="20" t="s">
        <v>1232</v>
      </c>
      <c r="D153" s="20" t="s">
        <v>1239</v>
      </c>
      <c r="E153" s="104">
        <v>37394</v>
      </c>
      <c r="F153" s="110">
        <f t="shared" ca="1" si="4"/>
        <v>18</v>
      </c>
      <c r="G153" s="27" t="s">
        <v>1243</v>
      </c>
      <c r="H153" s="28">
        <v>28970</v>
      </c>
      <c r="I153" s="21">
        <v>3</v>
      </c>
      <c r="J153" s="24">
        <f t="shared" si="5"/>
        <v>29813</v>
      </c>
      <c r="M153"/>
    </row>
    <row r="154" spans="1:13" x14ac:dyDescent="0.25">
      <c r="A154" s="20" t="s">
        <v>615</v>
      </c>
      <c r="B154" s="26" t="s">
        <v>1251</v>
      </c>
      <c r="C154" s="20" t="s">
        <v>1232</v>
      </c>
      <c r="D154" s="20" t="s">
        <v>1239</v>
      </c>
      <c r="E154" s="104">
        <v>39472</v>
      </c>
      <c r="F154" s="110">
        <f t="shared" ca="1" si="4"/>
        <v>13</v>
      </c>
      <c r="G154" s="27" t="s">
        <v>1243</v>
      </c>
      <c r="H154" s="28">
        <v>41060</v>
      </c>
      <c r="I154" s="21">
        <v>3</v>
      </c>
      <c r="J154" s="24">
        <f t="shared" si="5"/>
        <v>42255</v>
      </c>
      <c r="M154"/>
    </row>
    <row r="155" spans="1:13" x14ac:dyDescent="0.25">
      <c r="A155" s="20" t="s">
        <v>616</v>
      </c>
      <c r="B155" s="26" t="s">
        <v>1252</v>
      </c>
      <c r="C155" s="20" t="s">
        <v>1232</v>
      </c>
      <c r="D155" s="20" t="s">
        <v>1241</v>
      </c>
      <c r="E155" s="104">
        <v>39822</v>
      </c>
      <c r="F155" s="110">
        <f t="shared" ca="1" si="4"/>
        <v>12</v>
      </c>
      <c r="G155" s="27" t="s">
        <v>1248</v>
      </c>
      <c r="H155" s="28">
        <v>60040</v>
      </c>
      <c r="I155" s="21">
        <v>5</v>
      </c>
      <c r="J155" s="24">
        <f t="shared" si="5"/>
        <v>61787</v>
      </c>
      <c r="M155"/>
    </row>
    <row r="156" spans="1:13" x14ac:dyDescent="0.25">
      <c r="A156" s="20" t="s">
        <v>617</v>
      </c>
      <c r="B156" s="26" t="s">
        <v>1251</v>
      </c>
      <c r="C156" s="20" t="s">
        <v>1227</v>
      </c>
      <c r="D156" s="20" t="s">
        <v>1241</v>
      </c>
      <c r="E156" s="104">
        <v>36038</v>
      </c>
      <c r="F156" s="110">
        <f t="shared" ca="1" si="4"/>
        <v>22</v>
      </c>
      <c r="G156" s="27" t="s">
        <v>1248</v>
      </c>
      <c r="H156" s="28">
        <v>30340</v>
      </c>
      <c r="I156" s="21">
        <v>3</v>
      </c>
      <c r="J156" s="24">
        <f t="shared" si="5"/>
        <v>31223</v>
      </c>
      <c r="M156"/>
    </row>
    <row r="157" spans="1:13" x14ac:dyDescent="0.25">
      <c r="A157" s="20" t="s">
        <v>618</v>
      </c>
      <c r="B157" s="26" t="s">
        <v>1254</v>
      </c>
      <c r="C157" s="20" t="s">
        <v>1236</v>
      </c>
      <c r="D157" s="20" t="s">
        <v>1241</v>
      </c>
      <c r="E157" s="107">
        <v>40334</v>
      </c>
      <c r="F157" s="110">
        <f t="shared" ca="1" si="4"/>
        <v>10</v>
      </c>
      <c r="G157" s="27" t="s">
        <v>1248</v>
      </c>
      <c r="H157" s="28">
        <v>47280</v>
      </c>
      <c r="I157" s="21">
        <v>1</v>
      </c>
      <c r="J157" s="24">
        <f t="shared" si="5"/>
        <v>48656</v>
      </c>
      <c r="M157"/>
    </row>
    <row r="158" spans="1:13" x14ac:dyDescent="0.25">
      <c r="A158" s="20" t="s">
        <v>619</v>
      </c>
      <c r="B158" s="26" t="s">
        <v>1250</v>
      </c>
      <c r="C158" s="20" t="s">
        <v>1236</v>
      </c>
      <c r="D158" s="20" t="s">
        <v>1239</v>
      </c>
      <c r="E158" s="104">
        <v>39745</v>
      </c>
      <c r="F158" s="110">
        <f t="shared" ca="1" si="4"/>
        <v>12</v>
      </c>
      <c r="G158" s="27" t="s">
        <v>1246</v>
      </c>
      <c r="H158" s="28">
        <v>29330</v>
      </c>
      <c r="I158" s="21">
        <v>5</v>
      </c>
      <c r="J158" s="24">
        <f t="shared" si="5"/>
        <v>30184</v>
      </c>
      <c r="M158"/>
    </row>
    <row r="159" spans="1:13" x14ac:dyDescent="0.25">
      <c r="A159" s="20" t="s">
        <v>620</v>
      </c>
      <c r="B159" s="26" t="s">
        <v>1254</v>
      </c>
      <c r="C159" s="20" t="s">
        <v>1224</v>
      </c>
      <c r="D159" s="20" t="s">
        <v>1241</v>
      </c>
      <c r="E159" s="104">
        <v>36342</v>
      </c>
      <c r="F159" s="110">
        <f t="shared" ca="1" si="4"/>
        <v>21</v>
      </c>
      <c r="G159" s="27" t="s">
        <v>1248</v>
      </c>
      <c r="H159" s="28">
        <v>86970</v>
      </c>
      <c r="I159" s="21">
        <v>4</v>
      </c>
      <c r="J159" s="24">
        <f t="shared" si="5"/>
        <v>89501</v>
      </c>
      <c r="M159"/>
    </row>
    <row r="160" spans="1:13" x14ac:dyDescent="0.25">
      <c r="A160" s="20" t="s">
        <v>621</v>
      </c>
      <c r="B160" s="26" t="s">
        <v>1254</v>
      </c>
      <c r="C160" s="20" t="s">
        <v>1232</v>
      </c>
      <c r="D160" s="20" t="s">
        <v>1239</v>
      </c>
      <c r="E160" s="104">
        <v>39455</v>
      </c>
      <c r="F160" s="110">
        <f t="shared" ca="1" si="4"/>
        <v>13</v>
      </c>
      <c r="G160" s="27" t="s">
        <v>1246</v>
      </c>
      <c r="H160" s="28">
        <v>59420</v>
      </c>
      <c r="I160" s="21">
        <v>4</v>
      </c>
      <c r="J160" s="24">
        <f t="shared" si="5"/>
        <v>61149</v>
      </c>
      <c r="M160"/>
    </row>
    <row r="161" spans="1:13" x14ac:dyDescent="0.25">
      <c r="A161" s="20" t="s">
        <v>622</v>
      </c>
      <c r="B161" s="26" t="s">
        <v>1250</v>
      </c>
      <c r="C161" s="20" t="s">
        <v>1236</v>
      </c>
      <c r="D161" s="20" t="s">
        <v>1239</v>
      </c>
      <c r="E161" s="104">
        <v>36025</v>
      </c>
      <c r="F161" s="110">
        <f t="shared" ca="1" si="4"/>
        <v>22</v>
      </c>
      <c r="G161" s="27" t="s">
        <v>1245</v>
      </c>
      <c r="H161" s="28">
        <v>64470</v>
      </c>
      <c r="I161" s="21">
        <v>5</v>
      </c>
      <c r="J161" s="24">
        <f t="shared" si="5"/>
        <v>66346</v>
      </c>
      <c r="M161"/>
    </row>
    <row r="162" spans="1:13" x14ac:dyDescent="0.25">
      <c r="A162" s="20" t="s">
        <v>623</v>
      </c>
      <c r="B162" s="26" t="s">
        <v>1250</v>
      </c>
      <c r="C162" s="20" t="s">
        <v>1235</v>
      </c>
      <c r="D162" s="20" t="s">
        <v>1242</v>
      </c>
      <c r="E162" s="104">
        <v>39733</v>
      </c>
      <c r="F162" s="110">
        <f t="shared" ca="1" si="4"/>
        <v>12</v>
      </c>
      <c r="G162" s="27" t="s">
        <v>1248</v>
      </c>
      <c r="H162" s="28">
        <v>33232</v>
      </c>
      <c r="I162" s="21">
        <v>4</v>
      </c>
      <c r="J162" s="24">
        <f t="shared" si="5"/>
        <v>34199</v>
      </c>
      <c r="M162"/>
    </row>
    <row r="163" spans="1:13" x14ac:dyDescent="0.25">
      <c r="A163" s="20" t="s">
        <v>624</v>
      </c>
      <c r="B163" s="26" t="s">
        <v>1251</v>
      </c>
      <c r="C163" s="20" t="s">
        <v>1236</v>
      </c>
      <c r="D163" s="20" t="s">
        <v>1240</v>
      </c>
      <c r="E163" s="104">
        <v>36053</v>
      </c>
      <c r="F163" s="110">
        <f t="shared" ca="1" si="4"/>
        <v>22</v>
      </c>
      <c r="G163" s="27" t="s">
        <v>21</v>
      </c>
      <c r="H163" s="28">
        <v>46105</v>
      </c>
      <c r="I163" s="21">
        <v>5</v>
      </c>
      <c r="J163" s="24">
        <f t="shared" si="5"/>
        <v>47447</v>
      </c>
      <c r="M163"/>
    </row>
    <row r="164" spans="1:13" x14ac:dyDescent="0.25">
      <c r="A164" s="20" t="s">
        <v>625</v>
      </c>
      <c r="B164" s="26" t="s">
        <v>1250</v>
      </c>
      <c r="C164" s="20" t="s">
        <v>1234</v>
      </c>
      <c r="D164" s="20" t="s">
        <v>1240</v>
      </c>
      <c r="E164" s="104">
        <v>40299</v>
      </c>
      <c r="F164" s="110">
        <f t="shared" ca="1" si="4"/>
        <v>11</v>
      </c>
      <c r="G164" s="27" t="s">
        <v>21</v>
      </c>
      <c r="H164" s="28">
        <v>32835</v>
      </c>
      <c r="I164" s="21">
        <v>2</v>
      </c>
      <c r="J164" s="24">
        <f t="shared" si="5"/>
        <v>33790</v>
      </c>
      <c r="M164"/>
    </row>
    <row r="165" spans="1:13" x14ac:dyDescent="0.25">
      <c r="A165" s="20" t="s">
        <v>626</v>
      </c>
      <c r="B165" s="26" t="s">
        <v>1252</v>
      </c>
      <c r="C165" s="20" t="s">
        <v>1237</v>
      </c>
      <c r="D165" s="20" t="s">
        <v>1241</v>
      </c>
      <c r="E165" s="104">
        <v>40692</v>
      </c>
      <c r="F165" s="110">
        <f t="shared" ca="1" si="4"/>
        <v>9</v>
      </c>
      <c r="G165" s="27" t="s">
        <v>1248</v>
      </c>
      <c r="H165" s="28">
        <v>85510</v>
      </c>
      <c r="I165" s="21">
        <v>4</v>
      </c>
      <c r="J165" s="24">
        <f t="shared" si="5"/>
        <v>87998</v>
      </c>
      <c r="M165"/>
    </row>
    <row r="166" spans="1:13" x14ac:dyDescent="0.25">
      <c r="A166" s="20" t="s">
        <v>627</v>
      </c>
      <c r="B166" s="26" t="s">
        <v>1249</v>
      </c>
      <c r="C166" s="20" t="s">
        <v>1222</v>
      </c>
      <c r="D166" s="20" t="s">
        <v>1239</v>
      </c>
      <c r="E166" s="104">
        <v>36195</v>
      </c>
      <c r="F166" s="110">
        <f t="shared" ca="1" si="4"/>
        <v>22</v>
      </c>
      <c r="G166" s="27" t="s">
        <v>1244</v>
      </c>
      <c r="H166" s="28">
        <v>46360</v>
      </c>
      <c r="I166" s="21">
        <v>5</v>
      </c>
      <c r="J166" s="24">
        <f t="shared" si="5"/>
        <v>47709</v>
      </c>
      <c r="M166"/>
    </row>
    <row r="167" spans="1:13" x14ac:dyDescent="0.25">
      <c r="A167" s="20" t="s">
        <v>628</v>
      </c>
      <c r="B167" s="26" t="s">
        <v>1250</v>
      </c>
      <c r="C167" s="20" t="s">
        <v>1229</v>
      </c>
      <c r="D167" s="20" t="s">
        <v>1241</v>
      </c>
      <c r="E167" s="104">
        <v>39623</v>
      </c>
      <c r="F167" s="110">
        <f t="shared" ca="1" si="4"/>
        <v>12</v>
      </c>
      <c r="G167" s="27" t="s">
        <v>1248</v>
      </c>
      <c r="H167" s="28">
        <v>60060</v>
      </c>
      <c r="I167" s="21">
        <v>2</v>
      </c>
      <c r="J167" s="24">
        <f t="shared" si="5"/>
        <v>61808</v>
      </c>
      <c r="M167"/>
    </row>
    <row r="168" spans="1:13" x14ac:dyDescent="0.25">
      <c r="A168" s="20" t="s">
        <v>629</v>
      </c>
      <c r="B168" s="26" t="s">
        <v>1250</v>
      </c>
      <c r="C168" s="20" t="s">
        <v>1236</v>
      </c>
      <c r="D168" s="20" t="s">
        <v>1239</v>
      </c>
      <c r="E168" s="104">
        <v>36956</v>
      </c>
      <c r="F168" s="110">
        <f t="shared" ca="1" si="4"/>
        <v>20</v>
      </c>
      <c r="G168" s="27" t="s">
        <v>21</v>
      </c>
      <c r="H168" s="28">
        <v>49930</v>
      </c>
      <c r="I168" s="21">
        <v>1</v>
      </c>
      <c r="J168" s="24">
        <f t="shared" si="5"/>
        <v>51383</v>
      </c>
      <c r="M168"/>
    </row>
    <row r="169" spans="1:13" x14ac:dyDescent="0.25">
      <c r="A169" s="20" t="s">
        <v>630</v>
      </c>
      <c r="B169" s="26" t="s">
        <v>1249</v>
      </c>
      <c r="C169" s="20" t="s">
        <v>1232</v>
      </c>
      <c r="D169" s="20" t="s">
        <v>1239</v>
      </c>
      <c r="E169" s="104">
        <v>40953</v>
      </c>
      <c r="F169" s="110">
        <f t="shared" ca="1" si="4"/>
        <v>9</v>
      </c>
      <c r="G169" s="27" t="s">
        <v>21</v>
      </c>
      <c r="H169" s="28">
        <v>60380</v>
      </c>
      <c r="I169" s="21">
        <v>4</v>
      </c>
      <c r="J169" s="24">
        <f t="shared" si="5"/>
        <v>62137</v>
      </c>
      <c r="M169"/>
    </row>
    <row r="170" spans="1:13" x14ac:dyDescent="0.25">
      <c r="A170" s="20" t="s">
        <v>631</v>
      </c>
      <c r="B170" s="26" t="s">
        <v>1250</v>
      </c>
      <c r="C170" s="20" t="s">
        <v>1236</v>
      </c>
      <c r="D170" s="20" t="s">
        <v>1239</v>
      </c>
      <c r="E170" s="104">
        <v>37810</v>
      </c>
      <c r="F170" s="110">
        <f t="shared" ca="1" si="4"/>
        <v>17</v>
      </c>
      <c r="G170" s="27" t="s">
        <v>1246</v>
      </c>
      <c r="H170" s="28">
        <v>48010</v>
      </c>
      <c r="I170" s="21">
        <v>3</v>
      </c>
      <c r="J170" s="24">
        <f t="shared" si="5"/>
        <v>49407</v>
      </c>
      <c r="M170"/>
    </row>
    <row r="171" spans="1:13" x14ac:dyDescent="0.25">
      <c r="A171" s="20" t="s">
        <v>632</v>
      </c>
      <c r="B171" s="26" t="s">
        <v>1249</v>
      </c>
      <c r="C171" s="20" t="s">
        <v>1236</v>
      </c>
      <c r="D171" s="20" t="s">
        <v>1241</v>
      </c>
      <c r="E171" s="104">
        <v>39768</v>
      </c>
      <c r="F171" s="110">
        <f t="shared" ca="1" si="4"/>
        <v>12</v>
      </c>
      <c r="G171" s="27" t="s">
        <v>1248</v>
      </c>
      <c r="H171" s="28">
        <v>63610</v>
      </c>
      <c r="I171" s="21">
        <v>5</v>
      </c>
      <c r="J171" s="24">
        <f t="shared" si="5"/>
        <v>65461</v>
      </c>
      <c r="M171"/>
    </row>
    <row r="172" spans="1:13" x14ac:dyDescent="0.25">
      <c r="A172" s="20" t="s">
        <v>633</v>
      </c>
      <c r="B172" s="26" t="s">
        <v>1249</v>
      </c>
      <c r="C172" s="20" t="s">
        <v>1235</v>
      </c>
      <c r="D172" s="20" t="s">
        <v>1239</v>
      </c>
      <c r="E172" s="104">
        <v>40841</v>
      </c>
      <c r="F172" s="110">
        <f t="shared" ca="1" si="4"/>
        <v>9</v>
      </c>
      <c r="G172" s="27" t="s">
        <v>1243</v>
      </c>
      <c r="H172" s="28">
        <v>81530</v>
      </c>
      <c r="I172" s="21">
        <v>5</v>
      </c>
      <c r="J172" s="24">
        <f t="shared" si="5"/>
        <v>83903</v>
      </c>
      <c r="M172"/>
    </row>
    <row r="173" spans="1:13" x14ac:dyDescent="0.25">
      <c r="A173" s="20" t="s">
        <v>634</v>
      </c>
      <c r="B173" s="26" t="s">
        <v>1249</v>
      </c>
      <c r="C173" s="20" t="s">
        <v>1236</v>
      </c>
      <c r="D173" s="20" t="s">
        <v>1239</v>
      </c>
      <c r="E173" s="104">
        <v>40486</v>
      </c>
      <c r="F173" s="110">
        <f t="shared" ca="1" si="4"/>
        <v>10</v>
      </c>
      <c r="G173" s="27" t="s">
        <v>1246</v>
      </c>
      <c r="H173" s="28">
        <v>66440</v>
      </c>
      <c r="I173" s="21">
        <v>3</v>
      </c>
      <c r="J173" s="24">
        <f t="shared" si="5"/>
        <v>68373</v>
      </c>
      <c r="M173"/>
    </row>
    <row r="174" spans="1:13" x14ac:dyDescent="0.25">
      <c r="A174" s="20" t="s">
        <v>635</v>
      </c>
      <c r="B174" s="26" t="s">
        <v>1249</v>
      </c>
      <c r="C174" s="20" t="s">
        <v>1234</v>
      </c>
      <c r="D174" s="20" t="s">
        <v>1239</v>
      </c>
      <c r="E174" s="104">
        <v>40198</v>
      </c>
      <c r="F174" s="110">
        <f t="shared" ca="1" si="4"/>
        <v>11</v>
      </c>
      <c r="G174" s="27" t="s">
        <v>21</v>
      </c>
      <c r="H174" s="28">
        <v>49260</v>
      </c>
      <c r="I174" s="21">
        <v>3</v>
      </c>
      <c r="J174" s="24">
        <f t="shared" si="5"/>
        <v>50693</v>
      </c>
      <c r="M174"/>
    </row>
    <row r="175" spans="1:13" x14ac:dyDescent="0.25">
      <c r="A175" s="20" t="s">
        <v>636</v>
      </c>
      <c r="B175" s="26" t="s">
        <v>1254</v>
      </c>
      <c r="C175" s="20" t="s">
        <v>1232</v>
      </c>
      <c r="D175" s="20" t="s">
        <v>1241</v>
      </c>
      <c r="E175" s="104">
        <v>37899</v>
      </c>
      <c r="F175" s="110">
        <f t="shared" ca="1" si="4"/>
        <v>17</v>
      </c>
      <c r="G175" s="27" t="s">
        <v>1248</v>
      </c>
      <c r="H175" s="28">
        <v>64220</v>
      </c>
      <c r="I175" s="21">
        <v>5</v>
      </c>
      <c r="J175" s="24">
        <f t="shared" si="5"/>
        <v>66089</v>
      </c>
      <c r="M175"/>
    </row>
    <row r="176" spans="1:13" x14ac:dyDescent="0.25">
      <c r="A176" s="29" t="s">
        <v>637</v>
      </c>
      <c r="B176" s="26" t="s">
        <v>1252</v>
      </c>
      <c r="C176" s="29" t="s">
        <v>1223</v>
      </c>
      <c r="D176" s="29" t="s">
        <v>1241</v>
      </c>
      <c r="E176" s="106">
        <v>39147</v>
      </c>
      <c r="F176" s="110">
        <f t="shared" ca="1" si="4"/>
        <v>14</v>
      </c>
      <c r="G176" s="27" t="s">
        <v>1248</v>
      </c>
      <c r="H176" s="28">
        <v>42540</v>
      </c>
      <c r="I176" s="21">
        <v>5</v>
      </c>
      <c r="J176" s="24">
        <f t="shared" si="5"/>
        <v>43778</v>
      </c>
      <c r="M176"/>
    </row>
    <row r="177" spans="1:13" x14ac:dyDescent="0.25">
      <c r="A177" s="20" t="s">
        <v>638</v>
      </c>
      <c r="B177" s="26" t="s">
        <v>1250</v>
      </c>
      <c r="C177" s="20" t="s">
        <v>1236</v>
      </c>
      <c r="D177" s="20" t="s">
        <v>1241</v>
      </c>
      <c r="E177" s="104">
        <v>36479</v>
      </c>
      <c r="F177" s="110">
        <f t="shared" ca="1" si="4"/>
        <v>21</v>
      </c>
      <c r="G177" s="27" t="s">
        <v>1248</v>
      </c>
      <c r="H177" s="28">
        <v>54840</v>
      </c>
      <c r="I177" s="21">
        <v>4</v>
      </c>
      <c r="J177" s="24">
        <f t="shared" si="5"/>
        <v>56436</v>
      </c>
      <c r="M177"/>
    </row>
    <row r="178" spans="1:13" x14ac:dyDescent="0.25">
      <c r="A178" s="20" t="s">
        <v>639</v>
      </c>
      <c r="B178" s="26" t="s">
        <v>1251</v>
      </c>
      <c r="C178" s="20" t="s">
        <v>1232</v>
      </c>
      <c r="D178" s="20" t="s">
        <v>1239</v>
      </c>
      <c r="E178" s="104">
        <v>36084</v>
      </c>
      <c r="F178" s="110">
        <f t="shared" ca="1" si="4"/>
        <v>22</v>
      </c>
      <c r="G178" s="27" t="s">
        <v>1243</v>
      </c>
      <c r="H178" s="28">
        <v>33210</v>
      </c>
      <c r="I178" s="21">
        <v>4</v>
      </c>
      <c r="J178" s="24">
        <f t="shared" si="5"/>
        <v>34176</v>
      </c>
      <c r="M178"/>
    </row>
    <row r="179" spans="1:13" x14ac:dyDescent="0.25">
      <c r="A179" s="20" t="s">
        <v>640</v>
      </c>
      <c r="B179" s="26" t="s">
        <v>1250</v>
      </c>
      <c r="C179" s="20" t="s">
        <v>1227</v>
      </c>
      <c r="D179" s="20" t="s">
        <v>1239</v>
      </c>
      <c r="E179" s="104">
        <v>40320</v>
      </c>
      <c r="F179" s="110">
        <f t="shared" ca="1" si="4"/>
        <v>10</v>
      </c>
      <c r="G179" s="27" t="s">
        <v>1244</v>
      </c>
      <c r="H179" s="28">
        <v>77580</v>
      </c>
      <c r="I179" s="21">
        <v>3</v>
      </c>
      <c r="J179" s="24">
        <f t="shared" si="5"/>
        <v>79838</v>
      </c>
      <c r="M179"/>
    </row>
    <row r="180" spans="1:13" x14ac:dyDescent="0.25">
      <c r="A180" s="20" t="s">
        <v>641</v>
      </c>
      <c r="B180" s="26" t="s">
        <v>1250</v>
      </c>
      <c r="C180" s="20" t="s">
        <v>1222</v>
      </c>
      <c r="D180" s="20" t="s">
        <v>1239</v>
      </c>
      <c r="E180" s="104">
        <v>40438</v>
      </c>
      <c r="F180" s="110">
        <f t="shared" ca="1" si="4"/>
        <v>10</v>
      </c>
      <c r="G180" s="27" t="s">
        <v>1244</v>
      </c>
      <c r="H180" s="28">
        <v>59150</v>
      </c>
      <c r="I180" s="21">
        <v>4</v>
      </c>
      <c r="J180" s="24">
        <f t="shared" si="5"/>
        <v>60871</v>
      </c>
      <c r="M180"/>
    </row>
    <row r="181" spans="1:13" x14ac:dyDescent="0.25">
      <c r="A181" s="20" t="s">
        <v>642</v>
      </c>
      <c r="B181" s="26" t="s">
        <v>1250</v>
      </c>
      <c r="C181" s="20" t="s">
        <v>1232</v>
      </c>
      <c r="D181" s="20" t="s">
        <v>1242</v>
      </c>
      <c r="E181" s="104">
        <v>37730</v>
      </c>
      <c r="F181" s="110">
        <f t="shared" ca="1" si="4"/>
        <v>18</v>
      </c>
      <c r="G181" s="27" t="s">
        <v>1248</v>
      </c>
      <c r="H181" s="28">
        <v>8892</v>
      </c>
      <c r="I181" s="21">
        <v>1</v>
      </c>
      <c r="J181" s="24">
        <f t="shared" si="5"/>
        <v>9151</v>
      </c>
      <c r="M181"/>
    </row>
    <row r="182" spans="1:13" x14ac:dyDescent="0.25">
      <c r="A182" s="20" t="s">
        <v>643</v>
      </c>
      <c r="B182" s="26" t="s">
        <v>1249</v>
      </c>
      <c r="C182" s="20" t="s">
        <v>1230</v>
      </c>
      <c r="D182" s="20" t="s">
        <v>1242</v>
      </c>
      <c r="E182" s="105">
        <v>40452</v>
      </c>
      <c r="F182" s="110">
        <f t="shared" ca="1" si="4"/>
        <v>10</v>
      </c>
      <c r="G182" s="27" t="s">
        <v>1248</v>
      </c>
      <c r="H182" s="28">
        <v>9180</v>
      </c>
      <c r="I182" s="21">
        <v>3</v>
      </c>
      <c r="J182" s="24">
        <f t="shared" si="5"/>
        <v>9447</v>
      </c>
      <c r="M182"/>
    </row>
    <row r="183" spans="1:13" x14ac:dyDescent="0.25">
      <c r="A183" s="20" t="s">
        <v>644</v>
      </c>
      <c r="B183" s="26" t="s">
        <v>1249</v>
      </c>
      <c r="C183" s="20" t="s">
        <v>1236</v>
      </c>
      <c r="D183" s="20" t="s">
        <v>1239</v>
      </c>
      <c r="E183" s="104">
        <v>40637</v>
      </c>
      <c r="F183" s="110">
        <f t="shared" ca="1" si="4"/>
        <v>10</v>
      </c>
      <c r="G183" s="27" t="s">
        <v>1243</v>
      </c>
      <c r="H183" s="28">
        <v>86640</v>
      </c>
      <c r="I183" s="21">
        <v>3</v>
      </c>
      <c r="J183" s="24">
        <f t="shared" si="5"/>
        <v>89161</v>
      </c>
      <c r="M183"/>
    </row>
    <row r="184" spans="1:13" x14ac:dyDescent="0.25">
      <c r="A184" s="20" t="s">
        <v>645</v>
      </c>
      <c r="B184" s="26" t="s">
        <v>1252</v>
      </c>
      <c r="C184" s="20" t="s">
        <v>1232</v>
      </c>
      <c r="D184" s="20" t="s">
        <v>1239</v>
      </c>
      <c r="E184" s="104">
        <v>38733</v>
      </c>
      <c r="F184" s="110">
        <f t="shared" ca="1" si="4"/>
        <v>15</v>
      </c>
      <c r="G184" s="27" t="s">
        <v>21</v>
      </c>
      <c r="H184" s="28">
        <v>68710</v>
      </c>
      <c r="I184" s="21">
        <v>4</v>
      </c>
      <c r="J184" s="24">
        <f t="shared" si="5"/>
        <v>70709</v>
      </c>
      <c r="M184"/>
    </row>
    <row r="185" spans="1:13" x14ac:dyDescent="0.25">
      <c r="A185" s="20" t="s">
        <v>646</v>
      </c>
      <c r="B185" s="26" t="s">
        <v>1250</v>
      </c>
      <c r="C185" s="20" t="s">
        <v>1235</v>
      </c>
      <c r="D185" s="20" t="s">
        <v>1240</v>
      </c>
      <c r="E185" s="104">
        <v>39687</v>
      </c>
      <c r="F185" s="110">
        <f t="shared" ca="1" si="4"/>
        <v>12</v>
      </c>
      <c r="G185" s="27" t="s">
        <v>1244</v>
      </c>
      <c r="H185" s="28">
        <v>24815</v>
      </c>
      <c r="I185" s="21">
        <v>1</v>
      </c>
      <c r="J185" s="24">
        <f t="shared" si="5"/>
        <v>25537</v>
      </c>
      <c r="M185"/>
    </row>
    <row r="186" spans="1:13" x14ac:dyDescent="0.25">
      <c r="A186" s="20" t="s">
        <v>647</v>
      </c>
      <c r="B186" s="26" t="s">
        <v>1250</v>
      </c>
      <c r="C186" s="20" t="s">
        <v>1232</v>
      </c>
      <c r="D186" s="20" t="s">
        <v>1241</v>
      </c>
      <c r="E186" s="104">
        <v>38321</v>
      </c>
      <c r="F186" s="110">
        <f t="shared" ca="1" si="4"/>
        <v>16</v>
      </c>
      <c r="G186" s="27" t="s">
        <v>1248</v>
      </c>
      <c r="H186" s="28">
        <v>37980</v>
      </c>
      <c r="I186" s="21">
        <v>4</v>
      </c>
      <c r="J186" s="24">
        <f t="shared" si="5"/>
        <v>39085</v>
      </c>
      <c r="M186"/>
    </row>
    <row r="187" spans="1:13" x14ac:dyDescent="0.25">
      <c r="A187" s="20" t="s">
        <v>648</v>
      </c>
      <c r="B187" s="26" t="s">
        <v>1250</v>
      </c>
      <c r="C187" s="20" t="s">
        <v>1231</v>
      </c>
      <c r="D187" s="20" t="s">
        <v>1242</v>
      </c>
      <c r="E187" s="104">
        <v>37946</v>
      </c>
      <c r="F187" s="110">
        <f t="shared" ca="1" si="4"/>
        <v>17</v>
      </c>
      <c r="G187" s="27" t="s">
        <v>1243</v>
      </c>
      <c r="H187" s="28">
        <v>85130</v>
      </c>
      <c r="I187" s="21">
        <v>5</v>
      </c>
      <c r="J187" s="24">
        <f t="shared" si="5"/>
        <v>87607</v>
      </c>
      <c r="M187"/>
    </row>
    <row r="188" spans="1:13" x14ac:dyDescent="0.25">
      <c r="A188" s="20" t="s">
        <v>649</v>
      </c>
      <c r="B188" s="26" t="s">
        <v>1253</v>
      </c>
      <c r="C188" s="20" t="s">
        <v>1222</v>
      </c>
      <c r="D188" s="20" t="s">
        <v>1239</v>
      </c>
      <c r="E188" s="104">
        <v>36136</v>
      </c>
      <c r="F188" s="110">
        <f t="shared" ca="1" si="4"/>
        <v>22</v>
      </c>
      <c r="G188" s="27" t="s">
        <v>1246</v>
      </c>
      <c r="H188" s="28">
        <v>45000</v>
      </c>
      <c r="I188" s="21">
        <v>4</v>
      </c>
      <c r="J188" s="24">
        <f t="shared" si="5"/>
        <v>46310</v>
      </c>
      <c r="M188"/>
    </row>
    <row r="189" spans="1:13" x14ac:dyDescent="0.25">
      <c r="A189" s="20" t="s">
        <v>650</v>
      </c>
      <c r="B189" s="26" t="s">
        <v>1251</v>
      </c>
      <c r="C189" s="20" t="s">
        <v>1232</v>
      </c>
      <c r="D189" s="20" t="s">
        <v>1239</v>
      </c>
      <c r="E189" s="104">
        <v>39348</v>
      </c>
      <c r="F189" s="110">
        <f t="shared" ca="1" si="4"/>
        <v>13</v>
      </c>
      <c r="G189" s="27" t="s">
        <v>1243</v>
      </c>
      <c r="H189" s="28">
        <v>46220</v>
      </c>
      <c r="I189" s="21">
        <v>2</v>
      </c>
      <c r="J189" s="24">
        <f t="shared" si="5"/>
        <v>47565</v>
      </c>
      <c r="M189"/>
    </row>
    <row r="190" spans="1:13" x14ac:dyDescent="0.25">
      <c r="A190" s="20" t="s">
        <v>651</v>
      </c>
      <c r="B190" s="26" t="s">
        <v>1251</v>
      </c>
      <c r="C190" s="20" t="s">
        <v>1230</v>
      </c>
      <c r="D190" s="20" t="s">
        <v>1241</v>
      </c>
      <c r="E190" s="104">
        <v>35921</v>
      </c>
      <c r="F190" s="110">
        <f t="shared" ca="1" si="4"/>
        <v>23</v>
      </c>
      <c r="G190" s="27" t="s">
        <v>1248</v>
      </c>
      <c r="H190" s="28">
        <v>63330</v>
      </c>
      <c r="I190" s="21">
        <v>4</v>
      </c>
      <c r="J190" s="24">
        <f t="shared" si="5"/>
        <v>65173</v>
      </c>
      <c r="M190"/>
    </row>
    <row r="191" spans="1:13" x14ac:dyDescent="0.25">
      <c r="A191" s="20" t="s">
        <v>652</v>
      </c>
      <c r="B191" s="26" t="s">
        <v>1250</v>
      </c>
      <c r="C191" s="20" t="s">
        <v>1236</v>
      </c>
      <c r="D191" s="20" t="s">
        <v>1239</v>
      </c>
      <c r="E191" s="104">
        <v>39273</v>
      </c>
      <c r="F191" s="110">
        <f t="shared" ca="1" si="4"/>
        <v>13</v>
      </c>
      <c r="G191" s="27" t="s">
        <v>1243</v>
      </c>
      <c r="H191" s="28">
        <v>54200</v>
      </c>
      <c r="I191" s="21">
        <v>4</v>
      </c>
      <c r="J191" s="24">
        <f t="shared" si="5"/>
        <v>55777</v>
      </c>
      <c r="M191"/>
    </row>
    <row r="192" spans="1:13" x14ac:dyDescent="0.25">
      <c r="A192" s="20" t="s">
        <v>653</v>
      </c>
      <c r="B192" s="26" t="s">
        <v>1250</v>
      </c>
      <c r="C192" s="20" t="s">
        <v>1225</v>
      </c>
      <c r="D192" s="20" t="s">
        <v>1239</v>
      </c>
      <c r="E192" s="104">
        <v>36214</v>
      </c>
      <c r="F192" s="110">
        <f t="shared" ca="1" si="4"/>
        <v>22</v>
      </c>
      <c r="G192" s="27" t="s">
        <v>21</v>
      </c>
      <c r="H192" s="28">
        <v>47850</v>
      </c>
      <c r="I192" s="21">
        <v>1</v>
      </c>
      <c r="J192" s="24">
        <f t="shared" si="5"/>
        <v>49242</v>
      </c>
      <c r="M192"/>
    </row>
    <row r="193" spans="1:13" x14ac:dyDescent="0.25">
      <c r="A193" s="29" t="s">
        <v>654</v>
      </c>
      <c r="B193" s="26" t="s">
        <v>1253</v>
      </c>
      <c r="C193" s="29" t="s">
        <v>1223</v>
      </c>
      <c r="D193" s="29" t="s">
        <v>1242</v>
      </c>
      <c r="E193" s="106">
        <v>41151</v>
      </c>
      <c r="F193" s="110">
        <f t="shared" ca="1" si="4"/>
        <v>8</v>
      </c>
      <c r="G193" s="27" t="s">
        <v>1248</v>
      </c>
      <c r="H193" s="28">
        <v>35680</v>
      </c>
      <c r="I193" s="21">
        <v>2</v>
      </c>
      <c r="J193" s="24">
        <f t="shared" si="5"/>
        <v>36718</v>
      </c>
      <c r="M193"/>
    </row>
    <row r="194" spans="1:13" x14ac:dyDescent="0.25">
      <c r="A194" s="20" t="s">
        <v>655</v>
      </c>
      <c r="B194" s="26" t="s">
        <v>1251</v>
      </c>
      <c r="C194" s="20" t="s">
        <v>1224</v>
      </c>
      <c r="D194" s="20" t="s">
        <v>1241</v>
      </c>
      <c r="E194" s="104">
        <v>37667</v>
      </c>
      <c r="F194" s="110">
        <f t="shared" ref="F194:F257" ca="1" si="6">DATEDIF(E194,TODAY(),"y")</f>
        <v>18</v>
      </c>
      <c r="G194" s="27" t="s">
        <v>1248</v>
      </c>
      <c r="H194" s="28">
        <v>73390</v>
      </c>
      <c r="I194" s="21">
        <v>2</v>
      </c>
      <c r="J194" s="24">
        <f t="shared" ref="J194:J257" si="7">ROUND(H194*$K$1+H194,0)</f>
        <v>75526</v>
      </c>
      <c r="M194"/>
    </row>
    <row r="195" spans="1:13" x14ac:dyDescent="0.25">
      <c r="A195" s="20" t="s">
        <v>656</v>
      </c>
      <c r="B195" s="26" t="s">
        <v>1250</v>
      </c>
      <c r="C195" s="20" t="s">
        <v>1236</v>
      </c>
      <c r="D195" s="20" t="s">
        <v>1239</v>
      </c>
      <c r="E195" s="104">
        <v>40990</v>
      </c>
      <c r="F195" s="110">
        <f t="shared" ca="1" si="6"/>
        <v>9</v>
      </c>
      <c r="G195" s="27" t="s">
        <v>1243</v>
      </c>
      <c r="H195" s="28">
        <v>65571</v>
      </c>
      <c r="I195" s="21">
        <v>3</v>
      </c>
      <c r="J195" s="24">
        <f t="shared" si="7"/>
        <v>67479</v>
      </c>
      <c r="M195"/>
    </row>
    <row r="196" spans="1:13" x14ac:dyDescent="0.25">
      <c r="A196" s="20" t="s">
        <v>657</v>
      </c>
      <c r="B196" s="26" t="s">
        <v>1249</v>
      </c>
      <c r="C196" s="20" t="s">
        <v>1222</v>
      </c>
      <c r="D196" s="20" t="s">
        <v>1241</v>
      </c>
      <c r="E196" s="104">
        <v>40707</v>
      </c>
      <c r="F196" s="110">
        <f t="shared" ca="1" si="6"/>
        <v>9</v>
      </c>
      <c r="G196" s="27" t="s">
        <v>1248</v>
      </c>
      <c r="H196" s="28">
        <v>79380</v>
      </c>
      <c r="I196" s="21">
        <v>1</v>
      </c>
      <c r="J196" s="24">
        <f t="shared" si="7"/>
        <v>81690</v>
      </c>
      <c r="M196"/>
    </row>
    <row r="197" spans="1:13" x14ac:dyDescent="0.25">
      <c r="A197" s="20" t="s">
        <v>658</v>
      </c>
      <c r="B197" s="26" t="s">
        <v>1249</v>
      </c>
      <c r="C197" s="20" t="s">
        <v>229</v>
      </c>
      <c r="D197" s="20" t="s">
        <v>1239</v>
      </c>
      <c r="E197" s="104">
        <v>36456</v>
      </c>
      <c r="F197" s="110">
        <f t="shared" ca="1" si="6"/>
        <v>21</v>
      </c>
      <c r="G197" s="27" t="s">
        <v>1246</v>
      </c>
      <c r="H197" s="28">
        <v>43460</v>
      </c>
      <c r="I197" s="21">
        <v>5</v>
      </c>
      <c r="J197" s="24">
        <f t="shared" si="7"/>
        <v>44725</v>
      </c>
      <c r="M197"/>
    </row>
    <row r="198" spans="1:13" x14ac:dyDescent="0.25">
      <c r="A198" s="20" t="s">
        <v>659</v>
      </c>
      <c r="B198" s="26" t="s">
        <v>1254</v>
      </c>
      <c r="C198" s="20" t="s">
        <v>1222</v>
      </c>
      <c r="D198" s="20" t="s">
        <v>1240</v>
      </c>
      <c r="E198" s="104">
        <v>40293</v>
      </c>
      <c r="F198" s="110">
        <f t="shared" ca="1" si="6"/>
        <v>11</v>
      </c>
      <c r="G198" s="27" t="s">
        <v>1243</v>
      </c>
      <c r="H198" s="28">
        <v>11810</v>
      </c>
      <c r="I198" s="21">
        <v>1</v>
      </c>
      <c r="J198" s="24">
        <f t="shared" si="7"/>
        <v>12154</v>
      </c>
      <c r="M198"/>
    </row>
    <row r="199" spans="1:13" x14ac:dyDescent="0.25">
      <c r="A199" s="20" t="s">
        <v>660</v>
      </c>
      <c r="B199" s="26" t="s">
        <v>1249</v>
      </c>
      <c r="C199" s="20" t="s">
        <v>1232</v>
      </c>
      <c r="D199" s="20" t="s">
        <v>1241</v>
      </c>
      <c r="E199" s="104">
        <v>36637</v>
      </c>
      <c r="F199" s="110">
        <f t="shared" ca="1" si="6"/>
        <v>21</v>
      </c>
      <c r="G199" s="27" t="s">
        <v>1248</v>
      </c>
      <c r="H199" s="28">
        <v>57600</v>
      </c>
      <c r="I199" s="21">
        <v>3</v>
      </c>
      <c r="J199" s="24">
        <f t="shared" si="7"/>
        <v>59276</v>
      </c>
      <c r="M199"/>
    </row>
    <row r="200" spans="1:13" x14ac:dyDescent="0.25">
      <c r="A200" s="20" t="s">
        <v>661</v>
      </c>
      <c r="B200" s="26" t="s">
        <v>1253</v>
      </c>
      <c r="C200" s="20" t="s">
        <v>1232</v>
      </c>
      <c r="D200" s="20" t="s">
        <v>1241</v>
      </c>
      <c r="E200" s="104">
        <v>38912</v>
      </c>
      <c r="F200" s="110">
        <f t="shared" ca="1" si="6"/>
        <v>14</v>
      </c>
      <c r="G200" s="27" t="s">
        <v>1248</v>
      </c>
      <c r="H200" s="28">
        <v>80330</v>
      </c>
      <c r="I200" s="21">
        <v>4</v>
      </c>
      <c r="J200" s="24">
        <f t="shared" si="7"/>
        <v>82668</v>
      </c>
      <c r="M200"/>
    </row>
    <row r="201" spans="1:13" x14ac:dyDescent="0.25">
      <c r="A201" s="20" t="s">
        <v>662</v>
      </c>
      <c r="B201" s="26" t="s">
        <v>1252</v>
      </c>
      <c r="C201" s="20" t="s">
        <v>1230</v>
      </c>
      <c r="D201" s="20" t="s">
        <v>1239</v>
      </c>
      <c r="E201" s="104">
        <v>40925</v>
      </c>
      <c r="F201" s="110">
        <f t="shared" ca="1" si="6"/>
        <v>9</v>
      </c>
      <c r="G201" s="27" t="s">
        <v>1246</v>
      </c>
      <c r="H201" s="28">
        <v>43190</v>
      </c>
      <c r="I201" s="21">
        <v>2</v>
      </c>
      <c r="J201" s="24">
        <f t="shared" si="7"/>
        <v>44447</v>
      </c>
      <c r="M201"/>
    </row>
    <row r="202" spans="1:13" x14ac:dyDescent="0.25">
      <c r="A202" s="20" t="s">
        <v>373</v>
      </c>
      <c r="B202" s="26" t="s">
        <v>1250</v>
      </c>
      <c r="C202" s="20" t="s">
        <v>1236</v>
      </c>
      <c r="D202" s="20" t="s">
        <v>1240</v>
      </c>
      <c r="E202" s="104">
        <v>39253</v>
      </c>
      <c r="F202" s="110">
        <f t="shared" ca="1" si="6"/>
        <v>13</v>
      </c>
      <c r="G202" s="27" t="s">
        <v>21</v>
      </c>
      <c r="H202" s="28">
        <v>11230</v>
      </c>
      <c r="I202" s="21">
        <v>4</v>
      </c>
      <c r="J202" s="24">
        <f t="shared" si="7"/>
        <v>11557</v>
      </c>
      <c r="M202"/>
    </row>
    <row r="203" spans="1:13" x14ac:dyDescent="0.25">
      <c r="A203" s="20" t="s">
        <v>634</v>
      </c>
      <c r="B203" s="26" t="s">
        <v>1249</v>
      </c>
      <c r="C203" s="20" t="s">
        <v>1222</v>
      </c>
      <c r="D203" s="20" t="s">
        <v>1241</v>
      </c>
      <c r="E203" s="104">
        <v>41254</v>
      </c>
      <c r="F203" s="110">
        <f t="shared" ca="1" si="6"/>
        <v>8</v>
      </c>
      <c r="G203" s="27" t="s">
        <v>1248</v>
      </c>
      <c r="H203" s="28">
        <v>44720</v>
      </c>
      <c r="I203" s="21">
        <v>2</v>
      </c>
      <c r="J203" s="24">
        <f t="shared" si="7"/>
        <v>46021</v>
      </c>
      <c r="M203"/>
    </row>
    <row r="204" spans="1:13" x14ac:dyDescent="0.25">
      <c r="A204" s="20" t="s">
        <v>505</v>
      </c>
      <c r="B204" s="26" t="s">
        <v>1249</v>
      </c>
      <c r="C204" s="20" t="s">
        <v>1227</v>
      </c>
      <c r="D204" s="20" t="s">
        <v>1239</v>
      </c>
      <c r="E204" s="104">
        <v>40501</v>
      </c>
      <c r="F204" s="110">
        <f t="shared" ca="1" si="6"/>
        <v>10</v>
      </c>
      <c r="G204" s="27" t="s">
        <v>1244</v>
      </c>
      <c r="H204" s="28">
        <v>77820</v>
      </c>
      <c r="I204" s="21">
        <v>3</v>
      </c>
      <c r="J204" s="24">
        <f t="shared" si="7"/>
        <v>80085</v>
      </c>
      <c r="M204"/>
    </row>
    <row r="205" spans="1:13" x14ac:dyDescent="0.25">
      <c r="A205" s="20" t="s">
        <v>595</v>
      </c>
      <c r="B205" s="26" t="s">
        <v>1249</v>
      </c>
      <c r="C205" s="20" t="s">
        <v>1234</v>
      </c>
      <c r="D205" s="20" t="s">
        <v>1241</v>
      </c>
      <c r="E205" s="104">
        <v>41254</v>
      </c>
      <c r="F205" s="110">
        <f t="shared" ca="1" si="6"/>
        <v>8</v>
      </c>
      <c r="G205" s="27" t="s">
        <v>1248</v>
      </c>
      <c r="H205" s="28">
        <v>81070</v>
      </c>
      <c r="I205" s="21">
        <v>5</v>
      </c>
      <c r="J205" s="24">
        <f t="shared" si="7"/>
        <v>83429</v>
      </c>
      <c r="M205"/>
    </row>
    <row r="206" spans="1:13" x14ac:dyDescent="0.25">
      <c r="A206" s="20" t="s">
        <v>612</v>
      </c>
      <c r="B206" s="26" t="s">
        <v>1249</v>
      </c>
      <c r="C206" s="20" t="s">
        <v>1235</v>
      </c>
      <c r="D206" s="20" t="s">
        <v>1239</v>
      </c>
      <c r="E206" s="104">
        <v>39688</v>
      </c>
      <c r="F206" s="110">
        <f t="shared" ca="1" si="6"/>
        <v>12</v>
      </c>
      <c r="G206" s="27" t="s">
        <v>1243</v>
      </c>
      <c r="H206" s="28">
        <v>32600</v>
      </c>
      <c r="I206" s="21">
        <v>5</v>
      </c>
      <c r="J206" s="24">
        <f t="shared" si="7"/>
        <v>33549</v>
      </c>
      <c r="M206"/>
    </row>
    <row r="207" spans="1:13" x14ac:dyDescent="0.25">
      <c r="A207" s="20" t="s">
        <v>152</v>
      </c>
      <c r="B207" s="26" t="s">
        <v>1250</v>
      </c>
      <c r="C207" s="20" t="s">
        <v>1232</v>
      </c>
      <c r="D207" s="20" t="s">
        <v>1241</v>
      </c>
      <c r="E207" s="104">
        <v>41079</v>
      </c>
      <c r="F207" s="110">
        <f t="shared" ca="1" si="6"/>
        <v>8</v>
      </c>
      <c r="G207" s="27" t="s">
        <v>1248</v>
      </c>
      <c r="H207" s="28">
        <v>32190</v>
      </c>
      <c r="I207" s="21">
        <v>3</v>
      </c>
      <c r="J207" s="24">
        <f t="shared" si="7"/>
        <v>33127</v>
      </c>
      <c r="M207"/>
    </row>
    <row r="208" spans="1:13" x14ac:dyDescent="0.25">
      <c r="A208" s="20" t="s">
        <v>552</v>
      </c>
      <c r="B208" s="26" t="s">
        <v>1249</v>
      </c>
      <c r="C208" s="20" t="s">
        <v>1236</v>
      </c>
      <c r="D208" s="20" t="s">
        <v>1240</v>
      </c>
      <c r="E208" s="104">
        <v>36531</v>
      </c>
      <c r="F208" s="110">
        <f t="shared" ca="1" si="6"/>
        <v>21</v>
      </c>
      <c r="G208" s="27" t="s">
        <v>1244</v>
      </c>
      <c r="H208" s="28">
        <v>20990</v>
      </c>
      <c r="I208" s="21">
        <v>4</v>
      </c>
      <c r="J208" s="24">
        <f t="shared" si="7"/>
        <v>21601</v>
      </c>
      <c r="M208"/>
    </row>
    <row r="209" spans="1:13" x14ac:dyDescent="0.25">
      <c r="A209" s="20" t="s">
        <v>473</v>
      </c>
      <c r="B209" s="26" t="s">
        <v>1249</v>
      </c>
      <c r="C209" s="20" t="s">
        <v>1236</v>
      </c>
      <c r="D209" s="20" t="s">
        <v>1242</v>
      </c>
      <c r="E209" s="104">
        <v>35861</v>
      </c>
      <c r="F209" s="110">
        <f t="shared" ca="1" si="6"/>
        <v>23</v>
      </c>
      <c r="G209" s="27" t="s">
        <v>1248</v>
      </c>
      <c r="H209" s="28">
        <v>12836</v>
      </c>
      <c r="I209" s="21">
        <v>5</v>
      </c>
      <c r="J209" s="24">
        <f t="shared" si="7"/>
        <v>13210</v>
      </c>
      <c r="M209"/>
    </row>
    <row r="210" spans="1:13" x14ac:dyDescent="0.25">
      <c r="A210" s="20" t="s">
        <v>498</v>
      </c>
      <c r="B210" s="26" t="s">
        <v>1249</v>
      </c>
      <c r="C210" s="20" t="s">
        <v>1234</v>
      </c>
      <c r="D210" s="20" t="s">
        <v>1240</v>
      </c>
      <c r="E210" s="104">
        <v>39768</v>
      </c>
      <c r="F210" s="110">
        <f t="shared" ca="1" si="6"/>
        <v>12</v>
      </c>
      <c r="G210" s="27" t="s">
        <v>1243</v>
      </c>
      <c r="H210" s="28">
        <v>39515</v>
      </c>
      <c r="I210" s="21">
        <v>5</v>
      </c>
      <c r="J210" s="24">
        <f t="shared" si="7"/>
        <v>40665</v>
      </c>
      <c r="M210"/>
    </row>
    <row r="211" spans="1:13" x14ac:dyDescent="0.25">
      <c r="A211" s="20" t="s">
        <v>518</v>
      </c>
      <c r="B211" s="26" t="s">
        <v>1249</v>
      </c>
      <c r="C211" s="20" t="s">
        <v>1232</v>
      </c>
      <c r="D211" s="20" t="s">
        <v>1239</v>
      </c>
      <c r="E211" s="104">
        <v>41026</v>
      </c>
      <c r="F211" s="110">
        <f t="shared" ca="1" si="6"/>
        <v>9</v>
      </c>
      <c r="G211" s="27" t="s">
        <v>1246</v>
      </c>
      <c r="H211" s="28">
        <v>26190</v>
      </c>
      <c r="I211" s="21">
        <v>5</v>
      </c>
      <c r="J211" s="24">
        <f t="shared" si="7"/>
        <v>26952</v>
      </c>
      <c r="M211"/>
    </row>
    <row r="212" spans="1:13" x14ac:dyDescent="0.25">
      <c r="A212" s="20" t="s">
        <v>327</v>
      </c>
      <c r="B212" s="26" t="s">
        <v>1250</v>
      </c>
      <c r="C212" s="20" t="s">
        <v>1236</v>
      </c>
      <c r="D212" s="20" t="s">
        <v>1241</v>
      </c>
      <c r="E212" s="104">
        <v>40235</v>
      </c>
      <c r="F212" s="110">
        <f t="shared" ca="1" si="6"/>
        <v>11</v>
      </c>
      <c r="G212" s="27" t="s">
        <v>1248</v>
      </c>
      <c r="H212" s="28">
        <v>80729</v>
      </c>
      <c r="I212" s="21">
        <v>3</v>
      </c>
      <c r="J212" s="24">
        <f t="shared" si="7"/>
        <v>83078</v>
      </c>
      <c r="M212"/>
    </row>
    <row r="213" spans="1:13" x14ac:dyDescent="0.25">
      <c r="A213" s="20" t="s">
        <v>22</v>
      </c>
      <c r="B213" s="26" t="s">
        <v>1250</v>
      </c>
      <c r="C213" s="20" t="s">
        <v>1222</v>
      </c>
      <c r="D213" s="20" t="s">
        <v>1239</v>
      </c>
      <c r="E213" s="104">
        <v>39703</v>
      </c>
      <c r="F213" s="110">
        <f t="shared" ca="1" si="6"/>
        <v>12</v>
      </c>
      <c r="G213" s="27" t="s">
        <v>1244</v>
      </c>
      <c r="H213" s="28">
        <v>46110</v>
      </c>
      <c r="I213" s="21">
        <v>4</v>
      </c>
      <c r="J213" s="24">
        <f t="shared" si="7"/>
        <v>47452</v>
      </c>
      <c r="M213"/>
    </row>
    <row r="214" spans="1:13" x14ac:dyDescent="0.25">
      <c r="A214" s="20" t="s">
        <v>284</v>
      </c>
      <c r="B214" s="26" t="s">
        <v>1250</v>
      </c>
      <c r="C214" s="20" t="s">
        <v>1235</v>
      </c>
      <c r="D214" s="20" t="s">
        <v>1239</v>
      </c>
      <c r="E214" s="104">
        <v>39761</v>
      </c>
      <c r="F214" s="110">
        <f t="shared" ca="1" si="6"/>
        <v>12</v>
      </c>
      <c r="G214" s="27" t="s">
        <v>1243</v>
      </c>
      <c r="H214" s="28">
        <v>40940</v>
      </c>
      <c r="I214" s="21">
        <v>3</v>
      </c>
      <c r="J214" s="24">
        <f t="shared" si="7"/>
        <v>42131</v>
      </c>
      <c r="M214"/>
    </row>
    <row r="215" spans="1:13" x14ac:dyDescent="0.25">
      <c r="A215" s="20" t="s">
        <v>596</v>
      </c>
      <c r="B215" s="26" t="s">
        <v>1249</v>
      </c>
      <c r="C215" s="20" t="s">
        <v>1232</v>
      </c>
      <c r="D215" s="20" t="s">
        <v>1239</v>
      </c>
      <c r="E215" s="104">
        <v>36101</v>
      </c>
      <c r="F215" s="110">
        <f t="shared" ca="1" si="6"/>
        <v>22</v>
      </c>
      <c r="G215" s="27" t="s">
        <v>1243</v>
      </c>
      <c r="H215" s="28">
        <v>88240</v>
      </c>
      <c r="I215" s="21">
        <v>5</v>
      </c>
      <c r="J215" s="24">
        <f t="shared" si="7"/>
        <v>90808</v>
      </c>
      <c r="M215"/>
    </row>
    <row r="216" spans="1:13" x14ac:dyDescent="0.25">
      <c r="A216" s="20" t="s">
        <v>269</v>
      </c>
      <c r="B216" s="26" t="s">
        <v>1250</v>
      </c>
      <c r="C216" s="20" t="s">
        <v>1234</v>
      </c>
      <c r="D216" s="20" t="s">
        <v>1239</v>
      </c>
      <c r="E216" s="104">
        <v>40366</v>
      </c>
      <c r="F216" s="110">
        <f t="shared" ca="1" si="6"/>
        <v>10</v>
      </c>
      <c r="G216" s="27" t="s">
        <v>1243</v>
      </c>
      <c r="H216" s="28">
        <v>63780</v>
      </c>
      <c r="I216" s="21">
        <v>5</v>
      </c>
      <c r="J216" s="24">
        <f t="shared" si="7"/>
        <v>65636</v>
      </c>
      <c r="M216"/>
    </row>
    <row r="217" spans="1:13" x14ac:dyDescent="0.25">
      <c r="A217" s="20" t="s">
        <v>658</v>
      </c>
      <c r="B217" s="26" t="s">
        <v>1249</v>
      </c>
      <c r="C217" s="20" t="s">
        <v>1236</v>
      </c>
      <c r="D217" s="20" t="s">
        <v>1239</v>
      </c>
      <c r="E217" s="104">
        <v>39398</v>
      </c>
      <c r="F217" s="110">
        <f t="shared" ca="1" si="6"/>
        <v>13</v>
      </c>
      <c r="G217" s="27" t="s">
        <v>1244</v>
      </c>
      <c r="H217" s="28">
        <v>48490</v>
      </c>
      <c r="I217" s="21">
        <v>2</v>
      </c>
      <c r="J217" s="24">
        <f t="shared" si="7"/>
        <v>49901</v>
      </c>
      <c r="M217"/>
    </row>
    <row r="218" spans="1:13" x14ac:dyDescent="0.25">
      <c r="A218" s="20" t="s">
        <v>23</v>
      </c>
      <c r="B218" s="26" t="s">
        <v>1252</v>
      </c>
      <c r="C218" s="20" t="s">
        <v>1222</v>
      </c>
      <c r="D218" s="20" t="s">
        <v>1239</v>
      </c>
      <c r="E218" s="104">
        <v>35821</v>
      </c>
      <c r="F218" s="110">
        <f t="shared" ca="1" si="6"/>
        <v>23</v>
      </c>
      <c r="G218" s="27" t="s">
        <v>1244</v>
      </c>
      <c r="H218" s="28">
        <v>22870</v>
      </c>
      <c r="I218" s="21">
        <v>3</v>
      </c>
      <c r="J218" s="24">
        <f t="shared" si="7"/>
        <v>23536</v>
      </c>
      <c r="M218"/>
    </row>
    <row r="219" spans="1:13" x14ac:dyDescent="0.25">
      <c r="A219" s="20" t="s">
        <v>89</v>
      </c>
      <c r="B219" s="26" t="s">
        <v>1254</v>
      </c>
      <c r="C219" s="20" t="s">
        <v>1227</v>
      </c>
      <c r="D219" s="20" t="s">
        <v>1239</v>
      </c>
      <c r="E219" s="104">
        <v>39379</v>
      </c>
      <c r="F219" s="110">
        <f t="shared" ca="1" si="6"/>
        <v>13</v>
      </c>
      <c r="G219" s="27" t="s">
        <v>1243</v>
      </c>
      <c r="H219" s="28">
        <v>67890</v>
      </c>
      <c r="I219" s="21">
        <v>5</v>
      </c>
      <c r="J219" s="24">
        <f t="shared" si="7"/>
        <v>69866</v>
      </c>
      <c r="M219"/>
    </row>
    <row r="220" spans="1:13" x14ac:dyDescent="0.25">
      <c r="A220" s="20" t="s">
        <v>474</v>
      </c>
      <c r="B220" s="26" t="s">
        <v>1249</v>
      </c>
      <c r="C220" s="20" t="s">
        <v>1222</v>
      </c>
      <c r="D220" s="20" t="s">
        <v>1239</v>
      </c>
      <c r="E220" s="104">
        <v>40332</v>
      </c>
      <c r="F220" s="110">
        <f t="shared" ca="1" si="6"/>
        <v>10</v>
      </c>
      <c r="G220" s="27" t="s">
        <v>1243</v>
      </c>
      <c r="H220" s="28">
        <v>47340</v>
      </c>
      <c r="I220" s="21">
        <v>2</v>
      </c>
      <c r="J220" s="24">
        <f t="shared" si="7"/>
        <v>48718</v>
      </c>
      <c r="M220"/>
    </row>
    <row r="221" spans="1:13" x14ac:dyDescent="0.25">
      <c r="A221" s="20" t="s">
        <v>608</v>
      </c>
      <c r="B221" s="26" t="s">
        <v>1249</v>
      </c>
      <c r="C221" s="20" t="s">
        <v>1229</v>
      </c>
      <c r="D221" s="20" t="s">
        <v>1239</v>
      </c>
      <c r="E221" s="104">
        <v>40442</v>
      </c>
      <c r="F221" s="110">
        <f t="shared" ca="1" si="6"/>
        <v>10</v>
      </c>
      <c r="G221" s="27" t="s">
        <v>1243</v>
      </c>
      <c r="H221" s="28">
        <v>66740</v>
      </c>
      <c r="I221" s="21">
        <v>2</v>
      </c>
      <c r="J221" s="24">
        <f t="shared" si="7"/>
        <v>68682</v>
      </c>
      <c r="M221"/>
    </row>
    <row r="222" spans="1:13" x14ac:dyDescent="0.25">
      <c r="A222" s="20" t="s">
        <v>172</v>
      </c>
      <c r="B222" s="26" t="s">
        <v>1250</v>
      </c>
      <c r="C222" s="20" t="s">
        <v>1232</v>
      </c>
      <c r="D222" s="20" t="s">
        <v>1239</v>
      </c>
      <c r="E222" s="104">
        <v>38813</v>
      </c>
      <c r="F222" s="110">
        <f t="shared" ca="1" si="6"/>
        <v>15</v>
      </c>
      <c r="G222" s="27" t="s">
        <v>1246</v>
      </c>
      <c r="H222" s="28">
        <v>32390</v>
      </c>
      <c r="I222" s="21">
        <v>2</v>
      </c>
      <c r="J222" s="24">
        <f t="shared" si="7"/>
        <v>33333</v>
      </c>
      <c r="M222"/>
    </row>
    <row r="223" spans="1:13" x14ac:dyDescent="0.25">
      <c r="A223" s="20" t="s">
        <v>511</v>
      </c>
      <c r="B223" s="26" t="s">
        <v>1249</v>
      </c>
      <c r="C223" s="20" t="s">
        <v>1227</v>
      </c>
      <c r="D223" s="20" t="s">
        <v>1239</v>
      </c>
      <c r="E223" s="104">
        <v>37176</v>
      </c>
      <c r="F223" s="110">
        <f t="shared" ca="1" si="6"/>
        <v>19</v>
      </c>
      <c r="G223" s="27" t="s">
        <v>1244</v>
      </c>
      <c r="H223" s="28">
        <v>62790</v>
      </c>
      <c r="I223" s="21">
        <v>2</v>
      </c>
      <c r="J223" s="24">
        <f t="shared" si="7"/>
        <v>64617</v>
      </c>
      <c r="M223"/>
    </row>
    <row r="224" spans="1:13" x14ac:dyDescent="0.25">
      <c r="A224" s="20" t="s">
        <v>153</v>
      </c>
      <c r="B224" s="26" t="s">
        <v>1253</v>
      </c>
      <c r="C224" s="20" t="s">
        <v>1232</v>
      </c>
      <c r="D224" s="20" t="s">
        <v>1241</v>
      </c>
      <c r="E224" s="104">
        <v>35927</v>
      </c>
      <c r="F224" s="110">
        <f t="shared" ca="1" si="6"/>
        <v>23</v>
      </c>
      <c r="G224" s="27" t="s">
        <v>1248</v>
      </c>
      <c r="H224" s="28">
        <v>76910</v>
      </c>
      <c r="I224" s="21">
        <v>1</v>
      </c>
      <c r="J224" s="24">
        <f t="shared" si="7"/>
        <v>79148</v>
      </c>
      <c r="M224"/>
    </row>
    <row r="225" spans="1:13" x14ac:dyDescent="0.25">
      <c r="A225" s="20" t="s">
        <v>173</v>
      </c>
      <c r="B225" s="26" t="s">
        <v>1251</v>
      </c>
      <c r="C225" s="20" t="s">
        <v>1232</v>
      </c>
      <c r="D225" s="20" t="s">
        <v>1239</v>
      </c>
      <c r="E225" s="104">
        <v>36413</v>
      </c>
      <c r="F225" s="110">
        <f t="shared" ca="1" si="6"/>
        <v>21</v>
      </c>
      <c r="G225" s="27" t="s">
        <v>1243</v>
      </c>
      <c r="H225" s="28">
        <v>40060</v>
      </c>
      <c r="I225" s="21">
        <v>3</v>
      </c>
      <c r="J225" s="24">
        <f t="shared" si="7"/>
        <v>41226</v>
      </c>
      <c r="M225"/>
    </row>
    <row r="226" spans="1:13" x14ac:dyDescent="0.25">
      <c r="A226" s="20" t="s">
        <v>237</v>
      </c>
      <c r="B226" s="26" t="s">
        <v>1250</v>
      </c>
      <c r="C226" s="20" t="s">
        <v>229</v>
      </c>
      <c r="D226" s="20" t="s">
        <v>1239</v>
      </c>
      <c r="E226" s="104">
        <v>39258</v>
      </c>
      <c r="F226" s="110">
        <f t="shared" ca="1" si="6"/>
        <v>13</v>
      </c>
      <c r="G226" s="27" t="s">
        <v>21</v>
      </c>
      <c r="H226" s="28">
        <v>66920</v>
      </c>
      <c r="I226" s="21">
        <v>2</v>
      </c>
      <c r="J226" s="24">
        <f t="shared" si="7"/>
        <v>68867</v>
      </c>
      <c r="M226"/>
    </row>
    <row r="227" spans="1:13" x14ac:dyDescent="0.25">
      <c r="A227" s="20" t="s">
        <v>295</v>
      </c>
      <c r="B227" s="26" t="s">
        <v>1250</v>
      </c>
      <c r="C227" s="20" t="s">
        <v>1236</v>
      </c>
      <c r="D227" s="20" t="s">
        <v>1239</v>
      </c>
      <c r="E227" s="104">
        <v>40909</v>
      </c>
      <c r="F227" s="110">
        <f t="shared" ca="1" si="6"/>
        <v>9</v>
      </c>
      <c r="G227" s="27" t="s">
        <v>1243</v>
      </c>
      <c r="H227" s="28">
        <v>54830</v>
      </c>
      <c r="I227" s="21">
        <v>1</v>
      </c>
      <c r="J227" s="24">
        <f t="shared" si="7"/>
        <v>56426</v>
      </c>
      <c r="M227"/>
    </row>
    <row r="228" spans="1:13" x14ac:dyDescent="0.25">
      <c r="A228" s="20" t="s">
        <v>12</v>
      </c>
      <c r="B228" s="26" t="s">
        <v>1252</v>
      </c>
      <c r="C228" s="20" t="s">
        <v>1222</v>
      </c>
      <c r="D228" s="20" t="s">
        <v>1241</v>
      </c>
      <c r="E228" s="104">
        <v>40963</v>
      </c>
      <c r="F228" s="110">
        <f t="shared" ca="1" si="6"/>
        <v>9</v>
      </c>
      <c r="G228" s="27" t="s">
        <v>1248</v>
      </c>
      <c r="H228" s="28">
        <v>60550</v>
      </c>
      <c r="I228" s="21">
        <v>2</v>
      </c>
      <c r="J228" s="24">
        <f t="shared" si="7"/>
        <v>62312</v>
      </c>
      <c r="M228"/>
    </row>
    <row r="229" spans="1:13" x14ac:dyDescent="0.25">
      <c r="A229" s="20" t="s">
        <v>71</v>
      </c>
      <c r="B229" s="26" t="s">
        <v>1252</v>
      </c>
      <c r="C229" s="20" t="s">
        <v>1225</v>
      </c>
      <c r="D229" s="20" t="s">
        <v>1240</v>
      </c>
      <c r="E229" s="104">
        <v>38851</v>
      </c>
      <c r="F229" s="110">
        <f t="shared" ca="1" si="6"/>
        <v>15</v>
      </c>
      <c r="G229" s="27" t="s">
        <v>1243</v>
      </c>
      <c r="H229" s="28">
        <v>11025</v>
      </c>
      <c r="I229" s="21">
        <v>1</v>
      </c>
      <c r="J229" s="24">
        <f t="shared" si="7"/>
        <v>11346</v>
      </c>
      <c r="M229"/>
    </row>
    <row r="230" spans="1:13" x14ac:dyDescent="0.25">
      <c r="A230" s="20" t="s">
        <v>174</v>
      </c>
      <c r="B230" s="26" t="s">
        <v>1254</v>
      </c>
      <c r="C230" s="20" t="s">
        <v>1232</v>
      </c>
      <c r="D230" s="20" t="s">
        <v>1239</v>
      </c>
      <c r="E230" s="104">
        <v>38321</v>
      </c>
      <c r="F230" s="110">
        <f t="shared" ca="1" si="6"/>
        <v>16</v>
      </c>
      <c r="G230" s="27" t="s">
        <v>1245</v>
      </c>
      <c r="H230" s="28">
        <v>70760</v>
      </c>
      <c r="I230" s="21">
        <v>1</v>
      </c>
      <c r="J230" s="24">
        <f t="shared" si="7"/>
        <v>72819</v>
      </c>
      <c r="M230"/>
    </row>
    <row r="231" spans="1:13" x14ac:dyDescent="0.25">
      <c r="A231" s="20" t="s">
        <v>124</v>
      </c>
      <c r="B231" s="26" t="s">
        <v>1253</v>
      </c>
      <c r="C231" s="20" t="s">
        <v>1230</v>
      </c>
      <c r="D231" s="20" t="s">
        <v>1241</v>
      </c>
      <c r="E231" s="104">
        <v>39616</v>
      </c>
      <c r="F231" s="110">
        <f t="shared" ca="1" si="6"/>
        <v>12</v>
      </c>
      <c r="G231" s="27" t="s">
        <v>1248</v>
      </c>
      <c r="H231" s="28">
        <v>66710</v>
      </c>
      <c r="I231" s="21">
        <v>2</v>
      </c>
      <c r="J231" s="24">
        <f t="shared" si="7"/>
        <v>68651</v>
      </c>
      <c r="M231"/>
    </row>
    <row r="232" spans="1:13" x14ac:dyDescent="0.25">
      <c r="A232" s="20" t="s">
        <v>391</v>
      </c>
      <c r="B232" s="26" t="s">
        <v>1254</v>
      </c>
      <c r="C232" s="20" t="s">
        <v>1238</v>
      </c>
      <c r="D232" s="20" t="s">
        <v>1242</v>
      </c>
      <c r="E232" s="104">
        <v>40543</v>
      </c>
      <c r="F232" s="110">
        <f t="shared" ca="1" si="6"/>
        <v>10</v>
      </c>
      <c r="G232" s="27" t="s">
        <v>1248</v>
      </c>
      <c r="H232" s="28">
        <v>19044</v>
      </c>
      <c r="I232" s="21">
        <v>1</v>
      </c>
      <c r="J232" s="24">
        <f t="shared" si="7"/>
        <v>19598</v>
      </c>
      <c r="M232"/>
    </row>
    <row r="233" spans="1:13" x14ac:dyDescent="0.25">
      <c r="A233" s="20" t="s">
        <v>13</v>
      </c>
      <c r="B233" s="26" t="s">
        <v>1252</v>
      </c>
      <c r="C233" s="20" t="s">
        <v>1222</v>
      </c>
      <c r="D233" s="20" t="s">
        <v>1241</v>
      </c>
      <c r="E233" s="104">
        <v>40883</v>
      </c>
      <c r="F233" s="110">
        <f t="shared" ca="1" si="6"/>
        <v>9</v>
      </c>
      <c r="G233" s="27" t="s">
        <v>1248</v>
      </c>
      <c r="H233" s="28">
        <v>50840</v>
      </c>
      <c r="I233" s="21">
        <v>4</v>
      </c>
      <c r="J233" s="24">
        <f t="shared" si="7"/>
        <v>52319</v>
      </c>
      <c r="M233"/>
    </row>
    <row r="234" spans="1:13" x14ac:dyDescent="0.25">
      <c r="A234" s="20" t="s">
        <v>129</v>
      </c>
      <c r="B234" s="26" t="s">
        <v>1250</v>
      </c>
      <c r="C234" s="20" t="s">
        <v>1230</v>
      </c>
      <c r="D234" s="20" t="s">
        <v>1239</v>
      </c>
      <c r="E234" s="104">
        <v>38807</v>
      </c>
      <c r="F234" s="110">
        <f t="shared" ca="1" si="6"/>
        <v>15</v>
      </c>
      <c r="G234" s="27" t="s">
        <v>1243</v>
      </c>
      <c r="H234" s="28">
        <v>47060</v>
      </c>
      <c r="I234" s="21">
        <v>4</v>
      </c>
      <c r="J234" s="24">
        <f t="shared" si="7"/>
        <v>48429</v>
      </c>
      <c r="M234"/>
    </row>
    <row r="235" spans="1:13" x14ac:dyDescent="0.25">
      <c r="A235" s="20" t="s">
        <v>24</v>
      </c>
      <c r="B235" s="26" t="s">
        <v>1250</v>
      </c>
      <c r="C235" s="20" t="s">
        <v>1222</v>
      </c>
      <c r="D235" s="20" t="s">
        <v>1239</v>
      </c>
      <c r="E235" s="104">
        <v>38980</v>
      </c>
      <c r="F235" s="110">
        <f t="shared" ca="1" si="6"/>
        <v>14</v>
      </c>
      <c r="G235" s="27" t="s">
        <v>1245</v>
      </c>
      <c r="H235" s="28">
        <v>24340</v>
      </c>
      <c r="I235" s="21">
        <v>4</v>
      </c>
      <c r="J235" s="24">
        <f t="shared" si="7"/>
        <v>25048</v>
      </c>
      <c r="M235"/>
    </row>
    <row r="236" spans="1:13" x14ac:dyDescent="0.25">
      <c r="A236" s="20" t="s">
        <v>514</v>
      </c>
      <c r="B236" s="26" t="s">
        <v>1249</v>
      </c>
      <c r="C236" s="20" t="s">
        <v>1236</v>
      </c>
      <c r="D236" s="20" t="s">
        <v>1242</v>
      </c>
      <c r="E236" s="104">
        <v>39458</v>
      </c>
      <c r="F236" s="110">
        <f t="shared" ca="1" si="6"/>
        <v>13</v>
      </c>
      <c r="G236" s="27" t="s">
        <v>1248</v>
      </c>
      <c r="H236" s="28">
        <v>36788</v>
      </c>
      <c r="I236" s="21">
        <v>4</v>
      </c>
      <c r="J236" s="24">
        <f t="shared" si="7"/>
        <v>37859</v>
      </c>
      <c r="M236"/>
    </row>
    <row r="237" spans="1:13" x14ac:dyDescent="0.25">
      <c r="A237" s="20" t="s">
        <v>394</v>
      </c>
      <c r="B237" s="26" t="s">
        <v>1254</v>
      </c>
      <c r="C237" s="20" t="s">
        <v>435</v>
      </c>
      <c r="D237" s="20" t="s">
        <v>1239</v>
      </c>
      <c r="E237" s="104">
        <v>36466</v>
      </c>
      <c r="F237" s="110">
        <f t="shared" ca="1" si="6"/>
        <v>21</v>
      </c>
      <c r="G237" s="27" t="s">
        <v>1246</v>
      </c>
      <c r="H237" s="28">
        <v>68410</v>
      </c>
      <c r="I237" s="21">
        <v>5</v>
      </c>
      <c r="J237" s="24">
        <f t="shared" si="7"/>
        <v>70401</v>
      </c>
      <c r="M237"/>
    </row>
    <row r="238" spans="1:13" x14ac:dyDescent="0.25">
      <c r="A238" s="20" t="s">
        <v>25</v>
      </c>
      <c r="B238" s="26" t="s">
        <v>1250</v>
      </c>
      <c r="C238" s="20" t="s">
        <v>1222</v>
      </c>
      <c r="D238" s="20" t="s">
        <v>1239</v>
      </c>
      <c r="E238" s="104">
        <v>38815</v>
      </c>
      <c r="F238" s="110">
        <f t="shared" ca="1" si="6"/>
        <v>15</v>
      </c>
      <c r="G238" s="27" t="s">
        <v>1243</v>
      </c>
      <c r="H238" s="28">
        <v>63270</v>
      </c>
      <c r="I238" s="21">
        <v>1</v>
      </c>
      <c r="J238" s="24">
        <f t="shared" si="7"/>
        <v>65111</v>
      </c>
      <c r="M238"/>
    </row>
    <row r="239" spans="1:13" x14ac:dyDescent="0.25">
      <c r="A239" s="20" t="s">
        <v>14</v>
      </c>
      <c r="B239" s="26" t="s">
        <v>1252</v>
      </c>
      <c r="C239" s="20" t="s">
        <v>1222</v>
      </c>
      <c r="D239" s="20" t="s">
        <v>1241</v>
      </c>
      <c r="E239" s="104">
        <v>38828</v>
      </c>
      <c r="F239" s="110">
        <f t="shared" ca="1" si="6"/>
        <v>15</v>
      </c>
      <c r="G239" s="27" t="s">
        <v>1248</v>
      </c>
      <c r="H239" s="28">
        <v>49530</v>
      </c>
      <c r="I239" s="21">
        <v>4</v>
      </c>
      <c r="J239" s="24">
        <f t="shared" si="7"/>
        <v>50971</v>
      </c>
      <c r="M239"/>
    </row>
    <row r="240" spans="1:13" x14ac:dyDescent="0.25">
      <c r="A240" s="20" t="s">
        <v>15</v>
      </c>
      <c r="B240" s="26" t="s">
        <v>1252</v>
      </c>
      <c r="C240" s="20" t="s">
        <v>1222</v>
      </c>
      <c r="D240" s="20" t="s">
        <v>1241</v>
      </c>
      <c r="E240" s="104">
        <v>40943</v>
      </c>
      <c r="F240" s="110">
        <f t="shared" ca="1" si="6"/>
        <v>9</v>
      </c>
      <c r="G240" s="27" t="s">
        <v>1248</v>
      </c>
      <c r="H240" s="28">
        <v>47590</v>
      </c>
      <c r="I240" s="21">
        <v>3</v>
      </c>
      <c r="J240" s="24">
        <f t="shared" si="7"/>
        <v>48975</v>
      </c>
      <c r="M240"/>
    </row>
    <row r="241" spans="1:13" x14ac:dyDescent="0.25">
      <c r="A241" s="20" t="s">
        <v>466</v>
      </c>
      <c r="B241" s="26" t="s">
        <v>1249</v>
      </c>
      <c r="C241" s="20" t="s">
        <v>1224</v>
      </c>
      <c r="D241" s="20" t="s">
        <v>1239</v>
      </c>
      <c r="E241" s="104">
        <v>40918</v>
      </c>
      <c r="F241" s="110">
        <f t="shared" ca="1" si="6"/>
        <v>9</v>
      </c>
      <c r="G241" s="27" t="s">
        <v>1244</v>
      </c>
      <c r="H241" s="28">
        <v>82500</v>
      </c>
      <c r="I241" s="21">
        <v>5</v>
      </c>
      <c r="J241" s="24">
        <f t="shared" si="7"/>
        <v>84901</v>
      </c>
      <c r="M241"/>
    </row>
    <row r="242" spans="1:13" x14ac:dyDescent="0.25">
      <c r="A242" s="20" t="s">
        <v>578</v>
      </c>
      <c r="B242" s="26" t="s">
        <v>1249</v>
      </c>
      <c r="C242" s="20" t="s">
        <v>1224</v>
      </c>
      <c r="D242" s="20" t="s">
        <v>1239</v>
      </c>
      <c r="E242" s="104">
        <v>37113</v>
      </c>
      <c r="F242" s="110">
        <f t="shared" ca="1" si="6"/>
        <v>19</v>
      </c>
      <c r="G242" s="27" t="s">
        <v>1244</v>
      </c>
      <c r="H242" s="28">
        <v>61150</v>
      </c>
      <c r="I242" s="21">
        <v>4</v>
      </c>
      <c r="J242" s="24">
        <f t="shared" si="7"/>
        <v>62929</v>
      </c>
      <c r="M242"/>
    </row>
    <row r="243" spans="1:13" x14ac:dyDescent="0.25">
      <c r="A243" s="20" t="s">
        <v>609</v>
      </c>
      <c r="B243" s="26" t="s">
        <v>1249</v>
      </c>
      <c r="C243" s="20" t="s">
        <v>1222</v>
      </c>
      <c r="D243" s="20" t="s">
        <v>1239</v>
      </c>
      <c r="E243" s="104">
        <v>39047</v>
      </c>
      <c r="F243" s="110">
        <f t="shared" ca="1" si="6"/>
        <v>14</v>
      </c>
      <c r="G243" s="27" t="s">
        <v>1246</v>
      </c>
      <c r="H243" s="28">
        <v>65880</v>
      </c>
      <c r="I243" s="21">
        <v>5</v>
      </c>
      <c r="J243" s="24">
        <f t="shared" si="7"/>
        <v>67797</v>
      </c>
      <c r="M243"/>
    </row>
    <row r="244" spans="1:13" x14ac:dyDescent="0.25">
      <c r="A244" s="20" t="s">
        <v>296</v>
      </c>
      <c r="B244" s="26" t="s">
        <v>1250</v>
      </c>
      <c r="C244" s="20" t="s">
        <v>1236</v>
      </c>
      <c r="D244" s="20" t="s">
        <v>1239</v>
      </c>
      <c r="E244" s="104">
        <v>36312</v>
      </c>
      <c r="F244" s="110">
        <f t="shared" ca="1" si="6"/>
        <v>21</v>
      </c>
      <c r="G244" s="27" t="s">
        <v>1243</v>
      </c>
      <c r="H244" s="28">
        <v>69200</v>
      </c>
      <c r="I244" s="21">
        <v>4</v>
      </c>
      <c r="J244" s="24">
        <f t="shared" si="7"/>
        <v>71214</v>
      </c>
      <c r="M244"/>
    </row>
    <row r="245" spans="1:13" x14ac:dyDescent="0.25">
      <c r="A245" s="29" t="s">
        <v>405</v>
      </c>
      <c r="B245" s="26" t="s">
        <v>1252</v>
      </c>
      <c r="C245" s="29" t="s">
        <v>457</v>
      </c>
      <c r="D245" s="29" t="s">
        <v>1242</v>
      </c>
      <c r="E245" s="106">
        <v>40126</v>
      </c>
      <c r="F245" s="110">
        <f t="shared" ca="1" si="6"/>
        <v>11</v>
      </c>
      <c r="G245" s="27" t="s">
        <v>1248</v>
      </c>
      <c r="H245" s="28">
        <v>10636</v>
      </c>
      <c r="I245" s="21">
        <v>4</v>
      </c>
      <c r="J245" s="24">
        <f t="shared" si="7"/>
        <v>10946</v>
      </c>
      <c r="M245"/>
    </row>
    <row r="246" spans="1:13" x14ac:dyDescent="0.25">
      <c r="A246" s="20" t="s">
        <v>58</v>
      </c>
      <c r="B246" s="26" t="s">
        <v>1254</v>
      </c>
      <c r="C246" s="20" t="s">
        <v>1224</v>
      </c>
      <c r="D246" s="20" t="s">
        <v>1239</v>
      </c>
      <c r="E246" s="104">
        <v>38774</v>
      </c>
      <c r="F246" s="110">
        <f t="shared" ca="1" si="6"/>
        <v>15</v>
      </c>
      <c r="G246" s="27" t="s">
        <v>1243</v>
      </c>
      <c r="H246" s="28">
        <v>80120</v>
      </c>
      <c r="I246" s="21">
        <v>4</v>
      </c>
      <c r="J246" s="24">
        <f t="shared" si="7"/>
        <v>82451</v>
      </c>
      <c r="M246"/>
    </row>
    <row r="247" spans="1:13" x14ac:dyDescent="0.25">
      <c r="A247" s="20" t="s">
        <v>346</v>
      </c>
      <c r="B247" s="26" t="s">
        <v>1252</v>
      </c>
      <c r="C247" s="20" t="s">
        <v>1236</v>
      </c>
      <c r="D247" s="20" t="s">
        <v>1239</v>
      </c>
      <c r="E247" s="104">
        <v>39602</v>
      </c>
      <c r="F247" s="110">
        <f t="shared" ca="1" si="6"/>
        <v>12</v>
      </c>
      <c r="G247" s="27" t="s">
        <v>1243</v>
      </c>
      <c r="H247" s="28">
        <v>79380</v>
      </c>
      <c r="I247" s="21">
        <v>5</v>
      </c>
      <c r="J247" s="24">
        <f t="shared" si="7"/>
        <v>81690</v>
      </c>
      <c r="M247"/>
    </row>
    <row r="248" spans="1:13" x14ac:dyDescent="0.25">
      <c r="A248" s="20" t="s">
        <v>130</v>
      </c>
      <c r="B248" s="26" t="s">
        <v>1250</v>
      </c>
      <c r="C248" s="20" t="s">
        <v>1230</v>
      </c>
      <c r="D248" s="20" t="s">
        <v>1239</v>
      </c>
      <c r="E248" s="104">
        <v>35903</v>
      </c>
      <c r="F248" s="110">
        <f t="shared" ca="1" si="6"/>
        <v>23</v>
      </c>
      <c r="G248" s="27" t="s">
        <v>1243</v>
      </c>
      <c r="H248" s="28">
        <v>68520</v>
      </c>
      <c r="I248" s="21">
        <v>5</v>
      </c>
      <c r="J248" s="24">
        <f t="shared" si="7"/>
        <v>70514</v>
      </c>
      <c r="M248"/>
    </row>
    <row r="249" spans="1:13" x14ac:dyDescent="0.25">
      <c r="A249" s="20" t="s">
        <v>263</v>
      </c>
      <c r="B249" s="26" t="s">
        <v>1254</v>
      </c>
      <c r="C249" s="20" t="s">
        <v>1234</v>
      </c>
      <c r="D249" s="20" t="s">
        <v>1241</v>
      </c>
      <c r="E249" s="104">
        <v>40259</v>
      </c>
      <c r="F249" s="110">
        <f t="shared" ca="1" si="6"/>
        <v>11</v>
      </c>
      <c r="G249" s="27" t="s">
        <v>1248</v>
      </c>
      <c r="H249" s="28">
        <v>45710</v>
      </c>
      <c r="I249" s="21">
        <v>3</v>
      </c>
      <c r="J249" s="24">
        <f t="shared" si="7"/>
        <v>47040</v>
      </c>
      <c r="M249"/>
    </row>
    <row r="250" spans="1:13" x14ac:dyDescent="0.25">
      <c r="A250" s="20" t="s">
        <v>285</v>
      </c>
      <c r="B250" s="26" t="s">
        <v>1250</v>
      </c>
      <c r="C250" s="20" t="s">
        <v>1235</v>
      </c>
      <c r="D250" s="20" t="s">
        <v>1239</v>
      </c>
      <c r="E250" s="104">
        <v>40585</v>
      </c>
      <c r="F250" s="110">
        <f t="shared" ca="1" si="6"/>
        <v>10</v>
      </c>
      <c r="G250" s="27" t="s">
        <v>1243</v>
      </c>
      <c r="H250" s="28">
        <v>87950</v>
      </c>
      <c r="I250" s="21">
        <v>4</v>
      </c>
      <c r="J250" s="24">
        <f t="shared" si="7"/>
        <v>90509</v>
      </c>
      <c r="M250"/>
    </row>
    <row r="251" spans="1:13" x14ac:dyDescent="0.25">
      <c r="A251" s="20" t="s">
        <v>328</v>
      </c>
      <c r="B251" s="26" t="s">
        <v>1250</v>
      </c>
      <c r="C251" s="20" t="s">
        <v>1236</v>
      </c>
      <c r="D251" s="20" t="s">
        <v>1241</v>
      </c>
      <c r="E251" s="104">
        <v>39087</v>
      </c>
      <c r="F251" s="110">
        <f t="shared" ca="1" si="6"/>
        <v>14</v>
      </c>
      <c r="G251" s="27" t="s">
        <v>1248</v>
      </c>
      <c r="H251" s="28">
        <v>70150</v>
      </c>
      <c r="I251" s="21">
        <v>2</v>
      </c>
      <c r="J251" s="24">
        <f t="shared" si="7"/>
        <v>72191</v>
      </c>
      <c r="M251"/>
    </row>
    <row r="252" spans="1:13" x14ac:dyDescent="0.25">
      <c r="A252" s="20" t="s">
        <v>175</v>
      </c>
      <c r="B252" s="26" t="s">
        <v>1250</v>
      </c>
      <c r="C252" s="20" t="s">
        <v>1232</v>
      </c>
      <c r="D252" s="20" t="s">
        <v>1239</v>
      </c>
      <c r="E252" s="105">
        <v>40603</v>
      </c>
      <c r="F252" s="110">
        <f t="shared" ca="1" si="6"/>
        <v>10</v>
      </c>
      <c r="G252" s="27" t="s">
        <v>1244</v>
      </c>
      <c r="H252" s="28">
        <v>44260</v>
      </c>
      <c r="I252" s="21">
        <v>1</v>
      </c>
      <c r="J252" s="24">
        <f t="shared" si="7"/>
        <v>45548</v>
      </c>
      <c r="M252"/>
    </row>
    <row r="253" spans="1:13" x14ac:dyDescent="0.25">
      <c r="A253" s="20" t="s">
        <v>329</v>
      </c>
      <c r="B253" s="26" t="s">
        <v>1250</v>
      </c>
      <c r="C253" s="20" t="s">
        <v>1236</v>
      </c>
      <c r="D253" s="20" t="s">
        <v>1241</v>
      </c>
      <c r="E253" s="104">
        <v>39719</v>
      </c>
      <c r="F253" s="110">
        <f t="shared" ca="1" si="6"/>
        <v>12</v>
      </c>
      <c r="G253" s="27" t="s">
        <v>1248</v>
      </c>
      <c r="H253" s="28">
        <v>23340</v>
      </c>
      <c r="I253" s="21">
        <v>4</v>
      </c>
      <c r="J253" s="24">
        <f t="shared" si="7"/>
        <v>24019</v>
      </c>
      <c r="M253"/>
    </row>
    <row r="254" spans="1:13" x14ac:dyDescent="0.25">
      <c r="A254" s="20" t="s">
        <v>26</v>
      </c>
      <c r="B254" s="26" t="s">
        <v>1254</v>
      </c>
      <c r="C254" s="20" t="s">
        <v>1222</v>
      </c>
      <c r="D254" s="20" t="s">
        <v>1239</v>
      </c>
      <c r="E254" s="104">
        <v>38790</v>
      </c>
      <c r="F254" s="110">
        <f t="shared" ca="1" si="6"/>
        <v>15</v>
      </c>
      <c r="G254" s="27" t="s">
        <v>1245</v>
      </c>
      <c r="H254" s="28">
        <v>62688</v>
      </c>
      <c r="I254" s="21">
        <v>3</v>
      </c>
      <c r="J254" s="24">
        <f t="shared" si="7"/>
        <v>64512</v>
      </c>
      <c r="M254"/>
    </row>
    <row r="255" spans="1:13" x14ac:dyDescent="0.25">
      <c r="A255" s="20" t="s">
        <v>347</v>
      </c>
      <c r="B255" s="26" t="s">
        <v>1251</v>
      </c>
      <c r="C255" s="20" t="s">
        <v>1236</v>
      </c>
      <c r="D255" s="20" t="s">
        <v>1239</v>
      </c>
      <c r="E255" s="104">
        <v>39091</v>
      </c>
      <c r="F255" s="110">
        <f t="shared" ca="1" si="6"/>
        <v>14</v>
      </c>
      <c r="G255" s="27" t="s">
        <v>1246</v>
      </c>
      <c r="H255" s="28">
        <v>46410</v>
      </c>
      <c r="I255" s="21">
        <v>2</v>
      </c>
      <c r="J255" s="24">
        <f t="shared" si="7"/>
        <v>47761</v>
      </c>
      <c r="M255"/>
    </row>
    <row r="256" spans="1:13" x14ac:dyDescent="0.25">
      <c r="A256" s="20" t="s">
        <v>238</v>
      </c>
      <c r="B256" s="26" t="s">
        <v>1250</v>
      </c>
      <c r="C256" s="20" t="s">
        <v>229</v>
      </c>
      <c r="D256" s="20" t="s">
        <v>1239</v>
      </c>
      <c r="E256" s="104">
        <v>39147</v>
      </c>
      <c r="F256" s="110">
        <f t="shared" ca="1" si="6"/>
        <v>14</v>
      </c>
      <c r="G256" s="27" t="s">
        <v>1244</v>
      </c>
      <c r="H256" s="28">
        <v>45180</v>
      </c>
      <c r="I256" s="21">
        <v>5</v>
      </c>
      <c r="J256" s="24">
        <f t="shared" si="7"/>
        <v>46495</v>
      </c>
      <c r="M256"/>
    </row>
    <row r="257" spans="1:13" x14ac:dyDescent="0.25">
      <c r="A257" s="20" t="s">
        <v>151</v>
      </c>
      <c r="B257" s="26" t="s">
        <v>1250</v>
      </c>
      <c r="C257" s="20" t="s">
        <v>1231</v>
      </c>
      <c r="D257" s="20" t="s">
        <v>1240</v>
      </c>
      <c r="E257" s="104">
        <v>37505</v>
      </c>
      <c r="F257" s="110">
        <f t="shared" ca="1" si="6"/>
        <v>18</v>
      </c>
      <c r="G257" s="27" t="s">
        <v>21</v>
      </c>
      <c r="H257" s="28">
        <v>51800</v>
      </c>
      <c r="I257" s="21">
        <v>1</v>
      </c>
      <c r="J257" s="24">
        <f t="shared" si="7"/>
        <v>53307</v>
      </c>
      <c r="M257"/>
    </row>
    <row r="258" spans="1:13" x14ac:dyDescent="0.25">
      <c r="A258" s="20" t="s">
        <v>570</v>
      </c>
      <c r="B258" s="26" t="s">
        <v>1249</v>
      </c>
      <c r="C258" s="20" t="s">
        <v>1236</v>
      </c>
      <c r="D258" s="20" t="s">
        <v>1240</v>
      </c>
      <c r="E258" s="104">
        <v>36196</v>
      </c>
      <c r="F258" s="110">
        <f t="shared" ref="F258:F321" ca="1" si="8">DATEDIF(E258,TODAY(),"y")</f>
        <v>22</v>
      </c>
      <c r="G258" s="27" t="s">
        <v>1243</v>
      </c>
      <c r="H258" s="28">
        <v>34980</v>
      </c>
      <c r="I258" s="21">
        <v>2</v>
      </c>
      <c r="J258" s="24">
        <f t="shared" ref="J258:J321" si="9">ROUND(H258*$K$1+H258,0)</f>
        <v>35998</v>
      </c>
      <c r="M258"/>
    </row>
    <row r="259" spans="1:13" x14ac:dyDescent="0.25">
      <c r="A259" s="20" t="s">
        <v>559</v>
      </c>
      <c r="B259" s="26" t="s">
        <v>1249</v>
      </c>
      <c r="C259" s="20" t="s">
        <v>435</v>
      </c>
      <c r="D259" s="20" t="s">
        <v>1239</v>
      </c>
      <c r="E259" s="104">
        <v>36175</v>
      </c>
      <c r="F259" s="110">
        <f t="shared" ca="1" si="8"/>
        <v>22</v>
      </c>
      <c r="G259" s="27" t="s">
        <v>1246</v>
      </c>
      <c r="H259" s="28">
        <v>23520</v>
      </c>
      <c r="I259" s="21">
        <v>2</v>
      </c>
      <c r="J259" s="24">
        <f t="shared" si="9"/>
        <v>24204</v>
      </c>
      <c r="M259"/>
    </row>
    <row r="260" spans="1:13" x14ac:dyDescent="0.25">
      <c r="A260" s="20" t="s">
        <v>319</v>
      </c>
      <c r="B260" s="26" t="s">
        <v>1251</v>
      </c>
      <c r="C260" s="20" t="s">
        <v>1236</v>
      </c>
      <c r="D260" s="20" t="s">
        <v>1240</v>
      </c>
      <c r="E260" s="104">
        <v>37815</v>
      </c>
      <c r="F260" s="110">
        <f t="shared" ca="1" si="8"/>
        <v>17</v>
      </c>
      <c r="G260" s="27" t="s">
        <v>1243</v>
      </c>
      <c r="H260" s="28">
        <v>48740</v>
      </c>
      <c r="I260" s="21">
        <v>1</v>
      </c>
      <c r="J260" s="24">
        <f t="shared" si="9"/>
        <v>50158</v>
      </c>
      <c r="M260"/>
    </row>
    <row r="261" spans="1:13" x14ac:dyDescent="0.25">
      <c r="A261" s="20" t="s">
        <v>176</v>
      </c>
      <c r="B261" s="26" t="s">
        <v>1253</v>
      </c>
      <c r="C261" s="20" t="s">
        <v>1232</v>
      </c>
      <c r="D261" s="20" t="s">
        <v>1239</v>
      </c>
      <c r="E261" s="104">
        <v>39597</v>
      </c>
      <c r="F261" s="110">
        <f t="shared" ca="1" si="8"/>
        <v>12</v>
      </c>
      <c r="G261" s="27" t="s">
        <v>1243</v>
      </c>
      <c r="H261" s="28">
        <v>81010</v>
      </c>
      <c r="I261" s="21">
        <v>4</v>
      </c>
      <c r="J261" s="24">
        <f t="shared" si="9"/>
        <v>83367</v>
      </c>
      <c r="M261"/>
    </row>
    <row r="262" spans="1:13" x14ac:dyDescent="0.25">
      <c r="A262" s="20" t="s">
        <v>72</v>
      </c>
      <c r="B262" s="26" t="s">
        <v>1251</v>
      </c>
      <c r="C262" s="20" t="s">
        <v>1226</v>
      </c>
      <c r="D262" s="20" t="s">
        <v>1239</v>
      </c>
      <c r="E262" s="104">
        <v>36182</v>
      </c>
      <c r="F262" s="110">
        <f t="shared" ca="1" si="8"/>
        <v>22</v>
      </c>
      <c r="G262" s="27" t="s">
        <v>1246</v>
      </c>
      <c r="H262" s="28">
        <v>68300</v>
      </c>
      <c r="I262" s="21">
        <v>5</v>
      </c>
      <c r="J262" s="24">
        <f t="shared" si="9"/>
        <v>70288</v>
      </c>
      <c r="M262"/>
    </row>
    <row r="263" spans="1:13" x14ac:dyDescent="0.25">
      <c r="A263" s="20" t="s">
        <v>348</v>
      </c>
      <c r="B263" s="26" t="s">
        <v>1253</v>
      </c>
      <c r="C263" s="20" t="s">
        <v>1236</v>
      </c>
      <c r="D263" s="20" t="s">
        <v>1239</v>
      </c>
      <c r="E263" s="104">
        <v>36843</v>
      </c>
      <c r="F263" s="110">
        <f t="shared" ca="1" si="8"/>
        <v>20</v>
      </c>
      <c r="G263" s="27" t="s">
        <v>1246</v>
      </c>
      <c r="H263" s="28">
        <v>47630</v>
      </c>
      <c r="I263" s="21">
        <v>3</v>
      </c>
      <c r="J263" s="24">
        <f t="shared" si="9"/>
        <v>49016</v>
      </c>
      <c r="M263"/>
    </row>
    <row r="264" spans="1:13" x14ac:dyDescent="0.25">
      <c r="A264" s="20" t="s">
        <v>106</v>
      </c>
      <c r="B264" s="26" t="s">
        <v>1250</v>
      </c>
      <c r="C264" s="20" t="s">
        <v>1227</v>
      </c>
      <c r="D264" s="20" t="s">
        <v>1240</v>
      </c>
      <c r="E264" s="104">
        <v>40777</v>
      </c>
      <c r="F264" s="110">
        <f t="shared" ca="1" si="8"/>
        <v>9</v>
      </c>
      <c r="G264" s="27" t="s">
        <v>1245</v>
      </c>
      <c r="H264" s="28">
        <v>13800</v>
      </c>
      <c r="I264" s="21">
        <v>3</v>
      </c>
      <c r="J264" s="24">
        <f t="shared" si="9"/>
        <v>14202</v>
      </c>
      <c r="M264"/>
    </row>
    <row r="265" spans="1:13" x14ac:dyDescent="0.25">
      <c r="A265" s="20" t="s">
        <v>374</v>
      </c>
      <c r="B265" s="26" t="s">
        <v>1250</v>
      </c>
      <c r="C265" s="20" t="s">
        <v>1236</v>
      </c>
      <c r="D265" s="20" t="s">
        <v>1240</v>
      </c>
      <c r="E265" s="104">
        <v>36462</v>
      </c>
      <c r="F265" s="110">
        <f t="shared" ca="1" si="8"/>
        <v>21</v>
      </c>
      <c r="G265" s="27" t="s">
        <v>1246</v>
      </c>
      <c r="H265" s="28">
        <v>26185</v>
      </c>
      <c r="I265" s="21">
        <v>5</v>
      </c>
      <c r="J265" s="24">
        <f t="shared" si="9"/>
        <v>26947</v>
      </c>
      <c r="M265"/>
    </row>
    <row r="266" spans="1:13" x14ac:dyDescent="0.25">
      <c r="A266" s="20" t="s">
        <v>16</v>
      </c>
      <c r="B266" s="26" t="s">
        <v>1251</v>
      </c>
      <c r="C266" s="20" t="s">
        <v>1222</v>
      </c>
      <c r="D266" s="20" t="s">
        <v>1241</v>
      </c>
      <c r="E266" s="104">
        <v>39298</v>
      </c>
      <c r="F266" s="110">
        <f t="shared" ca="1" si="8"/>
        <v>13</v>
      </c>
      <c r="G266" s="27" t="s">
        <v>1248</v>
      </c>
      <c r="H266" s="28">
        <v>76870</v>
      </c>
      <c r="I266" s="21">
        <v>5</v>
      </c>
      <c r="J266" s="24">
        <f t="shared" si="9"/>
        <v>79107</v>
      </c>
      <c r="M266"/>
    </row>
    <row r="267" spans="1:13" x14ac:dyDescent="0.25">
      <c r="A267" s="20" t="s">
        <v>330</v>
      </c>
      <c r="B267" s="26" t="s">
        <v>1250</v>
      </c>
      <c r="C267" s="20" t="s">
        <v>1236</v>
      </c>
      <c r="D267" s="20" t="s">
        <v>1241</v>
      </c>
      <c r="E267" s="104">
        <v>40800</v>
      </c>
      <c r="F267" s="110">
        <f t="shared" ca="1" si="8"/>
        <v>9</v>
      </c>
      <c r="G267" s="27" t="s">
        <v>1248</v>
      </c>
      <c r="H267" s="28">
        <v>62480</v>
      </c>
      <c r="I267" s="21">
        <v>5</v>
      </c>
      <c r="J267" s="24">
        <f t="shared" si="9"/>
        <v>64298</v>
      </c>
      <c r="M267"/>
    </row>
    <row r="268" spans="1:13" x14ac:dyDescent="0.25">
      <c r="A268" s="20" t="s">
        <v>43</v>
      </c>
      <c r="B268" s="26" t="s">
        <v>1251</v>
      </c>
      <c r="C268" s="20" t="s">
        <v>1222</v>
      </c>
      <c r="D268" s="20" t="s">
        <v>1240</v>
      </c>
      <c r="E268" s="104">
        <v>35826</v>
      </c>
      <c r="F268" s="110">
        <f t="shared" ca="1" si="8"/>
        <v>23</v>
      </c>
      <c r="G268" s="27" t="s">
        <v>1243</v>
      </c>
      <c r="H268" s="28">
        <v>31205</v>
      </c>
      <c r="I268" s="21">
        <v>2</v>
      </c>
      <c r="J268" s="24">
        <f t="shared" si="9"/>
        <v>32113</v>
      </c>
      <c r="M268"/>
    </row>
    <row r="269" spans="1:13" x14ac:dyDescent="0.25">
      <c r="A269" s="20" t="s">
        <v>349</v>
      </c>
      <c r="B269" s="26" t="s">
        <v>1250</v>
      </c>
      <c r="C269" s="20" t="s">
        <v>1236</v>
      </c>
      <c r="D269" s="20" t="s">
        <v>1239</v>
      </c>
      <c r="E269" s="104">
        <v>36967</v>
      </c>
      <c r="F269" s="110">
        <f t="shared" ca="1" si="8"/>
        <v>20</v>
      </c>
      <c r="G269" s="27" t="s">
        <v>1243</v>
      </c>
      <c r="H269" s="28">
        <v>63060</v>
      </c>
      <c r="I269" s="21">
        <v>4</v>
      </c>
      <c r="J269" s="24">
        <f t="shared" si="9"/>
        <v>64895</v>
      </c>
      <c r="M269"/>
    </row>
    <row r="270" spans="1:13" x14ac:dyDescent="0.25">
      <c r="A270" s="20" t="s">
        <v>350</v>
      </c>
      <c r="B270" s="26" t="s">
        <v>1253</v>
      </c>
      <c r="C270" s="20" t="s">
        <v>1236</v>
      </c>
      <c r="D270" s="20" t="s">
        <v>1239</v>
      </c>
      <c r="E270" s="104">
        <v>39722</v>
      </c>
      <c r="F270" s="110">
        <f t="shared" ca="1" si="8"/>
        <v>12</v>
      </c>
      <c r="G270" s="27" t="s">
        <v>1243</v>
      </c>
      <c r="H270" s="28">
        <v>44530</v>
      </c>
      <c r="I270" s="21">
        <v>2</v>
      </c>
      <c r="J270" s="24">
        <f t="shared" si="9"/>
        <v>45826</v>
      </c>
      <c r="M270"/>
    </row>
    <row r="271" spans="1:13" x14ac:dyDescent="0.25">
      <c r="A271" s="20" t="s">
        <v>390</v>
      </c>
      <c r="B271" s="26" t="s">
        <v>1254</v>
      </c>
      <c r="C271" s="20" t="s">
        <v>1238</v>
      </c>
      <c r="D271" s="20" t="s">
        <v>1240</v>
      </c>
      <c r="E271" s="104">
        <v>36557</v>
      </c>
      <c r="F271" s="110">
        <f t="shared" ca="1" si="8"/>
        <v>21</v>
      </c>
      <c r="G271" s="27" t="s">
        <v>1243</v>
      </c>
      <c r="H271" s="28">
        <v>31250</v>
      </c>
      <c r="I271" s="21">
        <v>2</v>
      </c>
      <c r="J271" s="24">
        <f t="shared" si="9"/>
        <v>32159</v>
      </c>
      <c r="M271"/>
    </row>
    <row r="272" spans="1:13" x14ac:dyDescent="0.25">
      <c r="A272" s="20" t="s">
        <v>177</v>
      </c>
      <c r="B272" s="26" t="s">
        <v>1252</v>
      </c>
      <c r="C272" s="20" t="s">
        <v>1232</v>
      </c>
      <c r="D272" s="20" t="s">
        <v>1239</v>
      </c>
      <c r="E272" s="104">
        <v>41025</v>
      </c>
      <c r="F272" s="110">
        <f t="shared" ca="1" si="8"/>
        <v>9</v>
      </c>
      <c r="G272" s="27" t="s">
        <v>1246</v>
      </c>
      <c r="H272" s="28">
        <v>58910</v>
      </c>
      <c r="I272" s="21">
        <v>1</v>
      </c>
      <c r="J272" s="24">
        <f t="shared" si="9"/>
        <v>60624</v>
      </c>
      <c r="M272"/>
    </row>
    <row r="273" spans="1:13" x14ac:dyDescent="0.25">
      <c r="A273" s="20" t="s">
        <v>125</v>
      </c>
      <c r="B273" s="26" t="s">
        <v>1253</v>
      </c>
      <c r="C273" s="20" t="s">
        <v>1230</v>
      </c>
      <c r="D273" s="20" t="s">
        <v>1241</v>
      </c>
      <c r="E273" s="107">
        <v>40620</v>
      </c>
      <c r="F273" s="110">
        <f t="shared" ca="1" si="8"/>
        <v>10</v>
      </c>
      <c r="G273" s="27" t="s">
        <v>1248</v>
      </c>
      <c r="H273" s="28">
        <v>84300</v>
      </c>
      <c r="I273" s="21">
        <v>1</v>
      </c>
      <c r="J273" s="24">
        <f t="shared" si="9"/>
        <v>86753</v>
      </c>
      <c r="M273"/>
    </row>
    <row r="274" spans="1:13" x14ac:dyDescent="0.25">
      <c r="A274" s="20" t="s">
        <v>121</v>
      </c>
      <c r="B274" s="26" t="s">
        <v>1252</v>
      </c>
      <c r="C274" s="20" t="s">
        <v>1229</v>
      </c>
      <c r="D274" s="20" t="s">
        <v>1239</v>
      </c>
      <c r="E274" s="105">
        <v>40400</v>
      </c>
      <c r="F274" s="110">
        <f t="shared" ca="1" si="8"/>
        <v>10</v>
      </c>
      <c r="G274" s="27" t="s">
        <v>1246</v>
      </c>
      <c r="H274" s="28">
        <v>79150</v>
      </c>
      <c r="I274" s="21">
        <v>2</v>
      </c>
      <c r="J274" s="24">
        <f t="shared" si="9"/>
        <v>81453</v>
      </c>
      <c r="M274"/>
    </row>
    <row r="275" spans="1:13" x14ac:dyDescent="0.25">
      <c r="A275" s="20" t="s">
        <v>76</v>
      </c>
      <c r="B275" s="26" t="s">
        <v>1251</v>
      </c>
      <c r="C275" s="20" t="s">
        <v>1227</v>
      </c>
      <c r="D275" s="20" t="s">
        <v>1241</v>
      </c>
      <c r="E275" s="104">
        <v>40233</v>
      </c>
      <c r="F275" s="110">
        <f t="shared" ca="1" si="8"/>
        <v>11</v>
      </c>
      <c r="G275" s="27" t="s">
        <v>1248</v>
      </c>
      <c r="H275" s="28">
        <v>64390</v>
      </c>
      <c r="I275" s="21">
        <v>2</v>
      </c>
      <c r="J275" s="24">
        <f t="shared" si="9"/>
        <v>66264</v>
      </c>
      <c r="M275"/>
    </row>
    <row r="276" spans="1:13" x14ac:dyDescent="0.25">
      <c r="A276" s="20" t="s">
        <v>383</v>
      </c>
      <c r="B276" s="26" t="s">
        <v>1250</v>
      </c>
      <c r="C276" s="20" t="s">
        <v>1236</v>
      </c>
      <c r="D276" s="20" t="s">
        <v>1242</v>
      </c>
      <c r="E276" s="104">
        <v>39208</v>
      </c>
      <c r="F276" s="110">
        <f t="shared" ca="1" si="8"/>
        <v>14</v>
      </c>
      <c r="G276" s="27" t="s">
        <v>1248</v>
      </c>
      <c r="H276" s="28">
        <v>26944</v>
      </c>
      <c r="I276" s="21">
        <v>4</v>
      </c>
      <c r="J276" s="24">
        <f t="shared" si="9"/>
        <v>27728</v>
      </c>
      <c r="M276"/>
    </row>
    <row r="277" spans="1:13" x14ac:dyDescent="0.25">
      <c r="A277" s="20" t="s">
        <v>126</v>
      </c>
      <c r="B277" s="26" t="s">
        <v>1251</v>
      </c>
      <c r="C277" s="20" t="s">
        <v>1230</v>
      </c>
      <c r="D277" s="20" t="s">
        <v>1241</v>
      </c>
      <c r="E277" s="104">
        <v>39783</v>
      </c>
      <c r="F277" s="110">
        <f t="shared" ca="1" si="8"/>
        <v>12</v>
      </c>
      <c r="G277" s="27" t="s">
        <v>1248</v>
      </c>
      <c r="H277" s="28">
        <v>54000</v>
      </c>
      <c r="I277" s="21">
        <v>3</v>
      </c>
      <c r="J277" s="24">
        <f t="shared" si="9"/>
        <v>55571</v>
      </c>
      <c r="M277"/>
    </row>
    <row r="278" spans="1:13" x14ac:dyDescent="0.25">
      <c r="A278" s="20" t="s">
        <v>144</v>
      </c>
      <c r="B278" s="26" t="s">
        <v>1253</v>
      </c>
      <c r="C278" s="20" t="s">
        <v>1230</v>
      </c>
      <c r="D278" s="20" t="s">
        <v>1240</v>
      </c>
      <c r="E278" s="104">
        <v>39299</v>
      </c>
      <c r="F278" s="110">
        <f t="shared" ca="1" si="8"/>
        <v>13</v>
      </c>
      <c r="G278" s="27" t="s">
        <v>21</v>
      </c>
      <c r="H278" s="28">
        <v>47760</v>
      </c>
      <c r="I278" s="21">
        <v>3</v>
      </c>
      <c r="J278" s="24">
        <f t="shared" si="9"/>
        <v>49150</v>
      </c>
      <c r="M278"/>
    </row>
    <row r="279" spans="1:13" x14ac:dyDescent="0.25">
      <c r="A279" s="20" t="s">
        <v>472</v>
      </c>
      <c r="B279" s="26" t="s">
        <v>1249</v>
      </c>
      <c r="C279" s="20" t="s">
        <v>1230</v>
      </c>
      <c r="D279" s="20" t="s">
        <v>1242</v>
      </c>
      <c r="E279" s="104">
        <v>37711</v>
      </c>
      <c r="F279" s="110">
        <f t="shared" ca="1" si="8"/>
        <v>18</v>
      </c>
      <c r="G279" s="27" t="s">
        <v>1248</v>
      </c>
      <c r="H279" s="28">
        <v>21648</v>
      </c>
      <c r="I279" s="21">
        <v>2</v>
      </c>
      <c r="J279" s="24">
        <f t="shared" si="9"/>
        <v>22278</v>
      </c>
      <c r="M279"/>
    </row>
    <row r="280" spans="1:13" x14ac:dyDescent="0.25">
      <c r="A280" s="20" t="s">
        <v>475</v>
      </c>
      <c r="B280" s="26" t="s">
        <v>1249</v>
      </c>
      <c r="C280" s="20" t="s">
        <v>1230</v>
      </c>
      <c r="D280" s="20" t="s">
        <v>1239</v>
      </c>
      <c r="E280" s="104">
        <v>38227</v>
      </c>
      <c r="F280" s="110">
        <f t="shared" ca="1" si="8"/>
        <v>16</v>
      </c>
      <c r="G280" s="27" t="s">
        <v>1246</v>
      </c>
      <c r="H280" s="28">
        <v>86200</v>
      </c>
      <c r="I280" s="21">
        <v>3</v>
      </c>
      <c r="J280" s="24">
        <f t="shared" si="9"/>
        <v>88708</v>
      </c>
      <c r="M280"/>
    </row>
    <row r="281" spans="1:13" x14ac:dyDescent="0.25">
      <c r="A281" s="20" t="s">
        <v>331</v>
      </c>
      <c r="B281" s="26" t="s">
        <v>1251</v>
      </c>
      <c r="C281" s="20" t="s">
        <v>1236</v>
      </c>
      <c r="D281" s="20" t="s">
        <v>1241</v>
      </c>
      <c r="E281" s="104">
        <v>40451</v>
      </c>
      <c r="F281" s="110">
        <f t="shared" ca="1" si="8"/>
        <v>10</v>
      </c>
      <c r="G281" s="27" t="s">
        <v>1248</v>
      </c>
      <c r="H281" s="28">
        <v>87830</v>
      </c>
      <c r="I281" s="21">
        <v>2</v>
      </c>
      <c r="J281" s="24">
        <f t="shared" si="9"/>
        <v>90386</v>
      </c>
      <c r="M281"/>
    </row>
    <row r="282" spans="1:13" x14ac:dyDescent="0.25">
      <c r="A282" s="20" t="s">
        <v>239</v>
      </c>
      <c r="B282" s="26" t="s">
        <v>1253</v>
      </c>
      <c r="C282" s="20" t="s">
        <v>229</v>
      </c>
      <c r="D282" s="20" t="s">
        <v>1239</v>
      </c>
      <c r="E282" s="104">
        <v>40712</v>
      </c>
      <c r="F282" s="110">
        <f t="shared" ca="1" si="8"/>
        <v>9</v>
      </c>
      <c r="G282" s="27" t="s">
        <v>1243</v>
      </c>
      <c r="H282" s="28">
        <v>22900</v>
      </c>
      <c r="I282" s="21">
        <v>1</v>
      </c>
      <c r="J282" s="24">
        <f t="shared" si="9"/>
        <v>23566</v>
      </c>
      <c r="M282"/>
    </row>
    <row r="283" spans="1:13" x14ac:dyDescent="0.25">
      <c r="A283" s="20" t="s">
        <v>131</v>
      </c>
      <c r="B283" s="26" t="s">
        <v>1250</v>
      </c>
      <c r="C283" s="20" t="s">
        <v>1230</v>
      </c>
      <c r="D283" s="20" t="s">
        <v>1239</v>
      </c>
      <c r="E283" s="104">
        <v>39120</v>
      </c>
      <c r="F283" s="110">
        <f t="shared" ca="1" si="8"/>
        <v>14</v>
      </c>
      <c r="G283" s="27" t="s">
        <v>1243</v>
      </c>
      <c r="H283" s="28">
        <v>88850</v>
      </c>
      <c r="I283" s="21">
        <v>3</v>
      </c>
      <c r="J283" s="24">
        <f t="shared" si="9"/>
        <v>91436</v>
      </c>
      <c r="M283"/>
    </row>
    <row r="284" spans="1:13" x14ac:dyDescent="0.25">
      <c r="A284" s="20" t="s">
        <v>375</v>
      </c>
      <c r="B284" s="26" t="s">
        <v>1250</v>
      </c>
      <c r="C284" s="20" t="s">
        <v>1236</v>
      </c>
      <c r="D284" s="20" t="s">
        <v>1240</v>
      </c>
      <c r="E284" s="104">
        <v>40696</v>
      </c>
      <c r="F284" s="110">
        <f t="shared" ca="1" si="8"/>
        <v>9</v>
      </c>
      <c r="G284" s="27" t="s">
        <v>1246</v>
      </c>
      <c r="H284" s="28">
        <v>13455</v>
      </c>
      <c r="I284" s="21">
        <v>2</v>
      </c>
      <c r="J284" s="24">
        <f t="shared" si="9"/>
        <v>13847</v>
      </c>
      <c r="M284"/>
    </row>
    <row r="285" spans="1:13" x14ac:dyDescent="0.25">
      <c r="A285" s="20" t="s">
        <v>224</v>
      </c>
      <c r="B285" s="26" t="s">
        <v>1254</v>
      </c>
      <c r="C285" s="20" t="s">
        <v>1233</v>
      </c>
      <c r="D285" s="20" t="s">
        <v>1241</v>
      </c>
      <c r="E285" s="105">
        <v>40292</v>
      </c>
      <c r="F285" s="110">
        <f t="shared" ca="1" si="8"/>
        <v>11</v>
      </c>
      <c r="G285" s="27" t="s">
        <v>1248</v>
      </c>
      <c r="H285" s="28">
        <v>61890</v>
      </c>
      <c r="I285" s="21">
        <v>2</v>
      </c>
      <c r="J285" s="24">
        <f t="shared" si="9"/>
        <v>63691</v>
      </c>
      <c r="M285"/>
    </row>
    <row r="286" spans="1:13" x14ac:dyDescent="0.25">
      <c r="A286" s="20" t="s">
        <v>114</v>
      </c>
      <c r="B286" s="26" t="s">
        <v>1250</v>
      </c>
      <c r="C286" s="20" t="s">
        <v>1228</v>
      </c>
      <c r="D286" s="20" t="s">
        <v>1241</v>
      </c>
      <c r="E286" s="104">
        <v>38755</v>
      </c>
      <c r="F286" s="110">
        <f t="shared" ca="1" si="8"/>
        <v>15</v>
      </c>
      <c r="G286" s="27" t="s">
        <v>1248</v>
      </c>
      <c r="H286" s="28">
        <v>78860</v>
      </c>
      <c r="I286" s="21">
        <v>2</v>
      </c>
      <c r="J286" s="24">
        <f t="shared" si="9"/>
        <v>81155</v>
      </c>
      <c r="M286"/>
    </row>
    <row r="287" spans="1:13" x14ac:dyDescent="0.25">
      <c r="A287" s="20" t="s">
        <v>90</v>
      </c>
      <c r="B287" s="26" t="s">
        <v>1252</v>
      </c>
      <c r="C287" s="20" t="s">
        <v>1227</v>
      </c>
      <c r="D287" s="20" t="s">
        <v>1239</v>
      </c>
      <c r="E287" s="104">
        <v>35965</v>
      </c>
      <c r="F287" s="111">
        <f t="shared" ca="1" si="8"/>
        <v>22</v>
      </c>
      <c r="G287" s="30" t="s">
        <v>1244</v>
      </c>
      <c r="H287" s="28">
        <v>34780</v>
      </c>
      <c r="I287" s="21">
        <v>4</v>
      </c>
      <c r="J287" s="24">
        <f t="shared" si="9"/>
        <v>35792</v>
      </c>
      <c r="M287"/>
    </row>
    <row r="288" spans="1:13" x14ac:dyDescent="0.25">
      <c r="A288" s="20" t="s">
        <v>264</v>
      </c>
      <c r="B288" s="26" t="s">
        <v>1252</v>
      </c>
      <c r="C288" s="20" t="s">
        <v>1234</v>
      </c>
      <c r="D288" s="20" t="s">
        <v>1241</v>
      </c>
      <c r="E288" s="104">
        <v>39144</v>
      </c>
      <c r="F288" s="110">
        <f t="shared" ca="1" si="8"/>
        <v>14</v>
      </c>
      <c r="G288" s="27" t="s">
        <v>1248</v>
      </c>
      <c r="H288" s="28">
        <v>45040</v>
      </c>
      <c r="I288" s="21">
        <v>5</v>
      </c>
      <c r="J288" s="24">
        <f t="shared" si="9"/>
        <v>46351</v>
      </c>
      <c r="M288"/>
    </row>
    <row r="289" spans="1:13" x14ac:dyDescent="0.25">
      <c r="A289" s="20" t="s">
        <v>91</v>
      </c>
      <c r="B289" s="26" t="s">
        <v>1250</v>
      </c>
      <c r="C289" s="20" t="s">
        <v>1227</v>
      </c>
      <c r="D289" s="20" t="s">
        <v>1239</v>
      </c>
      <c r="E289" s="104">
        <v>37348</v>
      </c>
      <c r="F289" s="110">
        <f t="shared" ca="1" si="8"/>
        <v>19</v>
      </c>
      <c r="G289" s="27" t="s">
        <v>1245</v>
      </c>
      <c r="H289" s="28">
        <v>85880</v>
      </c>
      <c r="I289" s="21">
        <v>3</v>
      </c>
      <c r="J289" s="24">
        <f t="shared" si="9"/>
        <v>88379</v>
      </c>
      <c r="M289"/>
    </row>
    <row r="290" spans="1:13" x14ac:dyDescent="0.25">
      <c r="A290" s="20" t="s">
        <v>27</v>
      </c>
      <c r="B290" s="26" t="s">
        <v>1250</v>
      </c>
      <c r="C290" s="20" t="s">
        <v>1222</v>
      </c>
      <c r="D290" s="20" t="s">
        <v>1239</v>
      </c>
      <c r="E290" s="104">
        <v>38903</v>
      </c>
      <c r="F290" s="110">
        <f t="shared" ca="1" si="8"/>
        <v>14</v>
      </c>
      <c r="G290" s="27" t="s">
        <v>1246</v>
      </c>
      <c r="H290" s="28">
        <v>34060</v>
      </c>
      <c r="I290" s="21">
        <v>2</v>
      </c>
      <c r="J290" s="24">
        <f t="shared" si="9"/>
        <v>35051</v>
      </c>
      <c r="M290"/>
    </row>
    <row r="291" spans="1:13" x14ac:dyDescent="0.25">
      <c r="A291" s="20" t="s">
        <v>297</v>
      </c>
      <c r="B291" s="26" t="s">
        <v>1250</v>
      </c>
      <c r="C291" s="20" t="s">
        <v>1236</v>
      </c>
      <c r="D291" s="20" t="s">
        <v>1239</v>
      </c>
      <c r="E291" s="104">
        <v>40581</v>
      </c>
      <c r="F291" s="110">
        <f t="shared" ca="1" si="8"/>
        <v>10</v>
      </c>
      <c r="G291" s="27" t="s">
        <v>1244</v>
      </c>
      <c r="H291" s="28">
        <v>80260</v>
      </c>
      <c r="I291" s="21">
        <v>3</v>
      </c>
      <c r="J291" s="24">
        <f t="shared" si="9"/>
        <v>82596</v>
      </c>
      <c r="M291"/>
    </row>
    <row r="292" spans="1:13" x14ac:dyDescent="0.25">
      <c r="A292" s="20" t="s">
        <v>320</v>
      </c>
      <c r="B292" s="26" t="s">
        <v>1254</v>
      </c>
      <c r="C292" s="20" t="s">
        <v>1236</v>
      </c>
      <c r="D292" s="20" t="s">
        <v>1240</v>
      </c>
      <c r="E292" s="104">
        <v>41195</v>
      </c>
      <c r="F292" s="110">
        <f t="shared" ca="1" si="8"/>
        <v>8</v>
      </c>
      <c r="G292" s="27" t="s">
        <v>1246</v>
      </c>
      <c r="H292" s="28">
        <v>25885</v>
      </c>
      <c r="I292" s="21">
        <v>5</v>
      </c>
      <c r="J292" s="24">
        <f t="shared" si="9"/>
        <v>26638</v>
      </c>
      <c r="M292"/>
    </row>
    <row r="293" spans="1:13" x14ac:dyDescent="0.25">
      <c r="A293" s="20" t="s">
        <v>178</v>
      </c>
      <c r="B293" s="26" t="s">
        <v>1252</v>
      </c>
      <c r="C293" s="20" t="s">
        <v>1232</v>
      </c>
      <c r="D293" s="20" t="s">
        <v>1239</v>
      </c>
      <c r="E293" s="104">
        <v>38809</v>
      </c>
      <c r="F293" s="110">
        <f t="shared" ca="1" si="8"/>
        <v>15</v>
      </c>
      <c r="G293" s="27" t="s">
        <v>1245</v>
      </c>
      <c r="H293" s="28">
        <v>76584</v>
      </c>
      <c r="I293" s="21">
        <v>1</v>
      </c>
      <c r="J293" s="24">
        <f t="shared" si="9"/>
        <v>78813</v>
      </c>
      <c r="M293"/>
    </row>
    <row r="294" spans="1:13" x14ac:dyDescent="0.25">
      <c r="A294" s="20" t="s">
        <v>217</v>
      </c>
      <c r="B294" s="26" t="s">
        <v>1254</v>
      </c>
      <c r="C294" s="20" t="s">
        <v>1232</v>
      </c>
      <c r="D294" s="20" t="s">
        <v>1242</v>
      </c>
      <c r="E294" s="104">
        <v>39747</v>
      </c>
      <c r="F294" s="110">
        <f t="shared" ca="1" si="8"/>
        <v>12</v>
      </c>
      <c r="G294" s="27" t="s">
        <v>1248</v>
      </c>
      <c r="H294" s="28">
        <v>10572</v>
      </c>
      <c r="I294" s="21">
        <v>4</v>
      </c>
      <c r="J294" s="24">
        <f t="shared" si="9"/>
        <v>10880</v>
      </c>
      <c r="M294"/>
    </row>
    <row r="295" spans="1:13" x14ac:dyDescent="0.25">
      <c r="A295" s="20" t="s">
        <v>351</v>
      </c>
      <c r="B295" s="26" t="s">
        <v>1254</v>
      </c>
      <c r="C295" s="20" t="s">
        <v>1236</v>
      </c>
      <c r="D295" s="20" t="s">
        <v>1239</v>
      </c>
      <c r="E295" s="104">
        <v>39063</v>
      </c>
      <c r="F295" s="110">
        <f t="shared" ca="1" si="8"/>
        <v>14</v>
      </c>
      <c r="G295" s="27" t="s">
        <v>1243</v>
      </c>
      <c r="H295" s="28">
        <v>86320</v>
      </c>
      <c r="I295" s="21">
        <v>4</v>
      </c>
      <c r="J295" s="24">
        <f t="shared" si="9"/>
        <v>88832</v>
      </c>
      <c r="M295"/>
    </row>
    <row r="296" spans="1:13" x14ac:dyDescent="0.25">
      <c r="A296" s="20" t="s">
        <v>286</v>
      </c>
      <c r="B296" s="26" t="s">
        <v>1252</v>
      </c>
      <c r="C296" s="20" t="s">
        <v>1235</v>
      </c>
      <c r="D296" s="20" t="s">
        <v>1239</v>
      </c>
      <c r="E296" s="104">
        <v>40893</v>
      </c>
      <c r="F296" s="110">
        <f t="shared" ca="1" si="8"/>
        <v>9</v>
      </c>
      <c r="G296" s="27" t="s">
        <v>1246</v>
      </c>
      <c r="H296" s="28">
        <v>44620</v>
      </c>
      <c r="I296" s="21">
        <v>5</v>
      </c>
      <c r="J296" s="24">
        <f t="shared" si="9"/>
        <v>45918</v>
      </c>
      <c r="M296"/>
    </row>
    <row r="297" spans="1:13" x14ac:dyDescent="0.25">
      <c r="A297" s="20" t="s">
        <v>352</v>
      </c>
      <c r="B297" s="26" t="s">
        <v>1250</v>
      </c>
      <c r="C297" s="20" t="s">
        <v>1236</v>
      </c>
      <c r="D297" s="20" t="s">
        <v>1239</v>
      </c>
      <c r="E297" s="104">
        <v>40389</v>
      </c>
      <c r="F297" s="110">
        <f t="shared" ca="1" si="8"/>
        <v>10</v>
      </c>
      <c r="G297" s="27" t="s">
        <v>1243</v>
      </c>
      <c r="H297" s="28">
        <v>58370</v>
      </c>
      <c r="I297" s="21">
        <v>5</v>
      </c>
      <c r="J297" s="24">
        <f t="shared" si="9"/>
        <v>60069</v>
      </c>
      <c r="M297"/>
    </row>
    <row r="298" spans="1:13" x14ac:dyDescent="0.25">
      <c r="A298" s="20" t="s">
        <v>210</v>
      </c>
      <c r="B298" s="26" t="s">
        <v>1252</v>
      </c>
      <c r="C298" s="20" t="s">
        <v>1232</v>
      </c>
      <c r="D298" s="20" t="s">
        <v>1240</v>
      </c>
      <c r="E298" s="104">
        <v>37620</v>
      </c>
      <c r="F298" s="110">
        <f t="shared" ca="1" si="8"/>
        <v>18</v>
      </c>
      <c r="G298" s="27" t="s">
        <v>1243</v>
      </c>
      <c r="H298" s="28">
        <v>24460</v>
      </c>
      <c r="I298" s="21">
        <v>1</v>
      </c>
      <c r="J298" s="24">
        <f t="shared" si="9"/>
        <v>25172</v>
      </c>
      <c r="M298"/>
    </row>
    <row r="299" spans="1:13" x14ac:dyDescent="0.25">
      <c r="A299" s="20" t="s">
        <v>179</v>
      </c>
      <c r="B299" s="26" t="s">
        <v>1254</v>
      </c>
      <c r="C299" s="20" t="s">
        <v>1232</v>
      </c>
      <c r="D299" s="20" t="s">
        <v>1239</v>
      </c>
      <c r="E299" s="104">
        <v>37936</v>
      </c>
      <c r="F299" s="110">
        <f t="shared" ca="1" si="8"/>
        <v>17</v>
      </c>
      <c r="G299" s="27" t="s">
        <v>1246</v>
      </c>
      <c r="H299" s="28">
        <v>30920</v>
      </c>
      <c r="I299" s="21">
        <v>5</v>
      </c>
      <c r="J299" s="24">
        <f t="shared" si="9"/>
        <v>31820</v>
      </c>
      <c r="M299"/>
    </row>
    <row r="300" spans="1:13" x14ac:dyDescent="0.25">
      <c r="A300" s="20" t="s">
        <v>477</v>
      </c>
      <c r="B300" s="26" t="s">
        <v>1249</v>
      </c>
      <c r="C300" s="20" t="s">
        <v>1232</v>
      </c>
      <c r="D300" s="20" t="s">
        <v>1239</v>
      </c>
      <c r="E300" s="104">
        <v>40634</v>
      </c>
      <c r="F300" s="110">
        <f t="shared" ca="1" si="8"/>
        <v>10</v>
      </c>
      <c r="G300" s="27" t="s">
        <v>1243</v>
      </c>
      <c r="H300" s="28">
        <v>47440</v>
      </c>
      <c r="I300" s="21">
        <v>3</v>
      </c>
      <c r="J300" s="24">
        <f t="shared" si="9"/>
        <v>48821</v>
      </c>
      <c r="M300"/>
    </row>
    <row r="301" spans="1:13" x14ac:dyDescent="0.25">
      <c r="A301" s="20" t="s">
        <v>574</v>
      </c>
      <c r="B301" s="26" t="s">
        <v>1249</v>
      </c>
      <c r="C301" s="20" t="s">
        <v>1232</v>
      </c>
      <c r="D301" s="20" t="s">
        <v>1240</v>
      </c>
      <c r="E301" s="104">
        <v>36177</v>
      </c>
      <c r="F301" s="110">
        <f t="shared" ca="1" si="8"/>
        <v>22</v>
      </c>
      <c r="G301" s="27" t="s">
        <v>1244</v>
      </c>
      <c r="H301" s="28">
        <v>21670</v>
      </c>
      <c r="I301" s="21">
        <v>2</v>
      </c>
      <c r="J301" s="24">
        <f t="shared" si="9"/>
        <v>22301</v>
      </c>
      <c r="M301"/>
    </row>
    <row r="302" spans="1:13" x14ac:dyDescent="0.25">
      <c r="A302" s="20" t="s">
        <v>588</v>
      </c>
      <c r="B302" s="26" t="s">
        <v>1249</v>
      </c>
      <c r="C302" s="20" t="s">
        <v>1225</v>
      </c>
      <c r="D302" s="20" t="s">
        <v>1242</v>
      </c>
      <c r="E302" s="104">
        <v>38961</v>
      </c>
      <c r="F302" s="110">
        <f t="shared" ca="1" si="8"/>
        <v>14</v>
      </c>
      <c r="G302" s="27" t="s">
        <v>1248</v>
      </c>
      <c r="H302" s="28">
        <v>20028</v>
      </c>
      <c r="I302" s="21">
        <v>4</v>
      </c>
      <c r="J302" s="24">
        <f t="shared" si="9"/>
        <v>20611</v>
      </c>
      <c r="M302"/>
    </row>
    <row r="303" spans="1:13" x14ac:dyDescent="0.25">
      <c r="A303" s="20" t="s">
        <v>353</v>
      </c>
      <c r="B303" s="26" t="s">
        <v>1251</v>
      </c>
      <c r="C303" s="20" t="s">
        <v>1236</v>
      </c>
      <c r="D303" s="20" t="s">
        <v>1239</v>
      </c>
      <c r="E303" s="104">
        <v>39441</v>
      </c>
      <c r="F303" s="110">
        <f t="shared" ca="1" si="8"/>
        <v>13</v>
      </c>
      <c r="G303" s="27" t="s">
        <v>1245</v>
      </c>
      <c r="H303" s="28">
        <v>68860</v>
      </c>
      <c r="I303" s="21">
        <v>2</v>
      </c>
      <c r="J303" s="24">
        <f t="shared" si="9"/>
        <v>70864</v>
      </c>
      <c r="M303"/>
    </row>
    <row r="304" spans="1:13" x14ac:dyDescent="0.25">
      <c r="A304" s="20" t="s">
        <v>482</v>
      </c>
      <c r="B304" s="26" t="s">
        <v>1249</v>
      </c>
      <c r="C304" s="20" t="s">
        <v>1232</v>
      </c>
      <c r="D304" s="20" t="s">
        <v>1242</v>
      </c>
      <c r="E304" s="104">
        <v>40574</v>
      </c>
      <c r="F304" s="110">
        <f t="shared" ca="1" si="8"/>
        <v>10</v>
      </c>
      <c r="G304" s="27" t="s">
        <v>1248</v>
      </c>
      <c r="H304" s="28">
        <v>28424</v>
      </c>
      <c r="I304" s="21">
        <v>4</v>
      </c>
      <c r="J304" s="24">
        <f t="shared" si="9"/>
        <v>29251</v>
      </c>
      <c r="M304"/>
    </row>
    <row r="305" spans="1:13" x14ac:dyDescent="0.25">
      <c r="A305" s="20" t="s">
        <v>550</v>
      </c>
      <c r="B305" s="26" t="s">
        <v>1249</v>
      </c>
      <c r="C305" s="20" t="s">
        <v>1236</v>
      </c>
      <c r="D305" s="20" t="s">
        <v>1241</v>
      </c>
      <c r="E305" s="104">
        <v>39106</v>
      </c>
      <c r="F305" s="110">
        <f t="shared" ca="1" si="8"/>
        <v>14</v>
      </c>
      <c r="G305" s="27" t="s">
        <v>1248</v>
      </c>
      <c r="H305" s="28">
        <v>64263</v>
      </c>
      <c r="I305" s="21">
        <v>3</v>
      </c>
      <c r="J305" s="24">
        <f t="shared" si="9"/>
        <v>66133</v>
      </c>
      <c r="M305"/>
    </row>
    <row r="306" spans="1:13" x14ac:dyDescent="0.25">
      <c r="A306" s="20" t="s">
        <v>298</v>
      </c>
      <c r="B306" s="26" t="s">
        <v>1250</v>
      </c>
      <c r="C306" s="20" t="s">
        <v>1236</v>
      </c>
      <c r="D306" s="20" t="s">
        <v>1239</v>
      </c>
      <c r="E306" s="104">
        <v>35896</v>
      </c>
      <c r="F306" s="110">
        <f t="shared" ca="1" si="8"/>
        <v>23</v>
      </c>
      <c r="G306" s="27" t="s">
        <v>1246</v>
      </c>
      <c r="H306" s="28">
        <v>70280</v>
      </c>
      <c r="I306" s="21">
        <v>3</v>
      </c>
      <c r="J306" s="24">
        <f t="shared" si="9"/>
        <v>72325</v>
      </c>
      <c r="M306"/>
    </row>
    <row r="307" spans="1:13" x14ac:dyDescent="0.25">
      <c r="A307" s="20" t="s">
        <v>376</v>
      </c>
      <c r="B307" s="26" t="s">
        <v>1250</v>
      </c>
      <c r="C307" s="20" t="s">
        <v>1236</v>
      </c>
      <c r="D307" s="20" t="s">
        <v>1240</v>
      </c>
      <c r="E307" s="104">
        <v>38753</v>
      </c>
      <c r="F307" s="110">
        <f t="shared" ca="1" si="8"/>
        <v>15</v>
      </c>
      <c r="G307" s="27" t="s">
        <v>1245</v>
      </c>
      <c r="H307" s="28">
        <v>37660</v>
      </c>
      <c r="I307" s="21">
        <v>4</v>
      </c>
      <c r="J307" s="24">
        <f t="shared" si="9"/>
        <v>38756</v>
      </c>
      <c r="M307"/>
    </row>
    <row r="308" spans="1:13" x14ac:dyDescent="0.25">
      <c r="A308" s="20" t="s">
        <v>28</v>
      </c>
      <c r="B308" s="26" t="s">
        <v>1250</v>
      </c>
      <c r="C308" s="20" t="s">
        <v>1222</v>
      </c>
      <c r="D308" s="20" t="s">
        <v>1239</v>
      </c>
      <c r="E308" s="104">
        <v>39864</v>
      </c>
      <c r="F308" s="110">
        <f t="shared" ca="1" si="8"/>
        <v>12</v>
      </c>
      <c r="G308" s="27" t="s">
        <v>1243</v>
      </c>
      <c r="H308" s="28">
        <v>64320</v>
      </c>
      <c r="I308" s="21">
        <v>5</v>
      </c>
      <c r="J308" s="24">
        <f t="shared" si="9"/>
        <v>66192</v>
      </c>
      <c r="M308"/>
    </row>
    <row r="309" spans="1:13" x14ac:dyDescent="0.25">
      <c r="A309" s="20" t="s">
        <v>225</v>
      </c>
      <c r="B309" s="26" t="s">
        <v>1250</v>
      </c>
      <c r="C309" s="20" t="s">
        <v>1233</v>
      </c>
      <c r="D309" s="20" t="s">
        <v>1239</v>
      </c>
      <c r="E309" s="104">
        <v>37936</v>
      </c>
      <c r="F309" s="110">
        <f t="shared" ca="1" si="8"/>
        <v>17</v>
      </c>
      <c r="G309" s="27" t="s">
        <v>1246</v>
      </c>
      <c r="H309" s="28">
        <v>53870</v>
      </c>
      <c r="I309" s="21">
        <v>2</v>
      </c>
      <c r="J309" s="24">
        <f t="shared" si="9"/>
        <v>55438</v>
      </c>
      <c r="M309"/>
    </row>
    <row r="310" spans="1:13" x14ac:dyDescent="0.25">
      <c r="A310" s="20" t="s">
        <v>154</v>
      </c>
      <c r="B310" s="26" t="s">
        <v>1250</v>
      </c>
      <c r="C310" s="20" t="s">
        <v>1232</v>
      </c>
      <c r="D310" s="20" t="s">
        <v>1241</v>
      </c>
      <c r="E310" s="104">
        <v>40298</v>
      </c>
      <c r="F310" s="110">
        <f t="shared" ca="1" si="8"/>
        <v>11</v>
      </c>
      <c r="G310" s="27" t="s">
        <v>1248</v>
      </c>
      <c r="H310" s="28">
        <v>24410</v>
      </c>
      <c r="I310" s="21">
        <v>3</v>
      </c>
      <c r="J310" s="24">
        <f t="shared" si="9"/>
        <v>25120</v>
      </c>
      <c r="M310"/>
    </row>
    <row r="311" spans="1:13" x14ac:dyDescent="0.25">
      <c r="A311" s="20" t="s">
        <v>132</v>
      </c>
      <c r="B311" s="26" t="s">
        <v>1250</v>
      </c>
      <c r="C311" s="20" t="s">
        <v>1230</v>
      </c>
      <c r="D311" s="20" t="s">
        <v>1239</v>
      </c>
      <c r="E311" s="104">
        <v>38916</v>
      </c>
      <c r="F311" s="110">
        <f t="shared" ca="1" si="8"/>
        <v>14</v>
      </c>
      <c r="G311" s="27" t="s">
        <v>1245</v>
      </c>
      <c r="H311" s="28">
        <v>27560</v>
      </c>
      <c r="I311" s="21">
        <v>2</v>
      </c>
      <c r="J311" s="24">
        <f t="shared" si="9"/>
        <v>28362</v>
      </c>
      <c r="M311"/>
    </row>
    <row r="312" spans="1:13" x14ac:dyDescent="0.25">
      <c r="A312" s="20" t="s">
        <v>92</v>
      </c>
      <c r="B312" s="26" t="s">
        <v>1252</v>
      </c>
      <c r="C312" s="20" t="s">
        <v>1227</v>
      </c>
      <c r="D312" s="20" t="s">
        <v>1239</v>
      </c>
      <c r="E312" s="104">
        <v>41091</v>
      </c>
      <c r="F312" s="110">
        <f t="shared" ca="1" si="8"/>
        <v>8</v>
      </c>
      <c r="G312" s="27" t="s">
        <v>1243</v>
      </c>
      <c r="H312" s="28">
        <v>71150</v>
      </c>
      <c r="I312" s="21">
        <v>2</v>
      </c>
      <c r="J312" s="24">
        <f t="shared" si="9"/>
        <v>73220</v>
      </c>
      <c r="M312"/>
    </row>
    <row r="313" spans="1:13" x14ac:dyDescent="0.25">
      <c r="A313" s="20" t="s">
        <v>332</v>
      </c>
      <c r="B313" s="26" t="s">
        <v>1251</v>
      </c>
      <c r="C313" s="20" t="s">
        <v>1236</v>
      </c>
      <c r="D313" s="20" t="s">
        <v>1241</v>
      </c>
      <c r="E313" s="104">
        <v>39534</v>
      </c>
      <c r="F313" s="110">
        <f t="shared" ca="1" si="8"/>
        <v>13</v>
      </c>
      <c r="G313" s="27" t="s">
        <v>1248</v>
      </c>
      <c r="H313" s="28">
        <v>32880</v>
      </c>
      <c r="I313" s="21">
        <v>3</v>
      </c>
      <c r="J313" s="24">
        <f t="shared" si="9"/>
        <v>33837</v>
      </c>
      <c r="M313"/>
    </row>
    <row r="314" spans="1:13" x14ac:dyDescent="0.25">
      <c r="A314" s="20" t="s">
        <v>44</v>
      </c>
      <c r="B314" s="26" t="s">
        <v>1252</v>
      </c>
      <c r="C314" s="20" t="s">
        <v>1222</v>
      </c>
      <c r="D314" s="20" t="s">
        <v>1240</v>
      </c>
      <c r="E314" s="104">
        <v>40976</v>
      </c>
      <c r="F314" s="110">
        <f t="shared" ca="1" si="8"/>
        <v>9</v>
      </c>
      <c r="G314" s="27" t="s">
        <v>1243</v>
      </c>
      <c r="H314" s="28">
        <v>46380</v>
      </c>
      <c r="I314" s="21">
        <v>3</v>
      </c>
      <c r="J314" s="24">
        <f t="shared" si="9"/>
        <v>47730</v>
      </c>
      <c r="M314"/>
    </row>
    <row r="315" spans="1:13" x14ac:dyDescent="0.25">
      <c r="A315" s="20" t="s">
        <v>180</v>
      </c>
      <c r="B315" s="26" t="s">
        <v>1250</v>
      </c>
      <c r="C315" s="20" t="s">
        <v>1232</v>
      </c>
      <c r="D315" s="20" t="s">
        <v>1239</v>
      </c>
      <c r="E315" s="104">
        <v>38832</v>
      </c>
      <c r="F315" s="110">
        <f t="shared" ca="1" si="8"/>
        <v>15</v>
      </c>
      <c r="G315" s="27" t="s">
        <v>21</v>
      </c>
      <c r="H315" s="28">
        <v>29420</v>
      </c>
      <c r="I315" s="21">
        <v>5</v>
      </c>
      <c r="J315" s="24">
        <f t="shared" si="9"/>
        <v>30276</v>
      </c>
      <c r="M315"/>
    </row>
    <row r="316" spans="1:13" x14ac:dyDescent="0.25">
      <c r="A316" s="20" t="s">
        <v>324</v>
      </c>
      <c r="B316" s="26" t="s">
        <v>1254</v>
      </c>
      <c r="C316" s="20" t="s">
        <v>1236</v>
      </c>
      <c r="D316" s="20" t="s">
        <v>1242</v>
      </c>
      <c r="E316" s="104">
        <v>39417</v>
      </c>
      <c r="F316" s="110">
        <f t="shared" ca="1" si="8"/>
        <v>13</v>
      </c>
      <c r="G316" s="27" t="s">
        <v>1248</v>
      </c>
      <c r="H316" s="28">
        <v>23692</v>
      </c>
      <c r="I316" s="21">
        <v>4</v>
      </c>
      <c r="J316" s="24">
        <f t="shared" si="9"/>
        <v>24381</v>
      </c>
      <c r="M316"/>
    </row>
    <row r="317" spans="1:13" x14ac:dyDescent="0.25">
      <c r="A317" s="20" t="s">
        <v>133</v>
      </c>
      <c r="B317" s="26" t="s">
        <v>1250</v>
      </c>
      <c r="C317" s="20" t="s">
        <v>1230</v>
      </c>
      <c r="D317" s="20" t="s">
        <v>1239</v>
      </c>
      <c r="E317" s="104">
        <v>40762</v>
      </c>
      <c r="F317" s="110">
        <f t="shared" ca="1" si="8"/>
        <v>9</v>
      </c>
      <c r="G317" s="27" t="s">
        <v>1244</v>
      </c>
      <c r="H317" s="28">
        <v>61470</v>
      </c>
      <c r="I317" s="21">
        <v>5</v>
      </c>
      <c r="J317" s="24">
        <f t="shared" si="9"/>
        <v>63259</v>
      </c>
      <c r="M317"/>
    </row>
    <row r="318" spans="1:13" x14ac:dyDescent="0.25">
      <c r="A318" s="20" t="s">
        <v>290</v>
      </c>
      <c r="B318" s="26" t="s">
        <v>1250</v>
      </c>
      <c r="C318" s="20" t="s">
        <v>1236</v>
      </c>
      <c r="D318" s="20" t="s">
        <v>1241</v>
      </c>
      <c r="E318" s="104">
        <v>36214</v>
      </c>
      <c r="F318" s="110">
        <f t="shared" ca="1" si="8"/>
        <v>22</v>
      </c>
      <c r="G318" s="27" t="s">
        <v>1248</v>
      </c>
      <c r="H318" s="28">
        <v>53310</v>
      </c>
      <c r="I318" s="21">
        <v>5</v>
      </c>
      <c r="J318" s="24">
        <f t="shared" si="9"/>
        <v>54861</v>
      </c>
      <c r="M318"/>
    </row>
    <row r="319" spans="1:13" x14ac:dyDescent="0.25">
      <c r="A319" s="20" t="s">
        <v>240</v>
      </c>
      <c r="B319" s="26" t="s">
        <v>1250</v>
      </c>
      <c r="C319" s="20" t="s">
        <v>229</v>
      </c>
      <c r="D319" s="20" t="s">
        <v>1239</v>
      </c>
      <c r="E319" s="104">
        <v>41000</v>
      </c>
      <c r="F319" s="110">
        <f t="shared" ca="1" si="8"/>
        <v>9</v>
      </c>
      <c r="G319" s="27" t="s">
        <v>1245</v>
      </c>
      <c r="H319" s="28">
        <v>60560</v>
      </c>
      <c r="I319" s="21">
        <v>4</v>
      </c>
      <c r="J319" s="24">
        <f t="shared" si="9"/>
        <v>62322</v>
      </c>
      <c r="M319"/>
    </row>
    <row r="320" spans="1:13" x14ac:dyDescent="0.25">
      <c r="A320" s="29" t="s">
        <v>406</v>
      </c>
      <c r="B320" s="26" t="s">
        <v>1251</v>
      </c>
      <c r="C320" s="29" t="s">
        <v>457</v>
      </c>
      <c r="D320" s="29" t="s">
        <v>1242</v>
      </c>
      <c r="E320" s="106">
        <v>40787</v>
      </c>
      <c r="F320" s="110">
        <f t="shared" ca="1" si="8"/>
        <v>9</v>
      </c>
      <c r="G320" s="27" t="s">
        <v>1243</v>
      </c>
      <c r="H320" s="28">
        <v>29070</v>
      </c>
      <c r="I320" s="21">
        <v>3</v>
      </c>
      <c r="J320" s="24">
        <f t="shared" si="9"/>
        <v>29916</v>
      </c>
      <c r="M320"/>
    </row>
    <row r="321" spans="1:13" x14ac:dyDescent="0.25">
      <c r="A321" s="20" t="s">
        <v>17</v>
      </c>
      <c r="B321" s="26" t="s">
        <v>1250</v>
      </c>
      <c r="C321" s="20" t="s">
        <v>1222</v>
      </c>
      <c r="D321" s="20" t="s">
        <v>1241</v>
      </c>
      <c r="E321" s="104">
        <v>39772</v>
      </c>
      <c r="F321" s="110">
        <f t="shared" ca="1" si="8"/>
        <v>12</v>
      </c>
      <c r="G321" s="27" t="s">
        <v>1248</v>
      </c>
      <c r="H321" s="28">
        <v>85980</v>
      </c>
      <c r="I321" s="21">
        <v>2</v>
      </c>
      <c r="J321" s="24">
        <f t="shared" si="9"/>
        <v>88482</v>
      </c>
      <c r="M321"/>
    </row>
    <row r="322" spans="1:13" x14ac:dyDescent="0.25">
      <c r="A322" s="20" t="s">
        <v>299</v>
      </c>
      <c r="B322" s="26" t="s">
        <v>1250</v>
      </c>
      <c r="C322" s="20" t="s">
        <v>1236</v>
      </c>
      <c r="D322" s="20" t="s">
        <v>1239</v>
      </c>
      <c r="E322" s="104">
        <v>39797</v>
      </c>
      <c r="F322" s="110">
        <f t="shared" ref="F322:F385" ca="1" si="10">DATEDIF(E322,TODAY(),"y")</f>
        <v>12</v>
      </c>
      <c r="G322" s="27" t="s">
        <v>1243</v>
      </c>
      <c r="H322" s="28">
        <v>53900</v>
      </c>
      <c r="I322" s="21">
        <v>5</v>
      </c>
      <c r="J322" s="24">
        <f t="shared" ref="J322:J385" si="11">ROUND(H322*$K$1+H322,0)</f>
        <v>55468</v>
      </c>
      <c r="M322"/>
    </row>
    <row r="323" spans="1:13" x14ac:dyDescent="0.25">
      <c r="A323" s="20" t="s">
        <v>93</v>
      </c>
      <c r="B323" s="26" t="s">
        <v>1250</v>
      </c>
      <c r="C323" s="20" t="s">
        <v>1227</v>
      </c>
      <c r="D323" s="20" t="s">
        <v>1239</v>
      </c>
      <c r="E323" s="104">
        <v>37785</v>
      </c>
      <c r="F323" s="110">
        <f t="shared" ca="1" si="10"/>
        <v>17</v>
      </c>
      <c r="G323" s="27" t="s">
        <v>1246</v>
      </c>
      <c r="H323" s="28">
        <v>87280</v>
      </c>
      <c r="I323" s="21">
        <v>4</v>
      </c>
      <c r="J323" s="24">
        <f t="shared" si="11"/>
        <v>89820</v>
      </c>
      <c r="M323"/>
    </row>
    <row r="324" spans="1:13" x14ac:dyDescent="0.25">
      <c r="A324" s="20" t="s">
        <v>333</v>
      </c>
      <c r="B324" s="26" t="s">
        <v>1250</v>
      </c>
      <c r="C324" s="20" t="s">
        <v>1236</v>
      </c>
      <c r="D324" s="20" t="s">
        <v>1241</v>
      </c>
      <c r="E324" s="104">
        <v>40867</v>
      </c>
      <c r="F324" s="110">
        <f t="shared" ca="1" si="10"/>
        <v>9</v>
      </c>
      <c r="G324" s="27" t="s">
        <v>1248</v>
      </c>
      <c r="H324" s="28">
        <v>57500</v>
      </c>
      <c r="I324" s="21">
        <v>1</v>
      </c>
      <c r="J324" s="24">
        <f t="shared" si="11"/>
        <v>59173</v>
      </c>
      <c r="M324"/>
    </row>
    <row r="325" spans="1:13" x14ac:dyDescent="0.25">
      <c r="A325" s="20" t="s">
        <v>45</v>
      </c>
      <c r="B325" s="26" t="s">
        <v>1254</v>
      </c>
      <c r="C325" s="20" t="s">
        <v>1222</v>
      </c>
      <c r="D325" s="20" t="s">
        <v>1240</v>
      </c>
      <c r="E325" s="104">
        <v>38723</v>
      </c>
      <c r="F325" s="110">
        <f t="shared" ca="1" si="10"/>
        <v>15</v>
      </c>
      <c r="G325" s="27" t="s">
        <v>1246</v>
      </c>
      <c r="H325" s="28">
        <v>10630</v>
      </c>
      <c r="I325" s="21">
        <v>3</v>
      </c>
      <c r="J325" s="24">
        <f t="shared" si="11"/>
        <v>10939</v>
      </c>
      <c r="M325"/>
    </row>
    <row r="326" spans="1:13" x14ac:dyDescent="0.25">
      <c r="A326" s="20" t="s">
        <v>155</v>
      </c>
      <c r="B326" s="26" t="s">
        <v>1251</v>
      </c>
      <c r="C326" s="20" t="s">
        <v>1232</v>
      </c>
      <c r="D326" s="20" t="s">
        <v>1241</v>
      </c>
      <c r="E326" s="104">
        <v>38874</v>
      </c>
      <c r="F326" s="110">
        <f t="shared" ca="1" si="10"/>
        <v>14</v>
      </c>
      <c r="G326" s="27" t="s">
        <v>1248</v>
      </c>
      <c r="H326" s="28">
        <v>59330</v>
      </c>
      <c r="I326" s="21">
        <v>4</v>
      </c>
      <c r="J326" s="24">
        <f t="shared" si="11"/>
        <v>61057</v>
      </c>
      <c r="M326"/>
    </row>
    <row r="327" spans="1:13" x14ac:dyDescent="0.25">
      <c r="A327" s="20" t="s">
        <v>181</v>
      </c>
      <c r="B327" s="26" t="s">
        <v>1251</v>
      </c>
      <c r="C327" s="20" t="s">
        <v>1232</v>
      </c>
      <c r="D327" s="20" t="s">
        <v>1239</v>
      </c>
      <c r="E327" s="104">
        <v>38816</v>
      </c>
      <c r="F327" s="110">
        <f t="shared" ca="1" si="10"/>
        <v>15</v>
      </c>
      <c r="G327" s="27" t="s">
        <v>1244</v>
      </c>
      <c r="H327" s="28">
        <v>44920</v>
      </c>
      <c r="I327" s="21">
        <v>1</v>
      </c>
      <c r="J327" s="24">
        <f t="shared" si="11"/>
        <v>46227</v>
      </c>
      <c r="M327"/>
    </row>
    <row r="328" spans="1:13" x14ac:dyDescent="0.25">
      <c r="A328" s="20" t="s">
        <v>77</v>
      </c>
      <c r="B328" s="26" t="s">
        <v>1252</v>
      </c>
      <c r="C328" s="20" t="s">
        <v>1227</v>
      </c>
      <c r="D328" s="20" t="s">
        <v>1241</v>
      </c>
      <c r="E328" s="104">
        <v>36470</v>
      </c>
      <c r="F328" s="110">
        <f t="shared" ca="1" si="10"/>
        <v>21</v>
      </c>
      <c r="G328" s="27" t="s">
        <v>1248</v>
      </c>
      <c r="H328" s="28">
        <v>23560</v>
      </c>
      <c r="I328" s="21">
        <v>3</v>
      </c>
      <c r="J328" s="24">
        <f t="shared" si="11"/>
        <v>24246</v>
      </c>
      <c r="M328"/>
    </row>
    <row r="329" spans="1:13" x14ac:dyDescent="0.25">
      <c r="A329" s="20" t="s">
        <v>94</v>
      </c>
      <c r="B329" s="26" t="s">
        <v>1253</v>
      </c>
      <c r="C329" s="20" t="s">
        <v>1227</v>
      </c>
      <c r="D329" s="20" t="s">
        <v>1239</v>
      </c>
      <c r="E329" s="104">
        <v>40310</v>
      </c>
      <c r="F329" s="110">
        <f t="shared" ca="1" si="10"/>
        <v>11</v>
      </c>
      <c r="G329" s="27" t="s">
        <v>21</v>
      </c>
      <c r="H329" s="28">
        <v>82120</v>
      </c>
      <c r="I329" s="21">
        <v>5</v>
      </c>
      <c r="J329" s="24">
        <f t="shared" si="11"/>
        <v>84510</v>
      </c>
      <c r="M329"/>
    </row>
    <row r="330" spans="1:13" x14ac:dyDescent="0.25">
      <c r="A330" s="20" t="s">
        <v>156</v>
      </c>
      <c r="B330" s="26" t="s">
        <v>1250</v>
      </c>
      <c r="C330" s="20" t="s">
        <v>1232</v>
      </c>
      <c r="D330" s="20" t="s">
        <v>1241</v>
      </c>
      <c r="E330" s="104">
        <v>36718</v>
      </c>
      <c r="F330" s="110">
        <f t="shared" ca="1" si="10"/>
        <v>20</v>
      </c>
      <c r="G330" s="27" t="s">
        <v>1248</v>
      </c>
      <c r="H330" s="28">
        <v>89520</v>
      </c>
      <c r="I330" s="21">
        <v>5</v>
      </c>
      <c r="J330" s="24">
        <f t="shared" si="11"/>
        <v>92125</v>
      </c>
      <c r="M330"/>
    </row>
    <row r="331" spans="1:13" x14ac:dyDescent="0.25">
      <c r="A331" s="20" t="s">
        <v>300</v>
      </c>
      <c r="B331" s="26" t="s">
        <v>1251</v>
      </c>
      <c r="C331" s="20" t="s">
        <v>1236</v>
      </c>
      <c r="D331" s="20" t="s">
        <v>1239</v>
      </c>
      <c r="E331" s="104">
        <v>40078</v>
      </c>
      <c r="F331" s="110">
        <f t="shared" ca="1" si="10"/>
        <v>11</v>
      </c>
      <c r="G331" s="27" t="s">
        <v>1246</v>
      </c>
      <c r="H331" s="28">
        <v>23190</v>
      </c>
      <c r="I331" s="21">
        <v>5</v>
      </c>
      <c r="J331" s="24">
        <f t="shared" si="11"/>
        <v>23865</v>
      </c>
      <c r="M331"/>
    </row>
    <row r="332" spans="1:13" x14ac:dyDescent="0.25">
      <c r="A332" s="20" t="s">
        <v>241</v>
      </c>
      <c r="B332" s="26" t="s">
        <v>1252</v>
      </c>
      <c r="C332" s="20" t="s">
        <v>229</v>
      </c>
      <c r="D332" s="20" t="s">
        <v>1239</v>
      </c>
      <c r="E332" s="104">
        <v>39157</v>
      </c>
      <c r="F332" s="110">
        <f t="shared" ca="1" si="10"/>
        <v>14</v>
      </c>
      <c r="G332" s="27" t="s">
        <v>1246</v>
      </c>
      <c r="H332" s="28">
        <v>47610</v>
      </c>
      <c r="I332" s="21">
        <v>4</v>
      </c>
      <c r="J332" s="24">
        <f t="shared" si="11"/>
        <v>48995</v>
      </c>
      <c r="M332"/>
    </row>
    <row r="333" spans="1:13" x14ac:dyDescent="0.25">
      <c r="A333" s="20" t="s">
        <v>182</v>
      </c>
      <c r="B333" s="26" t="s">
        <v>1252</v>
      </c>
      <c r="C333" s="20" t="s">
        <v>1232</v>
      </c>
      <c r="D333" s="20" t="s">
        <v>1239</v>
      </c>
      <c r="E333" s="104">
        <v>36698</v>
      </c>
      <c r="F333" s="110">
        <f t="shared" ca="1" si="10"/>
        <v>20</v>
      </c>
      <c r="G333" s="27" t="s">
        <v>1244</v>
      </c>
      <c r="H333" s="28">
        <v>23650</v>
      </c>
      <c r="I333" s="21">
        <v>1</v>
      </c>
      <c r="J333" s="24">
        <f t="shared" si="11"/>
        <v>24338</v>
      </c>
      <c r="M333"/>
    </row>
    <row r="334" spans="1:13" x14ac:dyDescent="0.25">
      <c r="A334" s="20" t="s">
        <v>29</v>
      </c>
      <c r="B334" s="26" t="s">
        <v>1252</v>
      </c>
      <c r="C334" s="20" t="s">
        <v>1222</v>
      </c>
      <c r="D334" s="20" t="s">
        <v>1239</v>
      </c>
      <c r="E334" s="104">
        <v>39372</v>
      </c>
      <c r="F334" s="110">
        <f t="shared" ca="1" si="10"/>
        <v>13</v>
      </c>
      <c r="G334" s="27" t="s">
        <v>1243</v>
      </c>
      <c r="H334" s="28">
        <v>50570</v>
      </c>
      <c r="I334" s="21">
        <v>4</v>
      </c>
      <c r="J334" s="24">
        <f t="shared" si="11"/>
        <v>52042</v>
      </c>
      <c r="M334"/>
    </row>
    <row r="335" spans="1:13" x14ac:dyDescent="0.25">
      <c r="A335" s="20" t="s">
        <v>59</v>
      </c>
      <c r="B335" s="26" t="s">
        <v>1254</v>
      </c>
      <c r="C335" s="20" t="s">
        <v>1224</v>
      </c>
      <c r="D335" s="20" t="s">
        <v>1239</v>
      </c>
      <c r="E335" s="104">
        <v>37612</v>
      </c>
      <c r="F335" s="110">
        <f t="shared" ca="1" si="10"/>
        <v>18</v>
      </c>
      <c r="G335" s="27" t="s">
        <v>1244</v>
      </c>
      <c r="H335" s="28">
        <v>39740</v>
      </c>
      <c r="I335" s="21">
        <v>1</v>
      </c>
      <c r="J335" s="24">
        <f t="shared" si="11"/>
        <v>40896</v>
      </c>
      <c r="M335"/>
    </row>
    <row r="336" spans="1:13" x14ac:dyDescent="0.25">
      <c r="A336" s="20" t="s">
        <v>510</v>
      </c>
      <c r="B336" s="26" t="s">
        <v>1249</v>
      </c>
      <c r="C336" s="20" t="s">
        <v>1224</v>
      </c>
      <c r="D336" s="20" t="s">
        <v>1241</v>
      </c>
      <c r="E336" s="104">
        <v>39024</v>
      </c>
      <c r="F336" s="110">
        <f t="shared" ca="1" si="10"/>
        <v>14</v>
      </c>
      <c r="G336" s="27" t="s">
        <v>1248</v>
      </c>
      <c r="H336" s="28">
        <v>76020</v>
      </c>
      <c r="I336" s="21">
        <v>1</v>
      </c>
      <c r="J336" s="24">
        <f t="shared" si="11"/>
        <v>78232</v>
      </c>
      <c r="M336"/>
    </row>
    <row r="337" spans="1:13" x14ac:dyDescent="0.25">
      <c r="A337" s="20" t="s">
        <v>647</v>
      </c>
      <c r="B337" s="26" t="s">
        <v>1249</v>
      </c>
      <c r="C337" s="20" t="s">
        <v>1236</v>
      </c>
      <c r="D337" s="20" t="s">
        <v>1239</v>
      </c>
      <c r="E337" s="104">
        <v>41157</v>
      </c>
      <c r="F337" s="110">
        <f t="shared" ca="1" si="10"/>
        <v>8</v>
      </c>
      <c r="G337" s="27" t="s">
        <v>21</v>
      </c>
      <c r="H337" s="28">
        <v>86240</v>
      </c>
      <c r="I337" s="21">
        <v>1</v>
      </c>
      <c r="J337" s="24">
        <f t="shared" si="11"/>
        <v>88750</v>
      </c>
      <c r="M337"/>
    </row>
    <row r="338" spans="1:13" x14ac:dyDescent="0.25">
      <c r="A338" s="20" t="s">
        <v>558</v>
      </c>
      <c r="B338" s="26" t="s">
        <v>1249</v>
      </c>
      <c r="C338" s="20" t="s">
        <v>1222</v>
      </c>
      <c r="D338" s="20" t="s">
        <v>1239</v>
      </c>
      <c r="E338" s="104">
        <v>39282</v>
      </c>
      <c r="F338" s="110">
        <f t="shared" ca="1" si="10"/>
        <v>13</v>
      </c>
      <c r="G338" s="27" t="s">
        <v>1244</v>
      </c>
      <c r="H338" s="28">
        <v>69420</v>
      </c>
      <c r="I338" s="21">
        <v>2</v>
      </c>
      <c r="J338" s="24">
        <f t="shared" si="11"/>
        <v>71440</v>
      </c>
      <c r="M338"/>
    </row>
    <row r="339" spans="1:13" x14ac:dyDescent="0.25">
      <c r="A339" s="20" t="s">
        <v>516</v>
      </c>
      <c r="B339" s="26" t="s">
        <v>1249</v>
      </c>
      <c r="C339" s="20" t="s">
        <v>1222</v>
      </c>
      <c r="D339" s="20" t="s">
        <v>1239</v>
      </c>
      <c r="E339" s="104">
        <v>40815</v>
      </c>
      <c r="F339" s="110">
        <f t="shared" ca="1" si="10"/>
        <v>9</v>
      </c>
      <c r="G339" s="27" t="s">
        <v>1245</v>
      </c>
      <c r="H339" s="28">
        <v>54500</v>
      </c>
      <c r="I339" s="21">
        <v>5</v>
      </c>
      <c r="J339" s="24">
        <f t="shared" si="11"/>
        <v>56086</v>
      </c>
      <c r="M339"/>
    </row>
    <row r="340" spans="1:13" x14ac:dyDescent="0.25">
      <c r="A340" s="20" t="s">
        <v>242</v>
      </c>
      <c r="B340" s="26" t="s">
        <v>1252</v>
      </c>
      <c r="C340" s="20" t="s">
        <v>229</v>
      </c>
      <c r="D340" s="20" t="s">
        <v>1239</v>
      </c>
      <c r="E340" s="104">
        <v>40367</v>
      </c>
      <c r="F340" s="110">
        <f t="shared" ca="1" si="10"/>
        <v>10</v>
      </c>
      <c r="G340" s="27" t="s">
        <v>1243</v>
      </c>
      <c r="H340" s="28">
        <v>48800</v>
      </c>
      <c r="I340" s="21">
        <v>4</v>
      </c>
      <c r="J340" s="24">
        <f t="shared" si="11"/>
        <v>50220</v>
      </c>
      <c r="M340"/>
    </row>
    <row r="341" spans="1:13" x14ac:dyDescent="0.25">
      <c r="A341" s="20" t="s">
        <v>494</v>
      </c>
      <c r="B341" s="26" t="s">
        <v>1249</v>
      </c>
      <c r="C341" s="20" t="s">
        <v>1232</v>
      </c>
      <c r="D341" s="20" t="s">
        <v>1241</v>
      </c>
      <c r="E341" s="104">
        <v>39262</v>
      </c>
      <c r="F341" s="110">
        <f t="shared" ca="1" si="10"/>
        <v>13</v>
      </c>
      <c r="G341" s="27" t="s">
        <v>1248</v>
      </c>
      <c r="H341" s="28">
        <v>45770</v>
      </c>
      <c r="I341" s="21">
        <v>5</v>
      </c>
      <c r="J341" s="24">
        <f t="shared" si="11"/>
        <v>47102</v>
      </c>
      <c r="M341"/>
    </row>
    <row r="342" spans="1:13" x14ac:dyDescent="0.25">
      <c r="A342" s="20" t="s">
        <v>642</v>
      </c>
      <c r="B342" s="26" t="s">
        <v>1249</v>
      </c>
      <c r="C342" s="20" t="s">
        <v>1222</v>
      </c>
      <c r="D342" s="20" t="s">
        <v>1239</v>
      </c>
      <c r="E342" s="104">
        <v>36393</v>
      </c>
      <c r="F342" s="110">
        <f t="shared" ca="1" si="10"/>
        <v>21</v>
      </c>
      <c r="G342" s="27" t="s">
        <v>1246</v>
      </c>
      <c r="H342" s="28">
        <v>65910</v>
      </c>
      <c r="I342" s="21">
        <v>5</v>
      </c>
      <c r="J342" s="24">
        <f t="shared" si="11"/>
        <v>67828</v>
      </c>
      <c r="M342"/>
    </row>
    <row r="343" spans="1:13" x14ac:dyDescent="0.25">
      <c r="A343" s="20" t="s">
        <v>567</v>
      </c>
      <c r="B343" s="26" t="s">
        <v>1249</v>
      </c>
      <c r="C343" s="20" t="s">
        <v>1227</v>
      </c>
      <c r="D343" s="20" t="s">
        <v>1239</v>
      </c>
      <c r="E343" s="104">
        <v>37241</v>
      </c>
      <c r="F343" s="110">
        <f t="shared" ca="1" si="10"/>
        <v>19</v>
      </c>
      <c r="G343" s="27" t="s">
        <v>1243</v>
      </c>
      <c r="H343" s="28">
        <v>71950</v>
      </c>
      <c r="I343" s="21">
        <v>5</v>
      </c>
      <c r="J343" s="24">
        <f t="shared" si="11"/>
        <v>74044</v>
      </c>
      <c r="M343"/>
    </row>
    <row r="344" spans="1:13" x14ac:dyDescent="0.25">
      <c r="A344" s="20" t="s">
        <v>582</v>
      </c>
      <c r="B344" s="26" t="s">
        <v>1249</v>
      </c>
      <c r="C344" s="20" t="s">
        <v>1222</v>
      </c>
      <c r="D344" s="20" t="s">
        <v>1239</v>
      </c>
      <c r="E344" s="104">
        <v>36088</v>
      </c>
      <c r="F344" s="110">
        <f t="shared" ca="1" si="10"/>
        <v>22</v>
      </c>
      <c r="G344" s="27" t="s">
        <v>1244</v>
      </c>
      <c r="H344" s="28">
        <v>54580</v>
      </c>
      <c r="I344" s="21">
        <v>4</v>
      </c>
      <c r="J344" s="24">
        <f t="shared" si="11"/>
        <v>56168</v>
      </c>
      <c r="M344"/>
    </row>
    <row r="345" spans="1:13" x14ac:dyDescent="0.25">
      <c r="A345" s="20" t="s">
        <v>576</v>
      </c>
      <c r="B345" s="26" t="s">
        <v>1249</v>
      </c>
      <c r="C345" s="20" t="s">
        <v>1236</v>
      </c>
      <c r="D345" s="20" t="s">
        <v>1239</v>
      </c>
      <c r="E345" s="104">
        <v>36078</v>
      </c>
      <c r="F345" s="110">
        <f t="shared" ca="1" si="10"/>
        <v>22</v>
      </c>
      <c r="G345" s="27" t="s">
        <v>21</v>
      </c>
      <c r="H345" s="28">
        <v>79610</v>
      </c>
      <c r="I345" s="21">
        <v>2</v>
      </c>
      <c r="J345" s="24">
        <f t="shared" si="11"/>
        <v>81927</v>
      </c>
      <c r="M345"/>
    </row>
    <row r="346" spans="1:13" x14ac:dyDescent="0.25">
      <c r="A346" s="20" t="s">
        <v>646</v>
      </c>
      <c r="B346" s="26" t="s">
        <v>1249</v>
      </c>
      <c r="C346" s="20" t="s">
        <v>1229</v>
      </c>
      <c r="D346" s="20" t="s">
        <v>1241</v>
      </c>
      <c r="E346" s="104">
        <v>38854</v>
      </c>
      <c r="F346" s="110">
        <f t="shared" ca="1" si="10"/>
        <v>14</v>
      </c>
      <c r="G346" s="27" t="s">
        <v>1248</v>
      </c>
      <c r="H346" s="28">
        <v>44820</v>
      </c>
      <c r="I346" s="21">
        <v>4</v>
      </c>
      <c r="J346" s="24">
        <f t="shared" si="11"/>
        <v>46124</v>
      </c>
      <c r="M346"/>
    </row>
    <row r="347" spans="1:13" x14ac:dyDescent="0.25">
      <c r="A347" s="20" t="s">
        <v>30</v>
      </c>
      <c r="B347" s="26" t="s">
        <v>1250</v>
      </c>
      <c r="C347" s="20" t="s">
        <v>1222</v>
      </c>
      <c r="D347" s="20" t="s">
        <v>1239</v>
      </c>
      <c r="E347" s="104">
        <v>35958</v>
      </c>
      <c r="F347" s="110">
        <f t="shared" ca="1" si="10"/>
        <v>22</v>
      </c>
      <c r="G347" s="27" t="s">
        <v>1246</v>
      </c>
      <c r="H347" s="28">
        <v>61420</v>
      </c>
      <c r="I347" s="21">
        <v>4</v>
      </c>
      <c r="J347" s="24">
        <f t="shared" si="11"/>
        <v>63207</v>
      </c>
      <c r="M347"/>
    </row>
    <row r="348" spans="1:13" x14ac:dyDescent="0.25">
      <c r="A348" s="20" t="s">
        <v>78</v>
      </c>
      <c r="B348" s="26" t="s">
        <v>1252</v>
      </c>
      <c r="C348" s="20" t="s">
        <v>1227</v>
      </c>
      <c r="D348" s="20" t="s">
        <v>1241</v>
      </c>
      <c r="E348" s="104">
        <v>38970</v>
      </c>
      <c r="F348" s="110">
        <f t="shared" ca="1" si="10"/>
        <v>14</v>
      </c>
      <c r="G348" s="27" t="s">
        <v>1248</v>
      </c>
      <c r="H348" s="28">
        <v>83070</v>
      </c>
      <c r="I348" s="21">
        <v>3</v>
      </c>
      <c r="J348" s="24">
        <f t="shared" si="11"/>
        <v>85487</v>
      </c>
      <c r="M348"/>
    </row>
    <row r="349" spans="1:13" x14ac:dyDescent="0.25">
      <c r="A349" s="20" t="s">
        <v>31</v>
      </c>
      <c r="B349" s="26" t="s">
        <v>1253</v>
      </c>
      <c r="C349" s="20" t="s">
        <v>1222</v>
      </c>
      <c r="D349" s="20" t="s">
        <v>1239</v>
      </c>
      <c r="E349" s="104">
        <v>35918</v>
      </c>
      <c r="F349" s="110">
        <f t="shared" ca="1" si="10"/>
        <v>23</v>
      </c>
      <c r="G349" s="27" t="s">
        <v>1245</v>
      </c>
      <c r="H349" s="28">
        <v>73740</v>
      </c>
      <c r="I349" s="21">
        <v>4</v>
      </c>
      <c r="J349" s="24">
        <f t="shared" si="11"/>
        <v>75886</v>
      </c>
      <c r="M349"/>
    </row>
    <row r="350" spans="1:13" x14ac:dyDescent="0.25">
      <c r="A350" s="20" t="s">
        <v>32</v>
      </c>
      <c r="B350" s="26" t="s">
        <v>1250</v>
      </c>
      <c r="C350" s="20" t="s">
        <v>1222</v>
      </c>
      <c r="D350" s="20" t="s">
        <v>1239</v>
      </c>
      <c r="E350" s="104">
        <v>37568</v>
      </c>
      <c r="F350" s="110">
        <f t="shared" ca="1" si="10"/>
        <v>18</v>
      </c>
      <c r="G350" s="27" t="s">
        <v>1245</v>
      </c>
      <c r="H350" s="28">
        <v>45100</v>
      </c>
      <c r="I350" s="21">
        <v>2</v>
      </c>
      <c r="J350" s="24">
        <f t="shared" si="11"/>
        <v>46412</v>
      </c>
      <c r="M350"/>
    </row>
    <row r="351" spans="1:13" x14ac:dyDescent="0.25">
      <c r="A351" s="20" t="s">
        <v>256</v>
      </c>
      <c r="B351" s="26" t="s">
        <v>1252</v>
      </c>
      <c r="C351" s="20" t="s">
        <v>229</v>
      </c>
      <c r="D351" s="20" t="s">
        <v>1240</v>
      </c>
      <c r="E351" s="104">
        <v>36121</v>
      </c>
      <c r="F351" s="110">
        <f t="shared" ca="1" si="10"/>
        <v>22</v>
      </c>
      <c r="G351" s="27" t="s">
        <v>1246</v>
      </c>
      <c r="H351" s="28">
        <v>28880</v>
      </c>
      <c r="I351" s="21">
        <v>3</v>
      </c>
      <c r="J351" s="24">
        <f t="shared" si="11"/>
        <v>29720</v>
      </c>
      <c r="M351"/>
    </row>
    <row r="352" spans="1:13" x14ac:dyDescent="0.25">
      <c r="A352" s="20" t="s">
        <v>334</v>
      </c>
      <c r="B352" s="26" t="s">
        <v>1254</v>
      </c>
      <c r="C352" s="20" t="s">
        <v>1236</v>
      </c>
      <c r="D352" s="20" t="s">
        <v>1241</v>
      </c>
      <c r="E352" s="104">
        <v>37141</v>
      </c>
      <c r="F352" s="110">
        <f t="shared" ca="1" si="10"/>
        <v>19</v>
      </c>
      <c r="G352" s="27" t="s">
        <v>1248</v>
      </c>
      <c r="H352" s="28">
        <v>25530</v>
      </c>
      <c r="I352" s="21">
        <v>3</v>
      </c>
      <c r="J352" s="24">
        <f t="shared" si="11"/>
        <v>26273</v>
      </c>
      <c r="M352"/>
    </row>
    <row r="353" spans="1:13" x14ac:dyDescent="0.25">
      <c r="A353" s="20" t="s">
        <v>653</v>
      </c>
      <c r="B353" s="26" t="s">
        <v>1249</v>
      </c>
      <c r="C353" s="20" t="s">
        <v>1236</v>
      </c>
      <c r="D353" s="20" t="s">
        <v>1239</v>
      </c>
      <c r="E353" s="104">
        <v>40018</v>
      </c>
      <c r="F353" s="110">
        <f t="shared" ca="1" si="10"/>
        <v>11</v>
      </c>
      <c r="G353" s="27" t="s">
        <v>1246</v>
      </c>
      <c r="H353" s="28">
        <v>34990</v>
      </c>
      <c r="I353" s="21">
        <v>3</v>
      </c>
      <c r="J353" s="24">
        <f t="shared" si="11"/>
        <v>36008</v>
      </c>
      <c r="M353"/>
    </row>
    <row r="354" spans="1:13" x14ac:dyDescent="0.25">
      <c r="A354" s="20" t="s">
        <v>496</v>
      </c>
      <c r="B354" s="26" t="s">
        <v>1249</v>
      </c>
      <c r="C354" s="20" t="s">
        <v>1228</v>
      </c>
      <c r="D354" s="20" t="s">
        <v>1239</v>
      </c>
      <c r="E354" s="104">
        <v>39492</v>
      </c>
      <c r="F354" s="110">
        <f t="shared" ca="1" si="10"/>
        <v>13</v>
      </c>
      <c r="G354" s="27" t="s">
        <v>1243</v>
      </c>
      <c r="H354" s="28">
        <v>36630</v>
      </c>
      <c r="I354" s="21">
        <v>4</v>
      </c>
      <c r="J354" s="24">
        <f t="shared" si="11"/>
        <v>37696</v>
      </c>
      <c r="M354"/>
    </row>
    <row r="355" spans="1:13" x14ac:dyDescent="0.25">
      <c r="A355" s="20" t="s">
        <v>502</v>
      </c>
      <c r="B355" s="26" t="s">
        <v>1249</v>
      </c>
      <c r="C355" s="20" t="s">
        <v>1232</v>
      </c>
      <c r="D355" s="20" t="s">
        <v>1239</v>
      </c>
      <c r="E355" s="104">
        <v>37943</v>
      </c>
      <c r="F355" s="110">
        <f t="shared" ca="1" si="10"/>
        <v>17</v>
      </c>
      <c r="G355" s="27" t="s">
        <v>1243</v>
      </c>
      <c r="H355" s="28">
        <v>75176</v>
      </c>
      <c r="I355" s="21">
        <v>3</v>
      </c>
      <c r="J355" s="24">
        <f t="shared" si="11"/>
        <v>77364</v>
      </c>
      <c r="M355"/>
    </row>
    <row r="356" spans="1:13" x14ac:dyDescent="0.25">
      <c r="A356" s="20" t="s">
        <v>528</v>
      </c>
      <c r="B356" s="26" t="s">
        <v>1249</v>
      </c>
      <c r="C356" s="20" t="s">
        <v>1222</v>
      </c>
      <c r="D356" s="20" t="s">
        <v>1241</v>
      </c>
      <c r="E356" s="104">
        <v>39109</v>
      </c>
      <c r="F356" s="110">
        <f t="shared" ca="1" si="10"/>
        <v>14</v>
      </c>
      <c r="G356" s="27" t="s">
        <v>1248</v>
      </c>
      <c r="H356" s="28">
        <v>33120</v>
      </c>
      <c r="I356" s="21">
        <v>2</v>
      </c>
      <c r="J356" s="24">
        <f t="shared" si="11"/>
        <v>34084</v>
      </c>
      <c r="M356"/>
    </row>
    <row r="357" spans="1:13" x14ac:dyDescent="0.25">
      <c r="A357" s="20" t="s">
        <v>519</v>
      </c>
      <c r="B357" s="26" t="s">
        <v>1249</v>
      </c>
      <c r="C357" s="20" t="s">
        <v>1234</v>
      </c>
      <c r="D357" s="20" t="s">
        <v>1241</v>
      </c>
      <c r="E357" s="104">
        <v>35939</v>
      </c>
      <c r="F357" s="110">
        <f t="shared" ca="1" si="10"/>
        <v>22</v>
      </c>
      <c r="G357" s="27" t="s">
        <v>1248</v>
      </c>
      <c r="H357" s="28">
        <v>25120</v>
      </c>
      <c r="I357" s="21">
        <v>5</v>
      </c>
      <c r="J357" s="24">
        <f t="shared" si="11"/>
        <v>25851</v>
      </c>
      <c r="M357"/>
    </row>
    <row r="358" spans="1:13" x14ac:dyDescent="0.25">
      <c r="A358" s="20" t="s">
        <v>531</v>
      </c>
      <c r="B358" s="26" t="s">
        <v>1249</v>
      </c>
      <c r="C358" s="20" t="s">
        <v>1227</v>
      </c>
      <c r="D358" s="20" t="s">
        <v>1239</v>
      </c>
      <c r="E358" s="104">
        <v>40880</v>
      </c>
      <c r="F358" s="110">
        <f t="shared" ca="1" si="10"/>
        <v>9</v>
      </c>
      <c r="G358" s="27" t="s">
        <v>1245</v>
      </c>
      <c r="H358" s="28">
        <v>61400</v>
      </c>
      <c r="I358" s="21">
        <v>5</v>
      </c>
      <c r="J358" s="24">
        <f t="shared" si="11"/>
        <v>63187</v>
      </c>
      <c r="M358"/>
    </row>
    <row r="359" spans="1:13" x14ac:dyDescent="0.25">
      <c r="A359" s="20" t="s">
        <v>560</v>
      </c>
      <c r="B359" s="26" t="s">
        <v>1249</v>
      </c>
      <c r="C359" s="20" t="s">
        <v>1232</v>
      </c>
      <c r="D359" s="20" t="s">
        <v>1239</v>
      </c>
      <c r="E359" s="104">
        <v>37436</v>
      </c>
      <c r="F359" s="110">
        <f t="shared" ca="1" si="10"/>
        <v>18</v>
      </c>
      <c r="G359" s="27" t="s">
        <v>1244</v>
      </c>
      <c r="H359" s="28">
        <v>64130</v>
      </c>
      <c r="I359" s="21">
        <v>1</v>
      </c>
      <c r="J359" s="24">
        <f t="shared" si="11"/>
        <v>65996</v>
      </c>
      <c r="M359"/>
    </row>
    <row r="360" spans="1:13" x14ac:dyDescent="0.25">
      <c r="A360" s="20" t="s">
        <v>479</v>
      </c>
      <c r="B360" s="26" t="s">
        <v>1249</v>
      </c>
      <c r="C360" s="20" t="s">
        <v>1227</v>
      </c>
      <c r="D360" s="20" t="s">
        <v>1241</v>
      </c>
      <c r="E360" s="104">
        <v>35848</v>
      </c>
      <c r="F360" s="110">
        <f t="shared" ca="1" si="10"/>
        <v>23</v>
      </c>
      <c r="G360" s="27" t="s">
        <v>1248</v>
      </c>
      <c r="H360" s="28">
        <v>85480</v>
      </c>
      <c r="I360" s="21">
        <v>5</v>
      </c>
      <c r="J360" s="24">
        <f t="shared" si="11"/>
        <v>87967</v>
      </c>
      <c r="M360"/>
    </row>
    <row r="361" spans="1:13" x14ac:dyDescent="0.25">
      <c r="A361" s="20" t="s">
        <v>490</v>
      </c>
      <c r="B361" s="26" t="s">
        <v>1249</v>
      </c>
      <c r="C361" s="20" t="s">
        <v>1225</v>
      </c>
      <c r="D361" s="20" t="s">
        <v>1240</v>
      </c>
      <c r="E361" s="104">
        <v>40152</v>
      </c>
      <c r="F361" s="110">
        <f t="shared" ca="1" si="10"/>
        <v>11</v>
      </c>
      <c r="G361" s="27" t="s">
        <v>1246</v>
      </c>
      <c r="H361" s="28">
        <v>28680</v>
      </c>
      <c r="I361" s="21">
        <v>1</v>
      </c>
      <c r="J361" s="24">
        <f t="shared" si="11"/>
        <v>29515</v>
      </c>
      <c r="M361"/>
    </row>
    <row r="362" spans="1:13" x14ac:dyDescent="0.25">
      <c r="A362" s="20" t="s">
        <v>504</v>
      </c>
      <c r="B362" s="26" t="s">
        <v>1249</v>
      </c>
      <c r="C362" s="20" t="s">
        <v>1232</v>
      </c>
      <c r="D362" s="20" t="s">
        <v>1241</v>
      </c>
      <c r="E362" s="104">
        <v>36455</v>
      </c>
      <c r="F362" s="110">
        <f t="shared" ca="1" si="10"/>
        <v>21</v>
      </c>
      <c r="G362" s="27" t="s">
        <v>1248</v>
      </c>
      <c r="H362" s="28">
        <v>23810</v>
      </c>
      <c r="I362" s="21">
        <v>4</v>
      </c>
      <c r="J362" s="24">
        <f t="shared" si="11"/>
        <v>24503</v>
      </c>
      <c r="M362"/>
    </row>
    <row r="363" spans="1:13" x14ac:dyDescent="0.25">
      <c r="A363" s="20" t="s">
        <v>243</v>
      </c>
      <c r="B363" s="26" t="s">
        <v>1254</v>
      </c>
      <c r="C363" s="20" t="s">
        <v>229</v>
      </c>
      <c r="D363" s="20" t="s">
        <v>1239</v>
      </c>
      <c r="E363" s="104">
        <v>40083</v>
      </c>
      <c r="F363" s="110">
        <f t="shared" ca="1" si="10"/>
        <v>11</v>
      </c>
      <c r="G363" s="27" t="s">
        <v>1246</v>
      </c>
      <c r="H363" s="28">
        <v>44150</v>
      </c>
      <c r="I363" s="21">
        <v>4</v>
      </c>
      <c r="J363" s="24">
        <f t="shared" si="11"/>
        <v>45435</v>
      </c>
      <c r="M363"/>
    </row>
    <row r="364" spans="1:13" x14ac:dyDescent="0.25">
      <c r="A364" s="20" t="s">
        <v>301</v>
      </c>
      <c r="B364" s="26" t="s">
        <v>1251</v>
      </c>
      <c r="C364" s="20" t="s">
        <v>1236</v>
      </c>
      <c r="D364" s="20" t="s">
        <v>1239</v>
      </c>
      <c r="E364" s="104">
        <v>39448</v>
      </c>
      <c r="F364" s="110">
        <f t="shared" ca="1" si="10"/>
        <v>13</v>
      </c>
      <c r="G364" s="27" t="s">
        <v>1246</v>
      </c>
      <c r="H364" s="28">
        <v>83710</v>
      </c>
      <c r="I364" s="21">
        <v>3</v>
      </c>
      <c r="J364" s="24">
        <f t="shared" si="11"/>
        <v>86146</v>
      </c>
      <c r="M364"/>
    </row>
    <row r="365" spans="1:13" x14ac:dyDescent="0.25">
      <c r="A365" s="20" t="s">
        <v>257</v>
      </c>
      <c r="B365" s="26" t="s">
        <v>1252</v>
      </c>
      <c r="C365" s="20" t="s">
        <v>229</v>
      </c>
      <c r="D365" s="20" t="s">
        <v>1240</v>
      </c>
      <c r="E365" s="104">
        <v>37138</v>
      </c>
      <c r="F365" s="110">
        <f t="shared" ca="1" si="10"/>
        <v>19</v>
      </c>
      <c r="G365" s="27" t="s">
        <v>1245</v>
      </c>
      <c r="H365" s="28">
        <v>31110</v>
      </c>
      <c r="I365" s="21">
        <v>1</v>
      </c>
      <c r="J365" s="24">
        <f t="shared" si="11"/>
        <v>32015</v>
      </c>
      <c r="M365"/>
    </row>
    <row r="366" spans="1:13" x14ac:dyDescent="0.25">
      <c r="A366" s="20" t="s">
        <v>244</v>
      </c>
      <c r="B366" s="26" t="s">
        <v>1253</v>
      </c>
      <c r="C366" s="20" t="s">
        <v>229</v>
      </c>
      <c r="D366" s="20" t="s">
        <v>1239</v>
      </c>
      <c r="E366" s="104">
        <v>36392</v>
      </c>
      <c r="F366" s="110">
        <f t="shared" ca="1" si="10"/>
        <v>21</v>
      </c>
      <c r="G366" s="27" t="s">
        <v>1246</v>
      </c>
      <c r="H366" s="28">
        <v>51410</v>
      </c>
      <c r="I366" s="21">
        <v>4</v>
      </c>
      <c r="J366" s="24">
        <f t="shared" si="11"/>
        <v>52906</v>
      </c>
      <c r="M366"/>
    </row>
    <row r="367" spans="1:13" x14ac:dyDescent="0.25">
      <c r="A367" s="20" t="s">
        <v>265</v>
      </c>
      <c r="B367" s="26" t="s">
        <v>1250</v>
      </c>
      <c r="C367" s="20" t="s">
        <v>1234</v>
      </c>
      <c r="D367" s="20" t="s">
        <v>1241</v>
      </c>
      <c r="E367" s="104">
        <v>40729</v>
      </c>
      <c r="F367" s="110">
        <f t="shared" ca="1" si="10"/>
        <v>9</v>
      </c>
      <c r="G367" s="27" t="s">
        <v>1248</v>
      </c>
      <c r="H367" s="28">
        <v>22320</v>
      </c>
      <c r="I367" s="21">
        <v>2</v>
      </c>
      <c r="J367" s="24">
        <f t="shared" si="11"/>
        <v>22970</v>
      </c>
      <c r="M367"/>
    </row>
    <row r="368" spans="1:13" x14ac:dyDescent="0.25">
      <c r="A368" s="20" t="s">
        <v>218</v>
      </c>
      <c r="B368" s="26" t="s">
        <v>1251</v>
      </c>
      <c r="C368" s="20" t="s">
        <v>1232</v>
      </c>
      <c r="D368" s="20" t="s">
        <v>1242</v>
      </c>
      <c r="E368" s="104">
        <v>41056</v>
      </c>
      <c r="F368" s="110">
        <f t="shared" ca="1" si="10"/>
        <v>8</v>
      </c>
      <c r="G368" s="27" t="s">
        <v>1248</v>
      </c>
      <c r="H368" s="28">
        <v>22344</v>
      </c>
      <c r="I368" s="21">
        <v>4</v>
      </c>
      <c r="J368" s="24">
        <f t="shared" si="11"/>
        <v>22994</v>
      </c>
      <c r="M368"/>
    </row>
    <row r="369" spans="1:13" x14ac:dyDescent="0.25">
      <c r="A369" s="20" t="s">
        <v>537</v>
      </c>
      <c r="B369" s="26" t="s">
        <v>1249</v>
      </c>
      <c r="C369" s="20" t="s">
        <v>1222</v>
      </c>
      <c r="D369" s="20" t="s">
        <v>1239</v>
      </c>
      <c r="E369" s="104">
        <v>40831</v>
      </c>
      <c r="F369" s="110">
        <f t="shared" ca="1" si="10"/>
        <v>9</v>
      </c>
      <c r="G369" s="27" t="s">
        <v>1244</v>
      </c>
      <c r="H369" s="28">
        <v>79400</v>
      </c>
      <c r="I369" s="21">
        <v>4</v>
      </c>
      <c r="J369" s="24">
        <f t="shared" si="11"/>
        <v>81711</v>
      </c>
      <c r="M369"/>
    </row>
    <row r="370" spans="1:13" x14ac:dyDescent="0.25">
      <c r="A370" s="20" t="s">
        <v>116</v>
      </c>
      <c r="B370" s="26" t="s">
        <v>1250</v>
      </c>
      <c r="C370" s="20" t="s">
        <v>1228</v>
      </c>
      <c r="D370" s="20" t="s">
        <v>1239</v>
      </c>
      <c r="E370" s="104">
        <v>37883</v>
      </c>
      <c r="F370" s="110">
        <f t="shared" ca="1" si="10"/>
        <v>17</v>
      </c>
      <c r="G370" s="27" t="s">
        <v>1243</v>
      </c>
      <c r="H370" s="28">
        <v>86530</v>
      </c>
      <c r="I370" s="21">
        <v>1</v>
      </c>
      <c r="J370" s="24">
        <f t="shared" si="11"/>
        <v>89048</v>
      </c>
      <c r="M370"/>
    </row>
    <row r="371" spans="1:13" x14ac:dyDescent="0.25">
      <c r="A371" s="20" t="s">
        <v>564</v>
      </c>
      <c r="B371" s="26" t="s">
        <v>1249</v>
      </c>
      <c r="C371" s="20" t="s">
        <v>1222</v>
      </c>
      <c r="D371" s="20" t="s">
        <v>1239</v>
      </c>
      <c r="E371" s="104">
        <v>40666</v>
      </c>
      <c r="F371" s="110">
        <f t="shared" ca="1" si="10"/>
        <v>10</v>
      </c>
      <c r="G371" s="27" t="s">
        <v>1243</v>
      </c>
      <c r="H371" s="28">
        <v>24090</v>
      </c>
      <c r="I371" s="21">
        <v>4</v>
      </c>
      <c r="J371" s="24">
        <f t="shared" si="11"/>
        <v>24791</v>
      </c>
      <c r="M371"/>
    </row>
    <row r="372" spans="1:13" x14ac:dyDescent="0.25">
      <c r="A372" s="20" t="s">
        <v>644</v>
      </c>
      <c r="B372" s="26" t="s">
        <v>1249</v>
      </c>
      <c r="C372" s="20" t="s">
        <v>435</v>
      </c>
      <c r="D372" s="20" t="s">
        <v>1239</v>
      </c>
      <c r="E372" s="104">
        <v>36898</v>
      </c>
      <c r="F372" s="110">
        <f t="shared" ca="1" si="10"/>
        <v>20</v>
      </c>
      <c r="G372" s="27" t="s">
        <v>1243</v>
      </c>
      <c r="H372" s="28">
        <v>71820</v>
      </c>
      <c r="I372" s="21">
        <v>2</v>
      </c>
      <c r="J372" s="24">
        <f t="shared" si="11"/>
        <v>73910</v>
      </c>
      <c r="M372"/>
    </row>
    <row r="373" spans="1:13" x14ac:dyDescent="0.25">
      <c r="A373" s="20" t="s">
        <v>523</v>
      </c>
      <c r="B373" s="26" t="s">
        <v>1249</v>
      </c>
      <c r="C373" s="20" t="s">
        <v>1222</v>
      </c>
      <c r="D373" s="20" t="s">
        <v>1241</v>
      </c>
      <c r="E373" s="104">
        <v>39809</v>
      </c>
      <c r="F373" s="110">
        <f t="shared" ca="1" si="10"/>
        <v>12</v>
      </c>
      <c r="G373" s="27" t="s">
        <v>1248</v>
      </c>
      <c r="H373" s="28">
        <v>58650</v>
      </c>
      <c r="I373" s="21">
        <v>4</v>
      </c>
      <c r="J373" s="24">
        <f t="shared" si="11"/>
        <v>60357</v>
      </c>
      <c r="M373"/>
    </row>
    <row r="374" spans="1:13" x14ac:dyDescent="0.25">
      <c r="A374" s="20" t="s">
        <v>649</v>
      </c>
      <c r="B374" s="26" t="s">
        <v>1249</v>
      </c>
      <c r="C374" s="20" t="s">
        <v>1235</v>
      </c>
      <c r="D374" s="20" t="s">
        <v>1239</v>
      </c>
      <c r="E374" s="104">
        <v>40765</v>
      </c>
      <c r="F374" s="110">
        <f t="shared" ca="1" si="10"/>
        <v>9</v>
      </c>
      <c r="G374" s="27" t="s">
        <v>1246</v>
      </c>
      <c r="H374" s="28">
        <v>77720</v>
      </c>
      <c r="I374" s="21">
        <v>3</v>
      </c>
      <c r="J374" s="24">
        <f t="shared" si="11"/>
        <v>79982</v>
      </c>
      <c r="M374"/>
    </row>
    <row r="375" spans="1:13" x14ac:dyDescent="0.25">
      <c r="A375" s="20" t="s">
        <v>538</v>
      </c>
      <c r="B375" s="26" t="s">
        <v>1249</v>
      </c>
      <c r="C375" s="20" t="s">
        <v>1226</v>
      </c>
      <c r="D375" s="20" t="s">
        <v>1242</v>
      </c>
      <c r="E375" s="105">
        <v>40313</v>
      </c>
      <c r="F375" s="110">
        <f t="shared" ca="1" si="10"/>
        <v>10</v>
      </c>
      <c r="G375" s="27" t="s">
        <v>1248</v>
      </c>
      <c r="H375" s="28">
        <v>27484</v>
      </c>
      <c r="I375" s="21">
        <v>4</v>
      </c>
      <c r="J375" s="24">
        <f t="shared" si="11"/>
        <v>28284</v>
      </c>
      <c r="M375"/>
    </row>
    <row r="376" spans="1:13" x14ac:dyDescent="0.25">
      <c r="A376" s="20" t="s">
        <v>335</v>
      </c>
      <c r="B376" s="26" t="s">
        <v>1254</v>
      </c>
      <c r="C376" s="20" t="s">
        <v>1236</v>
      </c>
      <c r="D376" s="20" t="s">
        <v>1241</v>
      </c>
      <c r="E376" s="104">
        <v>37065</v>
      </c>
      <c r="F376" s="110">
        <f t="shared" ca="1" si="10"/>
        <v>19</v>
      </c>
      <c r="G376" s="27" t="s">
        <v>1248</v>
      </c>
      <c r="H376" s="28">
        <v>77136</v>
      </c>
      <c r="I376" s="21">
        <v>5</v>
      </c>
      <c r="J376" s="24">
        <f t="shared" si="11"/>
        <v>79381</v>
      </c>
      <c r="M376"/>
    </row>
    <row r="377" spans="1:13" x14ac:dyDescent="0.25">
      <c r="A377" s="20" t="s">
        <v>336</v>
      </c>
      <c r="B377" s="26" t="s">
        <v>1250</v>
      </c>
      <c r="C377" s="20" t="s">
        <v>1236</v>
      </c>
      <c r="D377" s="20" t="s">
        <v>1241</v>
      </c>
      <c r="E377" s="105">
        <v>40563</v>
      </c>
      <c r="F377" s="110">
        <f t="shared" ca="1" si="10"/>
        <v>10</v>
      </c>
      <c r="G377" s="27" t="s">
        <v>1248</v>
      </c>
      <c r="H377" s="28">
        <v>55510</v>
      </c>
      <c r="I377" s="21">
        <v>3</v>
      </c>
      <c r="J377" s="24">
        <f t="shared" si="11"/>
        <v>57125</v>
      </c>
      <c r="M377"/>
    </row>
    <row r="378" spans="1:13" x14ac:dyDescent="0.25">
      <c r="A378" s="20" t="s">
        <v>3</v>
      </c>
      <c r="B378" s="26" t="s">
        <v>1251</v>
      </c>
      <c r="C378" s="20" t="s">
        <v>435</v>
      </c>
      <c r="D378" s="20" t="s">
        <v>1239</v>
      </c>
      <c r="E378" s="104">
        <v>36567</v>
      </c>
      <c r="F378" s="110">
        <f t="shared" ca="1" si="10"/>
        <v>21</v>
      </c>
      <c r="G378" s="27" t="s">
        <v>21</v>
      </c>
      <c r="H378" s="28">
        <v>45450</v>
      </c>
      <c r="I378" s="21">
        <v>5</v>
      </c>
      <c r="J378" s="24">
        <f t="shared" si="11"/>
        <v>46773</v>
      </c>
      <c r="M378"/>
    </row>
    <row r="379" spans="1:13" x14ac:dyDescent="0.25">
      <c r="A379" s="20" t="s">
        <v>183</v>
      </c>
      <c r="B379" s="26" t="s">
        <v>1254</v>
      </c>
      <c r="C379" s="20" t="s">
        <v>1232</v>
      </c>
      <c r="D379" s="20" t="s">
        <v>1239</v>
      </c>
      <c r="E379" s="104">
        <v>39312</v>
      </c>
      <c r="F379" s="110">
        <f t="shared" ca="1" si="10"/>
        <v>13</v>
      </c>
      <c r="G379" s="27" t="s">
        <v>1245</v>
      </c>
      <c r="H379" s="28">
        <v>71030</v>
      </c>
      <c r="I379" s="21">
        <v>3</v>
      </c>
      <c r="J379" s="24">
        <f t="shared" si="11"/>
        <v>73097</v>
      </c>
      <c r="M379"/>
    </row>
    <row r="380" spans="1:13" x14ac:dyDescent="0.25">
      <c r="A380" s="20" t="s">
        <v>79</v>
      </c>
      <c r="B380" s="26" t="s">
        <v>1250</v>
      </c>
      <c r="C380" s="20" t="s">
        <v>1227</v>
      </c>
      <c r="D380" s="20" t="s">
        <v>1241</v>
      </c>
      <c r="E380" s="104">
        <v>38856</v>
      </c>
      <c r="F380" s="110">
        <f t="shared" ca="1" si="10"/>
        <v>14</v>
      </c>
      <c r="G380" s="27" t="s">
        <v>1248</v>
      </c>
      <c r="H380" s="28">
        <v>84200</v>
      </c>
      <c r="I380" s="21">
        <v>2</v>
      </c>
      <c r="J380" s="24">
        <f t="shared" si="11"/>
        <v>86650</v>
      </c>
      <c r="M380"/>
    </row>
    <row r="381" spans="1:13" x14ac:dyDescent="0.25">
      <c r="A381" s="20" t="s">
        <v>117</v>
      </c>
      <c r="B381" s="26" t="s">
        <v>1250</v>
      </c>
      <c r="C381" s="20" t="s">
        <v>1228</v>
      </c>
      <c r="D381" s="20" t="s">
        <v>1239</v>
      </c>
      <c r="E381" s="104">
        <v>39923</v>
      </c>
      <c r="F381" s="110">
        <f t="shared" ca="1" si="10"/>
        <v>12</v>
      </c>
      <c r="G381" s="27" t="s">
        <v>1243</v>
      </c>
      <c r="H381" s="28">
        <v>76440</v>
      </c>
      <c r="I381" s="21">
        <v>3</v>
      </c>
      <c r="J381" s="24">
        <f t="shared" si="11"/>
        <v>78664</v>
      </c>
      <c r="M381"/>
    </row>
    <row r="382" spans="1:13" x14ac:dyDescent="0.25">
      <c r="A382" s="20" t="s">
        <v>73</v>
      </c>
      <c r="B382" s="26" t="s">
        <v>1254</v>
      </c>
      <c r="C382" s="20" t="s">
        <v>1226</v>
      </c>
      <c r="D382" s="20" t="s">
        <v>1239</v>
      </c>
      <c r="E382" s="104">
        <v>38801</v>
      </c>
      <c r="F382" s="110">
        <f t="shared" ca="1" si="10"/>
        <v>15</v>
      </c>
      <c r="G382" s="27" t="s">
        <v>1244</v>
      </c>
      <c r="H382" s="28">
        <v>26510</v>
      </c>
      <c r="I382" s="21">
        <v>1</v>
      </c>
      <c r="J382" s="24">
        <f t="shared" si="11"/>
        <v>27281</v>
      </c>
      <c r="M382"/>
    </row>
    <row r="383" spans="1:13" x14ac:dyDescent="0.25">
      <c r="A383" s="20" t="s">
        <v>325</v>
      </c>
      <c r="B383" s="26" t="s">
        <v>1252</v>
      </c>
      <c r="C383" s="20" t="s">
        <v>1236</v>
      </c>
      <c r="D383" s="20" t="s">
        <v>1242</v>
      </c>
      <c r="E383" s="104">
        <v>40561</v>
      </c>
      <c r="F383" s="110">
        <f t="shared" ca="1" si="10"/>
        <v>10</v>
      </c>
      <c r="G383" s="27" t="s">
        <v>1248</v>
      </c>
      <c r="H383" s="28">
        <v>30468</v>
      </c>
      <c r="I383" s="21">
        <v>2</v>
      </c>
      <c r="J383" s="24">
        <f t="shared" si="11"/>
        <v>31355</v>
      </c>
      <c r="M383"/>
    </row>
    <row r="384" spans="1:13" x14ac:dyDescent="0.25">
      <c r="A384" s="20" t="s">
        <v>46</v>
      </c>
      <c r="B384" s="26" t="s">
        <v>1251</v>
      </c>
      <c r="C384" s="20" t="s">
        <v>1222</v>
      </c>
      <c r="D384" s="20" t="s">
        <v>1240</v>
      </c>
      <c r="E384" s="104">
        <v>36217</v>
      </c>
      <c r="F384" s="110">
        <f t="shared" ca="1" si="10"/>
        <v>22</v>
      </c>
      <c r="G384" s="27" t="s">
        <v>1246</v>
      </c>
      <c r="H384" s="28">
        <v>22475</v>
      </c>
      <c r="I384" s="21">
        <v>4</v>
      </c>
      <c r="J384" s="24">
        <f t="shared" si="11"/>
        <v>23129</v>
      </c>
      <c r="M384"/>
    </row>
    <row r="385" spans="1:13" x14ac:dyDescent="0.25">
      <c r="A385" s="20" t="s">
        <v>119</v>
      </c>
      <c r="B385" s="26" t="s">
        <v>1252</v>
      </c>
      <c r="C385" s="20" t="s">
        <v>1229</v>
      </c>
      <c r="D385" s="20" t="s">
        <v>1241</v>
      </c>
      <c r="E385" s="104">
        <v>38738</v>
      </c>
      <c r="F385" s="110">
        <f t="shared" ca="1" si="10"/>
        <v>15</v>
      </c>
      <c r="G385" s="27" t="s">
        <v>1248</v>
      </c>
      <c r="H385" s="28">
        <v>25120</v>
      </c>
      <c r="I385" s="21">
        <v>2</v>
      </c>
      <c r="J385" s="24">
        <f t="shared" si="11"/>
        <v>25851</v>
      </c>
      <c r="M385"/>
    </row>
    <row r="386" spans="1:13" x14ac:dyDescent="0.25">
      <c r="A386" s="20" t="s">
        <v>245</v>
      </c>
      <c r="B386" s="26" t="s">
        <v>1250</v>
      </c>
      <c r="C386" s="20" t="s">
        <v>229</v>
      </c>
      <c r="D386" s="20" t="s">
        <v>1239</v>
      </c>
      <c r="E386" s="104">
        <v>40911</v>
      </c>
      <c r="F386" s="110">
        <f t="shared" ref="F386:F449" ca="1" si="12">DATEDIF(E386,TODAY(),"y")</f>
        <v>9</v>
      </c>
      <c r="G386" s="27" t="s">
        <v>1245</v>
      </c>
      <c r="H386" s="28">
        <v>87120</v>
      </c>
      <c r="I386" s="21">
        <v>3</v>
      </c>
      <c r="J386" s="24">
        <f t="shared" ref="J386:J449" si="13">ROUND(H386*$K$1+H386,0)</f>
        <v>89655</v>
      </c>
      <c r="M386"/>
    </row>
    <row r="387" spans="1:13" x14ac:dyDescent="0.25">
      <c r="A387" s="20" t="s">
        <v>230</v>
      </c>
      <c r="B387" s="26" t="s">
        <v>1254</v>
      </c>
      <c r="C387" s="20" t="s">
        <v>229</v>
      </c>
      <c r="D387" s="20" t="s">
        <v>1241</v>
      </c>
      <c r="E387" s="104">
        <v>39167</v>
      </c>
      <c r="F387" s="110">
        <f t="shared" ca="1" si="12"/>
        <v>14</v>
      </c>
      <c r="G387" s="27" t="s">
        <v>1248</v>
      </c>
      <c r="H387" s="28">
        <v>29000</v>
      </c>
      <c r="I387" s="21">
        <v>5</v>
      </c>
      <c r="J387" s="24">
        <f t="shared" si="13"/>
        <v>29844</v>
      </c>
      <c r="M387"/>
    </row>
    <row r="388" spans="1:13" x14ac:dyDescent="0.25">
      <c r="A388" s="20" t="s">
        <v>377</v>
      </c>
      <c r="B388" s="26" t="s">
        <v>1252</v>
      </c>
      <c r="C388" s="20" t="s">
        <v>1236</v>
      </c>
      <c r="D388" s="20" t="s">
        <v>1240</v>
      </c>
      <c r="E388" s="104">
        <v>38805</v>
      </c>
      <c r="F388" s="110">
        <f t="shared" ca="1" si="12"/>
        <v>15</v>
      </c>
      <c r="G388" s="27" t="s">
        <v>1245</v>
      </c>
      <c r="H388" s="28">
        <v>13690</v>
      </c>
      <c r="I388" s="21">
        <v>5</v>
      </c>
      <c r="J388" s="24">
        <f t="shared" si="13"/>
        <v>14088</v>
      </c>
      <c r="M388"/>
    </row>
    <row r="389" spans="1:13" x14ac:dyDescent="0.25">
      <c r="A389" s="20" t="s">
        <v>619</v>
      </c>
      <c r="B389" s="26" t="s">
        <v>1249</v>
      </c>
      <c r="C389" s="20" t="s">
        <v>1236</v>
      </c>
      <c r="D389" s="20" t="s">
        <v>1239</v>
      </c>
      <c r="E389" s="105">
        <v>40680</v>
      </c>
      <c r="F389" s="110">
        <f t="shared" ca="1" si="12"/>
        <v>9</v>
      </c>
      <c r="G389" s="27" t="s">
        <v>21</v>
      </c>
      <c r="H389" s="28">
        <v>40260</v>
      </c>
      <c r="I389" s="21">
        <v>5</v>
      </c>
      <c r="J389" s="24">
        <f t="shared" si="13"/>
        <v>41432</v>
      </c>
      <c r="M389"/>
    </row>
    <row r="390" spans="1:13" x14ac:dyDescent="0.25">
      <c r="A390" s="20" t="s">
        <v>258</v>
      </c>
      <c r="B390" s="26" t="s">
        <v>1252</v>
      </c>
      <c r="C390" s="20" t="s">
        <v>229</v>
      </c>
      <c r="D390" s="20" t="s">
        <v>1240</v>
      </c>
      <c r="E390" s="104">
        <v>39871</v>
      </c>
      <c r="F390" s="110">
        <f t="shared" ca="1" si="12"/>
        <v>12</v>
      </c>
      <c r="G390" s="27" t="s">
        <v>1244</v>
      </c>
      <c r="H390" s="28">
        <v>38575</v>
      </c>
      <c r="I390" s="21">
        <v>2</v>
      </c>
      <c r="J390" s="24">
        <f t="shared" si="13"/>
        <v>39698</v>
      </c>
      <c r="M390"/>
    </row>
    <row r="391" spans="1:13" x14ac:dyDescent="0.25">
      <c r="A391" s="20" t="s">
        <v>74</v>
      </c>
      <c r="B391" s="26" t="s">
        <v>1250</v>
      </c>
      <c r="C391" s="20" t="s">
        <v>1226</v>
      </c>
      <c r="D391" s="20" t="s">
        <v>1239</v>
      </c>
      <c r="E391" s="104">
        <v>39147</v>
      </c>
      <c r="F391" s="110">
        <f t="shared" ca="1" si="12"/>
        <v>14</v>
      </c>
      <c r="G391" s="27" t="s">
        <v>1246</v>
      </c>
      <c r="H391" s="28">
        <v>43680</v>
      </c>
      <c r="I391" s="21">
        <v>5</v>
      </c>
      <c r="J391" s="24">
        <f t="shared" si="13"/>
        <v>44951</v>
      </c>
      <c r="M391"/>
    </row>
    <row r="392" spans="1:13" x14ac:dyDescent="0.25">
      <c r="A392" s="20" t="s">
        <v>586</v>
      </c>
      <c r="B392" s="26" t="s">
        <v>1249</v>
      </c>
      <c r="C392" s="20" t="s">
        <v>1227</v>
      </c>
      <c r="D392" s="20" t="s">
        <v>1240</v>
      </c>
      <c r="E392" s="104">
        <v>35842</v>
      </c>
      <c r="F392" s="110">
        <f t="shared" ca="1" si="12"/>
        <v>23</v>
      </c>
      <c r="G392" s="27" t="s">
        <v>21</v>
      </c>
      <c r="H392" s="28">
        <v>23380</v>
      </c>
      <c r="I392" s="21">
        <v>4</v>
      </c>
      <c r="J392" s="24">
        <f t="shared" si="13"/>
        <v>24060</v>
      </c>
      <c r="M392"/>
    </row>
    <row r="393" spans="1:13" x14ac:dyDescent="0.25">
      <c r="A393" s="20" t="s">
        <v>280</v>
      </c>
      <c r="B393" s="26" t="s">
        <v>1252</v>
      </c>
      <c r="C393" s="20" t="s">
        <v>1234</v>
      </c>
      <c r="D393" s="20" t="s">
        <v>1240</v>
      </c>
      <c r="E393" s="104">
        <v>41014</v>
      </c>
      <c r="F393" s="110">
        <f t="shared" ca="1" si="12"/>
        <v>9</v>
      </c>
      <c r="G393" s="27" t="s">
        <v>1243</v>
      </c>
      <c r="H393" s="28">
        <v>34110</v>
      </c>
      <c r="I393" s="21">
        <v>4</v>
      </c>
      <c r="J393" s="24">
        <f t="shared" si="13"/>
        <v>35103</v>
      </c>
      <c r="M393"/>
    </row>
    <row r="394" spans="1:13" x14ac:dyDescent="0.25">
      <c r="A394" s="20" t="s">
        <v>603</v>
      </c>
      <c r="B394" s="26" t="s">
        <v>1249</v>
      </c>
      <c r="C394" s="20" t="s">
        <v>1232</v>
      </c>
      <c r="D394" s="20" t="s">
        <v>1241</v>
      </c>
      <c r="E394" s="104">
        <v>39092</v>
      </c>
      <c r="F394" s="110">
        <f t="shared" ca="1" si="12"/>
        <v>14</v>
      </c>
      <c r="G394" s="27" t="s">
        <v>1248</v>
      </c>
      <c r="H394" s="28">
        <v>73990</v>
      </c>
      <c r="I394" s="21">
        <v>3</v>
      </c>
      <c r="J394" s="24">
        <f t="shared" si="13"/>
        <v>76143</v>
      </c>
      <c r="M394"/>
    </row>
    <row r="395" spans="1:13" x14ac:dyDescent="0.25">
      <c r="A395" s="20" t="s">
        <v>384</v>
      </c>
      <c r="B395" s="26" t="s">
        <v>1254</v>
      </c>
      <c r="C395" s="20" t="s">
        <v>1236</v>
      </c>
      <c r="D395" s="20" t="s">
        <v>1242</v>
      </c>
      <c r="E395" s="104">
        <v>36458</v>
      </c>
      <c r="F395" s="110">
        <f t="shared" ca="1" si="12"/>
        <v>21</v>
      </c>
      <c r="G395" s="27" t="s">
        <v>1248</v>
      </c>
      <c r="H395" s="28">
        <v>32536</v>
      </c>
      <c r="I395" s="21">
        <v>2</v>
      </c>
      <c r="J395" s="24">
        <f t="shared" si="13"/>
        <v>33483</v>
      </c>
      <c r="M395"/>
    </row>
    <row r="396" spans="1:13" x14ac:dyDescent="0.25">
      <c r="A396" s="20" t="s">
        <v>157</v>
      </c>
      <c r="B396" s="26" t="s">
        <v>1250</v>
      </c>
      <c r="C396" s="20" t="s">
        <v>1232</v>
      </c>
      <c r="D396" s="20" t="s">
        <v>1241</v>
      </c>
      <c r="E396" s="104">
        <v>36977</v>
      </c>
      <c r="F396" s="110">
        <f t="shared" ca="1" si="12"/>
        <v>20</v>
      </c>
      <c r="G396" s="27" t="s">
        <v>1248</v>
      </c>
      <c r="H396" s="28">
        <v>68510</v>
      </c>
      <c r="I396" s="21">
        <v>5</v>
      </c>
      <c r="J396" s="24">
        <f t="shared" si="13"/>
        <v>70504</v>
      </c>
      <c r="M396"/>
    </row>
    <row r="397" spans="1:13" x14ac:dyDescent="0.25">
      <c r="A397" s="20" t="s">
        <v>568</v>
      </c>
      <c r="B397" s="26" t="s">
        <v>1249</v>
      </c>
      <c r="C397" s="20" t="s">
        <v>1236</v>
      </c>
      <c r="D397" s="20" t="s">
        <v>1239</v>
      </c>
      <c r="E397" s="104">
        <v>39141</v>
      </c>
      <c r="F397" s="110">
        <f t="shared" ca="1" si="12"/>
        <v>14</v>
      </c>
      <c r="G397" s="27" t="s">
        <v>1246</v>
      </c>
      <c r="H397" s="28">
        <v>66824</v>
      </c>
      <c r="I397" s="21">
        <v>2</v>
      </c>
      <c r="J397" s="24">
        <f t="shared" si="13"/>
        <v>68769</v>
      </c>
      <c r="M397"/>
    </row>
    <row r="398" spans="1:13" x14ac:dyDescent="0.25">
      <c r="A398" s="20" t="s">
        <v>597</v>
      </c>
      <c r="B398" s="26" t="s">
        <v>1249</v>
      </c>
      <c r="C398" s="20" t="s">
        <v>1232</v>
      </c>
      <c r="D398" s="20" t="s">
        <v>1239</v>
      </c>
      <c r="E398" s="104">
        <v>36535</v>
      </c>
      <c r="F398" s="110">
        <f t="shared" ca="1" si="12"/>
        <v>21</v>
      </c>
      <c r="G398" s="27" t="s">
        <v>1243</v>
      </c>
      <c r="H398" s="28">
        <v>76192</v>
      </c>
      <c r="I398" s="21">
        <v>4</v>
      </c>
      <c r="J398" s="24">
        <f t="shared" si="13"/>
        <v>78409</v>
      </c>
      <c r="M398"/>
    </row>
    <row r="399" spans="1:13" x14ac:dyDescent="0.25">
      <c r="A399" s="20" t="s">
        <v>262</v>
      </c>
      <c r="B399" s="26" t="s">
        <v>1250</v>
      </c>
      <c r="C399" s="20" t="s">
        <v>229</v>
      </c>
      <c r="D399" s="20" t="s">
        <v>1242</v>
      </c>
      <c r="E399" s="104">
        <v>40610</v>
      </c>
      <c r="F399" s="110">
        <f t="shared" ca="1" si="12"/>
        <v>10</v>
      </c>
      <c r="G399" s="27" t="s">
        <v>1248</v>
      </c>
      <c r="H399" s="28">
        <v>36844</v>
      </c>
      <c r="I399" s="21">
        <v>4</v>
      </c>
      <c r="J399" s="24">
        <f t="shared" si="13"/>
        <v>37916</v>
      </c>
      <c r="M399"/>
    </row>
    <row r="400" spans="1:13" x14ac:dyDescent="0.25">
      <c r="A400" s="20" t="s">
        <v>387</v>
      </c>
      <c r="B400" s="26" t="s">
        <v>1252</v>
      </c>
      <c r="C400" s="20" t="s">
        <v>1237</v>
      </c>
      <c r="D400" s="20" t="s">
        <v>1239</v>
      </c>
      <c r="E400" s="104">
        <v>37073</v>
      </c>
      <c r="F400" s="110">
        <f t="shared" ca="1" si="12"/>
        <v>19</v>
      </c>
      <c r="G400" s="27" t="s">
        <v>21</v>
      </c>
      <c r="H400" s="28">
        <v>40680</v>
      </c>
      <c r="I400" s="21">
        <v>5</v>
      </c>
      <c r="J400" s="24">
        <f t="shared" si="13"/>
        <v>41864</v>
      </c>
      <c r="M400"/>
    </row>
    <row r="401" spans="1:13" x14ac:dyDescent="0.25">
      <c r="A401" s="20" t="s">
        <v>270</v>
      </c>
      <c r="B401" s="26" t="s">
        <v>1252</v>
      </c>
      <c r="C401" s="20" t="s">
        <v>1234</v>
      </c>
      <c r="D401" s="20" t="s">
        <v>1239</v>
      </c>
      <c r="E401" s="104">
        <v>36643</v>
      </c>
      <c r="F401" s="110">
        <f t="shared" ca="1" si="12"/>
        <v>21</v>
      </c>
      <c r="G401" s="27" t="s">
        <v>1246</v>
      </c>
      <c r="H401" s="28">
        <v>71380</v>
      </c>
      <c r="I401" s="21">
        <v>2</v>
      </c>
      <c r="J401" s="24">
        <f t="shared" si="13"/>
        <v>73457</v>
      </c>
      <c r="M401"/>
    </row>
    <row r="402" spans="1:13" x14ac:dyDescent="0.25">
      <c r="A402" s="20" t="s">
        <v>354</v>
      </c>
      <c r="B402" s="26" t="s">
        <v>1250</v>
      </c>
      <c r="C402" s="20" t="s">
        <v>1236</v>
      </c>
      <c r="D402" s="20" t="s">
        <v>1239</v>
      </c>
      <c r="E402" s="104">
        <v>40986</v>
      </c>
      <c r="F402" s="110">
        <f t="shared" ca="1" si="12"/>
        <v>9</v>
      </c>
      <c r="G402" s="27" t="s">
        <v>1245</v>
      </c>
      <c r="H402" s="28">
        <v>46550</v>
      </c>
      <c r="I402" s="21">
        <v>4</v>
      </c>
      <c r="J402" s="24">
        <f t="shared" si="13"/>
        <v>47905</v>
      </c>
      <c r="M402"/>
    </row>
    <row r="403" spans="1:13" x14ac:dyDescent="0.25">
      <c r="A403" s="29" t="s">
        <v>491</v>
      </c>
      <c r="B403" s="26" t="s">
        <v>1249</v>
      </c>
      <c r="C403" s="29" t="s">
        <v>457</v>
      </c>
      <c r="D403" s="29" t="s">
        <v>1239</v>
      </c>
      <c r="E403" s="106">
        <v>38142</v>
      </c>
      <c r="F403" s="110">
        <f t="shared" ca="1" si="12"/>
        <v>16</v>
      </c>
      <c r="G403" s="27" t="s">
        <v>1243</v>
      </c>
      <c r="H403" s="28">
        <v>49350</v>
      </c>
      <c r="I403" s="21">
        <v>4</v>
      </c>
      <c r="J403" s="24">
        <f t="shared" si="13"/>
        <v>50786</v>
      </c>
      <c r="M403"/>
    </row>
    <row r="404" spans="1:13" x14ac:dyDescent="0.25">
      <c r="A404" s="20" t="s">
        <v>337</v>
      </c>
      <c r="B404" s="26" t="s">
        <v>1250</v>
      </c>
      <c r="C404" s="20" t="s">
        <v>1236</v>
      </c>
      <c r="D404" s="20" t="s">
        <v>1241</v>
      </c>
      <c r="E404" s="104">
        <v>40523</v>
      </c>
      <c r="F404" s="110">
        <f t="shared" ca="1" si="12"/>
        <v>10</v>
      </c>
      <c r="G404" s="27" t="s">
        <v>1248</v>
      </c>
      <c r="H404" s="28">
        <v>46570</v>
      </c>
      <c r="I404" s="21">
        <v>4</v>
      </c>
      <c r="J404" s="24">
        <f t="shared" si="13"/>
        <v>47925</v>
      </c>
      <c r="M404"/>
    </row>
    <row r="405" spans="1:13" x14ac:dyDescent="0.25">
      <c r="A405" s="20" t="s">
        <v>592</v>
      </c>
      <c r="B405" s="26" t="s">
        <v>1249</v>
      </c>
      <c r="C405" s="20" t="s">
        <v>435</v>
      </c>
      <c r="D405" s="20" t="s">
        <v>1240</v>
      </c>
      <c r="E405" s="104">
        <v>35961</v>
      </c>
      <c r="F405" s="110">
        <f t="shared" ca="1" si="12"/>
        <v>22</v>
      </c>
      <c r="G405" s="27" t="s">
        <v>1243</v>
      </c>
      <c r="H405" s="28">
        <v>20500</v>
      </c>
      <c r="I405" s="21">
        <v>3</v>
      </c>
      <c r="J405" s="24">
        <f t="shared" si="13"/>
        <v>21097</v>
      </c>
      <c r="M405"/>
    </row>
    <row r="406" spans="1:13" x14ac:dyDescent="0.25">
      <c r="A406" s="20" t="s">
        <v>533</v>
      </c>
      <c r="B406" s="26" t="s">
        <v>1249</v>
      </c>
      <c r="C406" s="20" t="s">
        <v>1236</v>
      </c>
      <c r="D406" s="20" t="s">
        <v>1239</v>
      </c>
      <c r="E406" s="104">
        <v>40469</v>
      </c>
      <c r="F406" s="110">
        <f t="shared" ca="1" si="12"/>
        <v>10</v>
      </c>
      <c r="G406" s="27" t="s">
        <v>1245</v>
      </c>
      <c r="H406" s="28">
        <v>63030</v>
      </c>
      <c r="I406" s="21">
        <v>1</v>
      </c>
      <c r="J406" s="24">
        <f t="shared" si="13"/>
        <v>64864</v>
      </c>
      <c r="M406"/>
    </row>
    <row r="407" spans="1:13" x14ac:dyDescent="0.25">
      <c r="A407" s="20" t="s">
        <v>355</v>
      </c>
      <c r="B407" s="26" t="s">
        <v>1252</v>
      </c>
      <c r="C407" s="20" t="s">
        <v>1236</v>
      </c>
      <c r="D407" s="20" t="s">
        <v>1239</v>
      </c>
      <c r="E407" s="104">
        <v>38347</v>
      </c>
      <c r="F407" s="110">
        <f t="shared" ca="1" si="12"/>
        <v>16</v>
      </c>
      <c r="G407" s="27" t="s">
        <v>1246</v>
      </c>
      <c r="H407" s="28">
        <v>81340</v>
      </c>
      <c r="I407" s="21">
        <v>2</v>
      </c>
      <c r="J407" s="24">
        <f t="shared" si="13"/>
        <v>83707</v>
      </c>
      <c r="M407"/>
    </row>
    <row r="408" spans="1:13" x14ac:dyDescent="0.25">
      <c r="A408" s="20" t="s">
        <v>52</v>
      </c>
      <c r="B408" s="26" t="s">
        <v>1250</v>
      </c>
      <c r="C408" s="20" t="s">
        <v>1222</v>
      </c>
      <c r="D408" s="20" t="s">
        <v>1242</v>
      </c>
      <c r="E408" s="104">
        <v>36340</v>
      </c>
      <c r="F408" s="110">
        <f t="shared" ca="1" si="12"/>
        <v>21</v>
      </c>
      <c r="G408" s="27" t="s">
        <v>1248</v>
      </c>
      <c r="H408" s="28">
        <v>37016</v>
      </c>
      <c r="I408" s="21">
        <v>4</v>
      </c>
      <c r="J408" s="24">
        <f t="shared" si="13"/>
        <v>38093</v>
      </c>
      <c r="M408"/>
    </row>
    <row r="409" spans="1:13" x14ac:dyDescent="0.25">
      <c r="A409" s="20" t="s">
        <v>651</v>
      </c>
      <c r="B409" s="26" t="s">
        <v>1249</v>
      </c>
      <c r="C409" s="20" t="s">
        <v>1236</v>
      </c>
      <c r="D409" s="20" t="s">
        <v>1241</v>
      </c>
      <c r="E409" s="104">
        <v>35806</v>
      </c>
      <c r="F409" s="110">
        <f t="shared" ca="1" si="12"/>
        <v>23</v>
      </c>
      <c r="G409" s="27" t="s">
        <v>1248</v>
      </c>
      <c r="H409" s="28">
        <v>86100</v>
      </c>
      <c r="I409" s="21">
        <v>4</v>
      </c>
      <c r="J409" s="24">
        <f t="shared" si="13"/>
        <v>88606</v>
      </c>
      <c r="M409"/>
    </row>
    <row r="410" spans="1:13" x14ac:dyDescent="0.25">
      <c r="A410" s="20" t="s">
        <v>585</v>
      </c>
      <c r="B410" s="26" t="s">
        <v>1249</v>
      </c>
      <c r="C410" s="20" t="s">
        <v>1232</v>
      </c>
      <c r="D410" s="20" t="s">
        <v>1239</v>
      </c>
      <c r="E410" s="104">
        <v>39390</v>
      </c>
      <c r="F410" s="110">
        <f t="shared" ca="1" si="12"/>
        <v>13</v>
      </c>
      <c r="G410" s="27" t="s">
        <v>1244</v>
      </c>
      <c r="H410" s="28">
        <v>71490</v>
      </c>
      <c r="I410" s="21">
        <v>5</v>
      </c>
      <c r="J410" s="24">
        <f t="shared" si="13"/>
        <v>73570</v>
      </c>
      <c r="M410"/>
    </row>
    <row r="411" spans="1:13" x14ac:dyDescent="0.25">
      <c r="A411" s="20" t="s">
        <v>6</v>
      </c>
      <c r="B411" s="26" t="s">
        <v>1253</v>
      </c>
      <c r="C411" s="20" t="s">
        <v>435</v>
      </c>
      <c r="D411" s="20" t="s">
        <v>1241</v>
      </c>
      <c r="E411" s="104">
        <v>40333</v>
      </c>
      <c r="F411" s="110">
        <f t="shared" ca="1" si="12"/>
        <v>10</v>
      </c>
      <c r="G411" s="27" t="s">
        <v>1248</v>
      </c>
      <c r="H411" s="28">
        <v>74020</v>
      </c>
      <c r="I411" s="21">
        <v>2</v>
      </c>
      <c r="J411" s="24">
        <f t="shared" si="13"/>
        <v>76174</v>
      </c>
      <c r="M411"/>
    </row>
    <row r="412" spans="1:13" x14ac:dyDescent="0.25">
      <c r="A412" s="20" t="s">
        <v>60</v>
      </c>
      <c r="B412" s="26" t="s">
        <v>1250</v>
      </c>
      <c r="C412" s="20" t="s">
        <v>1224</v>
      </c>
      <c r="D412" s="20" t="s">
        <v>1239</v>
      </c>
      <c r="E412" s="104">
        <v>41128</v>
      </c>
      <c r="F412" s="110">
        <f t="shared" ca="1" si="12"/>
        <v>8</v>
      </c>
      <c r="G412" s="27" t="s">
        <v>1246</v>
      </c>
      <c r="H412" s="28">
        <v>82760</v>
      </c>
      <c r="I412" s="21">
        <v>4</v>
      </c>
      <c r="J412" s="24">
        <f t="shared" si="13"/>
        <v>85168</v>
      </c>
      <c r="M412"/>
    </row>
    <row r="413" spans="1:13" x14ac:dyDescent="0.25">
      <c r="A413" s="20" t="s">
        <v>33</v>
      </c>
      <c r="B413" s="26" t="s">
        <v>1251</v>
      </c>
      <c r="C413" s="20" t="s">
        <v>1222</v>
      </c>
      <c r="D413" s="20" t="s">
        <v>1239</v>
      </c>
      <c r="E413" s="104">
        <v>37848</v>
      </c>
      <c r="F413" s="110">
        <f t="shared" ca="1" si="12"/>
        <v>17</v>
      </c>
      <c r="G413" s="27" t="s">
        <v>1245</v>
      </c>
      <c r="H413" s="28">
        <v>76910</v>
      </c>
      <c r="I413" s="21">
        <v>2</v>
      </c>
      <c r="J413" s="24">
        <f t="shared" si="13"/>
        <v>79148</v>
      </c>
      <c r="M413"/>
    </row>
    <row r="414" spans="1:13" x14ac:dyDescent="0.25">
      <c r="A414" s="20" t="s">
        <v>587</v>
      </c>
      <c r="B414" s="26" t="s">
        <v>1249</v>
      </c>
      <c r="C414" s="20" t="s">
        <v>1234</v>
      </c>
      <c r="D414" s="20" t="s">
        <v>1239</v>
      </c>
      <c r="E414" s="104">
        <v>38892</v>
      </c>
      <c r="F414" s="110">
        <f t="shared" ca="1" si="12"/>
        <v>14</v>
      </c>
      <c r="G414" s="27" t="s">
        <v>1246</v>
      </c>
      <c r="H414" s="28">
        <v>56870</v>
      </c>
      <c r="I414" s="21">
        <v>1</v>
      </c>
      <c r="J414" s="24">
        <f t="shared" si="13"/>
        <v>58525</v>
      </c>
      <c r="M414"/>
    </row>
    <row r="415" spans="1:13" x14ac:dyDescent="0.25">
      <c r="A415" s="20" t="s">
        <v>487</v>
      </c>
      <c r="B415" s="26" t="s">
        <v>1249</v>
      </c>
      <c r="C415" s="20" t="s">
        <v>1232</v>
      </c>
      <c r="D415" s="20" t="s">
        <v>1239</v>
      </c>
      <c r="E415" s="104">
        <v>40936</v>
      </c>
      <c r="F415" s="110">
        <f t="shared" ca="1" si="12"/>
        <v>9</v>
      </c>
      <c r="G415" s="27" t="s">
        <v>1243</v>
      </c>
      <c r="H415" s="28">
        <v>52940</v>
      </c>
      <c r="I415" s="21">
        <v>4</v>
      </c>
      <c r="J415" s="24">
        <f t="shared" si="13"/>
        <v>54481</v>
      </c>
      <c r="M415"/>
    </row>
    <row r="416" spans="1:13" x14ac:dyDescent="0.25">
      <c r="A416" s="20" t="s">
        <v>246</v>
      </c>
      <c r="B416" s="26" t="s">
        <v>1254</v>
      </c>
      <c r="C416" s="20" t="s">
        <v>229</v>
      </c>
      <c r="D416" s="20" t="s">
        <v>1239</v>
      </c>
      <c r="E416" s="104">
        <v>36297</v>
      </c>
      <c r="F416" s="110">
        <f t="shared" ca="1" si="12"/>
        <v>21</v>
      </c>
      <c r="G416" s="27" t="s">
        <v>1243</v>
      </c>
      <c r="H416" s="28">
        <v>46030</v>
      </c>
      <c r="I416" s="21">
        <v>2</v>
      </c>
      <c r="J416" s="24">
        <f t="shared" si="13"/>
        <v>47369</v>
      </c>
      <c r="M416"/>
    </row>
    <row r="417" spans="1:13" x14ac:dyDescent="0.25">
      <c r="A417" s="20" t="s">
        <v>271</v>
      </c>
      <c r="B417" s="26" t="s">
        <v>1253</v>
      </c>
      <c r="C417" s="20" t="s">
        <v>1234</v>
      </c>
      <c r="D417" s="20" t="s">
        <v>1239</v>
      </c>
      <c r="E417" s="104">
        <v>41228</v>
      </c>
      <c r="F417" s="110">
        <f t="shared" ca="1" si="12"/>
        <v>8</v>
      </c>
      <c r="G417" s="27" t="s">
        <v>1246</v>
      </c>
      <c r="H417" s="28">
        <v>46340</v>
      </c>
      <c r="I417" s="21">
        <v>5</v>
      </c>
      <c r="J417" s="24">
        <f t="shared" si="13"/>
        <v>47688</v>
      </c>
      <c r="M417"/>
    </row>
    <row r="418" spans="1:13" x14ac:dyDescent="0.25">
      <c r="A418" s="20" t="s">
        <v>545</v>
      </c>
      <c r="B418" s="26" t="s">
        <v>1249</v>
      </c>
      <c r="C418" s="20" t="s">
        <v>1236</v>
      </c>
      <c r="D418" s="20" t="s">
        <v>1240</v>
      </c>
      <c r="E418" s="104">
        <v>39267</v>
      </c>
      <c r="F418" s="110">
        <f t="shared" ca="1" si="12"/>
        <v>13</v>
      </c>
      <c r="G418" s="27" t="s">
        <v>1243</v>
      </c>
      <c r="H418" s="28">
        <v>49545</v>
      </c>
      <c r="I418" s="21">
        <v>2</v>
      </c>
      <c r="J418" s="24">
        <f t="shared" si="13"/>
        <v>50987</v>
      </c>
      <c r="M418"/>
    </row>
    <row r="419" spans="1:13" x14ac:dyDescent="0.25">
      <c r="A419" s="20" t="s">
        <v>635</v>
      </c>
      <c r="B419" s="26" t="s">
        <v>1249</v>
      </c>
      <c r="C419" s="20" t="s">
        <v>1222</v>
      </c>
      <c r="D419" s="20" t="s">
        <v>1241</v>
      </c>
      <c r="E419" s="104">
        <v>36297</v>
      </c>
      <c r="F419" s="110">
        <f t="shared" ca="1" si="12"/>
        <v>21</v>
      </c>
      <c r="G419" s="27" t="s">
        <v>1248</v>
      </c>
      <c r="H419" s="28">
        <v>57990</v>
      </c>
      <c r="I419" s="21">
        <v>5</v>
      </c>
      <c r="J419" s="24">
        <f t="shared" si="13"/>
        <v>59678</v>
      </c>
      <c r="M419"/>
    </row>
    <row r="420" spans="1:13" x14ac:dyDescent="0.25">
      <c r="A420" s="20" t="s">
        <v>553</v>
      </c>
      <c r="B420" s="26" t="s">
        <v>1249</v>
      </c>
      <c r="C420" s="20" t="s">
        <v>1236</v>
      </c>
      <c r="D420" s="20" t="s">
        <v>1239</v>
      </c>
      <c r="E420" s="104">
        <v>39784</v>
      </c>
      <c r="F420" s="110">
        <f t="shared" ca="1" si="12"/>
        <v>12</v>
      </c>
      <c r="G420" s="27" t="s">
        <v>1243</v>
      </c>
      <c r="H420" s="28">
        <v>69510</v>
      </c>
      <c r="I420" s="21">
        <v>5</v>
      </c>
      <c r="J420" s="24">
        <f t="shared" si="13"/>
        <v>71533</v>
      </c>
      <c r="M420"/>
    </row>
    <row r="421" spans="1:13" x14ac:dyDescent="0.25">
      <c r="A421" s="20" t="s">
        <v>468</v>
      </c>
      <c r="B421" s="26" t="s">
        <v>1249</v>
      </c>
      <c r="C421" s="20" t="s">
        <v>1222</v>
      </c>
      <c r="D421" s="20" t="s">
        <v>1239</v>
      </c>
      <c r="E421" s="104">
        <v>39335</v>
      </c>
      <c r="F421" s="110">
        <f t="shared" ca="1" si="12"/>
        <v>13</v>
      </c>
      <c r="G421" s="27" t="s">
        <v>1243</v>
      </c>
      <c r="H421" s="28">
        <v>62688</v>
      </c>
      <c r="I421" s="21">
        <v>2</v>
      </c>
      <c r="J421" s="24">
        <f t="shared" si="13"/>
        <v>64512</v>
      </c>
      <c r="M421"/>
    </row>
    <row r="422" spans="1:13" x14ac:dyDescent="0.25">
      <c r="A422" s="20" t="s">
        <v>7</v>
      </c>
      <c r="B422" s="26" t="s">
        <v>1250</v>
      </c>
      <c r="C422" s="20" t="s">
        <v>435</v>
      </c>
      <c r="D422" s="20" t="s">
        <v>1241</v>
      </c>
      <c r="E422" s="104">
        <v>37803</v>
      </c>
      <c r="F422" s="110">
        <f t="shared" ca="1" si="12"/>
        <v>17</v>
      </c>
      <c r="G422" s="27" t="s">
        <v>1248</v>
      </c>
      <c r="H422" s="28">
        <v>78100</v>
      </c>
      <c r="I422" s="21">
        <v>3</v>
      </c>
      <c r="J422" s="24">
        <f t="shared" si="13"/>
        <v>80373</v>
      </c>
      <c r="M422"/>
    </row>
    <row r="423" spans="1:13" x14ac:dyDescent="0.25">
      <c r="A423" s="20" t="s">
        <v>495</v>
      </c>
      <c r="B423" s="26" t="s">
        <v>1249</v>
      </c>
      <c r="C423" s="20" t="s">
        <v>1235</v>
      </c>
      <c r="D423" s="20" t="s">
        <v>1239</v>
      </c>
      <c r="E423" s="104">
        <v>40745</v>
      </c>
      <c r="F423" s="110">
        <f t="shared" ca="1" si="12"/>
        <v>9</v>
      </c>
      <c r="G423" s="27" t="s">
        <v>1243</v>
      </c>
      <c r="H423" s="28">
        <v>69400</v>
      </c>
      <c r="I423" s="21">
        <v>5</v>
      </c>
      <c r="J423" s="24">
        <f t="shared" si="13"/>
        <v>71420</v>
      </c>
      <c r="M423"/>
    </row>
    <row r="424" spans="1:13" x14ac:dyDescent="0.25">
      <c r="A424" s="20" t="s">
        <v>520</v>
      </c>
      <c r="B424" s="26" t="s">
        <v>1249</v>
      </c>
      <c r="C424" s="20" t="s">
        <v>1236</v>
      </c>
      <c r="D424" s="20" t="s">
        <v>1239</v>
      </c>
      <c r="E424" s="104">
        <v>41262</v>
      </c>
      <c r="F424" s="110">
        <f t="shared" ca="1" si="12"/>
        <v>8</v>
      </c>
      <c r="G424" s="27" t="s">
        <v>1245</v>
      </c>
      <c r="H424" s="28">
        <v>59490</v>
      </c>
      <c r="I424" s="21">
        <v>3</v>
      </c>
      <c r="J424" s="24">
        <f t="shared" si="13"/>
        <v>61221</v>
      </c>
      <c r="M424"/>
    </row>
    <row r="425" spans="1:13" x14ac:dyDescent="0.25">
      <c r="A425" s="20" t="s">
        <v>542</v>
      </c>
      <c r="B425" s="26" t="s">
        <v>1249</v>
      </c>
      <c r="C425" s="20" t="s">
        <v>1236</v>
      </c>
      <c r="D425" s="20" t="s">
        <v>1241</v>
      </c>
      <c r="E425" s="104">
        <v>40350</v>
      </c>
      <c r="F425" s="110">
        <f t="shared" ca="1" si="12"/>
        <v>10</v>
      </c>
      <c r="G425" s="27" t="s">
        <v>1248</v>
      </c>
      <c r="H425" s="28">
        <v>21580</v>
      </c>
      <c r="I425" s="21">
        <v>3</v>
      </c>
      <c r="J425" s="24">
        <f t="shared" si="13"/>
        <v>22208</v>
      </c>
      <c r="M425"/>
    </row>
    <row r="426" spans="1:13" x14ac:dyDescent="0.25">
      <c r="A426" s="20" t="s">
        <v>549</v>
      </c>
      <c r="B426" s="26" t="s">
        <v>1249</v>
      </c>
      <c r="C426" s="20" t="s">
        <v>1222</v>
      </c>
      <c r="D426" s="20" t="s">
        <v>1239</v>
      </c>
      <c r="E426" s="104">
        <v>40137</v>
      </c>
      <c r="F426" s="110">
        <f t="shared" ca="1" si="12"/>
        <v>11</v>
      </c>
      <c r="G426" s="27" t="s">
        <v>1243</v>
      </c>
      <c r="H426" s="28">
        <v>54190</v>
      </c>
      <c r="I426" s="21">
        <v>4</v>
      </c>
      <c r="J426" s="24">
        <f t="shared" si="13"/>
        <v>55767</v>
      </c>
      <c r="M426"/>
    </row>
    <row r="427" spans="1:13" x14ac:dyDescent="0.25">
      <c r="A427" s="20" t="s">
        <v>525</v>
      </c>
      <c r="B427" s="26" t="s">
        <v>1249</v>
      </c>
      <c r="C427" s="20" t="s">
        <v>229</v>
      </c>
      <c r="D427" s="20" t="s">
        <v>1239</v>
      </c>
      <c r="E427" s="104">
        <v>40361</v>
      </c>
      <c r="F427" s="110">
        <f t="shared" ca="1" si="12"/>
        <v>10</v>
      </c>
      <c r="G427" s="27" t="s">
        <v>1244</v>
      </c>
      <c r="H427" s="28">
        <v>75780</v>
      </c>
      <c r="I427" s="21">
        <v>2</v>
      </c>
      <c r="J427" s="24">
        <f t="shared" si="13"/>
        <v>77985</v>
      </c>
      <c r="M427"/>
    </row>
    <row r="428" spans="1:13" x14ac:dyDescent="0.25">
      <c r="A428" s="20" t="s">
        <v>555</v>
      </c>
      <c r="B428" s="26" t="s">
        <v>1249</v>
      </c>
      <c r="C428" s="20" t="s">
        <v>1236</v>
      </c>
      <c r="D428" s="20" t="s">
        <v>1241</v>
      </c>
      <c r="E428" s="104">
        <v>40726</v>
      </c>
      <c r="F428" s="110">
        <f t="shared" ca="1" si="12"/>
        <v>9</v>
      </c>
      <c r="G428" s="27" t="s">
        <v>1248</v>
      </c>
      <c r="H428" s="28">
        <v>46650</v>
      </c>
      <c r="I428" s="21">
        <v>2</v>
      </c>
      <c r="J428" s="24">
        <f t="shared" si="13"/>
        <v>48008</v>
      </c>
      <c r="M428"/>
    </row>
    <row r="429" spans="1:13" x14ac:dyDescent="0.25">
      <c r="A429" s="20" t="s">
        <v>573</v>
      </c>
      <c r="B429" s="26" t="s">
        <v>1249</v>
      </c>
      <c r="C429" s="20" t="s">
        <v>1225</v>
      </c>
      <c r="D429" s="20" t="s">
        <v>1239</v>
      </c>
      <c r="E429" s="104">
        <v>38746</v>
      </c>
      <c r="F429" s="110">
        <f t="shared" ca="1" si="12"/>
        <v>15</v>
      </c>
      <c r="G429" s="27" t="s">
        <v>1246</v>
      </c>
      <c r="H429" s="28">
        <v>49360</v>
      </c>
      <c r="I429" s="21">
        <v>2</v>
      </c>
      <c r="J429" s="24">
        <f t="shared" si="13"/>
        <v>50796</v>
      </c>
      <c r="M429"/>
    </row>
    <row r="430" spans="1:13" x14ac:dyDescent="0.25">
      <c r="A430" s="20" t="s">
        <v>636</v>
      </c>
      <c r="B430" s="26" t="s">
        <v>1249</v>
      </c>
      <c r="C430" s="20" t="s">
        <v>457</v>
      </c>
      <c r="D430" s="20" t="s">
        <v>1241</v>
      </c>
      <c r="E430" s="104">
        <v>39189</v>
      </c>
      <c r="F430" s="110">
        <f t="shared" ca="1" si="12"/>
        <v>14</v>
      </c>
      <c r="G430" s="27" t="s">
        <v>1248</v>
      </c>
      <c r="H430" s="28">
        <v>66580</v>
      </c>
      <c r="I430" s="21">
        <v>5</v>
      </c>
      <c r="J430" s="24">
        <f t="shared" si="13"/>
        <v>68517</v>
      </c>
      <c r="M430"/>
    </row>
    <row r="431" spans="1:13" x14ac:dyDescent="0.25">
      <c r="A431" s="20" t="s">
        <v>134</v>
      </c>
      <c r="B431" s="26" t="s">
        <v>1250</v>
      </c>
      <c r="C431" s="20" t="s">
        <v>1230</v>
      </c>
      <c r="D431" s="20" t="s">
        <v>1239</v>
      </c>
      <c r="E431" s="104">
        <v>39404</v>
      </c>
      <c r="F431" s="110">
        <f t="shared" ca="1" si="12"/>
        <v>13</v>
      </c>
      <c r="G431" s="27" t="s">
        <v>1244</v>
      </c>
      <c r="H431" s="28">
        <v>50990</v>
      </c>
      <c r="I431" s="21">
        <v>4</v>
      </c>
      <c r="J431" s="24">
        <f t="shared" si="13"/>
        <v>52474</v>
      </c>
      <c r="M431"/>
    </row>
    <row r="432" spans="1:13" x14ac:dyDescent="0.25">
      <c r="A432" s="20" t="s">
        <v>211</v>
      </c>
      <c r="B432" s="26" t="s">
        <v>1253</v>
      </c>
      <c r="C432" s="20" t="s">
        <v>1232</v>
      </c>
      <c r="D432" s="20" t="s">
        <v>1240</v>
      </c>
      <c r="E432" s="104">
        <v>40456</v>
      </c>
      <c r="F432" s="110">
        <f t="shared" ca="1" si="12"/>
        <v>10</v>
      </c>
      <c r="G432" s="27" t="s">
        <v>1243</v>
      </c>
      <c r="H432" s="28">
        <v>46645</v>
      </c>
      <c r="I432" s="21">
        <v>5</v>
      </c>
      <c r="J432" s="24">
        <f t="shared" si="13"/>
        <v>48002</v>
      </c>
      <c r="M432"/>
    </row>
    <row r="433" spans="1:13" x14ac:dyDescent="0.25">
      <c r="A433" s="20" t="s">
        <v>633</v>
      </c>
      <c r="B433" s="26" t="s">
        <v>1249</v>
      </c>
      <c r="C433" s="20" t="s">
        <v>1232</v>
      </c>
      <c r="D433" s="20" t="s">
        <v>1239</v>
      </c>
      <c r="E433" s="104">
        <v>37509</v>
      </c>
      <c r="F433" s="110">
        <f t="shared" ca="1" si="12"/>
        <v>18</v>
      </c>
      <c r="G433" s="27" t="s">
        <v>1246</v>
      </c>
      <c r="H433" s="28">
        <v>69080</v>
      </c>
      <c r="I433" s="21">
        <v>3</v>
      </c>
      <c r="J433" s="24">
        <f t="shared" si="13"/>
        <v>71090</v>
      </c>
      <c r="M433"/>
    </row>
    <row r="434" spans="1:13" x14ac:dyDescent="0.25">
      <c r="A434" s="20" t="s">
        <v>287</v>
      </c>
      <c r="B434" s="26" t="s">
        <v>1254</v>
      </c>
      <c r="C434" s="20" t="s">
        <v>1235</v>
      </c>
      <c r="D434" s="20" t="s">
        <v>1239</v>
      </c>
      <c r="E434" s="104">
        <v>39754</v>
      </c>
      <c r="F434" s="110">
        <f t="shared" ca="1" si="12"/>
        <v>12</v>
      </c>
      <c r="G434" s="27" t="s">
        <v>1246</v>
      </c>
      <c r="H434" s="28">
        <v>43110</v>
      </c>
      <c r="I434" s="21">
        <v>2</v>
      </c>
      <c r="J434" s="24">
        <f t="shared" si="13"/>
        <v>44365</v>
      </c>
      <c r="M434"/>
    </row>
    <row r="435" spans="1:13" x14ac:dyDescent="0.25">
      <c r="A435" s="20" t="s">
        <v>75</v>
      </c>
      <c r="B435" s="26" t="s">
        <v>1250</v>
      </c>
      <c r="C435" s="20" t="s">
        <v>1226</v>
      </c>
      <c r="D435" s="20" t="s">
        <v>1239</v>
      </c>
      <c r="E435" s="104">
        <v>39646</v>
      </c>
      <c r="F435" s="110">
        <f t="shared" ca="1" si="12"/>
        <v>12</v>
      </c>
      <c r="G435" s="27" t="s">
        <v>1246</v>
      </c>
      <c r="H435" s="28">
        <v>69060</v>
      </c>
      <c r="I435" s="21">
        <v>1</v>
      </c>
      <c r="J435" s="24">
        <f t="shared" si="13"/>
        <v>71070</v>
      </c>
      <c r="M435"/>
    </row>
    <row r="436" spans="1:13" x14ac:dyDescent="0.25">
      <c r="A436" s="20" t="s">
        <v>659</v>
      </c>
      <c r="B436" s="26" t="s">
        <v>1249</v>
      </c>
      <c r="C436" s="20" t="s">
        <v>1234</v>
      </c>
      <c r="D436" s="20" t="s">
        <v>1241</v>
      </c>
      <c r="E436" s="104">
        <v>39154</v>
      </c>
      <c r="F436" s="110">
        <f t="shared" ca="1" si="12"/>
        <v>14</v>
      </c>
      <c r="G436" s="27" t="s">
        <v>1248</v>
      </c>
      <c r="H436" s="28">
        <v>26360</v>
      </c>
      <c r="I436" s="21">
        <v>4</v>
      </c>
      <c r="J436" s="24">
        <f t="shared" si="13"/>
        <v>27127</v>
      </c>
      <c r="M436"/>
    </row>
    <row r="437" spans="1:13" x14ac:dyDescent="0.25">
      <c r="A437" s="20" t="s">
        <v>158</v>
      </c>
      <c r="B437" s="26" t="s">
        <v>1252</v>
      </c>
      <c r="C437" s="20" t="s">
        <v>1232</v>
      </c>
      <c r="D437" s="20" t="s">
        <v>1241</v>
      </c>
      <c r="E437" s="104">
        <v>38289</v>
      </c>
      <c r="F437" s="110">
        <f t="shared" ca="1" si="12"/>
        <v>16</v>
      </c>
      <c r="G437" s="27" t="s">
        <v>1248</v>
      </c>
      <c r="H437" s="28">
        <v>71830</v>
      </c>
      <c r="I437" s="21">
        <v>3</v>
      </c>
      <c r="J437" s="24">
        <f t="shared" si="13"/>
        <v>73920</v>
      </c>
      <c r="M437"/>
    </row>
    <row r="438" spans="1:13" x14ac:dyDescent="0.25">
      <c r="A438" s="20" t="s">
        <v>566</v>
      </c>
      <c r="B438" s="26" t="s">
        <v>1249</v>
      </c>
      <c r="C438" s="20" t="s">
        <v>1222</v>
      </c>
      <c r="D438" s="20" t="s">
        <v>1241</v>
      </c>
      <c r="E438" s="104">
        <v>40820</v>
      </c>
      <c r="F438" s="110">
        <f t="shared" ca="1" si="12"/>
        <v>9</v>
      </c>
      <c r="G438" s="27" t="s">
        <v>1248</v>
      </c>
      <c r="H438" s="28">
        <v>52750</v>
      </c>
      <c r="I438" s="21">
        <v>1</v>
      </c>
      <c r="J438" s="24">
        <f t="shared" si="13"/>
        <v>54285</v>
      </c>
      <c r="M438"/>
    </row>
    <row r="439" spans="1:13" x14ac:dyDescent="0.25">
      <c r="A439" s="20" t="s">
        <v>645</v>
      </c>
      <c r="B439" s="26" t="s">
        <v>1249</v>
      </c>
      <c r="C439" s="20" t="s">
        <v>1234</v>
      </c>
      <c r="D439" s="20" t="s">
        <v>1239</v>
      </c>
      <c r="E439" s="104">
        <v>39326</v>
      </c>
      <c r="F439" s="110">
        <f t="shared" ca="1" si="12"/>
        <v>13</v>
      </c>
      <c r="G439" s="27" t="s">
        <v>1243</v>
      </c>
      <c r="H439" s="28">
        <v>72900</v>
      </c>
      <c r="I439" s="21">
        <v>3</v>
      </c>
      <c r="J439" s="24">
        <f t="shared" si="13"/>
        <v>75021</v>
      </c>
      <c r="M439"/>
    </row>
    <row r="440" spans="1:13" x14ac:dyDescent="0.25">
      <c r="A440" s="20" t="s">
        <v>547</v>
      </c>
      <c r="B440" s="26" t="s">
        <v>1249</v>
      </c>
      <c r="C440" s="20" t="s">
        <v>1232</v>
      </c>
      <c r="D440" s="20" t="s">
        <v>1242</v>
      </c>
      <c r="E440" s="104">
        <v>36305</v>
      </c>
      <c r="F440" s="110">
        <f t="shared" ca="1" si="12"/>
        <v>21</v>
      </c>
      <c r="G440" s="27" t="s">
        <v>1248</v>
      </c>
      <c r="H440" s="28">
        <v>9424</v>
      </c>
      <c r="I440" s="21">
        <v>4</v>
      </c>
      <c r="J440" s="24">
        <f t="shared" si="13"/>
        <v>9698</v>
      </c>
      <c r="M440"/>
    </row>
    <row r="441" spans="1:13" x14ac:dyDescent="0.25">
      <c r="A441" s="20" t="s">
        <v>618</v>
      </c>
      <c r="B441" s="26" t="s">
        <v>1249</v>
      </c>
      <c r="C441" s="20" t="s">
        <v>1227</v>
      </c>
      <c r="D441" s="20" t="s">
        <v>1240</v>
      </c>
      <c r="E441" s="104">
        <v>39279</v>
      </c>
      <c r="F441" s="110">
        <f t="shared" ca="1" si="12"/>
        <v>13</v>
      </c>
      <c r="G441" s="27" t="s">
        <v>1243</v>
      </c>
      <c r="H441" s="28">
        <v>26890</v>
      </c>
      <c r="I441" s="21">
        <v>3</v>
      </c>
      <c r="J441" s="24">
        <f t="shared" si="13"/>
        <v>27672</v>
      </c>
      <c r="M441"/>
    </row>
    <row r="442" spans="1:13" x14ac:dyDescent="0.25">
      <c r="A442" s="20" t="s">
        <v>621</v>
      </c>
      <c r="B442" s="26" t="s">
        <v>1249</v>
      </c>
      <c r="C442" s="20" t="s">
        <v>1222</v>
      </c>
      <c r="D442" s="20" t="s">
        <v>1239</v>
      </c>
      <c r="E442" s="104">
        <v>36673</v>
      </c>
      <c r="F442" s="110">
        <f t="shared" ca="1" si="12"/>
        <v>20</v>
      </c>
      <c r="G442" s="27" t="s">
        <v>21</v>
      </c>
      <c r="H442" s="28">
        <v>48330</v>
      </c>
      <c r="I442" s="21">
        <v>1</v>
      </c>
      <c r="J442" s="24">
        <f t="shared" si="13"/>
        <v>49736</v>
      </c>
      <c r="M442"/>
    </row>
    <row r="443" spans="1:13" x14ac:dyDescent="0.25">
      <c r="A443" s="20" t="s">
        <v>628</v>
      </c>
      <c r="B443" s="26" t="s">
        <v>1249</v>
      </c>
      <c r="C443" s="20" t="s">
        <v>1224</v>
      </c>
      <c r="D443" s="20" t="s">
        <v>1240</v>
      </c>
      <c r="E443" s="104">
        <v>36357</v>
      </c>
      <c r="F443" s="110">
        <f t="shared" ca="1" si="12"/>
        <v>21</v>
      </c>
      <c r="G443" s="27" t="s">
        <v>21</v>
      </c>
      <c r="H443" s="28">
        <v>42905</v>
      </c>
      <c r="I443" s="21">
        <v>1</v>
      </c>
      <c r="J443" s="24">
        <f t="shared" si="13"/>
        <v>44154</v>
      </c>
      <c r="M443"/>
    </row>
    <row r="444" spans="1:13" x14ac:dyDescent="0.25">
      <c r="A444" s="20" t="s">
        <v>581</v>
      </c>
      <c r="B444" s="26" t="s">
        <v>1249</v>
      </c>
      <c r="C444" s="20" t="s">
        <v>1236</v>
      </c>
      <c r="D444" s="20" t="s">
        <v>1239</v>
      </c>
      <c r="E444" s="105">
        <v>40680</v>
      </c>
      <c r="F444" s="110">
        <f t="shared" ca="1" si="12"/>
        <v>9</v>
      </c>
      <c r="G444" s="27" t="s">
        <v>1243</v>
      </c>
      <c r="H444" s="28">
        <v>23030</v>
      </c>
      <c r="I444" s="21">
        <v>4</v>
      </c>
      <c r="J444" s="24">
        <f t="shared" si="13"/>
        <v>23700</v>
      </c>
      <c r="M444"/>
    </row>
    <row r="445" spans="1:13" x14ac:dyDescent="0.25">
      <c r="A445" s="20" t="s">
        <v>569</v>
      </c>
      <c r="B445" s="26" t="s">
        <v>1249</v>
      </c>
      <c r="C445" s="20" t="s">
        <v>1232</v>
      </c>
      <c r="D445" s="20" t="s">
        <v>1241</v>
      </c>
      <c r="E445" s="104">
        <v>39539</v>
      </c>
      <c r="F445" s="110">
        <f t="shared" ca="1" si="12"/>
        <v>13</v>
      </c>
      <c r="G445" s="27" t="s">
        <v>1248</v>
      </c>
      <c r="H445" s="28">
        <v>63310</v>
      </c>
      <c r="I445" s="21">
        <v>3</v>
      </c>
      <c r="J445" s="24">
        <f t="shared" si="13"/>
        <v>65152</v>
      </c>
      <c r="M445"/>
    </row>
    <row r="446" spans="1:13" x14ac:dyDescent="0.25">
      <c r="A446" s="20" t="s">
        <v>602</v>
      </c>
      <c r="B446" s="26" t="s">
        <v>1249</v>
      </c>
      <c r="C446" s="20" t="s">
        <v>1230</v>
      </c>
      <c r="D446" s="20" t="s">
        <v>1239</v>
      </c>
      <c r="E446" s="104">
        <v>41186</v>
      </c>
      <c r="F446" s="110">
        <f t="shared" ca="1" si="12"/>
        <v>8</v>
      </c>
      <c r="G446" s="27" t="s">
        <v>21</v>
      </c>
      <c r="H446" s="28">
        <v>46910</v>
      </c>
      <c r="I446" s="21">
        <v>3</v>
      </c>
      <c r="J446" s="24">
        <f t="shared" si="13"/>
        <v>48275</v>
      </c>
      <c r="M446"/>
    </row>
    <row r="447" spans="1:13" x14ac:dyDescent="0.25">
      <c r="A447" s="20" t="s">
        <v>620</v>
      </c>
      <c r="B447" s="26" t="s">
        <v>1249</v>
      </c>
      <c r="C447" s="20" t="s">
        <v>229</v>
      </c>
      <c r="D447" s="20" t="s">
        <v>1241</v>
      </c>
      <c r="E447" s="104">
        <v>39063</v>
      </c>
      <c r="F447" s="110">
        <f t="shared" ca="1" si="12"/>
        <v>14</v>
      </c>
      <c r="G447" s="27" t="s">
        <v>1248</v>
      </c>
      <c r="H447" s="28">
        <v>77930</v>
      </c>
      <c r="I447" s="21">
        <v>5</v>
      </c>
      <c r="J447" s="24">
        <f t="shared" si="13"/>
        <v>80198</v>
      </c>
      <c r="M447"/>
    </row>
    <row r="448" spans="1:13" x14ac:dyDescent="0.25">
      <c r="A448" s="20" t="s">
        <v>660</v>
      </c>
      <c r="B448" s="26" t="s">
        <v>1249</v>
      </c>
      <c r="C448" s="20" t="s">
        <v>1232</v>
      </c>
      <c r="D448" s="20" t="s">
        <v>1239</v>
      </c>
      <c r="E448" s="104">
        <v>36273</v>
      </c>
      <c r="F448" s="110">
        <f t="shared" ca="1" si="12"/>
        <v>22</v>
      </c>
      <c r="G448" s="27" t="s">
        <v>1246</v>
      </c>
      <c r="H448" s="28">
        <v>61330</v>
      </c>
      <c r="I448" s="21">
        <v>4</v>
      </c>
      <c r="J448" s="24">
        <f t="shared" si="13"/>
        <v>63115</v>
      </c>
      <c r="M448"/>
    </row>
    <row r="449" spans="1:13" x14ac:dyDescent="0.25">
      <c r="A449" s="20" t="s">
        <v>575</v>
      </c>
      <c r="B449" s="26" t="s">
        <v>1249</v>
      </c>
      <c r="C449" s="20" t="s">
        <v>1236</v>
      </c>
      <c r="D449" s="20" t="s">
        <v>1239</v>
      </c>
      <c r="E449" s="104">
        <v>36012</v>
      </c>
      <c r="F449" s="110">
        <f t="shared" ca="1" si="12"/>
        <v>22</v>
      </c>
      <c r="G449" s="27" t="s">
        <v>1245</v>
      </c>
      <c r="H449" s="28">
        <v>78950</v>
      </c>
      <c r="I449" s="21">
        <v>1</v>
      </c>
      <c r="J449" s="24">
        <f t="shared" si="13"/>
        <v>81247</v>
      </c>
      <c r="M449"/>
    </row>
    <row r="450" spans="1:13" x14ac:dyDescent="0.25">
      <c r="A450" s="20" t="s">
        <v>652</v>
      </c>
      <c r="B450" s="26" t="s">
        <v>1249</v>
      </c>
      <c r="C450" s="20" t="s">
        <v>1222</v>
      </c>
      <c r="D450" s="20" t="s">
        <v>1241</v>
      </c>
      <c r="E450" s="105">
        <v>40404</v>
      </c>
      <c r="F450" s="110">
        <f t="shared" ref="F450:F513" ca="1" si="14">DATEDIF(E450,TODAY(),"y")</f>
        <v>10</v>
      </c>
      <c r="G450" s="27" t="s">
        <v>1248</v>
      </c>
      <c r="H450" s="28">
        <v>39550</v>
      </c>
      <c r="I450" s="21">
        <v>5</v>
      </c>
      <c r="J450" s="24">
        <f t="shared" ref="J450:J513" si="15">ROUND(H450*$K$1+H450,0)</f>
        <v>40701</v>
      </c>
      <c r="M450"/>
    </row>
    <row r="451" spans="1:13" x14ac:dyDescent="0.25">
      <c r="A451" s="20" t="s">
        <v>624</v>
      </c>
      <c r="B451" s="26" t="s">
        <v>1249</v>
      </c>
      <c r="C451" s="20" t="s">
        <v>1232</v>
      </c>
      <c r="D451" s="20" t="s">
        <v>1239</v>
      </c>
      <c r="E451" s="104">
        <v>40301</v>
      </c>
      <c r="F451" s="110">
        <f t="shared" ca="1" si="14"/>
        <v>11</v>
      </c>
      <c r="G451" s="27" t="s">
        <v>1246</v>
      </c>
      <c r="H451" s="28">
        <v>44270</v>
      </c>
      <c r="I451" s="21">
        <v>2</v>
      </c>
      <c r="J451" s="24">
        <f t="shared" si="15"/>
        <v>45558</v>
      </c>
      <c r="M451"/>
    </row>
    <row r="452" spans="1:13" x14ac:dyDescent="0.25">
      <c r="A452" s="20" t="s">
        <v>577</v>
      </c>
      <c r="B452" s="26" t="s">
        <v>1249</v>
      </c>
      <c r="C452" s="20" t="s">
        <v>1232</v>
      </c>
      <c r="D452" s="20" t="s">
        <v>1241</v>
      </c>
      <c r="E452" s="104">
        <v>41124</v>
      </c>
      <c r="F452" s="110">
        <f t="shared" ca="1" si="14"/>
        <v>8</v>
      </c>
      <c r="G452" s="27" t="s">
        <v>1248</v>
      </c>
      <c r="H452" s="28">
        <v>49530</v>
      </c>
      <c r="I452" s="21">
        <v>2</v>
      </c>
      <c r="J452" s="24">
        <f t="shared" si="15"/>
        <v>50971</v>
      </c>
      <c r="M452"/>
    </row>
    <row r="453" spans="1:13" x14ac:dyDescent="0.25">
      <c r="A453" s="20" t="s">
        <v>598</v>
      </c>
      <c r="B453" s="26" t="s">
        <v>1249</v>
      </c>
      <c r="C453" s="20" t="s">
        <v>1232</v>
      </c>
      <c r="D453" s="20" t="s">
        <v>1241</v>
      </c>
      <c r="E453" s="104">
        <v>40492</v>
      </c>
      <c r="F453" s="110">
        <f t="shared" ca="1" si="14"/>
        <v>10</v>
      </c>
      <c r="G453" s="27" t="s">
        <v>1248</v>
      </c>
      <c r="H453" s="28">
        <v>66010</v>
      </c>
      <c r="I453" s="21">
        <v>2</v>
      </c>
      <c r="J453" s="24">
        <f t="shared" si="15"/>
        <v>67931</v>
      </c>
      <c r="M453"/>
    </row>
    <row r="454" spans="1:13" x14ac:dyDescent="0.25">
      <c r="A454" s="20" t="s">
        <v>302</v>
      </c>
      <c r="B454" s="26" t="s">
        <v>1250</v>
      </c>
      <c r="C454" s="20" t="s">
        <v>1236</v>
      </c>
      <c r="D454" s="20" t="s">
        <v>1239</v>
      </c>
      <c r="E454" s="104">
        <v>38856</v>
      </c>
      <c r="F454" s="110">
        <f t="shared" ca="1" si="14"/>
        <v>14</v>
      </c>
      <c r="G454" s="27" t="s">
        <v>1246</v>
      </c>
      <c r="H454" s="28">
        <v>37770</v>
      </c>
      <c r="I454" s="21">
        <v>5</v>
      </c>
      <c r="J454" s="24">
        <f t="shared" si="15"/>
        <v>38869</v>
      </c>
      <c r="M454"/>
    </row>
    <row r="455" spans="1:13" x14ac:dyDescent="0.25">
      <c r="A455" s="20" t="s">
        <v>231</v>
      </c>
      <c r="B455" s="26" t="s">
        <v>1252</v>
      </c>
      <c r="C455" s="20" t="s">
        <v>229</v>
      </c>
      <c r="D455" s="20" t="s">
        <v>1241</v>
      </c>
      <c r="E455" s="104">
        <v>36192</v>
      </c>
      <c r="F455" s="110">
        <f t="shared" ca="1" si="14"/>
        <v>22</v>
      </c>
      <c r="G455" s="27" t="s">
        <v>1248</v>
      </c>
      <c r="H455" s="28">
        <v>47620</v>
      </c>
      <c r="I455" s="21">
        <v>5</v>
      </c>
      <c r="J455" s="24">
        <f t="shared" si="15"/>
        <v>49006</v>
      </c>
      <c r="M455"/>
    </row>
    <row r="456" spans="1:13" x14ac:dyDescent="0.25">
      <c r="A456" s="20" t="s">
        <v>356</v>
      </c>
      <c r="B456" s="26" t="s">
        <v>1250</v>
      </c>
      <c r="C456" s="20" t="s">
        <v>1236</v>
      </c>
      <c r="D456" s="20" t="s">
        <v>1239</v>
      </c>
      <c r="E456" s="104">
        <v>39728</v>
      </c>
      <c r="F456" s="110">
        <f t="shared" ca="1" si="14"/>
        <v>12</v>
      </c>
      <c r="G456" s="27" t="s">
        <v>1243</v>
      </c>
      <c r="H456" s="28">
        <v>82370</v>
      </c>
      <c r="I456" s="21">
        <v>5</v>
      </c>
      <c r="J456" s="24">
        <f t="shared" si="15"/>
        <v>84767</v>
      </c>
      <c r="M456"/>
    </row>
    <row r="457" spans="1:13" x14ac:dyDescent="0.25">
      <c r="A457" s="20" t="s">
        <v>159</v>
      </c>
      <c r="B457" s="26" t="s">
        <v>1250</v>
      </c>
      <c r="C457" s="20" t="s">
        <v>1232</v>
      </c>
      <c r="D457" s="20" t="s">
        <v>1241</v>
      </c>
      <c r="E457" s="104">
        <v>36729</v>
      </c>
      <c r="F457" s="110">
        <f t="shared" ca="1" si="14"/>
        <v>20</v>
      </c>
      <c r="G457" s="27" t="s">
        <v>1248</v>
      </c>
      <c r="H457" s="28">
        <v>45420</v>
      </c>
      <c r="I457" s="21">
        <v>1</v>
      </c>
      <c r="J457" s="24">
        <f t="shared" si="15"/>
        <v>46742</v>
      </c>
      <c r="M457"/>
    </row>
    <row r="458" spans="1:13" x14ac:dyDescent="0.25">
      <c r="A458" s="20" t="s">
        <v>338</v>
      </c>
      <c r="B458" s="26" t="s">
        <v>1252</v>
      </c>
      <c r="C458" s="20" t="s">
        <v>1236</v>
      </c>
      <c r="D458" s="20" t="s">
        <v>1241</v>
      </c>
      <c r="E458" s="104">
        <v>39728</v>
      </c>
      <c r="F458" s="110">
        <f t="shared" ca="1" si="14"/>
        <v>12</v>
      </c>
      <c r="G458" s="27" t="s">
        <v>1248</v>
      </c>
      <c r="H458" s="28">
        <v>86040</v>
      </c>
      <c r="I458" s="21">
        <v>5</v>
      </c>
      <c r="J458" s="24">
        <f t="shared" si="15"/>
        <v>88544</v>
      </c>
      <c r="M458"/>
    </row>
    <row r="459" spans="1:13" x14ac:dyDescent="0.25">
      <c r="A459" s="20" t="s">
        <v>303</v>
      </c>
      <c r="B459" s="26" t="s">
        <v>1252</v>
      </c>
      <c r="C459" s="20" t="s">
        <v>1236</v>
      </c>
      <c r="D459" s="20" t="s">
        <v>1239</v>
      </c>
      <c r="E459" s="104">
        <v>36081</v>
      </c>
      <c r="F459" s="110">
        <f t="shared" ca="1" si="14"/>
        <v>22</v>
      </c>
      <c r="G459" s="27" t="s">
        <v>1246</v>
      </c>
      <c r="H459" s="28">
        <v>67407</v>
      </c>
      <c r="I459" s="21">
        <v>5</v>
      </c>
      <c r="J459" s="24">
        <f t="shared" si="15"/>
        <v>69369</v>
      </c>
      <c r="M459"/>
    </row>
    <row r="460" spans="1:13" x14ac:dyDescent="0.25">
      <c r="A460" s="20" t="s">
        <v>469</v>
      </c>
      <c r="B460" s="26" t="s">
        <v>1249</v>
      </c>
      <c r="C460" s="20" t="s">
        <v>1236</v>
      </c>
      <c r="D460" s="20" t="s">
        <v>1242</v>
      </c>
      <c r="E460" s="104">
        <v>40515</v>
      </c>
      <c r="F460" s="110">
        <f t="shared" ca="1" si="14"/>
        <v>10</v>
      </c>
      <c r="G460" s="27" t="s">
        <v>1248</v>
      </c>
      <c r="H460" s="28">
        <v>33508</v>
      </c>
      <c r="I460" s="21">
        <v>4</v>
      </c>
      <c r="J460" s="24">
        <f t="shared" si="15"/>
        <v>34483</v>
      </c>
      <c r="M460"/>
    </row>
    <row r="461" spans="1:13" x14ac:dyDescent="0.25">
      <c r="A461" s="20" t="s">
        <v>135</v>
      </c>
      <c r="B461" s="26" t="s">
        <v>1254</v>
      </c>
      <c r="C461" s="20" t="s">
        <v>1230</v>
      </c>
      <c r="D461" s="20" t="s">
        <v>1239</v>
      </c>
      <c r="E461" s="104">
        <v>39123</v>
      </c>
      <c r="F461" s="110">
        <f t="shared" ca="1" si="14"/>
        <v>14</v>
      </c>
      <c r="G461" s="27" t="s">
        <v>1244</v>
      </c>
      <c r="H461" s="28">
        <v>77840</v>
      </c>
      <c r="I461" s="21">
        <v>2</v>
      </c>
      <c r="J461" s="24">
        <f t="shared" si="15"/>
        <v>80105</v>
      </c>
      <c r="M461"/>
    </row>
    <row r="462" spans="1:13" x14ac:dyDescent="0.25">
      <c r="A462" s="20" t="s">
        <v>272</v>
      </c>
      <c r="B462" s="26" t="s">
        <v>1251</v>
      </c>
      <c r="C462" s="20" t="s">
        <v>1234</v>
      </c>
      <c r="D462" s="20" t="s">
        <v>1239</v>
      </c>
      <c r="E462" s="104">
        <v>36414</v>
      </c>
      <c r="F462" s="110">
        <f t="shared" ca="1" si="14"/>
        <v>21</v>
      </c>
      <c r="G462" s="27" t="s">
        <v>21</v>
      </c>
      <c r="H462" s="28">
        <v>39680</v>
      </c>
      <c r="I462" s="21">
        <v>5</v>
      </c>
      <c r="J462" s="24">
        <f t="shared" si="15"/>
        <v>40835</v>
      </c>
      <c r="M462"/>
    </row>
    <row r="463" spans="1:13" x14ac:dyDescent="0.25">
      <c r="A463" s="20" t="s">
        <v>111</v>
      </c>
      <c r="B463" s="26" t="s">
        <v>1250</v>
      </c>
      <c r="C463" s="20" t="s">
        <v>1227</v>
      </c>
      <c r="D463" s="20" t="s">
        <v>1242</v>
      </c>
      <c r="E463" s="104">
        <v>36602</v>
      </c>
      <c r="F463" s="110">
        <f t="shared" ca="1" si="14"/>
        <v>21</v>
      </c>
      <c r="G463" s="27" t="s">
        <v>1248</v>
      </c>
      <c r="H463" s="28">
        <v>30080</v>
      </c>
      <c r="I463" s="21">
        <v>3</v>
      </c>
      <c r="J463" s="24">
        <f t="shared" si="15"/>
        <v>30955</v>
      </c>
      <c r="M463"/>
    </row>
    <row r="464" spans="1:13" x14ac:dyDescent="0.25">
      <c r="A464" s="20" t="s">
        <v>56</v>
      </c>
      <c r="B464" s="26" t="s">
        <v>1253</v>
      </c>
      <c r="C464" s="20" t="s">
        <v>1224</v>
      </c>
      <c r="D464" s="20" t="s">
        <v>1241</v>
      </c>
      <c r="E464" s="104">
        <v>36176</v>
      </c>
      <c r="F464" s="110">
        <f t="shared" ca="1" si="14"/>
        <v>22</v>
      </c>
      <c r="G464" s="27" t="s">
        <v>1248</v>
      </c>
      <c r="H464" s="28">
        <v>32940</v>
      </c>
      <c r="I464" s="21">
        <v>5</v>
      </c>
      <c r="J464" s="24">
        <f t="shared" si="15"/>
        <v>33899</v>
      </c>
      <c r="M464"/>
    </row>
    <row r="465" spans="1:13" x14ac:dyDescent="0.25">
      <c r="A465" s="20" t="s">
        <v>112</v>
      </c>
      <c r="B465" s="26" t="s">
        <v>1252</v>
      </c>
      <c r="C465" s="20" t="s">
        <v>1227</v>
      </c>
      <c r="D465" s="20" t="s">
        <v>1242</v>
      </c>
      <c r="E465" s="104">
        <v>36487</v>
      </c>
      <c r="F465" s="110">
        <f t="shared" ca="1" si="14"/>
        <v>21</v>
      </c>
      <c r="G465" s="27" t="s">
        <v>1248</v>
      </c>
      <c r="H465" s="28">
        <v>33056</v>
      </c>
      <c r="I465" s="21">
        <v>5</v>
      </c>
      <c r="J465" s="24">
        <f t="shared" si="15"/>
        <v>34018</v>
      </c>
      <c r="M465"/>
    </row>
    <row r="466" spans="1:13" x14ac:dyDescent="0.25">
      <c r="A466" s="20" t="s">
        <v>8</v>
      </c>
      <c r="B466" s="26" t="s">
        <v>1251</v>
      </c>
      <c r="C466" s="20" t="s">
        <v>435</v>
      </c>
      <c r="D466" s="20" t="s">
        <v>1239</v>
      </c>
      <c r="E466" s="104">
        <v>40922</v>
      </c>
      <c r="F466" s="110">
        <f t="shared" ca="1" si="14"/>
        <v>9</v>
      </c>
      <c r="G466" s="27" t="s">
        <v>1243</v>
      </c>
      <c r="H466" s="28">
        <v>39110</v>
      </c>
      <c r="I466" s="21">
        <v>5</v>
      </c>
      <c r="J466" s="24">
        <f t="shared" si="15"/>
        <v>40248</v>
      </c>
      <c r="M466"/>
    </row>
    <row r="467" spans="1:13" x14ac:dyDescent="0.25">
      <c r="A467" s="20" t="s">
        <v>184</v>
      </c>
      <c r="B467" s="26" t="s">
        <v>1250</v>
      </c>
      <c r="C467" s="20" t="s">
        <v>1232</v>
      </c>
      <c r="D467" s="20" t="s">
        <v>1239</v>
      </c>
      <c r="E467" s="104">
        <v>40312</v>
      </c>
      <c r="F467" s="110">
        <f t="shared" ca="1" si="14"/>
        <v>11</v>
      </c>
      <c r="G467" s="27" t="s">
        <v>1243</v>
      </c>
      <c r="H467" s="28">
        <v>73450</v>
      </c>
      <c r="I467" s="21">
        <v>3</v>
      </c>
      <c r="J467" s="24">
        <f t="shared" si="15"/>
        <v>75587</v>
      </c>
      <c r="M467"/>
    </row>
    <row r="468" spans="1:13" x14ac:dyDescent="0.25">
      <c r="A468" s="20" t="s">
        <v>185</v>
      </c>
      <c r="B468" s="26" t="s">
        <v>1250</v>
      </c>
      <c r="C468" s="20" t="s">
        <v>1232</v>
      </c>
      <c r="D468" s="20" t="s">
        <v>1239</v>
      </c>
      <c r="E468" s="104">
        <v>40203</v>
      </c>
      <c r="F468" s="110">
        <f t="shared" ca="1" si="14"/>
        <v>11</v>
      </c>
      <c r="G468" s="27" t="s">
        <v>1243</v>
      </c>
      <c r="H468" s="28">
        <v>35600</v>
      </c>
      <c r="I468" s="21">
        <v>5</v>
      </c>
      <c r="J468" s="24">
        <f t="shared" si="15"/>
        <v>36636</v>
      </c>
      <c r="M468"/>
    </row>
    <row r="469" spans="1:13" x14ac:dyDescent="0.25">
      <c r="A469" s="20" t="s">
        <v>392</v>
      </c>
      <c r="B469" s="26" t="s">
        <v>1252</v>
      </c>
      <c r="C469" s="20" t="s">
        <v>435</v>
      </c>
      <c r="D469" s="20" t="s">
        <v>1241</v>
      </c>
      <c r="E469" s="104">
        <v>36047</v>
      </c>
      <c r="F469" s="110">
        <f t="shared" ca="1" si="14"/>
        <v>22</v>
      </c>
      <c r="G469" s="27" t="s">
        <v>1248</v>
      </c>
      <c r="H469" s="28">
        <v>72480</v>
      </c>
      <c r="I469" s="21">
        <v>2</v>
      </c>
      <c r="J469" s="24">
        <f t="shared" si="15"/>
        <v>74589</v>
      </c>
      <c r="M469"/>
    </row>
    <row r="470" spans="1:13" x14ac:dyDescent="0.25">
      <c r="A470" s="20" t="s">
        <v>136</v>
      </c>
      <c r="B470" s="26" t="s">
        <v>1252</v>
      </c>
      <c r="C470" s="20" t="s">
        <v>1230</v>
      </c>
      <c r="D470" s="20" t="s">
        <v>1239</v>
      </c>
      <c r="E470" s="104">
        <v>39657</v>
      </c>
      <c r="F470" s="110">
        <f t="shared" ca="1" si="14"/>
        <v>12</v>
      </c>
      <c r="G470" s="27" t="s">
        <v>21</v>
      </c>
      <c r="H470" s="28">
        <v>80880</v>
      </c>
      <c r="I470" s="21">
        <v>1</v>
      </c>
      <c r="J470" s="24">
        <f t="shared" si="15"/>
        <v>83234</v>
      </c>
      <c r="M470"/>
    </row>
    <row r="471" spans="1:13" x14ac:dyDescent="0.25">
      <c r="A471" s="20" t="s">
        <v>357</v>
      </c>
      <c r="B471" s="26" t="s">
        <v>1250</v>
      </c>
      <c r="C471" s="20" t="s">
        <v>1236</v>
      </c>
      <c r="D471" s="20" t="s">
        <v>1239</v>
      </c>
      <c r="E471" s="104">
        <v>38328</v>
      </c>
      <c r="F471" s="110">
        <f t="shared" ca="1" si="14"/>
        <v>16</v>
      </c>
      <c r="G471" s="27" t="s">
        <v>1245</v>
      </c>
      <c r="H471" s="28">
        <v>48280</v>
      </c>
      <c r="I471" s="21">
        <v>4</v>
      </c>
      <c r="J471" s="24">
        <f t="shared" si="15"/>
        <v>49685</v>
      </c>
      <c r="M471"/>
    </row>
    <row r="472" spans="1:13" x14ac:dyDescent="0.25">
      <c r="A472" s="20" t="s">
        <v>291</v>
      </c>
      <c r="B472" s="26" t="s">
        <v>1252</v>
      </c>
      <c r="C472" s="20" t="s">
        <v>1236</v>
      </c>
      <c r="D472" s="20" t="s">
        <v>1241</v>
      </c>
      <c r="E472" s="104">
        <v>36070</v>
      </c>
      <c r="F472" s="110">
        <f t="shared" ca="1" si="14"/>
        <v>22</v>
      </c>
      <c r="G472" s="27" t="s">
        <v>1248</v>
      </c>
      <c r="H472" s="28">
        <v>59050</v>
      </c>
      <c r="I472" s="21">
        <v>4</v>
      </c>
      <c r="J472" s="24">
        <f t="shared" si="15"/>
        <v>60768</v>
      </c>
      <c r="M472"/>
    </row>
    <row r="473" spans="1:13" x14ac:dyDescent="0.25">
      <c r="A473" s="20" t="s">
        <v>63</v>
      </c>
      <c r="B473" s="26" t="s">
        <v>1250</v>
      </c>
      <c r="C473" s="20" t="s">
        <v>1224</v>
      </c>
      <c r="D473" s="20" t="s">
        <v>1240</v>
      </c>
      <c r="E473" s="104">
        <v>39107</v>
      </c>
      <c r="F473" s="110">
        <f t="shared" ca="1" si="14"/>
        <v>14</v>
      </c>
      <c r="G473" s="27" t="s">
        <v>21</v>
      </c>
      <c r="H473" s="28">
        <v>18655</v>
      </c>
      <c r="I473" s="21">
        <v>4</v>
      </c>
      <c r="J473" s="24">
        <f t="shared" si="15"/>
        <v>19198</v>
      </c>
      <c r="M473"/>
    </row>
    <row r="474" spans="1:13" x14ac:dyDescent="0.25">
      <c r="A474" s="20" t="s">
        <v>9</v>
      </c>
      <c r="B474" s="26" t="s">
        <v>1250</v>
      </c>
      <c r="C474" s="20" t="s">
        <v>435</v>
      </c>
      <c r="D474" s="20" t="s">
        <v>1239</v>
      </c>
      <c r="E474" s="104">
        <v>41046</v>
      </c>
      <c r="F474" s="110">
        <f t="shared" ca="1" si="14"/>
        <v>8</v>
      </c>
      <c r="G474" s="27" t="s">
        <v>1243</v>
      </c>
      <c r="H474" s="28">
        <v>48550</v>
      </c>
      <c r="I474" s="21">
        <v>5</v>
      </c>
      <c r="J474" s="24">
        <f t="shared" si="15"/>
        <v>49963</v>
      </c>
      <c r="M474"/>
    </row>
    <row r="475" spans="1:13" x14ac:dyDescent="0.25">
      <c r="A475" s="20" t="s">
        <v>95</v>
      </c>
      <c r="B475" s="26" t="s">
        <v>1250</v>
      </c>
      <c r="C475" s="20" t="s">
        <v>1227</v>
      </c>
      <c r="D475" s="20" t="s">
        <v>1239</v>
      </c>
      <c r="E475" s="104">
        <v>40596</v>
      </c>
      <c r="F475" s="110">
        <f t="shared" ca="1" si="14"/>
        <v>10</v>
      </c>
      <c r="G475" s="27" t="s">
        <v>1244</v>
      </c>
      <c r="H475" s="28">
        <v>68910</v>
      </c>
      <c r="I475" s="21">
        <v>5</v>
      </c>
      <c r="J475" s="24">
        <f t="shared" si="15"/>
        <v>70915</v>
      </c>
      <c r="M475"/>
    </row>
    <row r="476" spans="1:13" x14ac:dyDescent="0.25">
      <c r="A476" s="20" t="s">
        <v>186</v>
      </c>
      <c r="B476" s="26" t="s">
        <v>1250</v>
      </c>
      <c r="C476" s="20" t="s">
        <v>1232</v>
      </c>
      <c r="D476" s="20" t="s">
        <v>1239</v>
      </c>
      <c r="E476" s="104">
        <v>38821</v>
      </c>
      <c r="F476" s="110">
        <f t="shared" ca="1" si="14"/>
        <v>15</v>
      </c>
      <c r="G476" s="27" t="s">
        <v>1246</v>
      </c>
      <c r="H476" s="28">
        <v>65720</v>
      </c>
      <c r="I476" s="21">
        <v>1</v>
      </c>
      <c r="J476" s="24">
        <f t="shared" si="15"/>
        <v>67632</v>
      </c>
      <c r="M476"/>
    </row>
    <row r="477" spans="1:13" x14ac:dyDescent="0.25">
      <c r="A477" s="20" t="s">
        <v>187</v>
      </c>
      <c r="B477" s="26" t="s">
        <v>1254</v>
      </c>
      <c r="C477" s="20" t="s">
        <v>1232</v>
      </c>
      <c r="D477" s="20" t="s">
        <v>1239</v>
      </c>
      <c r="E477" s="104">
        <v>40474</v>
      </c>
      <c r="F477" s="110">
        <f t="shared" ca="1" si="14"/>
        <v>10</v>
      </c>
      <c r="G477" s="27" t="s">
        <v>1243</v>
      </c>
      <c r="H477" s="28">
        <v>59320</v>
      </c>
      <c r="I477" s="21">
        <v>4</v>
      </c>
      <c r="J477" s="24">
        <f t="shared" si="15"/>
        <v>61046</v>
      </c>
      <c r="M477"/>
    </row>
    <row r="478" spans="1:13" x14ac:dyDescent="0.25">
      <c r="A478" s="20" t="s">
        <v>219</v>
      </c>
      <c r="B478" s="26" t="s">
        <v>1251</v>
      </c>
      <c r="C478" s="20" t="s">
        <v>1232</v>
      </c>
      <c r="D478" s="20" t="s">
        <v>1242</v>
      </c>
      <c r="E478" s="104">
        <v>39278</v>
      </c>
      <c r="F478" s="110">
        <f t="shared" ca="1" si="14"/>
        <v>13</v>
      </c>
      <c r="G478" s="27" t="s">
        <v>1248</v>
      </c>
      <c r="H478" s="28">
        <v>30416</v>
      </c>
      <c r="I478" s="21">
        <v>1</v>
      </c>
      <c r="J478" s="24">
        <f t="shared" si="15"/>
        <v>31301</v>
      </c>
      <c r="M478"/>
    </row>
    <row r="479" spans="1:13" x14ac:dyDescent="0.25">
      <c r="A479" s="20" t="s">
        <v>188</v>
      </c>
      <c r="B479" s="26" t="s">
        <v>1250</v>
      </c>
      <c r="C479" s="20" t="s">
        <v>1232</v>
      </c>
      <c r="D479" s="20" t="s">
        <v>1239</v>
      </c>
      <c r="E479" s="104">
        <v>36431</v>
      </c>
      <c r="F479" s="110">
        <f t="shared" ca="1" si="14"/>
        <v>21</v>
      </c>
      <c r="G479" s="27" t="s">
        <v>1243</v>
      </c>
      <c r="H479" s="28">
        <v>35820</v>
      </c>
      <c r="I479" s="21">
        <v>2</v>
      </c>
      <c r="J479" s="24">
        <f t="shared" si="15"/>
        <v>36862</v>
      </c>
      <c r="M479"/>
    </row>
    <row r="480" spans="1:13" x14ac:dyDescent="0.25">
      <c r="A480" s="20" t="s">
        <v>189</v>
      </c>
      <c r="B480" s="26" t="s">
        <v>1252</v>
      </c>
      <c r="C480" s="20" t="s">
        <v>1232</v>
      </c>
      <c r="D480" s="20" t="s">
        <v>1239</v>
      </c>
      <c r="E480" s="104">
        <v>36444</v>
      </c>
      <c r="F480" s="110">
        <f t="shared" ca="1" si="14"/>
        <v>21</v>
      </c>
      <c r="G480" s="27" t="s">
        <v>1243</v>
      </c>
      <c r="H480" s="28">
        <v>67280</v>
      </c>
      <c r="I480" s="21">
        <v>3</v>
      </c>
      <c r="J480" s="24">
        <f t="shared" si="15"/>
        <v>69238</v>
      </c>
      <c r="M480"/>
    </row>
    <row r="481" spans="1:13" x14ac:dyDescent="0.25">
      <c r="A481" s="20" t="s">
        <v>232</v>
      </c>
      <c r="B481" s="26" t="s">
        <v>1250</v>
      </c>
      <c r="C481" s="20" t="s">
        <v>229</v>
      </c>
      <c r="D481" s="20" t="s">
        <v>1241</v>
      </c>
      <c r="E481" s="104">
        <v>36703</v>
      </c>
      <c r="F481" s="110">
        <f t="shared" ca="1" si="14"/>
        <v>20</v>
      </c>
      <c r="G481" s="27" t="s">
        <v>1248</v>
      </c>
      <c r="H481" s="28">
        <v>50200</v>
      </c>
      <c r="I481" s="21">
        <v>4</v>
      </c>
      <c r="J481" s="24">
        <f t="shared" si="15"/>
        <v>51661</v>
      </c>
      <c r="M481"/>
    </row>
    <row r="482" spans="1:13" x14ac:dyDescent="0.25">
      <c r="A482" s="20" t="s">
        <v>122</v>
      </c>
      <c r="B482" s="26" t="s">
        <v>1250</v>
      </c>
      <c r="C482" s="20" t="s">
        <v>1229</v>
      </c>
      <c r="D482" s="20" t="s">
        <v>1239</v>
      </c>
      <c r="E482" s="104">
        <v>39197</v>
      </c>
      <c r="F482" s="110">
        <f t="shared" ca="1" si="14"/>
        <v>14</v>
      </c>
      <c r="G482" s="27" t="s">
        <v>1243</v>
      </c>
      <c r="H482" s="28">
        <v>63190</v>
      </c>
      <c r="I482" s="21">
        <v>1</v>
      </c>
      <c r="J482" s="24">
        <f t="shared" si="15"/>
        <v>65029</v>
      </c>
      <c r="M482"/>
    </row>
    <row r="483" spans="1:13" x14ac:dyDescent="0.25">
      <c r="A483" s="20" t="s">
        <v>589</v>
      </c>
      <c r="B483" s="26" t="s">
        <v>1249</v>
      </c>
      <c r="C483" s="20" t="s">
        <v>1226</v>
      </c>
      <c r="D483" s="20" t="s">
        <v>1239</v>
      </c>
      <c r="E483" s="104">
        <v>38736</v>
      </c>
      <c r="F483" s="110">
        <f t="shared" ca="1" si="14"/>
        <v>15</v>
      </c>
      <c r="G483" s="27" t="s">
        <v>1246</v>
      </c>
      <c r="H483" s="28">
        <v>22920</v>
      </c>
      <c r="I483" s="21">
        <v>3</v>
      </c>
      <c r="J483" s="24">
        <f t="shared" si="15"/>
        <v>23587</v>
      </c>
      <c r="M483"/>
    </row>
    <row r="484" spans="1:13" x14ac:dyDescent="0.25">
      <c r="A484" s="20" t="s">
        <v>190</v>
      </c>
      <c r="B484" s="26" t="s">
        <v>1252</v>
      </c>
      <c r="C484" s="20" t="s">
        <v>1232</v>
      </c>
      <c r="D484" s="20" t="s">
        <v>1239</v>
      </c>
      <c r="E484" s="104">
        <v>35938</v>
      </c>
      <c r="F484" s="110">
        <f t="shared" ca="1" si="14"/>
        <v>22</v>
      </c>
      <c r="G484" s="27" t="s">
        <v>1244</v>
      </c>
      <c r="H484" s="28">
        <v>55450</v>
      </c>
      <c r="I484" s="21">
        <v>5</v>
      </c>
      <c r="J484" s="24">
        <f t="shared" si="15"/>
        <v>57064</v>
      </c>
      <c r="M484"/>
    </row>
    <row r="485" spans="1:13" x14ac:dyDescent="0.25">
      <c r="A485" s="20" t="s">
        <v>191</v>
      </c>
      <c r="B485" s="26" t="s">
        <v>1250</v>
      </c>
      <c r="C485" s="20" t="s">
        <v>1232</v>
      </c>
      <c r="D485" s="20" t="s">
        <v>1239</v>
      </c>
      <c r="E485" s="104">
        <v>39354</v>
      </c>
      <c r="F485" s="110">
        <f t="shared" ca="1" si="14"/>
        <v>13</v>
      </c>
      <c r="G485" s="27" t="s">
        <v>1246</v>
      </c>
      <c r="H485" s="28">
        <v>67050</v>
      </c>
      <c r="I485" s="21">
        <v>4</v>
      </c>
      <c r="J485" s="24">
        <f t="shared" si="15"/>
        <v>69001</v>
      </c>
      <c r="M485"/>
    </row>
    <row r="486" spans="1:13" x14ac:dyDescent="0.25">
      <c r="A486" s="20" t="s">
        <v>113</v>
      </c>
      <c r="B486" s="26" t="s">
        <v>1252</v>
      </c>
      <c r="C486" s="20" t="s">
        <v>1227</v>
      </c>
      <c r="D486" s="20" t="s">
        <v>1242</v>
      </c>
      <c r="E486" s="104">
        <v>36059</v>
      </c>
      <c r="F486" s="110">
        <f t="shared" ca="1" si="14"/>
        <v>22</v>
      </c>
      <c r="G486" s="27" t="s">
        <v>1248</v>
      </c>
      <c r="H486" s="28">
        <v>18500</v>
      </c>
      <c r="I486" s="21">
        <v>5</v>
      </c>
      <c r="J486" s="24">
        <f t="shared" si="15"/>
        <v>19038</v>
      </c>
      <c r="M486"/>
    </row>
    <row r="487" spans="1:13" x14ac:dyDescent="0.25">
      <c r="A487" s="20" t="s">
        <v>160</v>
      </c>
      <c r="B487" s="26" t="s">
        <v>1250</v>
      </c>
      <c r="C487" s="20" t="s">
        <v>1232</v>
      </c>
      <c r="D487" s="20" t="s">
        <v>1241</v>
      </c>
      <c r="E487" s="104">
        <v>39189</v>
      </c>
      <c r="F487" s="110">
        <f t="shared" ca="1" si="14"/>
        <v>14</v>
      </c>
      <c r="G487" s="27" t="s">
        <v>1248</v>
      </c>
      <c r="H487" s="28">
        <v>63850</v>
      </c>
      <c r="I487" s="21">
        <v>2</v>
      </c>
      <c r="J487" s="24">
        <f t="shared" si="15"/>
        <v>65708</v>
      </c>
      <c r="M487"/>
    </row>
    <row r="488" spans="1:13" x14ac:dyDescent="0.25">
      <c r="A488" s="20" t="s">
        <v>192</v>
      </c>
      <c r="B488" s="26" t="s">
        <v>1251</v>
      </c>
      <c r="C488" s="20" t="s">
        <v>1232</v>
      </c>
      <c r="D488" s="20" t="s">
        <v>1239</v>
      </c>
      <c r="E488" s="104">
        <v>37229</v>
      </c>
      <c r="F488" s="110">
        <f t="shared" ca="1" si="14"/>
        <v>19</v>
      </c>
      <c r="G488" s="27" t="s">
        <v>1246</v>
      </c>
      <c r="H488" s="28">
        <v>25310</v>
      </c>
      <c r="I488" s="21">
        <v>4</v>
      </c>
      <c r="J488" s="24">
        <f t="shared" si="15"/>
        <v>26047</v>
      </c>
      <c r="M488"/>
    </row>
    <row r="489" spans="1:13" x14ac:dyDescent="0.25">
      <c r="A489" s="20" t="s">
        <v>220</v>
      </c>
      <c r="B489" s="26" t="s">
        <v>1252</v>
      </c>
      <c r="C489" s="20" t="s">
        <v>1232</v>
      </c>
      <c r="D489" s="20" t="s">
        <v>1242</v>
      </c>
      <c r="E489" s="104">
        <v>35829</v>
      </c>
      <c r="F489" s="110">
        <f t="shared" ca="1" si="14"/>
        <v>23</v>
      </c>
      <c r="G489" s="27" t="s">
        <v>1248</v>
      </c>
      <c r="H489" s="28">
        <v>29176</v>
      </c>
      <c r="I489" s="21">
        <v>3</v>
      </c>
      <c r="J489" s="24">
        <f t="shared" si="15"/>
        <v>30025</v>
      </c>
      <c r="M489"/>
    </row>
    <row r="490" spans="1:13" x14ac:dyDescent="0.25">
      <c r="A490" s="20" t="s">
        <v>463</v>
      </c>
      <c r="B490" s="26" t="s">
        <v>1249</v>
      </c>
      <c r="C490" s="20" t="s">
        <v>1236</v>
      </c>
      <c r="D490" s="20" t="s">
        <v>1239</v>
      </c>
      <c r="E490" s="104">
        <v>39137</v>
      </c>
      <c r="F490" s="110">
        <f t="shared" ca="1" si="14"/>
        <v>14</v>
      </c>
      <c r="G490" s="27" t="s">
        <v>1243</v>
      </c>
      <c r="H490" s="28">
        <v>39000</v>
      </c>
      <c r="I490" s="21">
        <v>5</v>
      </c>
      <c r="J490" s="24">
        <f t="shared" si="15"/>
        <v>40135</v>
      </c>
      <c r="M490"/>
    </row>
    <row r="491" spans="1:13" x14ac:dyDescent="0.25">
      <c r="A491" s="20" t="s">
        <v>661</v>
      </c>
      <c r="B491" s="26" t="s">
        <v>1249</v>
      </c>
      <c r="C491" s="20" t="s">
        <v>1234</v>
      </c>
      <c r="D491" s="20" t="s">
        <v>1239</v>
      </c>
      <c r="E491" s="104">
        <v>37288</v>
      </c>
      <c r="F491" s="110">
        <f t="shared" ca="1" si="14"/>
        <v>19</v>
      </c>
      <c r="G491" s="27" t="s">
        <v>1243</v>
      </c>
      <c r="H491" s="28">
        <v>42480</v>
      </c>
      <c r="I491" s="21">
        <v>3</v>
      </c>
      <c r="J491" s="24">
        <f t="shared" si="15"/>
        <v>43716</v>
      </c>
      <c r="M491"/>
    </row>
    <row r="492" spans="1:13" x14ac:dyDescent="0.25">
      <c r="A492" s="20" t="s">
        <v>617</v>
      </c>
      <c r="B492" s="26" t="s">
        <v>1249</v>
      </c>
      <c r="C492" s="20" t="s">
        <v>1236</v>
      </c>
      <c r="D492" s="20" t="s">
        <v>1239</v>
      </c>
      <c r="E492" s="104">
        <v>40477</v>
      </c>
      <c r="F492" s="110">
        <f t="shared" ca="1" si="14"/>
        <v>10</v>
      </c>
      <c r="G492" s="27" t="s">
        <v>1243</v>
      </c>
      <c r="H492" s="28">
        <v>27130</v>
      </c>
      <c r="I492" s="21">
        <v>5</v>
      </c>
      <c r="J492" s="24">
        <f t="shared" si="15"/>
        <v>27919</v>
      </c>
      <c r="M492"/>
    </row>
    <row r="493" spans="1:13" x14ac:dyDescent="0.25">
      <c r="A493" s="20" t="s">
        <v>212</v>
      </c>
      <c r="B493" s="26" t="s">
        <v>1252</v>
      </c>
      <c r="C493" s="20" t="s">
        <v>1232</v>
      </c>
      <c r="D493" s="20" t="s">
        <v>1240</v>
      </c>
      <c r="E493" s="104">
        <v>39276</v>
      </c>
      <c r="F493" s="110">
        <f t="shared" ca="1" si="14"/>
        <v>13</v>
      </c>
      <c r="G493" s="27" t="s">
        <v>1245</v>
      </c>
      <c r="H493" s="28">
        <v>18895</v>
      </c>
      <c r="I493" s="21">
        <v>4</v>
      </c>
      <c r="J493" s="24">
        <f t="shared" si="15"/>
        <v>19445</v>
      </c>
      <c r="M493"/>
    </row>
    <row r="494" spans="1:13" x14ac:dyDescent="0.25">
      <c r="A494" s="20" t="s">
        <v>339</v>
      </c>
      <c r="B494" s="26" t="s">
        <v>1250</v>
      </c>
      <c r="C494" s="20" t="s">
        <v>1236</v>
      </c>
      <c r="D494" s="20" t="s">
        <v>1241</v>
      </c>
      <c r="E494" s="104">
        <v>39239</v>
      </c>
      <c r="F494" s="110">
        <f t="shared" ca="1" si="14"/>
        <v>13</v>
      </c>
      <c r="G494" s="27" t="s">
        <v>1248</v>
      </c>
      <c r="H494" s="28">
        <v>75550</v>
      </c>
      <c r="I494" s="21">
        <v>3</v>
      </c>
      <c r="J494" s="24">
        <f t="shared" si="15"/>
        <v>77749</v>
      </c>
      <c r="M494"/>
    </row>
    <row r="495" spans="1:13" x14ac:dyDescent="0.25">
      <c r="A495" s="20" t="s">
        <v>150</v>
      </c>
      <c r="B495" s="26" t="s">
        <v>1251</v>
      </c>
      <c r="C495" s="20" t="s">
        <v>1231</v>
      </c>
      <c r="D495" s="20" t="s">
        <v>1239</v>
      </c>
      <c r="E495" s="104">
        <v>37043</v>
      </c>
      <c r="F495" s="110">
        <f t="shared" ca="1" si="14"/>
        <v>19</v>
      </c>
      <c r="G495" s="27" t="s">
        <v>1245</v>
      </c>
      <c r="H495" s="28">
        <v>45150</v>
      </c>
      <c r="I495" s="21">
        <v>1</v>
      </c>
      <c r="J495" s="24">
        <f t="shared" si="15"/>
        <v>46464</v>
      </c>
      <c r="M495"/>
    </row>
    <row r="496" spans="1:13" x14ac:dyDescent="0.25">
      <c r="A496" s="20" t="s">
        <v>643</v>
      </c>
      <c r="B496" s="26" t="s">
        <v>1249</v>
      </c>
      <c r="C496" s="20" t="s">
        <v>1222</v>
      </c>
      <c r="D496" s="20" t="s">
        <v>1241</v>
      </c>
      <c r="E496" s="104">
        <v>37404</v>
      </c>
      <c r="F496" s="110">
        <f t="shared" ca="1" si="14"/>
        <v>18</v>
      </c>
      <c r="G496" s="27" t="s">
        <v>1248</v>
      </c>
      <c r="H496" s="28">
        <v>60070</v>
      </c>
      <c r="I496" s="21">
        <v>3</v>
      </c>
      <c r="J496" s="24">
        <f t="shared" si="15"/>
        <v>61818</v>
      </c>
      <c r="M496"/>
    </row>
    <row r="497" spans="1:13" x14ac:dyDescent="0.25">
      <c r="A497" s="20" t="s">
        <v>304</v>
      </c>
      <c r="B497" s="26" t="s">
        <v>1254</v>
      </c>
      <c r="C497" s="20" t="s">
        <v>1236</v>
      </c>
      <c r="D497" s="20" t="s">
        <v>1239</v>
      </c>
      <c r="E497" s="104">
        <v>40853</v>
      </c>
      <c r="F497" s="110">
        <f t="shared" ca="1" si="14"/>
        <v>9</v>
      </c>
      <c r="G497" s="27" t="s">
        <v>1246</v>
      </c>
      <c r="H497" s="28">
        <v>63050</v>
      </c>
      <c r="I497" s="21">
        <v>3</v>
      </c>
      <c r="J497" s="24">
        <f t="shared" si="15"/>
        <v>64885</v>
      </c>
      <c r="M497"/>
    </row>
    <row r="498" spans="1:13" x14ac:dyDescent="0.25">
      <c r="A498" s="20" t="s">
        <v>282</v>
      </c>
      <c r="B498" s="26" t="s">
        <v>1251</v>
      </c>
      <c r="C498" s="20" t="s">
        <v>1234</v>
      </c>
      <c r="D498" s="20" t="s">
        <v>1242</v>
      </c>
      <c r="E498" s="104">
        <v>36263</v>
      </c>
      <c r="F498" s="110">
        <f t="shared" ca="1" si="14"/>
        <v>22</v>
      </c>
      <c r="G498" s="27" t="s">
        <v>1248</v>
      </c>
      <c r="H498" s="28">
        <v>38768</v>
      </c>
      <c r="I498" s="21">
        <v>4</v>
      </c>
      <c r="J498" s="24">
        <f t="shared" si="15"/>
        <v>39896</v>
      </c>
      <c r="M498"/>
    </row>
    <row r="499" spans="1:13" x14ac:dyDescent="0.25">
      <c r="A499" s="20" t="s">
        <v>393</v>
      </c>
      <c r="B499" s="26" t="s">
        <v>1252</v>
      </c>
      <c r="C499" s="20" t="s">
        <v>435</v>
      </c>
      <c r="D499" s="20" t="s">
        <v>1241</v>
      </c>
      <c r="E499" s="104">
        <v>37236</v>
      </c>
      <c r="F499" s="110">
        <f t="shared" ca="1" si="14"/>
        <v>19</v>
      </c>
      <c r="G499" s="27" t="s">
        <v>1248</v>
      </c>
      <c r="H499" s="28">
        <v>29540</v>
      </c>
      <c r="I499" s="21">
        <v>3</v>
      </c>
      <c r="J499" s="24">
        <f t="shared" si="15"/>
        <v>30400</v>
      </c>
      <c r="M499"/>
    </row>
    <row r="500" spans="1:13" x14ac:dyDescent="0.25">
      <c r="A500" s="20" t="s">
        <v>247</v>
      </c>
      <c r="B500" s="26" t="s">
        <v>1252</v>
      </c>
      <c r="C500" s="20" t="s">
        <v>229</v>
      </c>
      <c r="D500" s="20" t="s">
        <v>1239</v>
      </c>
      <c r="E500" s="104">
        <v>36145</v>
      </c>
      <c r="F500" s="110">
        <f t="shared" ca="1" si="14"/>
        <v>22</v>
      </c>
      <c r="G500" s="27" t="s">
        <v>1245</v>
      </c>
      <c r="H500" s="28">
        <v>31260</v>
      </c>
      <c r="I500" s="21">
        <v>5</v>
      </c>
      <c r="J500" s="24">
        <f t="shared" si="15"/>
        <v>32170</v>
      </c>
      <c r="M500"/>
    </row>
    <row r="501" spans="1:13" x14ac:dyDescent="0.25">
      <c r="A501" s="20" t="s">
        <v>340</v>
      </c>
      <c r="B501" s="26" t="s">
        <v>1252</v>
      </c>
      <c r="C501" s="20" t="s">
        <v>1236</v>
      </c>
      <c r="D501" s="20" t="s">
        <v>1241</v>
      </c>
      <c r="E501" s="104">
        <v>40706</v>
      </c>
      <c r="F501" s="110">
        <f t="shared" ca="1" si="14"/>
        <v>9</v>
      </c>
      <c r="G501" s="27" t="s">
        <v>1248</v>
      </c>
      <c r="H501" s="28">
        <v>34680</v>
      </c>
      <c r="I501" s="21">
        <v>5</v>
      </c>
      <c r="J501" s="24">
        <f t="shared" si="15"/>
        <v>35689</v>
      </c>
      <c r="M501"/>
    </row>
    <row r="502" spans="1:13" x14ac:dyDescent="0.25">
      <c r="A502" s="20" t="s">
        <v>213</v>
      </c>
      <c r="B502" s="26" t="s">
        <v>1250</v>
      </c>
      <c r="C502" s="20" t="s">
        <v>1232</v>
      </c>
      <c r="D502" s="20" t="s">
        <v>1240</v>
      </c>
      <c r="E502" s="104">
        <v>36360</v>
      </c>
      <c r="F502" s="110">
        <f t="shared" ca="1" si="14"/>
        <v>21</v>
      </c>
      <c r="G502" s="27" t="s">
        <v>1246</v>
      </c>
      <c r="H502" s="28">
        <v>11065</v>
      </c>
      <c r="I502" s="21">
        <v>1</v>
      </c>
      <c r="J502" s="24">
        <f t="shared" si="15"/>
        <v>11387</v>
      </c>
      <c r="M502"/>
    </row>
    <row r="503" spans="1:13" x14ac:dyDescent="0.25">
      <c r="A503" s="20" t="s">
        <v>305</v>
      </c>
      <c r="B503" s="26" t="s">
        <v>1252</v>
      </c>
      <c r="C503" s="20" t="s">
        <v>1236</v>
      </c>
      <c r="D503" s="20" t="s">
        <v>1239</v>
      </c>
      <c r="E503" s="104">
        <v>39815</v>
      </c>
      <c r="F503" s="110">
        <f t="shared" ca="1" si="14"/>
        <v>12</v>
      </c>
      <c r="G503" s="27" t="s">
        <v>1246</v>
      </c>
      <c r="H503" s="28">
        <v>72060</v>
      </c>
      <c r="I503" s="21">
        <v>2</v>
      </c>
      <c r="J503" s="24">
        <f t="shared" si="15"/>
        <v>74157</v>
      </c>
      <c r="M503"/>
    </row>
    <row r="504" spans="1:13" x14ac:dyDescent="0.25">
      <c r="A504" s="20" t="s">
        <v>80</v>
      </c>
      <c r="B504" s="26" t="s">
        <v>1250</v>
      </c>
      <c r="C504" s="20" t="s">
        <v>1227</v>
      </c>
      <c r="D504" s="20" t="s">
        <v>1241</v>
      </c>
      <c r="E504" s="104">
        <v>39959</v>
      </c>
      <c r="F504" s="110">
        <f t="shared" ca="1" si="14"/>
        <v>11</v>
      </c>
      <c r="G504" s="27" t="s">
        <v>1248</v>
      </c>
      <c r="H504" s="28">
        <v>79460</v>
      </c>
      <c r="I504" s="21">
        <v>5</v>
      </c>
      <c r="J504" s="24">
        <f t="shared" si="15"/>
        <v>81772</v>
      </c>
      <c r="M504"/>
    </row>
    <row r="505" spans="1:13" x14ac:dyDescent="0.25">
      <c r="A505" s="20" t="s">
        <v>18</v>
      </c>
      <c r="B505" s="26" t="s">
        <v>1250</v>
      </c>
      <c r="C505" s="20" t="s">
        <v>1222</v>
      </c>
      <c r="D505" s="20" t="s">
        <v>1241</v>
      </c>
      <c r="E505" s="104">
        <v>40414</v>
      </c>
      <c r="F505" s="110">
        <f t="shared" ca="1" si="14"/>
        <v>10</v>
      </c>
      <c r="G505" s="27" t="s">
        <v>1248</v>
      </c>
      <c r="H505" s="28">
        <v>60070</v>
      </c>
      <c r="I505" s="21">
        <v>2</v>
      </c>
      <c r="J505" s="24">
        <f t="shared" si="15"/>
        <v>61818</v>
      </c>
      <c r="M505"/>
    </row>
    <row r="506" spans="1:13" x14ac:dyDescent="0.25">
      <c r="A506" s="20" t="s">
        <v>273</v>
      </c>
      <c r="B506" s="26" t="s">
        <v>1250</v>
      </c>
      <c r="C506" s="20" t="s">
        <v>1234</v>
      </c>
      <c r="D506" s="20" t="s">
        <v>1239</v>
      </c>
      <c r="E506" s="104">
        <v>38135</v>
      </c>
      <c r="F506" s="110">
        <f t="shared" ca="1" si="14"/>
        <v>16</v>
      </c>
      <c r="G506" s="27" t="s">
        <v>1244</v>
      </c>
      <c r="H506" s="28">
        <v>65560</v>
      </c>
      <c r="I506" s="21">
        <v>1</v>
      </c>
      <c r="J506" s="24">
        <f t="shared" si="15"/>
        <v>67468</v>
      </c>
      <c r="M506"/>
    </row>
    <row r="507" spans="1:13" x14ac:dyDescent="0.25">
      <c r="A507" s="20" t="s">
        <v>19</v>
      </c>
      <c r="B507" s="26" t="s">
        <v>1250</v>
      </c>
      <c r="C507" s="20" t="s">
        <v>1222</v>
      </c>
      <c r="D507" s="20" t="s">
        <v>1241</v>
      </c>
      <c r="E507" s="104">
        <v>37526</v>
      </c>
      <c r="F507" s="110">
        <f t="shared" ca="1" si="14"/>
        <v>18</v>
      </c>
      <c r="G507" s="27" t="s">
        <v>1248</v>
      </c>
      <c r="H507" s="28">
        <v>61580</v>
      </c>
      <c r="I507" s="21">
        <v>3</v>
      </c>
      <c r="J507" s="24">
        <f t="shared" si="15"/>
        <v>63372</v>
      </c>
      <c r="M507"/>
    </row>
    <row r="508" spans="1:13" x14ac:dyDescent="0.25">
      <c r="A508" s="20" t="s">
        <v>145</v>
      </c>
      <c r="B508" s="26" t="s">
        <v>1250</v>
      </c>
      <c r="C508" s="20" t="s">
        <v>1230</v>
      </c>
      <c r="D508" s="20" t="s">
        <v>1240</v>
      </c>
      <c r="E508" s="104">
        <v>36695</v>
      </c>
      <c r="F508" s="110">
        <f t="shared" ca="1" si="14"/>
        <v>20</v>
      </c>
      <c r="G508" s="27" t="s">
        <v>1246</v>
      </c>
      <c r="H508" s="28">
        <v>29005</v>
      </c>
      <c r="I508" s="21">
        <v>1</v>
      </c>
      <c r="J508" s="24">
        <f t="shared" si="15"/>
        <v>29849</v>
      </c>
      <c r="M508"/>
    </row>
    <row r="509" spans="1:13" x14ac:dyDescent="0.25">
      <c r="A509" s="20" t="s">
        <v>358</v>
      </c>
      <c r="B509" s="26" t="s">
        <v>1253</v>
      </c>
      <c r="C509" s="20" t="s">
        <v>1236</v>
      </c>
      <c r="D509" s="20" t="s">
        <v>1239</v>
      </c>
      <c r="E509" s="104">
        <v>37495</v>
      </c>
      <c r="F509" s="110">
        <f t="shared" ca="1" si="14"/>
        <v>18</v>
      </c>
      <c r="G509" s="27" t="s">
        <v>21</v>
      </c>
      <c r="H509" s="28">
        <v>60300</v>
      </c>
      <c r="I509" s="21">
        <v>2</v>
      </c>
      <c r="J509" s="24">
        <f t="shared" si="15"/>
        <v>62055</v>
      </c>
      <c r="M509"/>
    </row>
    <row r="510" spans="1:13" x14ac:dyDescent="0.25">
      <c r="A510" s="20" t="s">
        <v>306</v>
      </c>
      <c r="B510" s="26" t="s">
        <v>1251</v>
      </c>
      <c r="C510" s="20" t="s">
        <v>1236</v>
      </c>
      <c r="D510" s="20" t="s">
        <v>1239</v>
      </c>
      <c r="E510" s="104">
        <v>37793</v>
      </c>
      <c r="F510" s="110">
        <f t="shared" ca="1" si="14"/>
        <v>17</v>
      </c>
      <c r="G510" s="27" t="s">
        <v>1243</v>
      </c>
      <c r="H510" s="28">
        <v>29210</v>
      </c>
      <c r="I510" s="21">
        <v>5</v>
      </c>
      <c r="J510" s="24">
        <f t="shared" si="15"/>
        <v>30060</v>
      </c>
      <c r="M510"/>
    </row>
    <row r="511" spans="1:13" x14ac:dyDescent="0.25">
      <c r="A511" s="20" t="s">
        <v>483</v>
      </c>
      <c r="B511" s="26" t="s">
        <v>1249</v>
      </c>
      <c r="C511" s="20" t="s">
        <v>1222</v>
      </c>
      <c r="D511" s="20" t="s">
        <v>1240</v>
      </c>
      <c r="E511" s="104">
        <v>40166</v>
      </c>
      <c r="F511" s="110">
        <f t="shared" ca="1" si="14"/>
        <v>11</v>
      </c>
      <c r="G511" s="27" t="s">
        <v>21</v>
      </c>
      <c r="H511" s="28">
        <v>25245</v>
      </c>
      <c r="I511" s="21">
        <v>5</v>
      </c>
      <c r="J511" s="24">
        <f t="shared" si="15"/>
        <v>25980</v>
      </c>
      <c r="M511"/>
    </row>
    <row r="512" spans="1:13" x14ac:dyDescent="0.25">
      <c r="A512" s="20" t="s">
        <v>307</v>
      </c>
      <c r="B512" s="26" t="s">
        <v>1253</v>
      </c>
      <c r="C512" s="20" t="s">
        <v>1236</v>
      </c>
      <c r="D512" s="20" t="s">
        <v>1239</v>
      </c>
      <c r="E512" s="104">
        <v>40759</v>
      </c>
      <c r="F512" s="110">
        <f t="shared" ca="1" si="14"/>
        <v>9</v>
      </c>
      <c r="G512" s="27" t="s">
        <v>1243</v>
      </c>
      <c r="H512" s="28">
        <v>67920</v>
      </c>
      <c r="I512" s="21">
        <v>4</v>
      </c>
      <c r="J512" s="24">
        <f t="shared" si="15"/>
        <v>69896</v>
      </c>
      <c r="M512"/>
    </row>
    <row r="513" spans="1:13" x14ac:dyDescent="0.25">
      <c r="A513" s="20" t="s">
        <v>137</v>
      </c>
      <c r="B513" s="26" t="s">
        <v>1254</v>
      </c>
      <c r="C513" s="20" t="s">
        <v>1230</v>
      </c>
      <c r="D513" s="20" t="s">
        <v>1239</v>
      </c>
      <c r="E513" s="104">
        <v>39678</v>
      </c>
      <c r="F513" s="110">
        <f t="shared" ca="1" si="14"/>
        <v>12</v>
      </c>
      <c r="G513" s="27" t="s">
        <v>1246</v>
      </c>
      <c r="H513" s="28">
        <v>80090</v>
      </c>
      <c r="I513" s="21">
        <v>2</v>
      </c>
      <c r="J513" s="24">
        <f t="shared" si="15"/>
        <v>82421</v>
      </c>
      <c r="M513"/>
    </row>
    <row r="514" spans="1:13" x14ac:dyDescent="0.25">
      <c r="A514" s="20" t="s">
        <v>341</v>
      </c>
      <c r="B514" s="26" t="s">
        <v>1251</v>
      </c>
      <c r="C514" s="20" t="s">
        <v>1236</v>
      </c>
      <c r="D514" s="20" t="s">
        <v>1241</v>
      </c>
      <c r="E514" s="104">
        <v>40393</v>
      </c>
      <c r="F514" s="110">
        <f t="shared" ref="F514:F577" ca="1" si="16">DATEDIF(E514,TODAY(),"y")</f>
        <v>10</v>
      </c>
      <c r="G514" s="27" t="s">
        <v>1248</v>
      </c>
      <c r="H514" s="28">
        <v>41770</v>
      </c>
      <c r="I514" s="21">
        <v>5</v>
      </c>
      <c r="J514" s="24">
        <f t="shared" ref="J514:J577" si="17">ROUND(H514*$K$1+H514,0)</f>
        <v>42986</v>
      </c>
      <c r="M514"/>
    </row>
    <row r="515" spans="1:13" x14ac:dyDescent="0.25">
      <c r="A515" s="20" t="s">
        <v>630</v>
      </c>
      <c r="B515" s="26" t="s">
        <v>1249</v>
      </c>
      <c r="C515" s="20" t="s">
        <v>1232</v>
      </c>
      <c r="D515" s="20" t="s">
        <v>1239</v>
      </c>
      <c r="E515" s="104">
        <v>38982</v>
      </c>
      <c r="F515" s="110">
        <f t="shared" ca="1" si="16"/>
        <v>14</v>
      </c>
      <c r="G515" s="27" t="s">
        <v>1243</v>
      </c>
      <c r="H515" s="28">
        <v>60100</v>
      </c>
      <c r="I515" s="21">
        <v>1</v>
      </c>
      <c r="J515" s="24">
        <f t="shared" si="17"/>
        <v>61849</v>
      </c>
      <c r="M515"/>
    </row>
    <row r="516" spans="1:13" x14ac:dyDescent="0.25">
      <c r="A516" s="20" t="s">
        <v>524</v>
      </c>
      <c r="B516" s="26" t="s">
        <v>1249</v>
      </c>
      <c r="C516" s="20" t="s">
        <v>1232</v>
      </c>
      <c r="D516" s="20" t="s">
        <v>1240</v>
      </c>
      <c r="E516" s="104">
        <v>36503</v>
      </c>
      <c r="F516" s="110">
        <f t="shared" ca="1" si="16"/>
        <v>21</v>
      </c>
      <c r="G516" s="27" t="s">
        <v>1244</v>
      </c>
      <c r="H516" s="28">
        <v>41615</v>
      </c>
      <c r="I516" s="21">
        <v>1</v>
      </c>
      <c r="J516" s="24">
        <f t="shared" si="17"/>
        <v>42826</v>
      </c>
      <c r="M516"/>
    </row>
    <row r="517" spans="1:13" x14ac:dyDescent="0.25">
      <c r="A517" s="20" t="s">
        <v>34</v>
      </c>
      <c r="B517" s="26" t="s">
        <v>1250</v>
      </c>
      <c r="C517" s="20" t="s">
        <v>1222</v>
      </c>
      <c r="D517" s="20" t="s">
        <v>1239</v>
      </c>
      <c r="E517" s="104">
        <v>40282</v>
      </c>
      <c r="F517" s="110">
        <f t="shared" ca="1" si="16"/>
        <v>11</v>
      </c>
      <c r="G517" s="27" t="s">
        <v>21</v>
      </c>
      <c r="H517" s="28">
        <v>72640</v>
      </c>
      <c r="I517" s="21">
        <v>3</v>
      </c>
      <c r="J517" s="24">
        <f t="shared" si="17"/>
        <v>74754</v>
      </c>
      <c r="M517"/>
    </row>
    <row r="518" spans="1:13" x14ac:dyDescent="0.25">
      <c r="A518" s="20" t="s">
        <v>123</v>
      </c>
      <c r="B518" s="26" t="s">
        <v>1252</v>
      </c>
      <c r="C518" s="20" t="s">
        <v>1229</v>
      </c>
      <c r="D518" s="20" t="s">
        <v>1239</v>
      </c>
      <c r="E518" s="104">
        <v>36569</v>
      </c>
      <c r="F518" s="110">
        <f t="shared" ca="1" si="16"/>
        <v>21</v>
      </c>
      <c r="G518" s="27" t="s">
        <v>1246</v>
      </c>
      <c r="H518" s="28">
        <v>75060</v>
      </c>
      <c r="I518" s="21">
        <v>5</v>
      </c>
      <c r="J518" s="24">
        <f t="shared" si="17"/>
        <v>77244</v>
      </c>
      <c r="M518"/>
    </row>
    <row r="519" spans="1:13" x14ac:dyDescent="0.25">
      <c r="A519" s="20" t="s">
        <v>359</v>
      </c>
      <c r="B519" s="26" t="s">
        <v>1251</v>
      </c>
      <c r="C519" s="20" t="s">
        <v>1236</v>
      </c>
      <c r="D519" s="20" t="s">
        <v>1239</v>
      </c>
      <c r="E519" s="104">
        <v>39171</v>
      </c>
      <c r="F519" s="110">
        <f t="shared" ca="1" si="16"/>
        <v>14</v>
      </c>
      <c r="G519" s="27" t="s">
        <v>1244</v>
      </c>
      <c r="H519" s="28">
        <v>25690</v>
      </c>
      <c r="I519" s="21">
        <v>2</v>
      </c>
      <c r="J519" s="24">
        <f t="shared" si="17"/>
        <v>26438</v>
      </c>
      <c r="M519"/>
    </row>
    <row r="520" spans="1:13" x14ac:dyDescent="0.25">
      <c r="A520" s="20" t="s">
        <v>96</v>
      </c>
      <c r="B520" s="26" t="s">
        <v>1250</v>
      </c>
      <c r="C520" s="20" t="s">
        <v>1227</v>
      </c>
      <c r="D520" s="20" t="s">
        <v>1239</v>
      </c>
      <c r="E520" s="104">
        <v>37018</v>
      </c>
      <c r="F520" s="110">
        <f t="shared" ca="1" si="16"/>
        <v>20</v>
      </c>
      <c r="G520" s="27" t="s">
        <v>1246</v>
      </c>
      <c r="H520" s="28">
        <v>28650</v>
      </c>
      <c r="I520" s="21">
        <v>4</v>
      </c>
      <c r="J520" s="24">
        <f t="shared" si="17"/>
        <v>29484</v>
      </c>
      <c r="M520"/>
    </row>
    <row r="521" spans="1:13" x14ac:dyDescent="0.25">
      <c r="A521" s="20" t="s">
        <v>107</v>
      </c>
      <c r="B521" s="26" t="s">
        <v>1252</v>
      </c>
      <c r="C521" s="20" t="s">
        <v>1227</v>
      </c>
      <c r="D521" s="20" t="s">
        <v>1240</v>
      </c>
      <c r="E521" s="104">
        <v>38804</v>
      </c>
      <c r="F521" s="110">
        <f t="shared" ca="1" si="16"/>
        <v>15</v>
      </c>
      <c r="G521" s="27" t="s">
        <v>1244</v>
      </c>
      <c r="H521" s="28">
        <v>48415</v>
      </c>
      <c r="I521" s="21">
        <v>4</v>
      </c>
      <c r="J521" s="24">
        <f t="shared" si="17"/>
        <v>49824</v>
      </c>
      <c r="M521"/>
    </row>
    <row r="522" spans="1:13" x14ac:dyDescent="0.25">
      <c r="A522" s="20" t="s">
        <v>476</v>
      </c>
      <c r="B522" s="26" t="s">
        <v>1249</v>
      </c>
      <c r="C522" s="20" t="s">
        <v>1232</v>
      </c>
      <c r="D522" s="20" t="s">
        <v>1239</v>
      </c>
      <c r="E522" s="104">
        <v>39696</v>
      </c>
      <c r="F522" s="110">
        <f t="shared" ca="1" si="16"/>
        <v>12</v>
      </c>
      <c r="G522" s="27" t="s">
        <v>1243</v>
      </c>
      <c r="H522" s="28">
        <v>69320</v>
      </c>
      <c r="I522" s="21">
        <v>3</v>
      </c>
      <c r="J522" s="24">
        <f t="shared" si="17"/>
        <v>71337</v>
      </c>
      <c r="M522"/>
    </row>
    <row r="523" spans="1:13" x14ac:dyDescent="0.25">
      <c r="A523" s="20" t="s">
        <v>593</v>
      </c>
      <c r="B523" s="26" t="s">
        <v>1249</v>
      </c>
      <c r="C523" s="20" t="s">
        <v>1230</v>
      </c>
      <c r="D523" s="20" t="s">
        <v>1241</v>
      </c>
      <c r="E523" s="104">
        <v>36623</v>
      </c>
      <c r="F523" s="110">
        <f t="shared" ca="1" si="16"/>
        <v>21</v>
      </c>
      <c r="G523" s="27" t="s">
        <v>1248</v>
      </c>
      <c r="H523" s="28">
        <v>30300</v>
      </c>
      <c r="I523" s="21">
        <v>1</v>
      </c>
      <c r="J523" s="24">
        <f t="shared" si="17"/>
        <v>31182</v>
      </c>
      <c r="M523"/>
    </row>
    <row r="524" spans="1:13" x14ac:dyDescent="0.25">
      <c r="A524" s="20" t="s">
        <v>64</v>
      </c>
      <c r="B524" s="26" t="s">
        <v>1250</v>
      </c>
      <c r="C524" s="20" t="s">
        <v>1224</v>
      </c>
      <c r="D524" s="20" t="s">
        <v>1242</v>
      </c>
      <c r="E524" s="104">
        <v>39758</v>
      </c>
      <c r="F524" s="110">
        <f t="shared" ca="1" si="16"/>
        <v>12</v>
      </c>
      <c r="G524" s="27" t="s">
        <v>1248</v>
      </c>
      <c r="H524" s="28">
        <v>14712</v>
      </c>
      <c r="I524" s="21">
        <v>5</v>
      </c>
      <c r="J524" s="24">
        <f t="shared" si="17"/>
        <v>15140</v>
      </c>
      <c r="M524"/>
    </row>
    <row r="525" spans="1:13" x14ac:dyDescent="0.25">
      <c r="A525" s="20" t="s">
        <v>551</v>
      </c>
      <c r="B525" s="26" t="s">
        <v>1249</v>
      </c>
      <c r="C525" s="20" t="s">
        <v>1236</v>
      </c>
      <c r="D525" s="20" t="s">
        <v>1241</v>
      </c>
      <c r="E525" s="108">
        <v>37099</v>
      </c>
      <c r="F525" s="110">
        <f t="shared" ca="1" si="16"/>
        <v>19</v>
      </c>
      <c r="G525" s="27" t="s">
        <v>1248</v>
      </c>
      <c r="H525" s="28">
        <v>28270</v>
      </c>
      <c r="I525" s="21">
        <v>5</v>
      </c>
      <c r="J525" s="24">
        <f t="shared" si="17"/>
        <v>29093</v>
      </c>
      <c r="M525"/>
    </row>
    <row r="526" spans="1:13" x14ac:dyDescent="0.25">
      <c r="A526" s="20" t="s">
        <v>274</v>
      </c>
      <c r="B526" s="26" t="s">
        <v>1251</v>
      </c>
      <c r="C526" s="20" t="s">
        <v>1234</v>
      </c>
      <c r="D526" s="20" t="s">
        <v>1239</v>
      </c>
      <c r="E526" s="104">
        <v>39654</v>
      </c>
      <c r="F526" s="110">
        <f t="shared" ca="1" si="16"/>
        <v>12</v>
      </c>
      <c r="G526" s="27" t="s">
        <v>21</v>
      </c>
      <c r="H526" s="28">
        <v>32360</v>
      </c>
      <c r="I526" s="21">
        <v>4</v>
      </c>
      <c r="J526" s="24">
        <f t="shared" si="17"/>
        <v>33302</v>
      </c>
      <c r="M526"/>
    </row>
    <row r="527" spans="1:13" x14ac:dyDescent="0.25">
      <c r="A527" s="20" t="s">
        <v>4</v>
      </c>
      <c r="B527" s="26" t="s">
        <v>1250</v>
      </c>
      <c r="C527" s="20" t="s">
        <v>435</v>
      </c>
      <c r="D527" s="20" t="s">
        <v>1241</v>
      </c>
      <c r="E527" s="104">
        <v>38734</v>
      </c>
      <c r="F527" s="110">
        <f t="shared" ca="1" si="16"/>
        <v>15</v>
      </c>
      <c r="G527" s="27" t="s">
        <v>1248</v>
      </c>
      <c r="H527" s="28">
        <v>54190</v>
      </c>
      <c r="I527" s="21">
        <v>4</v>
      </c>
      <c r="J527" s="24">
        <f t="shared" si="17"/>
        <v>55767</v>
      </c>
      <c r="M527"/>
    </row>
    <row r="528" spans="1:13" x14ac:dyDescent="0.25">
      <c r="A528" s="20" t="s">
        <v>97</v>
      </c>
      <c r="B528" s="26" t="s">
        <v>1252</v>
      </c>
      <c r="C528" s="20" t="s">
        <v>1227</v>
      </c>
      <c r="D528" s="20" t="s">
        <v>1239</v>
      </c>
      <c r="E528" s="104">
        <v>40653</v>
      </c>
      <c r="F528" s="110">
        <f t="shared" ca="1" si="16"/>
        <v>10</v>
      </c>
      <c r="G528" s="27" t="s">
        <v>21</v>
      </c>
      <c r="H528" s="28">
        <v>49810</v>
      </c>
      <c r="I528" s="21">
        <v>2</v>
      </c>
      <c r="J528" s="24">
        <f t="shared" si="17"/>
        <v>51259</v>
      </c>
      <c r="M528"/>
    </row>
    <row r="529" spans="1:13" x14ac:dyDescent="0.25">
      <c r="A529" s="20" t="s">
        <v>275</v>
      </c>
      <c r="B529" s="26" t="s">
        <v>1250</v>
      </c>
      <c r="C529" s="20" t="s">
        <v>1234</v>
      </c>
      <c r="D529" s="20" t="s">
        <v>1239</v>
      </c>
      <c r="E529" s="104">
        <v>38753</v>
      </c>
      <c r="F529" s="110">
        <f t="shared" ca="1" si="16"/>
        <v>15</v>
      </c>
      <c r="G529" s="27" t="s">
        <v>1243</v>
      </c>
      <c r="H529" s="28">
        <v>22410</v>
      </c>
      <c r="I529" s="21">
        <v>4</v>
      </c>
      <c r="J529" s="24">
        <f t="shared" si="17"/>
        <v>23062</v>
      </c>
      <c r="M529"/>
    </row>
    <row r="530" spans="1:13" x14ac:dyDescent="0.25">
      <c r="A530" s="20" t="s">
        <v>292</v>
      </c>
      <c r="B530" s="26" t="s">
        <v>1250</v>
      </c>
      <c r="C530" s="20" t="s">
        <v>1236</v>
      </c>
      <c r="D530" s="20" t="s">
        <v>1241</v>
      </c>
      <c r="E530" s="104">
        <v>41219</v>
      </c>
      <c r="F530" s="110">
        <f t="shared" ca="1" si="16"/>
        <v>8</v>
      </c>
      <c r="G530" s="27" t="s">
        <v>1248</v>
      </c>
      <c r="H530" s="28">
        <v>55690</v>
      </c>
      <c r="I530" s="21">
        <v>2</v>
      </c>
      <c r="J530" s="24">
        <f t="shared" si="17"/>
        <v>57311</v>
      </c>
      <c r="M530"/>
    </row>
    <row r="531" spans="1:13" x14ac:dyDescent="0.25">
      <c r="A531" s="29" t="s">
        <v>404</v>
      </c>
      <c r="B531" s="26" t="s">
        <v>1253</v>
      </c>
      <c r="C531" s="29" t="s">
        <v>457</v>
      </c>
      <c r="D531" s="29" t="s">
        <v>1240</v>
      </c>
      <c r="E531" s="106">
        <v>36217</v>
      </c>
      <c r="F531" s="110">
        <f t="shared" ca="1" si="16"/>
        <v>22</v>
      </c>
      <c r="G531" s="27" t="s">
        <v>1243</v>
      </c>
      <c r="H531" s="28">
        <v>15240</v>
      </c>
      <c r="I531" s="21">
        <v>1</v>
      </c>
      <c r="J531" s="24">
        <f t="shared" si="17"/>
        <v>15683</v>
      </c>
      <c r="M531"/>
    </row>
    <row r="532" spans="1:13" x14ac:dyDescent="0.25">
      <c r="A532" s="20" t="s">
        <v>629</v>
      </c>
      <c r="B532" s="26" t="s">
        <v>1249</v>
      </c>
      <c r="C532" s="20" t="s">
        <v>1230</v>
      </c>
      <c r="D532" s="20" t="s">
        <v>1239</v>
      </c>
      <c r="E532" s="104">
        <v>39224</v>
      </c>
      <c r="F532" s="110">
        <f t="shared" ca="1" si="16"/>
        <v>13</v>
      </c>
      <c r="G532" s="27" t="s">
        <v>1246</v>
      </c>
      <c r="H532" s="28">
        <v>73030</v>
      </c>
      <c r="I532" s="21">
        <v>5</v>
      </c>
      <c r="J532" s="24">
        <f t="shared" si="17"/>
        <v>75155</v>
      </c>
      <c r="M532"/>
    </row>
    <row r="533" spans="1:13" x14ac:dyDescent="0.25">
      <c r="A533" s="20" t="s">
        <v>388</v>
      </c>
      <c r="B533" s="26" t="s">
        <v>1250</v>
      </c>
      <c r="C533" s="20" t="s">
        <v>1238</v>
      </c>
      <c r="D533" s="20" t="s">
        <v>1241</v>
      </c>
      <c r="E533" s="104">
        <v>39116</v>
      </c>
      <c r="F533" s="110">
        <f t="shared" ca="1" si="16"/>
        <v>14</v>
      </c>
      <c r="G533" s="27" t="s">
        <v>1248</v>
      </c>
      <c r="H533" s="28">
        <v>60760</v>
      </c>
      <c r="I533" s="21">
        <v>2</v>
      </c>
      <c r="J533" s="24">
        <f t="shared" si="17"/>
        <v>62528</v>
      </c>
      <c r="M533"/>
    </row>
    <row r="534" spans="1:13" x14ac:dyDescent="0.25">
      <c r="A534" s="20" t="s">
        <v>138</v>
      </c>
      <c r="B534" s="26" t="s">
        <v>1250</v>
      </c>
      <c r="C534" s="20" t="s">
        <v>1230</v>
      </c>
      <c r="D534" s="20" t="s">
        <v>1239</v>
      </c>
      <c r="E534" s="104">
        <v>41183</v>
      </c>
      <c r="F534" s="110">
        <f t="shared" ca="1" si="16"/>
        <v>8</v>
      </c>
      <c r="G534" s="27" t="s">
        <v>21</v>
      </c>
      <c r="H534" s="28">
        <v>75370</v>
      </c>
      <c r="I534" s="21">
        <v>2</v>
      </c>
      <c r="J534" s="24">
        <f t="shared" si="17"/>
        <v>77563</v>
      </c>
      <c r="M534"/>
    </row>
    <row r="535" spans="1:13" x14ac:dyDescent="0.25">
      <c r="A535" s="20" t="s">
        <v>161</v>
      </c>
      <c r="B535" s="26" t="s">
        <v>1252</v>
      </c>
      <c r="C535" s="20" t="s">
        <v>1232</v>
      </c>
      <c r="D535" s="20" t="s">
        <v>1241</v>
      </c>
      <c r="E535" s="104">
        <v>39166</v>
      </c>
      <c r="F535" s="110">
        <f t="shared" ca="1" si="16"/>
        <v>14</v>
      </c>
      <c r="G535" s="27" t="s">
        <v>1248</v>
      </c>
      <c r="H535" s="28">
        <v>79220</v>
      </c>
      <c r="I535" s="21">
        <v>4</v>
      </c>
      <c r="J535" s="24">
        <f t="shared" si="17"/>
        <v>81525</v>
      </c>
      <c r="M535"/>
    </row>
    <row r="536" spans="1:13" x14ac:dyDescent="0.25">
      <c r="A536" s="20" t="s">
        <v>146</v>
      </c>
      <c r="B536" s="26" t="s">
        <v>1253</v>
      </c>
      <c r="C536" s="20" t="s">
        <v>1230</v>
      </c>
      <c r="D536" s="20" t="s">
        <v>1240</v>
      </c>
      <c r="E536" s="104">
        <v>39731</v>
      </c>
      <c r="F536" s="110">
        <f t="shared" ca="1" si="16"/>
        <v>12</v>
      </c>
      <c r="G536" s="27" t="s">
        <v>1243</v>
      </c>
      <c r="H536" s="28">
        <v>13435</v>
      </c>
      <c r="I536" s="21">
        <v>1</v>
      </c>
      <c r="J536" s="24">
        <f t="shared" si="17"/>
        <v>13826</v>
      </c>
      <c r="M536"/>
    </row>
    <row r="537" spans="1:13" x14ac:dyDescent="0.25">
      <c r="A537" s="20" t="s">
        <v>342</v>
      </c>
      <c r="B537" s="26" t="s">
        <v>1251</v>
      </c>
      <c r="C537" s="20" t="s">
        <v>1236</v>
      </c>
      <c r="D537" s="20" t="s">
        <v>1241</v>
      </c>
      <c r="E537" s="104">
        <v>40718</v>
      </c>
      <c r="F537" s="110">
        <f t="shared" ca="1" si="16"/>
        <v>9</v>
      </c>
      <c r="G537" s="27" t="s">
        <v>1248</v>
      </c>
      <c r="H537" s="28">
        <v>26020</v>
      </c>
      <c r="I537" s="21">
        <v>5</v>
      </c>
      <c r="J537" s="24">
        <f t="shared" si="17"/>
        <v>26777</v>
      </c>
      <c r="M537"/>
    </row>
    <row r="538" spans="1:13" x14ac:dyDescent="0.25">
      <c r="A538" s="20" t="s">
        <v>378</v>
      </c>
      <c r="B538" s="26" t="s">
        <v>1252</v>
      </c>
      <c r="C538" s="20" t="s">
        <v>1236</v>
      </c>
      <c r="D538" s="20" t="s">
        <v>1240</v>
      </c>
      <c r="E538" s="104">
        <v>39343</v>
      </c>
      <c r="F538" s="110">
        <f t="shared" ca="1" si="16"/>
        <v>13</v>
      </c>
      <c r="G538" s="27" t="s">
        <v>21</v>
      </c>
      <c r="H538" s="28">
        <v>23000</v>
      </c>
      <c r="I538" s="21">
        <v>4</v>
      </c>
      <c r="J538" s="24">
        <f t="shared" si="17"/>
        <v>23669</v>
      </c>
      <c r="M538"/>
    </row>
    <row r="539" spans="1:13" x14ac:dyDescent="0.25">
      <c r="A539" s="20" t="s">
        <v>513</v>
      </c>
      <c r="B539" s="26" t="s">
        <v>1249</v>
      </c>
      <c r="C539" s="20" t="s">
        <v>1226</v>
      </c>
      <c r="D539" s="20" t="s">
        <v>1239</v>
      </c>
      <c r="E539" s="104">
        <v>36249</v>
      </c>
      <c r="F539" s="110">
        <f t="shared" ca="1" si="16"/>
        <v>22</v>
      </c>
      <c r="G539" s="27" t="s">
        <v>1243</v>
      </c>
      <c r="H539" s="28">
        <v>49860</v>
      </c>
      <c r="I539" s="21">
        <v>2</v>
      </c>
      <c r="J539" s="24">
        <f t="shared" si="17"/>
        <v>51311</v>
      </c>
      <c r="M539"/>
    </row>
    <row r="540" spans="1:13" x14ac:dyDescent="0.25">
      <c r="A540" s="20" t="s">
        <v>308</v>
      </c>
      <c r="B540" s="26" t="s">
        <v>1250</v>
      </c>
      <c r="C540" s="20" t="s">
        <v>1236</v>
      </c>
      <c r="D540" s="20" t="s">
        <v>1239</v>
      </c>
      <c r="E540" s="104">
        <v>41016</v>
      </c>
      <c r="F540" s="110">
        <f t="shared" ca="1" si="16"/>
        <v>9</v>
      </c>
      <c r="G540" s="27" t="s">
        <v>1243</v>
      </c>
      <c r="H540" s="28">
        <v>68470</v>
      </c>
      <c r="I540" s="21">
        <v>4</v>
      </c>
      <c r="J540" s="24">
        <f t="shared" si="17"/>
        <v>70462</v>
      </c>
      <c r="M540"/>
    </row>
    <row r="541" spans="1:13" x14ac:dyDescent="0.25">
      <c r="A541" s="29" t="s">
        <v>53</v>
      </c>
      <c r="B541" s="26" t="s">
        <v>1252</v>
      </c>
      <c r="C541" s="29" t="s">
        <v>1223</v>
      </c>
      <c r="D541" s="29" t="s">
        <v>1239</v>
      </c>
      <c r="E541" s="106">
        <v>36171</v>
      </c>
      <c r="F541" s="110">
        <f t="shared" ca="1" si="16"/>
        <v>22</v>
      </c>
      <c r="G541" s="27" t="s">
        <v>1243</v>
      </c>
      <c r="H541" s="28">
        <v>54550</v>
      </c>
      <c r="I541" s="21">
        <v>1</v>
      </c>
      <c r="J541" s="24">
        <f t="shared" si="17"/>
        <v>56137</v>
      </c>
      <c r="M541"/>
    </row>
    <row r="542" spans="1:13" x14ac:dyDescent="0.25">
      <c r="A542" s="20" t="s">
        <v>360</v>
      </c>
      <c r="B542" s="26" t="s">
        <v>1251</v>
      </c>
      <c r="C542" s="20" t="s">
        <v>1236</v>
      </c>
      <c r="D542" s="20" t="s">
        <v>1239</v>
      </c>
      <c r="E542" s="104">
        <v>36243</v>
      </c>
      <c r="F542" s="110">
        <f t="shared" ca="1" si="16"/>
        <v>22</v>
      </c>
      <c r="G542" s="27" t="s">
        <v>21</v>
      </c>
      <c r="H542" s="28">
        <v>77680</v>
      </c>
      <c r="I542" s="21">
        <v>3</v>
      </c>
      <c r="J542" s="24">
        <f t="shared" si="17"/>
        <v>79940</v>
      </c>
      <c r="M542"/>
    </row>
    <row r="543" spans="1:13" x14ac:dyDescent="0.25">
      <c r="A543" s="20" t="s">
        <v>65</v>
      </c>
      <c r="B543" s="26" t="s">
        <v>1250</v>
      </c>
      <c r="C543" s="20" t="s">
        <v>1224</v>
      </c>
      <c r="D543" s="20" t="s">
        <v>1242</v>
      </c>
      <c r="E543" s="104">
        <v>38960</v>
      </c>
      <c r="F543" s="110">
        <f t="shared" ca="1" si="16"/>
        <v>14</v>
      </c>
      <c r="G543" s="27" t="s">
        <v>1248</v>
      </c>
      <c r="H543" s="28">
        <v>12676</v>
      </c>
      <c r="I543" s="21">
        <v>2</v>
      </c>
      <c r="J543" s="24">
        <f t="shared" si="17"/>
        <v>13045</v>
      </c>
      <c r="M543"/>
    </row>
    <row r="544" spans="1:13" x14ac:dyDescent="0.25">
      <c r="A544" s="20" t="s">
        <v>162</v>
      </c>
      <c r="B544" s="26" t="s">
        <v>1251</v>
      </c>
      <c r="C544" s="20" t="s">
        <v>1232</v>
      </c>
      <c r="D544" s="20" t="s">
        <v>1241</v>
      </c>
      <c r="E544" s="104">
        <v>36011</v>
      </c>
      <c r="F544" s="110">
        <f t="shared" ca="1" si="16"/>
        <v>22</v>
      </c>
      <c r="G544" s="27" t="s">
        <v>1248</v>
      </c>
      <c r="H544" s="28">
        <v>45050</v>
      </c>
      <c r="I544" s="21">
        <v>1</v>
      </c>
      <c r="J544" s="24">
        <f t="shared" si="17"/>
        <v>46361</v>
      </c>
      <c r="M544"/>
    </row>
    <row r="545" spans="1:13" x14ac:dyDescent="0.25">
      <c r="A545" s="20" t="s">
        <v>379</v>
      </c>
      <c r="B545" s="26" t="s">
        <v>1253</v>
      </c>
      <c r="C545" s="20" t="s">
        <v>1236</v>
      </c>
      <c r="D545" s="20" t="s">
        <v>1240</v>
      </c>
      <c r="E545" s="104">
        <v>36365</v>
      </c>
      <c r="F545" s="110">
        <f t="shared" ca="1" si="16"/>
        <v>21</v>
      </c>
      <c r="G545" s="27" t="s">
        <v>1244</v>
      </c>
      <c r="H545" s="28">
        <v>19825</v>
      </c>
      <c r="I545" s="21">
        <v>2</v>
      </c>
      <c r="J545" s="24">
        <f t="shared" si="17"/>
        <v>20402</v>
      </c>
      <c r="M545"/>
    </row>
    <row r="546" spans="1:13" x14ac:dyDescent="0.25">
      <c r="A546" s="20" t="s">
        <v>288</v>
      </c>
      <c r="B546" s="26" t="s">
        <v>1250</v>
      </c>
      <c r="C546" s="20" t="s">
        <v>1235</v>
      </c>
      <c r="D546" s="20" t="s">
        <v>1240</v>
      </c>
      <c r="E546" s="104">
        <v>40654</v>
      </c>
      <c r="F546" s="110">
        <f t="shared" ca="1" si="16"/>
        <v>10</v>
      </c>
      <c r="G546" s="27" t="s">
        <v>21</v>
      </c>
      <c r="H546" s="28">
        <v>16015</v>
      </c>
      <c r="I546" s="21">
        <v>3</v>
      </c>
      <c r="J546" s="24">
        <f t="shared" si="17"/>
        <v>16481</v>
      </c>
      <c r="M546"/>
    </row>
    <row r="547" spans="1:13" x14ac:dyDescent="0.25">
      <c r="A547" s="20" t="s">
        <v>248</v>
      </c>
      <c r="B547" s="26" t="s">
        <v>1252</v>
      </c>
      <c r="C547" s="20" t="s">
        <v>229</v>
      </c>
      <c r="D547" s="20" t="s">
        <v>1239</v>
      </c>
      <c r="E547" s="104">
        <v>35856</v>
      </c>
      <c r="F547" s="110">
        <f t="shared" ca="1" si="16"/>
        <v>23</v>
      </c>
      <c r="G547" s="27" t="s">
        <v>21</v>
      </c>
      <c r="H547" s="28">
        <v>86830</v>
      </c>
      <c r="I547" s="21">
        <v>3</v>
      </c>
      <c r="J547" s="24">
        <f t="shared" si="17"/>
        <v>89357</v>
      </c>
      <c r="M547"/>
    </row>
    <row r="548" spans="1:13" x14ac:dyDescent="0.25">
      <c r="A548" s="20" t="s">
        <v>309</v>
      </c>
      <c r="B548" s="26" t="s">
        <v>1252</v>
      </c>
      <c r="C548" s="20" t="s">
        <v>1236</v>
      </c>
      <c r="D548" s="20" t="s">
        <v>1239</v>
      </c>
      <c r="E548" s="104">
        <v>38237</v>
      </c>
      <c r="F548" s="110">
        <f t="shared" ca="1" si="16"/>
        <v>16</v>
      </c>
      <c r="G548" s="27" t="s">
        <v>1246</v>
      </c>
      <c r="H548" s="28">
        <v>31910</v>
      </c>
      <c r="I548" s="21">
        <v>5</v>
      </c>
      <c r="J548" s="24">
        <f t="shared" si="17"/>
        <v>32839</v>
      </c>
      <c r="M548"/>
    </row>
    <row r="549" spans="1:13" x14ac:dyDescent="0.25">
      <c r="A549" s="20" t="s">
        <v>561</v>
      </c>
      <c r="B549" s="26" t="s">
        <v>1249</v>
      </c>
      <c r="C549" s="20" t="s">
        <v>1232</v>
      </c>
      <c r="D549" s="20" t="s">
        <v>1241</v>
      </c>
      <c r="E549" s="104">
        <v>38738</v>
      </c>
      <c r="F549" s="110">
        <f t="shared" ca="1" si="16"/>
        <v>15</v>
      </c>
      <c r="G549" s="27" t="s">
        <v>1248</v>
      </c>
      <c r="H549" s="28">
        <v>42150</v>
      </c>
      <c r="I549" s="21">
        <v>5</v>
      </c>
      <c r="J549" s="24">
        <f t="shared" si="17"/>
        <v>43377</v>
      </c>
      <c r="M549"/>
    </row>
    <row r="550" spans="1:13" x14ac:dyDescent="0.25">
      <c r="A550" s="20" t="s">
        <v>214</v>
      </c>
      <c r="B550" s="26" t="s">
        <v>1250</v>
      </c>
      <c r="C550" s="20" t="s">
        <v>1232</v>
      </c>
      <c r="D550" s="20" t="s">
        <v>1240</v>
      </c>
      <c r="E550" s="104">
        <v>36422</v>
      </c>
      <c r="F550" s="110">
        <f t="shared" ca="1" si="16"/>
        <v>21</v>
      </c>
      <c r="G550" s="27" t="s">
        <v>1246</v>
      </c>
      <c r="H550" s="28">
        <v>17270</v>
      </c>
      <c r="I550" s="21">
        <v>5</v>
      </c>
      <c r="J550" s="24">
        <f t="shared" si="17"/>
        <v>17773</v>
      </c>
      <c r="M550"/>
    </row>
    <row r="551" spans="1:13" x14ac:dyDescent="0.25">
      <c r="A551" s="20" t="s">
        <v>163</v>
      </c>
      <c r="B551" s="26" t="s">
        <v>1254</v>
      </c>
      <c r="C551" s="20" t="s">
        <v>1232</v>
      </c>
      <c r="D551" s="20" t="s">
        <v>1241</v>
      </c>
      <c r="E551" s="104">
        <v>36350</v>
      </c>
      <c r="F551" s="110">
        <f t="shared" ca="1" si="16"/>
        <v>21</v>
      </c>
      <c r="G551" s="27" t="s">
        <v>1248</v>
      </c>
      <c r="H551" s="28">
        <v>27380</v>
      </c>
      <c r="I551" s="21">
        <v>3</v>
      </c>
      <c r="J551" s="24">
        <f t="shared" si="17"/>
        <v>28177</v>
      </c>
      <c r="M551"/>
    </row>
    <row r="552" spans="1:13" x14ac:dyDescent="0.25">
      <c r="A552" s="20" t="s">
        <v>480</v>
      </c>
      <c r="B552" s="26" t="s">
        <v>1249</v>
      </c>
      <c r="C552" s="20" t="s">
        <v>1236</v>
      </c>
      <c r="D552" s="20" t="s">
        <v>1242</v>
      </c>
      <c r="E552" s="104">
        <v>39293</v>
      </c>
      <c r="F552" s="110">
        <f t="shared" ca="1" si="16"/>
        <v>13</v>
      </c>
      <c r="G552" s="27" t="s">
        <v>1248</v>
      </c>
      <c r="H552" s="28">
        <v>26484</v>
      </c>
      <c r="I552" s="21">
        <v>5</v>
      </c>
      <c r="J552" s="24">
        <f t="shared" si="17"/>
        <v>27255</v>
      </c>
      <c r="M552"/>
    </row>
    <row r="553" spans="1:13" x14ac:dyDescent="0.25">
      <c r="A553" s="20" t="s">
        <v>532</v>
      </c>
      <c r="B553" s="26" t="s">
        <v>1249</v>
      </c>
      <c r="C553" s="20" t="s">
        <v>1232</v>
      </c>
      <c r="D553" s="20" t="s">
        <v>1239</v>
      </c>
      <c r="E553" s="104">
        <v>39264</v>
      </c>
      <c r="F553" s="110">
        <f t="shared" ca="1" si="16"/>
        <v>13</v>
      </c>
      <c r="G553" s="27" t="s">
        <v>1246</v>
      </c>
      <c r="H553" s="28">
        <v>81980</v>
      </c>
      <c r="I553" s="21">
        <v>2</v>
      </c>
      <c r="J553" s="24">
        <f t="shared" si="17"/>
        <v>84366</v>
      </c>
      <c r="M553"/>
    </row>
    <row r="554" spans="1:13" x14ac:dyDescent="0.25">
      <c r="A554" s="20" t="s">
        <v>556</v>
      </c>
      <c r="B554" s="26" t="s">
        <v>1249</v>
      </c>
      <c r="C554" s="20" t="s">
        <v>1236</v>
      </c>
      <c r="D554" s="20" t="s">
        <v>1239</v>
      </c>
      <c r="E554" s="104">
        <v>40584</v>
      </c>
      <c r="F554" s="110">
        <f t="shared" ca="1" si="16"/>
        <v>10</v>
      </c>
      <c r="G554" s="27" t="s">
        <v>1243</v>
      </c>
      <c r="H554" s="28">
        <v>24200</v>
      </c>
      <c r="I554" s="21">
        <v>5</v>
      </c>
      <c r="J554" s="24">
        <f t="shared" si="17"/>
        <v>24904</v>
      </c>
      <c r="M554"/>
    </row>
    <row r="555" spans="1:13" x14ac:dyDescent="0.25">
      <c r="A555" s="20" t="s">
        <v>467</v>
      </c>
      <c r="B555" s="26" t="s">
        <v>1249</v>
      </c>
      <c r="C555" s="20" t="s">
        <v>1230</v>
      </c>
      <c r="D555" s="20" t="s">
        <v>1240</v>
      </c>
      <c r="E555" s="104">
        <v>40807</v>
      </c>
      <c r="F555" s="110">
        <f t="shared" ca="1" si="16"/>
        <v>9</v>
      </c>
      <c r="G555" s="27" t="s">
        <v>1245</v>
      </c>
      <c r="H555" s="28">
        <v>35045</v>
      </c>
      <c r="I555" s="21">
        <v>4</v>
      </c>
      <c r="J555" s="24">
        <f t="shared" si="17"/>
        <v>36065</v>
      </c>
      <c r="M555"/>
    </row>
    <row r="556" spans="1:13" x14ac:dyDescent="0.25">
      <c r="A556" s="20" t="s">
        <v>221</v>
      </c>
      <c r="B556" s="26" t="s">
        <v>1251</v>
      </c>
      <c r="C556" s="20" t="s">
        <v>1232</v>
      </c>
      <c r="D556" s="20" t="s">
        <v>1242</v>
      </c>
      <c r="E556" s="104">
        <v>36067</v>
      </c>
      <c r="F556" s="110">
        <f t="shared" ca="1" si="16"/>
        <v>22</v>
      </c>
      <c r="G556" s="27" t="s">
        <v>1248</v>
      </c>
      <c r="H556" s="28">
        <v>37612</v>
      </c>
      <c r="I556" s="21">
        <v>4</v>
      </c>
      <c r="J556" s="24">
        <f t="shared" si="17"/>
        <v>38707</v>
      </c>
      <c r="M556"/>
    </row>
    <row r="557" spans="1:13" x14ac:dyDescent="0.25">
      <c r="A557" s="20" t="s">
        <v>361</v>
      </c>
      <c r="B557" s="26" t="s">
        <v>1253</v>
      </c>
      <c r="C557" s="20" t="s">
        <v>1236</v>
      </c>
      <c r="D557" s="20" t="s">
        <v>1239</v>
      </c>
      <c r="E557" s="104">
        <v>37009</v>
      </c>
      <c r="F557" s="110">
        <f t="shared" ca="1" si="16"/>
        <v>20</v>
      </c>
      <c r="G557" s="27" t="s">
        <v>1246</v>
      </c>
      <c r="H557" s="28">
        <v>78710</v>
      </c>
      <c r="I557" s="21">
        <v>2</v>
      </c>
      <c r="J557" s="24">
        <f t="shared" si="17"/>
        <v>81000</v>
      </c>
      <c r="M557"/>
    </row>
    <row r="558" spans="1:13" x14ac:dyDescent="0.25">
      <c r="A558" s="20" t="s">
        <v>61</v>
      </c>
      <c r="B558" s="26" t="s">
        <v>1252</v>
      </c>
      <c r="C558" s="20" t="s">
        <v>1224</v>
      </c>
      <c r="D558" s="20" t="s">
        <v>1239</v>
      </c>
      <c r="E558" s="104">
        <v>40752</v>
      </c>
      <c r="F558" s="110">
        <f t="shared" ca="1" si="16"/>
        <v>9</v>
      </c>
      <c r="G558" s="27" t="s">
        <v>1246</v>
      </c>
      <c r="H558" s="28">
        <v>37620</v>
      </c>
      <c r="I558" s="21">
        <v>5</v>
      </c>
      <c r="J558" s="24">
        <f t="shared" si="17"/>
        <v>38715</v>
      </c>
      <c r="M558"/>
    </row>
    <row r="559" spans="1:13" x14ac:dyDescent="0.25">
      <c r="A559" s="20" t="s">
        <v>81</v>
      </c>
      <c r="B559" s="26" t="s">
        <v>1252</v>
      </c>
      <c r="C559" s="20" t="s">
        <v>1227</v>
      </c>
      <c r="D559" s="20" t="s">
        <v>1241</v>
      </c>
      <c r="E559" s="104">
        <v>36087</v>
      </c>
      <c r="F559" s="110">
        <f t="shared" ca="1" si="16"/>
        <v>22</v>
      </c>
      <c r="G559" s="27" t="s">
        <v>1248</v>
      </c>
      <c r="H559" s="28">
        <v>76930</v>
      </c>
      <c r="I559" s="21">
        <v>1</v>
      </c>
      <c r="J559" s="24">
        <f t="shared" si="17"/>
        <v>79169</v>
      </c>
      <c r="M559"/>
    </row>
    <row r="560" spans="1:13" x14ac:dyDescent="0.25">
      <c r="A560" s="20" t="s">
        <v>193</v>
      </c>
      <c r="B560" s="26" t="s">
        <v>1251</v>
      </c>
      <c r="C560" s="20" t="s">
        <v>1232</v>
      </c>
      <c r="D560" s="20" t="s">
        <v>1239</v>
      </c>
      <c r="E560" s="104">
        <v>39972</v>
      </c>
      <c r="F560" s="110">
        <f t="shared" ca="1" si="16"/>
        <v>11</v>
      </c>
      <c r="G560" s="27" t="s">
        <v>1243</v>
      </c>
      <c r="H560" s="28">
        <v>78170</v>
      </c>
      <c r="I560" s="21">
        <v>5</v>
      </c>
      <c r="J560" s="24">
        <f t="shared" si="17"/>
        <v>80445</v>
      </c>
      <c r="M560"/>
    </row>
    <row r="561" spans="1:13" x14ac:dyDescent="0.25">
      <c r="A561" s="20" t="s">
        <v>66</v>
      </c>
      <c r="B561" s="26" t="s">
        <v>1251</v>
      </c>
      <c r="C561" s="20" t="s">
        <v>1225</v>
      </c>
      <c r="D561" s="20" t="s">
        <v>1241</v>
      </c>
      <c r="E561" s="104">
        <v>40508</v>
      </c>
      <c r="F561" s="110">
        <f t="shared" ca="1" si="16"/>
        <v>10</v>
      </c>
      <c r="G561" s="27" t="s">
        <v>1248</v>
      </c>
      <c r="H561" s="28">
        <v>58130</v>
      </c>
      <c r="I561" s="21">
        <v>2</v>
      </c>
      <c r="J561" s="24">
        <f t="shared" si="17"/>
        <v>59822</v>
      </c>
      <c r="M561"/>
    </row>
    <row r="562" spans="1:13" x14ac:dyDescent="0.25">
      <c r="A562" s="29" t="s">
        <v>396</v>
      </c>
      <c r="B562" s="26" t="s">
        <v>1251</v>
      </c>
      <c r="C562" s="29" t="s">
        <v>457</v>
      </c>
      <c r="D562" s="29" t="s">
        <v>1239</v>
      </c>
      <c r="E562" s="106">
        <v>39029</v>
      </c>
      <c r="F562" s="110">
        <f t="shared" ca="1" si="16"/>
        <v>14</v>
      </c>
      <c r="G562" s="27" t="s">
        <v>1246</v>
      </c>
      <c r="H562" s="28">
        <v>85300</v>
      </c>
      <c r="I562" s="21">
        <v>2</v>
      </c>
      <c r="J562" s="24">
        <f t="shared" si="17"/>
        <v>87782</v>
      </c>
      <c r="M562"/>
    </row>
    <row r="563" spans="1:13" x14ac:dyDescent="0.25">
      <c r="A563" s="20" t="s">
        <v>615</v>
      </c>
      <c r="B563" s="26" t="s">
        <v>1249</v>
      </c>
      <c r="C563" s="20" t="s">
        <v>1236</v>
      </c>
      <c r="D563" s="20" t="s">
        <v>1239</v>
      </c>
      <c r="E563" s="104">
        <v>39539</v>
      </c>
      <c r="F563" s="110">
        <f t="shared" ca="1" si="16"/>
        <v>13</v>
      </c>
      <c r="G563" s="27" t="s">
        <v>1246</v>
      </c>
      <c r="H563" s="28">
        <v>73850</v>
      </c>
      <c r="I563" s="21">
        <v>2</v>
      </c>
      <c r="J563" s="24">
        <f t="shared" si="17"/>
        <v>75999</v>
      </c>
      <c r="M563"/>
    </row>
    <row r="564" spans="1:13" x14ac:dyDescent="0.25">
      <c r="A564" s="20" t="s">
        <v>489</v>
      </c>
      <c r="B564" s="26" t="s">
        <v>1249</v>
      </c>
      <c r="C564" s="20" t="s">
        <v>1230</v>
      </c>
      <c r="D564" s="20" t="s">
        <v>1242</v>
      </c>
      <c r="E564" s="104">
        <v>36329</v>
      </c>
      <c r="F564" s="110">
        <f t="shared" ca="1" si="16"/>
        <v>21</v>
      </c>
      <c r="G564" s="27" t="s">
        <v>1248</v>
      </c>
      <c r="H564" s="28">
        <v>39764</v>
      </c>
      <c r="I564" s="21">
        <v>1</v>
      </c>
      <c r="J564" s="24">
        <f t="shared" si="17"/>
        <v>40921</v>
      </c>
      <c r="M564"/>
    </row>
    <row r="565" spans="1:13" x14ac:dyDescent="0.25">
      <c r="A565" s="20" t="s">
        <v>164</v>
      </c>
      <c r="B565" s="26" t="s">
        <v>1251</v>
      </c>
      <c r="C565" s="20" t="s">
        <v>1232</v>
      </c>
      <c r="D565" s="20" t="s">
        <v>1241</v>
      </c>
      <c r="E565" s="104">
        <v>36283</v>
      </c>
      <c r="F565" s="110">
        <f t="shared" ca="1" si="16"/>
        <v>22</v>
      </c>
      <c r="G565" s="27" t="s">
        <v>1248</v>
      </c>
      <c r="H565" s="28">
        <v>25130</v>
      </c>
      <c r="I565" s="21">
        <v>5</v>
      </c>
      <c r="J565" s="24">
        <f t="shared" si="17"/>
        <v>25861</v>
      </c>
      <c r="M565"/>
    </row>
    <row r="566" spans="1:13" x14ac:dyDescent="0.25">
      <c r="A566" s="20" t="s">
        <v>82</v>
      </c>
      <c r="B566" s="26" t="s">
        <v>1253</v>
      </c>
      <c r="C566" s="20" t="s">
        <v>1227</v>
      </c>
      <c r="D566" s="20" t="s">
        <v>1241</v>
      </c>
      <c r="E566" s="104">
        <v>40983</v>
      </c>
      <c r="F566" s="110">
        <f t="shared" ca="1" si="16"/>
        <v>9</v>
      </c>
      <c r="G566" s="27" t="s">
        <v>1248</v>
      </c>
      <c r="H566" s="28">
        <v>64460</v>
      </c>
      <c r="I566" s="21">
        <v>1</v>
      </c>
      <c r="J566" s="24">
        <f t="shared" si="17"/>
        <v>66336</v>
      </c>
      <c r="M566"/>
    </row>
    <row r="567" spans="1:13" x14ac:dyDescent="0.25">
      <c r="A567" s="20" t="s">
        <v>98</v>
      </c>
      <c r="B567" s="26" t="s">
        <v>1250</v>
      </c>
      <c r="C567" s="20" t="s">
        <v>1227</v>
      </c>
      <c r="D567" s="20" t="s">
        <v>1239</v>
      </c>
      <c r="E567" s="104">
        <v>41200</v>
      </c>
      <c r="F567" s="110">
        <f t="shared" ca="1" si="16"/>
        <v>8</v>
      </c>
      <c r="G567" s="27" t="s">
        <v>1246</v>
      </c>
      <c r="H567" s="28">
        <v>71670</v>
      </c>
      <c r="I567" s="21">
        <v>4</v>
      </c>
      <c r="J567" s="24">
        <f t="shared" si="17"/>
        <v>73756</v>
      </c>
      <c r="M567"/>
    </row>
    <row r="568" spans="1:13" x14ac:dyDescent="0.25">
      <c r="A568" s="20" t="s">
        <v>67</v>
      </c>
      <c r="B568" s="26" t="s">
        <v>1253</v>
      </c>
      <c r="C568" s="20" t="s">
        <v>1225</v>
      </c>
      <c r="D568" s="20" t="s">
        <v>1239</v>
      </c>
      <c r="E568" s="104">
        <v>38051</v>
      </c>
      <c r="F568" s="110">
        <f t="shared" ca="1" si="16"/>
        <v>17</v>
      </c>
      <c r="G568" s="27" t="s">
        <v>1243</v>
      </c>
      <c r="H568" s="28">
        <v>30350</v>
      </c>
      <c r="I568" s="21">
        <v>1</v>
      </c>
      <c r="J568" s="24">
        <f t="shared" si="17"/>
        <v>31233</v>
      </c>
      <c r="M568"/>
    </row>
    <row r="569" spans="1:13" x14ac:dyDescent="0.25">
      <c r="A569" s="20" t="s">
        <v>215</v>
      </c>
      <c r="B569" s="26" t="s">
        <v>1250</v>
      </c>
      <c r="C569" s="20" t="s">
        <v>1232</v>
      </c>
      <c r="D569" s="20" t="s">
        <v>1240</v>
      </c>
      <c r="E569" s="104">
        <v>40302</v>
      </c>
      <c r="F569" s="110">
        <f t="shared" ca="1" si="16"/>
        <v>11</v>
      </c>
      <c r="G569" s="27" t="s">
        <v>1243</v>
      </c>
      <c r="H569" s="28">
        <v>46285</v>
      </c>
      <c r="I569" s="21">
        <v>5</v>
      </c>
      <c r="J569" s="24">
        <f t="shared" si="17"/>
        <v>47632</v>
      </c>
      <c r="M569"/>
    </row>
    <row r="570" spans="1:13" x14ac:dyDescent="0.25">
      <c r="A570" s="20" t="s">
        <v>99</v>
      </c>
      <c r="B570" s="26" t="s">
        <v>1250</v>
      </c>
      <c r="C570" s="20" t="s">
        <v>1227</v>
      </c>
      <c r="D570" s="20" t="s">
        <v>1239</v>
      </c>
      <c r="E570" s="104">
        <v>35829</v>
      </c>
      <c r="F570" s="110">
        <f t="shared" ca="1" si="16"/>
        <v>23</v>
      </c>
      <c r="G570" s="27" t="s">
        <v>1243</v>
      </c>
      <c r="H570" s="28">
        <v>61030</v>
      </c>
      <c r="I570" s="21">
        <v>3</v>
      </c>
      <c r="J570" s="24">
        <f t="shared" si="17"/>
        <v>62806</v>
      </c>
      <c r="M570"/>
    </row>
    <row r="571" spans="1:13" x14ac:dyDescent="0.25">
      <c r="A571" s="20" t="s">
        <v>397</v>
      </c>
      <c r="B571" s="26" t="s">
        <v>1250</v>
      </c>
      <c r="C571" s="20" t="s">
        <v>457</v>
      </c>
      <c r="D571" s="20" t="s">
        <v>1239</v>
      </c>
      <c r="E571" s="104">
        <v>38751</v>
      </c>
      <c r="F571" s="110">
        <f t="shared" ca="1" si="16"/>
        <v>15</v>
      </c>
      <c r="G571" s="27" t="s">
        <v>1243</v>
      </c>
      <c r="H571" s="28">
        <v>60830</v>
      </c>
      <c r="I571" s="21">
        <v>2</v>
      </c>
      <c r="J571" s="24">
        <f t="shared" si="17"/>
        <v>62600</v>
      </c>
      <c r="M571"/>
    </row>
    <row r="572" spans="1:13" x14ac:dyDescent="0.25">
      <c r="A572" s="20" t="s">
        <v>194</v>
      </c>
      <c r="B572" s="26" t="s">
        <v>1252</v>
      </c>
      <c r="C572" s="20" t="s">
        <v>1232</v>
      </c>
      <c r="D572" s="20" t="s">
        <v>1239</v>
      </c>
      <c r="E572" s="104">
        <v>39001</v>
      </c>
      <c r="F572" s="110">
        <f t="shared" ca="1" si="16"/>
        <v>14</v>
      </c>
      <c r="G572" s="27" t="s">
        <v>1245</v>
      </c>
      <c r="H572" s="28">
        <v>70020</v>
      </c>
      <c r="I572" s="21">
        <v>3</v>
      </c>
      <c r="J572" s="24">
        <f t="shared" si="17"/>
        <v>72058</v>
      </c>
      <c r="M572"/>
    </row>
    <row r="573" spans="1:13" x14ac:dyDescent="0.25">
      <c r="A573" s="20" t="s">
        <v>249</v>
      </c>
      <c r="B573" s="26" t="s">
        <v>1252</v>
      </c>
      <c r="C573" s="20" t="s">
        <v>229</v>
      </c>
      <c r="D573" s="20" t="s">
        <v>1239</v>
      </c>
      <c r="E573" s="104">
        <v>41007</v>
      </c>
      <c r="F573" s="110">
        <f t="shared" ca="1" si="16"/>
        <v>9</v>
      </c>
      <c r="G573" s="27" t="s">
        <v>1243</v>
      </c>
      <c r="H573" s="28">
        <v>37020</v>
      </c>
      <c r="I573" s="21">
        <v>2</v>
      </c>
      <c r="J573" s="24">
        <f t="shared" si="17"/>
        <v>38097</v>
      </c>
      <c r="M573"/>
    </row>
    <row r="574" spans="1:13" x14ac:dyDescent="0.25">
      <c r="A574" s="20" t="s">
        <v>321</v>
      </c>
      <c r="B574" s="26" t="s">
        <v>1251</v>
      </c>
      <c r="C574" s="20" t="s">
        <v>1236</v>
      </c>
      <c r="D574" s="20" t="s">
        <v>1240</v>
      </c>
      <c r="E574" s="104">
        <v>35842</v>
      </c>
      <c r="F574" s="110">
        <f t="shared" ca="1" si="16"/>
        <v>23</v>
      </c>
      <c r="G574" s="27" t="s">
        <v>1244</v>
      </c>
      <c r="H574" s="28">
        <v>39530</v>
      </c>
      <c r="I574" s="21">
        <v>5</v>
      </c>
      <c r="J574" s="24">
        <f t="shared" si="17"/>
        <v>40680</v>
      </c>
      <c r="M574"/>
    </row>
    <row r="575" spans="1:13" x14ac:dyDescent="0.25">
      <c r="A575" s="20" t="s">
        <v>380</v>
      </c>
      <c r="B575" s="26" t="s">
        <v>1250</v>
      </c>
      <c r="C575" s="20" t="s">
        <v>1236</v>
      </c>
      <c r="D575" s="20" t="s">
        <v>1240</v>
      </c>
      <c r="E575" s="104">
        <v>36918</v>
      </c>
      <c r="F575" s="110">
        <f t="shared" ca="1" si="16"/>
        <v>20</v>
      </c>
      <c r="G575" s="27" t="s">
        <v>1243</v>
      </c>
      <c r="H575" s="28">
        <v>17205</v>
      </c>
      <c r="I575" s="21">
        <v>5</v>
      </c>
      <c r="J575" s="24">
        <f t="shared" si="17"/>
        <v>17706</v>
      </c>
      <c r="M575"/>
    </row>
    <row r="576" spans="1:13" x14ac:dyDescent="0.25">
      <c r="A576" s="20" t="s">
        <v>471</v>
      </c>
      <c r="B576" s="26" t="s">
        <v>1249</v>
      </c>
      <c r="C576" s="20" t="s">
        <v>1232</v>
      </c>
      <c r="D576" s="20" t="s">
        <v>1241</v>
      </c>
      <c r="E576" s="104">
        <v>40462</v>
      </c>
      <c r="F576" s="110">
        <f t="shared" ca="1" si="16"/>
        <v>10</v>
      </c>
      <c r="G576" s="27" t="s">
        <v>1248</v>
      </c>
      <c r="H576" s="28">
        <v>52940</v>
      </c>
      <c r="I576" s="21">
        <v>4</v>
      </c>
      <c r="J576" s="24">
        <f t="shared" si="17"/>
        <v>54481</v>
      </c>
      <c r="M576"/>
    </row>
    <row r="577" spans="1:13" x14ac:dyDescent="0.25">
      <c r="A577" s="20" t="s">
        <v>580</v>
      </c>
      <c r="B577" s="26" t="s">
        <v>1249</v>
      </c>
      <c r="C577" s="20" t="s">
        <v>1230</v>
      </c>
      <c r="D577" s="20" t="s">
        <v>1239</v>
      </c>
      <c r="E577" s="104">
        <v>39284</v>
      </c>
      <c r="F577" s="110">
        <f t="shared" ca="1" si="16"/>
        <v>13</v>
      </c>
      <c r="G577" s="27" t="s">
        <v>1243</v>
      </c>
      <c r="H577" s="28">
        <v>25830</v>
      </c>
      <c r="I577" s="21">
        <v>5</v>
      </c>
      <c r="J577" s="24">
        <f t="shared" si="17"/>
        <v>26582</v>
      </c>
      <c r="M577"/>
    </row>
    <row r="578" spans="1:13" x14ac:dyDescent="0.25">
      <c r="A578" s="20" t="s">
        <v>362</v>
      </c>
      <c r="B578" s="26" t="s">
        <v>1250</v>
      </c>
      <c r="C578" s="20" t="s">
        <v>1236</v>
      </c>
      <c r="D578" s="20" t="s">
        <v>1239</v>
      </c>
      <c r="E578" s="104">
        <v>40250</v>
      </c>
      <c r="F578" s="110">
        <f t="shared" ref="F578:F641" ca="1" si="18">DATEDIF(E578,TODAY(),"y")</f>
        <v>11</v>
      </c>
      <c r="G578" s="27" t="s">
        <v>1246</v>
      </c>
      <c r="H578" s="28">
        <v>33590</v>
      </c>
      <c r="I578" s="21">
        <v>5</v>
      </c>
      <c r="J578" s="24">
        <f t="shared" ref="J578:J641" si="19">ROUND(H578*$K$1+H578,0)</f>
        <v>34567</v>
      </c>
      <c r="M578"/>
    </row>
    <row r="579" spans="1:13" x14ac:dyDescent="0.25">
      <c r="A579" s="20" t="s">
        <v>35</v>
      </c>
      <c r="B579" s="26" t="s">
        <v>1252</v>
      </c>
      <c r="C579" s="20" t="s">
        <v>1222</v>
      </c>
      <c r="D579" s="20" t="s">
        <v>1239</v>
      </c>
      <c r="E579" s="104">
        <v>40399</v>
      </c>
      <c r="F579" s="110">
        <f t="shared" ca="1" si="18"/>
        <v>10</v>
      </c>
      <c r="G579" s="27" t="s">
        <v>1245</v>
      </c>
      <c r="H579" s="28">
        <v>72700</v>
      </c>
      <c r="I579" s="21">
        <v>5</v>
      </c>
      <c r="J579" s="24">
        <f t="shared" si="19"/>
        <v>74816</v>
      </c>
      <c r="M579"/>
    </row>
    <row r="580" spans="1:13" x14ac:dyDescent="0.25">
      <c r="A580" s="20" t="s">
        <v>250</v>
      </c>
      <c r="B580" s="26" t="s">
        <v>1250</v>
      </c>
      <c r="C580" s="20" t="s">
        <v>229</v>
      </c>
      <c r="D580" s="20" t="s">
        <v>1239</v>
      </c>
      <c r="E580" s="104">
        <v>39180</v>
      </c>
      <c r="F580" s="110">
        <f t="shared" ca="1" si="18"/>
        <v>14</v>
      </c>
      <c r="G580" s="27" t="s">
        <v>1244</v>
      </c>
      <c r="H580" s="28">
        <v>86540</v>
      </c>
      <c r="I580" s="21">
        <v>4</v>
      </c>
      <c r="J580" s="24">
        <f t="shared" si="19"/>
        <v>89058</v>
      </c>
      <c r="M580"/>
    </row>
    <row r="581" spans="1:13" x14ac:dyDescent="0.25">
      <c r="A581" s="20" t="s">
        <v>149</v>
      </c>
      <c r="B581" s="26" t="s">
        <v>1251</v>
      </c>
      <c r="C581" s="20" t="s">
        <v>1231</v>
      </c>
      <c r="D581" s="20" t="s">
        <v>1241</v>
      </c>
      <c r="E581" s="104">
        <v>36673</v>
      </c>
      <c r="F581" s="110">
        <f t="shared" ca="1" si="18"/>
        <v>20</v>
      </c>
      <c r="G581" s="27" t="s">
        <v>1246</v>
      </c>
      <c r="H581" s="28">
        <v>69410</v>
      </c>
      <c r="I581" s="21">
        <v>4</v>
      </c>
      <c r="J581" s="24">
        <f t="shared" si="19"/>
        <v>71430</v>
      </c>
      <c r="M581"/>
    </row>
    <row r="582" spans="1:13" x14ac:dyDescent="0.25">
      <c r="A582" s="20" t="s">
        <v>544</v>
      </c>
      <c r="B582" s="26" t="s">
        <v>1249</v>
      </c>
      <c r="C582" s="20" t="s">
        <v>1222</v>
      </c>
      <c r="D582" s="20" t="s">
        <v>1242</v>
      </c>
      <c r="E582" s="104">
        <v>36380</v>
      </c>
      <c r="F582" s="110">
        <f t="shared" ca="1" si="18"/>
        <v>21</v>
      </c>
      <c r="G582" s="27" t="s">
        <v>1248</v>
      </c>
      <c r="H582" s="28">
        <v>36052</v>
      </c>
      <c r="I582" s="21">
        <v>5</v>
      </c>
      <c r="J582" s="24">
        <f t="shared" si="19"/>
        <v>37101</v>
      </c>
      <c r="M582"/>
    </row>
    <row r="583" spans="1:13" x14ac:dyDescent="0.25">
      <c r="A583" s="20" t="s">
        <v>57</v>
      </c>
      <c r="B583" s="26" t="s">
        <v>1252</v>
      </c>
      <c r="C583" s="20" t="s">
        <v>1224</v>
      </c>
      <c r="D583" s="20" t="s">
        <v>1241</v>
      </c>
      <c r="E583" s="104">
        <v>40263</v>
      </c>
      <c r="F583" s="110">
        <f t="shared" ca="1" si="18"/>
        <v>11</v>
      </c>
      <c r="G583" s="27" t="s">
        <v>1248</v>
      </c>
      <c r="H583" s="28">
        <v>35260</v>
      </c>
      <c r="I583" s="21">
        <v>2</v>
      </c>
      <c r="J583" s="24">
        <f t="shared" si="19"/>
        <v>36286</v>
      </c>
      <c r="M583"/>
    </row>
    <row r="584" spans="1:13" x14ac:dyDescent="0.25">
      <c r="A584" s="20" t="s">
        <v>600</v>
      </c>
      <c r="B584" s="26" t="s">
        <v>1249</v>
      </c>
      <c r="C584" s="20" t="s">
        <v>1232</v>
      </c>
      <c r="D584" s="20" t="s">
        <v>1241</v>
      </c>
      <c r="E584" s="104">
        <v>39545</v>
      </c>
      <c r="F584" s="110">
        <f t="shared" ca="1" si="18"/>
        <v>13</v>
      </c>
      <c r="G584" s="27" t="s">
        <v>1248</v>
      </c>
      <c r="H584" s="28">
        <v>84170</v>
      </c>
      <c r="I584" s="21">
        <v>2</v>
      </c>
      <c r="J584" s="24">
        <f t="shared" si="19"/>
        <v>86619</v>
      </c>
      <c r="M584"/>
    </row>
    <row r="585" spans="1:13" x14ac:dyDescent="0.25">
      <c r="A585" s="20" t="s">
        <v>251</v>
      </c>
      <c r="B585" s="26" t="s">
        <v>1250</v>
      </c>
      <c r="C585" s="20" t="s">
        <v>229</v>
      </c>
      <c r="D585" s="20" t="s">
        <v>1239</v>
      </c>
      <c r="E585" s="104">
        <v>38834</v>
      </c>
      <c r="F585" s="110">
        <f t="shared" ca="1" si="18"/>
        <v>15</v>
      </c>
      <c r="G585" s="27" t="s">
        <v>1243</v>
      </c>
      <c r="H585" s="28">
        <v>81640</v>
      </c>
      <c r="I585" s="21">
        <v>4</v>
      </c>
      <c r="J585" s="24">
        <f t="shared" si="19"/>
        <v>84016</v>
      </c>
      <c r="M585"/>
    </row>
    <row r="586" spans="1:13" x14ac:dyDescent="0.25">
      <c r="A586" s="20" t="s">
        <v>276</v>
      </c>
      <c r="B586" s="26" t="s">
        <v>1250</v>
      </c>
      <c r="C586" s="20" t="s">
        <v>1234</v>
      </c>
      <c r="D586" s="20" t="s">
        <v>1239</v>
      </c>
      <c r="E586" s="104">
        <v>40470</v>
      </c>
      <c r="F586" s="110">
        <f t="shared" ca="1" si="18"/>
        <v>10</v>
      </c>
      <c r="G586" s="27" t="s">
        <v>1246</v>
      </c>
      <c r="H586" s="28">
        <v>42620</v>
      </c>
      <c r="I586" s="21">
        <v>3</v>
      </c>
      <c r="J586" s="24">
        <f t="shared" si="19"/>
        <v>43860</v>
      </c>
      <c r="M586"/>
    </row>
    <row r="587" spans="1:13" x14ac:dyDescent="0.25">
      <c r="A587" s="20" t="s">
        <v>139</v>
      </c>
      <c r="B587" s="26" t="s">
        <v>1252</v>
      </c>
      <c r="C587" s="20" t="s">
        <v>1230</v>
      </c>
      <c r="D587" s="20" t="s">
        <v>1239</v>
      </c>
      <c r="E587" s="104">
        <v>40941</v>
      </c>
      <c r="F587" s="110">
        <f t="shared" ca="1" si="18"/>
        <v>9</v>
      </c>
      <c r="G587" s="27" t="s">
        <v>1243</v>
      </c>
      <c r="H587" s="28">
        <v>26360</v>
      </c>
      <c r="I587" s="21">
        <v>1</v>
      </c>
      <c r="J587" s="24">
        <f t="shared" si="19"/>
        <v>27127</v>
      </c>
      <c r="M587"/>
    </row>
    <row r="588" spans="1:13" x14ac:dyDescent="0.25">
      <c r="A588" s="20" t="s">
        <v>554</v>
      </c>
      <c r="B588" s="26" t="s">
        <v>1249</v>
      </c>
      <c r="C588" s="20" t="s">
        <v>1235</v>
      </c>
      <c r="D588" s="20" t="s">
        <v>1239</v>
      </c>
      <c r="E588" s="104">
        <v>40625</v>
      </c>
      <c r="F588" s="110">
        <f t="shared" ca="1" si="18"/>
        <v>10</v>
      </c>
      <c r="G588" s="27" t="s">
        <v>21</v>
      </c>
      <c r="H588" s="28">
        <v>35320</v>
      </c>
      <c r="I588" s="21">
        <v>3</v>
      </c>
      <c r="J588" s="24">
        <f t="shared" si="19"/>
        <v>36348</v>
      </c>
      <c r="M588"/>
    </row>
    <row r="589" spans="1:13" x14ac:dyDescent="0.25">
      <c r="A589" s="20" t="s">
        <v>233</v>
      </c>
      <c r="B589" s="26" t="s">
        <v>1253</v>
      </c>
      <c r="C589" s="20" t="s">
        <v>229</v>
      </c>
      <c r="D589" s="20" t="s">
        <v>1241</v>
      </c>
      <c r="E589" s="104">
        <v>36199</v>
      </c>
      <c r="F589" s="110">
        <f t="shared" ca="1" si="18"/>
        <v>22</v>
      </c>
      <c r="G589" s="27" t="s">
        <v>1248</v>
      </c>
      <c r="H589" s="28">
        <v>31270</v>
      </c>
      <c r="I589" s="21">
        <v>5</v>
      </c>
      <c r="J589" s="24">
        <f t="shared" si="19"/>
        <v>32180</v>
      </c>
      <c r="M589"/>
    </row>
    <row r="590" spans="1:13" x14ac:dyDescent="0.25">
      <c r="A590" s="20" t="s">
        <v>252</v>
      </c>
      <c r="B590" s="26" t="s">
        <v>1252</v>
      </c>
      <c r="C590" s="20" t="s">
        <v>229</v>
      </c>
      <c r="D590" s="20" t="s">
        <v>1239</v>
      </c>
      <c r="E590" s="104">
        <v>36940</v>
      </c>
      <c r="F590" s="110">
        <f t="shared" ca="1" si="18"/>
        <v>20</v>
      </c>
      <c r="G590" s="27" t="s">
        <v>1243</v>
      </c>
      <c r="H590" s="28">
        <v>48990</v>
      </c>
      <c r="I590" s="21">
        <v>5</v>
      </c>
      <c r="J590" s="24">
        <f t="shared" si="19"/>
        <v>50416</v>
      </c>
      <c r="M590"/>
    </row>
    <row r="591" spans="1:13" x14ac:dyDescent="0.25">
      <c r="A591" s="20" t="s">
        <v>195</v>
      </c>
      <c r="B591" s="26" t="s">
        <v>1254</v>
      </c>
      <c r="C591" s="20" t="s">
        <v>1232</v>
      </c>
      <c r="D591" s="20" t="s">
        <v>1239</v>
      </c>
      <c r="E591" s="104">
        <v>40175</v>
      </c>
      <c r="F591" s="110">
        <f t="shared" ca="1" si="18"/>
        <v>11</v>
      </c>
      <c r="G591" s="27" t="s">
        <v>1244</v>
      </c>
      <c r="H591" s="28">
        <v>34690</v>
      </c>
      <c r="I591" s="21">
        <v>2</v>
      </c>
      <c r="J591" s="24">
        <f t="shared" si="19"/>
        <v>35699</v>
      </c>
      <c r="M591"/>
    </row>
    <row r="592" spans="1:13" x14ac:dyDescent="0.25">
      <c r="A592" s="20" t="s">
        <v>548</v>
      </c>
      <c r="B592" s="26" t="s">
        <v>1249</v>
      </c>
      <c r="C592" s="20" t="s">
        <v>1232</v>
      </c>
      <c r="D592" s="20" t="s">
        <v>1239</v>
      </c>
      <c r="E592" s="104">
        <v>35996</v>
      </c>
      <c r="F592" s="110">
        <f t="shared" ca="1" si="18"/>
        <v>22</v>
      </c>
      <c r="G592" s="27" t="s">
        <v>1243</v>
      </c>
      <c r="H592" s="28">
        <v>40340</v>
      </c>
      <c r="I592" s="21">
        <v>2</v>
      </c>
      <c r="J592" s="24">
        <f t="shared" si="19"/>
        <v>41514</v>
      </c>
      <c r="M592"/>
    </row>
    <row r="593" spans="1:13" x14ac:dyDescent="0.25">
      <c r="A593" s="20" t="s">
        <v>196</v>
      </c>
      <c r="B593" s="26" t="s">
        <v>1253</v>
      </c>
      <c r="C593" s="20" t="s">
        <v>1232</v>
      </c>
      <c r="D593" s="20" t="s">
        <v>1239</v>
      </c>
      <c r="E593" s="104">
        <v>39168</v>
      </c>
      <c r="F593" s="110">
        <f t="shared" ca="1" si="18"/>
        <v>14</v>
      </c>
      <c r="G593" s="27" t="s">
        <v>1243</v>
      </c>
      <c r="H593" s="28">
        <v>24300</v>
      </c>
      <c r="I593" s="21">
        <v>3</v>
      </c>
      <c r="J593" s="24">
        <f t="shared" si="19"/>
        <v>25007</v>
      </c>
      <c r="M593"/>
    </row>
    <row r="594" spans="1:13" x14ac:dyDescent="0.25">
      <c r="A594" s="20" t="s">
        <v>266</v>
      </c>
      <c r="B594" s="26" t="s">
        <v>1252</v>
      </c>
      <c r="C594" s="20" t="s">
        <v>1234</v>
      </c>
      <c r="D594" s="20" t="s">
        <v>1241</v>
      </c>
      <c r="E594" s="104">
        <v>39274</v>
      </c>
      <c r="F594" s="110">
        <f t="shared" ca="1" si="18"/>
        <v>13</v>
      </c>
      <c r="G594" s="27" t="s">
        <v>1248</v>
      </c>
      <c r="H594" s="28">
        <v>64090</v>
      </c>
      <c r="I594" s="21">
        <v>2</v>
      </c>
      <c r="J594" s="24">
        <f t="shared" si="19"/>
        <v>65955</v>
      </c>
      <c r="M594"/>
    </row>
    <row r="595" spans="1:13" x14ac:dyDescent="0.25">
      <c r="A595" s="20" t="s">
        <v>197</v>
      </c>
      <c r="B595" s="26" t="s">
        <v>1250</v>
      </c>
      <c r="C595" s="20" t="s">
        <v>1232</v>
      </c>
      <c r="D595" s="20" t="s">
        <v>1239</v>
      </c>
      <c r="E595" s="104">
        <v>39760</v>
      </c>
      <c r="F595" s="110">
        <f t="shared" ca="1" si="18"/>
        <v>12</v>
      </c>
      <c r="G595" s="27" t="s">
        <v>1243</v>
      </c>
      <c r="H595" s="28">
        <v>61060</v>
      </c>
      <c r="I595" s="21">
        <v>5</v>
      </c>
      <c r="J595" s="24">
        <f t="shared" si="19"/>
        <v>62837</v>
      </c>
      <c r="M595"/>
    </row>
    <row r="596" spans="1:13" x14ac:dyDescent="0.25">
      <c r="A596" s="20" t="s">
        <v>216</v>
      </c>
      <c r="B596" s="26" t="s">
        <v>1253</v>
      </c>
      <c r="C596" s="20" t="s">
        <v>1232</v>
      </c>
      <c r="D596" s="20" t="s">
        <v>1240</v>
      </c>
      <c r="E596" s="104">
        <v>39697</v>
      </c>
      <c r="F596" s="110">
        <f t="shared" ca="1" si="18"/>
        <v>12</v>
      </c>
      <c r="G596" s="27" t="s">
        <v>1245</v>
      </c>
      <c r="H596" s="28">
        <v>15260</v>
      </c>
      <c r="I596" s="21">
        <v>2</v>
      </c>
      <c r="J596" s="24">
        <f t="shared" si="19"/>
        <v>15704</v>
      </c>
      <c r="M596"/>
    </row>
    <row r="597" spans="1:13" x14ac:dyDescent="0.25">
      <c r="A597" s="20" t="s">
        <v>100</v>
      </c>
      <c r="B597" s="26" t="s">
        <v>1250</v>
      </c>
      <c r="C597" s="20" t="s">
        <v>1227</v>
      </c>
      <c r="D597" s="20" t="s">
        <v>1239</v>
      </c>
      <c r="E597" s="104">
        <v>41051</v>
      </c>
      <c r="F597" s="110">
        <f t="shared" ca="1" si="18"/>
        <v>8</v>
      </c>
      <c r="G597" s="27" t="s">
        <v>1245</v>
      </c>
      <c r="H597" s="28">
        <v>31830</v>
      </c>
      <c r="I597" s="21">
        <v>3</v>
      </c>
      <c r="J597" s="24">
        <f t="shared" si="19"/>
        <v>32756</v>
      </c>
      <c r="M597"/>
    </row>
    <row r="598" spans="1:13" x14ac:dyDescent="0.25">
      <c r="A598" s="20" t="s">
        <v>389</v>
      </c>
      <c r="B598" s="26" t="s">
        <v>1253</v>
      </c>
      <c r="C598" s="20" t="s">
        <v>1238</v>
      </c>
      <c r="D598" s="20" t="s">
        <v>1239</v>
      </c>
      <c r="E598" s="104">
        <v>40384</v>
      </c>
      <c r="F598" s="110">
        <f t="shared" ca="1" si="18"/>
        <v>10</v>
      </c>
      <c r="G598" s="27" t="s">
        <v>1243</v>
      </c>
      <c r="H598" s="28">
        <v>46680</v>
      </c>
      <c r="I598" s="21">
        <v>1</v>
      </c>
      <c r="J598" s="24">
        <f t="shared" si="19"/>
        <v>48038</v>
      </c>
      <c r="M598"/>
    </row>
    <row r="599" spans="1:13" x14ac:dyDescent="0.25">
      <c r="A599" s="20" t="s">
        <v>198</v>
      </c>
      <c r="B599" s="26" t="s">
        <v>1250</v>
      </c>
      <c r="C599" s="20" t="s">
        <v>1232</v>
      </c>
      <c r="D599" s="20" t="s">
        <v>1239</v>
      </c>
      <c r="E599" s="104">
        <v>40918</v>
      </c>
      <c r="F599" s="110">
        <f t="shared" ca="1" si="18"/>
        <v>9</v>
      </c>
      <c r="G599" s="27" t="s">
        <v>1247</v>
      </c>
      <c r="H599" s="28">
        <v>56900</v>
      </c>
      <c r="I599" s="21">
        <v>5</v>
      </c>
      <c r="J599" s="24">
        <f t="shared" si="19"/>
        <v>58556</v>
      </c>
      <c r="M599"/>
    </row>
    <row r="600" spans="1:13" x14ac:dyDescent="0.25">
      <c r="A600" s="20" t="s">
        <v>363</v>
      </c>
      <c r="B600" s="26" t="s">
        <v>1251</v>
      </c>
      <c r="C600" s="20" t="s">
        <v>1236</v>
      </c>
      <c r="D600" s="20" t="s">
        <v>1239</v>
      </c>
      <c r="E600" s="104">
        <v>39679</v>
      </c>
      <c r="F600" s="110">
        <f t="shared" ca="1" si="18"/>
        <v>12</v>
      </c>
      <c r="G600" s="27" t="s">
        <v>1243</v>
      </c>
      <c r="H600" s="28">
        <v>22820</v>
      </c>
      <c r="I600" s="21">
        <v>5</v>
      </c>
      <c r="J600" s="24">
        <f t="shared" si="19"/>
        <v>23484</v>
      </c>
      <c r="M600"/>
    </row>
    <row r="601" spans="1:13" x14ac:dyDescent="0.25">
      <c r="A601" s="20" t="s">
        <v>47</v>
      </c>
      <c r="B601" s="26" t="s">
        <v>1252</v>
      </c>
      <c r="C601" s="20" t="s">
        <v>1222</v>
      </c>
      <c r="D601" s="20" t="s">
        <v>1240</v>
      </c>
      <c r="E601" s="104">
        <v>39176</v>
      </c>
      <c r="F601" s="110">
        <f t="shared" ca="1" si="18"/>
        <v>14</v>
      </c>
      <c r="G601" s="27" t="s">
        <v>1246</v>
      </c>
      <c r="H601" s="28">
        <v>10700</v>
      </c>
      <c r="I601" s="21">
        <v>4</v>
      </c>
      <c r="J601" s="24">
        <f t="shared" si="19"/>
        <v>11011</v>
      </c>
      <c r="M601"/>
    </row>
    <row r="602" spans="1:13" x14ac:dyDescent="0.25">
      <c r="A602" s="20" t="s">
        <v>147</v>
      </c>
      <c r="B602" s="26" t="s">
        <v>1250</v>
      </c>
      <c r="C602" s="20" t="s">
        <v>1230</v>
      </c>
      <c r="D602" s="20" t="s">
        <v>1242</v>
      </c>
      <c r="E602" s="104">
        <v>38144</v>
      </c>
      <c r="F602" s="110">
        <f t="shared" ca="1" si="18"/>
        <v>16</v>
      </c>
      <c r="G602" s="27" t="s">
        <v>1248</v>
      </c>
      <c r="H602" s="28">
        <v>33512</v>
      </c>
      <c r="I602" s="21">
        <v>4</v>
      </c>
      <c r="J602" s="24">
        <f t="shared" si="19"/>
        <v>34487</v>
      </c>
      <c r="M602"/>
    </row>
    <row r="603" spans="1:13" x14ac:dyDescent="0.25">
      <c r="A603" s="20" t="s">
        <v>226</v>
      </c>
      <c r="B603" s="26" t="s">
        <v>1252</v>
      </c>
      <c r="C603" s="20" t="s">
        <v>1233</v>
      </c>
      <c r="D603" s="20" t="s">
        <v>1239</v>
      </c>
      <c r="E603" s="104">
        <v>39038</v>
      </c>
      <c r="F603" s="110">
        <f t="shared" ca="1" si="18"/>
        <v>14</v>
      </c>
      <c r="G603" s="27" t="s">
        <v>21</v>
      </c>
      <c r="H603" s="28">
        <v>71400</v>
      </c>
      <c r="I603" s="21">
        <v>4</v>
      </c>
      <c r="J603" s="24">
        <f t="shared" si="19"/>
        <v>73478</v>
      </c>
      <c r="M603"/>
    </row>
    <row r="604" spans="1:13" x14ac:dyDescent="0.25">
      <c r="A604" s="20" t="s">
        <v>281</v>
      </c>
      <c r="B604" s="26" t="s">
        <v>1250</v>
      </c>
      <c r="C604" s="20" t="s">
        <v>1234</v>
      </c>
      <c r="D604" s="20" t="s">
        <v>1240</v>
      </c>
      <c r="E604" s="104">
        <v>39138</v>
      </c>
      <c r="F604" s="110">
        <f t="shared" ca="1" si="18"/>
        <v>14</v>
      </c>
      <c r="G604" s="27" t="s">
        <v>1244</v>
      </c>
      <c r="H604" s="28">
        <v>15005</v>
      </c>
      <c r="I604" s="21">
        <v>4</v>
      </c>
      <c r="J604" s="24">
        <f t="shared" si="19"/>
        <v>15442</v>
      </c>
      <c r="M604"/>
    </row>
    <row r="605" spans="1:13" x14ac:dyDescent="0.25">
      <c r="A605" s="20" t="s">
        <v>165</v>
      </c>
      <c r="B605" s="26" t="s">
        <v>1250</v>
      </c>
      <c r="C605" s="20" t="s">
        <v>1232</v>
      </c>
      <c r="D605" s="20" t="s">
        <v>1241</v>
      </c>
      <c r="E605" s="104">
        <v>38073</v>
      </c>
      <c r="F605" s="110">
        <f t="shared" ca="1" si="18"/>
        <v>17</v>
      </c>
      <c r="G605" s="27" t="s">
        <v>1248</v>
      </c>
      <c r="H605" s="28">
        <v>39300</v>
      </c>
      <c r="I605" s="21">
        <v>2</v>
      </c>
      <c r="J605" s="24">
        <f t="shared" si="19"/>
        <v>40444</v>
      </c>
      <c r="M605"/>
    </row>
    <row r="606" spans="1:13" x14ac:dyDescent="0.25">
      <c r="A606" s="20" t="s">
        <v>253</v>
      </c>
      <c r="B606" s="26" t="s">
        <v>1250</v>
      </c>
      <c r="C606" s="20" t="s">
        <v>229</v>
      </c>
      <c r="D606" s="20" t="s">
        <v>1239</v>
      </c>
      <c r="E606" s="104">
        <v>39290</v>
      </c>
      <c r="F606" s="110">
        <f t="shared" ca="1" si="18"/>
        <v>13</v>
      </c>
      <c r="G606" s="27" t="s">
        <v>1246</v>
      </c>
      <c r="H606" s="28">
        <v>65250</v>
      </c>
      <c r="I606" s="21">
        <v>2</v>
      </c>
      <c r="J606" s="24">
        <f t="shared" si="19"/>
        <v>67149</v>
      </c>
      <c r="M606"/>
    </row>
    <row r="607" spans="1:13" x14ac:dyDescent="0.25">
      <c r="A607" s="20" t="s">
        <v>509</v>
      </c>
      <c r="B607" s="26" t="s">
        <v>1249</v>
      </c>
      <c r="C607" s="20" t="s">
        <v>1236</v>
      </c>
      <c r="D607" s="20" t="s">
        <v>1240</v>
      </c>
      <c r="E607" s="104">
        <v>38975</v>
      </c>
      <c r="F607" s="110">
        <f t="shared" ca="1" si="18"/>
        <v>14</v>
      </c>
      <c r="G607" s="27" t="s">
        <v>1246</v>
      </c>
      <c r="H607" s="28">
        <v>42740</v>
      </c>
      <c r="I607" s="21">
        <v>2</v>
      </c>
      <c r="J607" s="24">
        <f t="shared" si="19"/>
        <v>43984</v>
      </c>
      <c r="M607"/>
    </row>
    <row r="608" spans="1:13" x14ac:dyDescent="0.25">
      <c r="A608" s="20" t="s">
        <v>166</v>
      </c>
      <c r="B608" s="26" t="s">
        <v>1250</v>
      </c>
      <c r="C608" s="20" t="s">
        <v>1232</v>
      </c>
      <c r="D608" s="20" t="s">
        <v>1241</v>
      </c>
      <c r="E608" s="104">
        <v>37634</v>
      </c>
      <c r="F608" s="110">
        <f t="shared" ca="1" si="18"/>
        <v>18</v>
      </c>
      <c r="G608" s="27" t="s">
        <v>1248</v>
      </c>
      <c r="H608" s="28">
        <v>61370</v>
      </c>
      <c r="I608" s="21">
        <v>3</v>
      </c>
      <c r="J608" s="24">
        <f t="shared" si="19"/>
        <v>63156</v>
      </c>
      <c r="M608"/>
    </row>
    <row r="609" spans="1:13" x14ac:dyDescent="0.25">
      <c r="A609" s="20" t="s">
        <v>310</v>
      </c>
      <c r="B609" s="26" t="s">
        <v>1252</v>
      </c>
      <c r="C609" s="20" t="s">
        <v>1236</v>
      </c>
      <c r="D609" s="20" t="s">
        <v>1239</v>
      </c>
      <c r="E609" s="104">
        <v>38738</v>
      </c>
      <c r="F609" s="110">
        <f t="shared" ca="1" si="18"/>
        <v>15</v>
      </c>
      <c r="G609" s="27" t="s">
        <v>21</v>
      </c>
      <c r="H609" s="28">
        <v>62965</v>
      </c>
      <c r="I609" s="21">
        <v>1</v>
      </c>
      <c r="J609" s="24">
        <f t="shared" si="19"/>
        <v>64797</v>
      </c>
      <c r="M609"/>
    </row>
    <row r="610" spans="1:13" x14ac:dyDescent="0.25">
      <c r="A610" s="20" t="s">
        <v>167</v>
      </c>
      <c r="B610" s="26" t="s">
        <v>1252</v>
      </c>
      <c r="C610" s="20" t="s">
        <v>1232</v>
      </c>
      <c r="D610" s="20" t="s">
        <v>1241</v>
      </c>
      <c r="E610" s="104">
        <v>39830</v>
      </c>
      <c r="F610" s="110">
        <f t="shared" ca="1" si="18"/>
        <v>12</v>
      </c>
      <c r="G610" s="27" t="s">
        <v>1248</v>
      </c>
      <c r="H610" s="28">
        <v>78520</v>
      </c>
      <c r="I610" s="21">
        <v>4</v>
      </c>
      <c r="J610" s="24">
        <f t="shared" si="19"/>
        <v>80805</v>
      </c>
      <c r="M610"/>
    </row>
    <row r="611" spans="1:13" x14ac:dyDescent="0.25">
      <c r="A611" s="20" t="s">
        <v>364</v>
      </c>
      <c r="B611" s="26" t="s">
        <v>1254</v>
      </c>
      <c r="C611" s="20" t="s">
        <v>1236</v>
      </c>
      <c r="D611" s="20" t="s">
        <v>1239</v>
      </c>
      <c r="E611" s="104">
        <v>41226</v>
      </c>
      <c r="F611" s="110">
        <f t="shared" ca="1" si="18"/>
        <v>8</v>
      </c>
      <c r="G611" s="27" t="s">
        <v>1244</v>
      </c>
      <c r="H611" s="28">
        <v>32160</v>
      </c>
      <c r="I611" s="21">
        <v>3</v>
      </c>
      <c r="J611" s="24">
        <f t="shared" si="19"/>
        <v>33096</v>
      </c>
      <c r="M611"/>
    </row>
    <row r="612" spans="1:13" x14ac:dyDescent="0.25">
      <c r="A612" s="20" t="s">
        <v>259</v>
      </c>
      <c r="B612" s="26" t="s">
        <v>1251</v>
      </c>
      <c r="C612" s="20" t="s">
        <v>229</v>
      </c>
      <c r="D612" s="20" t="s">
        <v>1240</v>
      </c>
      <c r="E612" s="104">
        <v>36371</v>
      </c>
      <c r="F612" s="110">
        <f t="shared" ca="1" si="18"/>
        <v>21</v>
      </c>
      <c r="G612" s="27" t="s">
        <v>1246</v>
      </c>
      <c r="H612" s="28">
        <v>26790</v>
      </c>
      <c r="I612" s="21">
        <v>2</v>
      </c>
      <c r="J612" s="24">
        <f t="shared" si="19"/>
        <v>27570</v>
      </c>
      <c r="M612"/>
    </row>
    <row r="613" spans="1:13" x14ac:dyDescent="0.25">
      <c r="A613" s="20" t="s">
        <v>168</v>
      </c>
      <c r="B613" s="26" t="s">
        <v>1253</v>
      </c>
      <c r="C613" s="20" t="s">
        <v>1232</v>
      </c>
      <c r="D613" s="20" t="s">
        <v>1241</v>
      </c>
      <c r="E613" s="104">
        <v>37326</v>
      </c>
      <c r="F613" s="110">
        <f t="shared" ca="1" si="18"/>
        <v>19</v>
      </c>
      <c r="G613" s="27" t="s">
        <v>1248</v>
      </c>
      <c r="H613" s="28">
        <v>52770</v>
      </c>
      <c r="I613" s="21">
        <v>2</v>
      </c>
      <c r="J613" s="24">
        <f t="shared" si="19"/>
        <v>54306</v>
      </c>
      <c r="M613"/>
    </row>
    <row r="614" spans="1:13" x14ac:dyDescent="0.25">
      <c r="A614" s="20" t="s">
        <v>395</v>
      </c>
      <c r="B614" s="26" t="s">
        <v>1252</v>
      </c>
      <c r="C614" s="20" t="s">
        <v>457</v>
      </c>
      <c r="D614" s="20" t="s">
        <v>1241</v>
      </c>
      <c r="E614" s="104">
        <v>36777</v>
      </c>
      <c r="F614" s="110">
        <f t="shared" ca="1" si="18"/>
        <v>20</v>
      </c>
      <c r="G614" s="27" t="s">
        <v>1248</v>
      </c>
      <c r="H614" s="28">
        <v>76690</v>
      </c>
      <c r="I614" s="21">
        <v>3</v>
      </c>
      <c r="J614" s="24">
        <f t="shared" si="19"/>
        <v>78922</v>
      </c>
      <c r="M614"/>
    </row>
    <row r="615" spans="1:13" x14ac:dyDescent="0.25">
      <c r="A615" s="20" t="s">
        <v>311</v>
      </c>
      <c r="B615" s="26" t="s">
        <v>1252</v>
      </c>
      <c r="C615" s="20" t="s">
        <v>1236</v>
      </c>
      <c r="D615" s="20" t="s">
        <v>1239</v>
      </c>
      <c r="E615" s="104">
        <v>36360</v>
      </c>
      <c r="F615" s="110">
        <f t="shared" ca="1" si="18"/>
        <v>21</v>
      </c>
      <c r="G615" s="27" t="s">
        <v>1246</v>
      </c>
      <c r="H615" s="28">
        <v>67020</v>
      </c>
      <c r="I615" s="21">
        <v>1</v>
      </c>
      <c r="J615" s="24">
        <f t="shared" si="19"/>
        <v>68970</v>
      </c>
      <c r="M615"/>
    </row>
    <row r="616" spans="1:13" x14ac:dyDescent="0.25">
      <c r="A616" s="20" t="s">
        <v>322</v>
      </c>
      <c r="B616" s="26" t="s">
        <v>1252</v>
      </c>
      <c r="C616" s="20" t="s">
        <v>1236</v>
      </c>
      <c r="D616" s="20" t="s">
        <v>1240</v>
      </c>
      <c r="E616" s="104">
        <v>37775</v>
      </c>
      <c r="F616" s="110">
        <f t="shared" ca="1" si="18"/>
        <v>17</v>
      </c>
      <c r="G616" s="27" t="s">
        <v>1245</v>
      </c>
      <c r="H616" s="28">
        <v>28525</v>
      </c>
      <c r="I616" s="21">
        <v>4</v>
      </c>
      <c r="J616" s="24">
        <f t="shared" si="19"/>
        <v>29355</v>
      </c>
      <c r="M616"/>
    </row>
    <row r="617" spans="1:13" x14ac:dyDescent="0.25">
      <c r="A617" s="20" t="s">
        <v>507</v>
      </c>
      <c r="B617" s="26" t="s">
        <v>1249</v>
      </c>
      <c r="C617" s="20" t="s">
        <v>1234</v>
      </c>
      <c r="D617" s="20" t="s">
        <v>1239</v>
      </c>
      <c r="E617" s="104">
        <v>40399</v>
      </c>
      <c r="F617" s="110">
        <f t="shared" ca="1" si="18"/>
        <v>10</v>
      </c>
      <c r="G617" s="27" t="s">
        <v>1244</v>
      </c>
      <c r="H617" s="28">
        <v>32640</v>
      </c>
      <c r="I617" s="21">
        <v>4</v>
      </c>
      <c r="J617" s="24">
        <f t="shared" si="19"/>
        <v>33590</v>
      </c>
      <c r="M617"/>
    </row>
    <row r="618" spans="1:13" x14ac:dyDescent="0.25">
      <c r="A618" s="20" t="s">
        <v>169</v>
      </c>
      <c r="B618" s="26" t="s">
        <v>1250</v>
      </c>
      <c r="C618" s="20" t="s">
        <v>1232</v>
      </c>
      <c r="D618" s="20" t="s">
        <v>1241</v>
      </c>
      <c r="E618" s="104">
        <v>39603</v>
      </c>
      <c r="F618" s="110">
        <f t="shared" ca="1" si="18"/>
        <v>12</v>
      </c>
      <c r="G618" s="27" t="s">
        <v>1248</v>
      </c>
      <c r="H618" s="28">
        <v>40940</v>
      </c>
      <c r="I618" s="21">
        <v>2</v>
      </c>
      <c r="J618" s="24">
        <f t="shared" si="19"/>
        <v>42131</v>
      </c>
      <c r="M618"/>
    </row>
    <row r="619" spans="1:13" x14ac:dyDescent="0.25">
      <c r="A619" s="20" t="s">
        <v>343</v>
      </c>
      <c r="B619" s="26" t="s">
        <v>1254</v>
      </c>
      <c r="C619" s="20" t="s">
        <v>1236</v>
      </c>
      <c r="D619" s="20" t="s">
        <v>1241</v>
      </c>
      <c r="E619" s="104">
        <v>37453</v>
      </c>
      <c r="F619" s="110">
        <f t="shared" ca="1" si="18"/>
        <v>18</v>
      </c>
      <c r="G619" s="27" t="s">
        <v>1248</v>
      </c>
      <c r="H619" s="28">
        <v>49090</v>
      </c>
      <c r="I619" s="21">
        <v>4</v>
      </c>
      <c r="J619" s="24">
        <f t="shared" si="19"/>
        <v>50519</v>
      </c>
      <c r="M619"/>
    </row>
    <row r="620" spans="1:13" x14ac:dyDescent="0.25">
      <c r="A620" s="20" t="s">
        <v>365</v>
      </c>
      <c r="B620" s="26" t="s">
        <v>1250</v>
      </c>
      <c r="C620" s="20" t="s">
        <v>1236</v>
      </c>
      <c r="D620" s="20" t="s">
        <v>1239</v>
      </c>
      <c r="E620" s="104">
        <v>39399</v>
      </c>
      <c r="F620" s="110">
        <f t="shared" ca="1" si="18"/>
        <v>13</v>
      </c>
      <c r="G620" s="27" t="s">
        <v>1246</v>
      </c>
      <c r="H620" s="28">
        <v>87220</v>
      </c>
      <c r="I620" s="21">
        <v>1</v>
      </c>
      <c r="J620" s="24">
        <f t="shared" si="19"/>
        <v>89758</v>
      </c>
      <c r="M620"/>
    </row>
    <row r="621" spans="1:13" x14ac:dyDescent="0.25">
      <c r="A621" s="29" t="s">
        <v>478</v>
      </c>
      <c r="B621" s="26" t="s">
        <v>1249</v>
      </c>
      <c r="C621" s="29" t="s">
        <v>457</v>
      </c>
      <c r="D621" s="29" t="s">
        <v>1240</v>
      </c>
      <c r="E621" s="106">
        <v>40779</v>
      </c>
      <c r="F621" s="110">
        <f t="shared" ca="1" si="18"/>
        <v>9</v>
      </c>
      <c r="G621" s="27" t="s">
        <v>1245</v>
      </c>
      <c r="H621" s="28">
        <v>30445</v>
      </c>
      <c r="I621" s="21">
        <v>1</v>
      </c>
      <c r="J621" s="24">
        <f t="shared" si="19"/>
        <v>31331</v>
      </c>
      <c r="M621"/>
    </row>
    <row r="622" spans="1:13" x14ac:dyDescent="0.25">
      <c r="A622" s="20" t="s">
        <v>199</v>
      </c>
      <c r="B622" s="26" t="s">
        <v>1253</v>
      </c>
      <c r="C622" s="20" t="s">
        <v>1232</v>
      </c>
      <c r="D622" s="20" t="s">
        <v>1239</v>
      </c>
      <c r="E622" s="104">
        <v>38878</v>
      </c>
      <c r="F622" s="110">
        <f t="shared" ca="1" si="18"/>
        <v>14</v>
      </c>
      <c r="G622" s="27" t="s">
        <v>1246</v>
      </c>
      <c r="H622" s="28">
        <v>61150</v>
      </c>
      <c r="I622" s="21">
        <v>2</v>
      </c>
      <c r="J622" s="24">
        <f t="shared" si="19"/>
        <v>62929</v>
      </c>
      <c r="M622"/>
    </row>
    <row r="623" spans="1:13" x14ac:dyDescent="0.25">
      <c r="A623" s="20" t="s">
        <v>385</v>
      </c>
      <c r="B623" s="26" t="s">
        <v>1250</v>
      </c>
      <c r="C623" s="20" t="s">
        <v>1236</v>
      </c>
      <c r="D623" s="20" t="s">
        <v>1242</v>
      </c>
      <c r="E623" s="104">
        <v>38863</v>
      </c>
      <c r="F623" s="110">
        <f t="shared" ca="1" si="18"/>
        <v>14</v>
      </c>
      <c r="G623" s="27" t="s">
        <v>1248</v>
      </c>
      <c r="H623" s="28">
        <v>28768</v>
      </c>
      <c r="I623" s="21">
        <v>3</v>
      </c>
      <c r="J623" s="24">
        <f t="shared" si="19"/>
        <v>29605</v>
      </c>
      <c r="M623"/>
    </row>
    <row r="624" spans="1:13" x14ac:dyDescent="0.25">
      <c r="A624" s="20" t="s">
        <v>323</v>
      </c>
      <c r="B624" s="26" t="s">
        <v>1250</v>
      </c>
      <c r="C624" s="20" t="s">
        <v>1236</v>
      </c>
      <c r="D624" s="20" t="s">
        <v>1240</v>
      </c>
      <c r="E624" s="104">
        <v>36423</v>
      </c>
      <c r="F624" s="110">
        <f t="shared" ca="1" si="18"/>
        <v>21</v>
      </c>
      <c r="G624" s="27" t="s">
        <v>21</v>
      </c>
      <c r="H624" s="28">
        <v>47350</v>
      </c>
      <c r="I624" s="21">
        <v>1</v>
      </c>
      <c r="J624" s="24">
        <f t="shared" si="19"/>
        <v>48728</v>
      </c>
      <c r="M624"/>
    </row>
    <row r="625" spans="1:13" x14ac:dyDescent="0.25">
      <c r="A625" s="20" t="s">
        <v>277</v>
      </c>
      <c r="B625" s="26" t="s">
        <v>1253</v>
      </c>
      <c r="C625" s="20" t="s">
        <v>1234</v>
      </c>
      <c r="D625" s="20" t="s">
        <v>1239</v>
      </c>
      <c r="E625" s="104">
        <v>35989</v>
      </c>
      <c r="F625" s="110">
        <f t="shared" ca="1" si="18"/>
        <v>22</v>
      </c>
      <c r="G625" s="27" t="s">
        <v>1245</v>
      </c>
      <c r="H625" s="28">
        <v>71010</v>
      </c>
      <c r="I625" s="21">
        <v>5</v>
      </c>
      <c r="J625" s="24">
        <f t="shared" si="19"/>
        <v>73076</v>
      </c>
      <c r="M625"/>
    </row>
    <row r="626" spans="1:13" x14ac:dyDescent="0.25">
      <c r="A626" s="20" t="s">
        <v>590</v>
      </c>
      <c r="B626" s="26" t="s">
        <v>1249</v>
      </c>
      <c r="C626" s="20" t="s">
        <v>1234</v>
      </c>
      <c r="D626" s="20" t="s">
        <v>1239</v>
      </c>
      <c r="E626" s="104">
        <v>39692</v>
      </c>
      <c r="F626" s="110">
        <f t="shared" ca="1" si="18"/>
        <v>12</v>
      </c>
      <c r="G626" s="27" t="s">
        <v>1244</v>
      </c>
      <c r="H626" s="28">
        <v>35360</v>
      </c>
      <c r="I626" s="21">
        <v>5</v>
      </c>
      <c r="J626" s="24">
        <f t="shared" si="19"/>
        <v>36389</v>
      </c>
      <c r="M626"/>
    </row>
    <row r="627" spans="1:13" x14ac:dyDescent="0.25">
      <c r="A627" s="20" t="s">
        <v>140</v>
      </c>
      <c r="B627" s="26" t="s">
        <v>1251</v>
      </c>
      <c r="C627" s="20" t="s">
        <v>1230</v>
      </c>
      <c r="D627" s="20" t="s">
        <v>1239</v>
      </c>
      <c r="E627" s="104">
        <v>40246</v>
      </c>
      <c r="F627" s="110">
        <f t="shared" ca="1" si="18"/>
        <v>11</v>
      </c>
      <c r="G627" s="27" t="s">
        <v>1246</v>
      </c>
      <c r="H627" s="28">
        <v>63080</v>
      </c>
      <c r="I627" s="21">
        <v>5</v>
      </c>
      <c r="J627" s="24">
        <f t="shared" si="19"/>
        <v>64916</v>
      </c>
      <c r="M627"/>
    </row>
    <row r="628" spans="1:13" x14ac:dyDescent="0.25">
      <c r="A628" s="20" t="s">
        <v>227</v>
      </c>
      <c r="B628" s="26" t="s">
        <v>1254</v>
      </c>
      <c r="C628" s="20" t="s">
        <v>1233</v>
      </c>
      <c r="D628" s="20" t="s">
        <v>1239</v>
      </c>
      <c r="E628" s="105">
        <v>40313</v>
      </c>
      <c r="F628" s="110">
        <f t="shared" ca="1" si="18"/>
        <v>10</v>
      </c>
      <c r="G628" s="27" t="s">
        <v>1246</v>
      </c>
      <c r="H628" s="28">
        <v>27250</v>
      </c>
      <c r="I628" s="21">
        <v>5</v>
      </c>
      <c r="J628" s="24">
        <f t="shared" si="19"/>
        <v>28043</v>
      </c>
      <c r="M628"/>
    </row>
    <row r="629" spans="1:13" x14ac:dyDescent="0.25">
      <c r="A629" s="20" t="s">
        <v>148</v>
      </c>
      <c r="B629" s="26" t="s">
        <v>1252</v>
      </c>
      <c r="C629" s="20" t="s">
        <v>1230</v>
      </c>
      <c r="D629" s="20" t="s">
        <v>1242</v>
      </c>
      <c r="E629" s="107">
        <v>40403</v>
      </c>
      <c r="F629" s="110">
        <f t="shared" ca="1" si="18"/>
        <v>10</v>
      </c>
      <c r="G629" s="27" t="s">
        <v>1248</v>
      </c>
      <c r="H629" s="28">
        <v>15056</v>
      </c>
      <c r="I629" s="21">
        <v>5</v>
      </c>
      <c r="J629" s="24">
        <f t="shared" si="19"/>
        <v>15494</v>
      </c>
      <c r="M629"/>
    </row>
    <row r="630" spans="1:13" x14ac:dyDescent="0.25">
      <c r="A630" s="20" t="s">
        <v>48</v>
      </c>
      <c r="B630" s="26" t="s">
        <v>1250</v>
      </c>
      <c r="C630" s="20" t="s">
        <v>1222</v>
      </c>
      <c r="D630" s="20" t="s">
        <v>1240</v>
      </c>
      <c r="E630" s="108">
        <v>38173</v>
      </c>
      <c r="F630" s="110">
        <f t="shared" ca="1" si="18"/>
        <v>16</v>
      </c>
      <c r="G630" s="27" t="s">
        <v>1246</v>
      </c>
      <c r="H630" s="28">
        <v>32900</v>
      </c>
      <c r="I630" s="21">
        <v>2</v>
      </c>
      <c r="J630" s="24">
        <f t="shared" si="19"/>
        <v>33857</v>
      </c>
      <c r="M630"/>
    </row>
    <row r="631" spans="1:13" x14ac:dyDescent="0.25">
      <c r="A631" s="20" t="s">
        <v>312</v>
      </c>
      <c r="B631" s="26" t="s">
        <v>1250</v>
      </c>
      <c r="C631" s="20" t="s">
        <v>1236</v>
      </c>
      <c r="D631" s="20" t="s">
        <v>1239</v>
      </c>
      <c r="E631" s="104">
        <v>39183</v>
      </c>
      <c r="F631" s="110">
        <f t="shared" ca="1" si="18"/>
        <v>14</v>
      </c>
      <c r="G631" s="27" t="s">
        <v>1245</v>
      </c>
      <c r="H631" s="28">
        <v>82700</v>
      </c>
      <c r="I631" s="21">
        <v>3</v>
      </c>
      <c r="J631" s="24">
        <f t="shared" si="19"/>
        <v>85107</v>
      </c>
      <c r="M631"/>
    </row>
    <row r="632" spans="1:13" x14ac:dyDescent="0.25">
      <c r="A632" s="20" t="s">
        <v>222</v>
      </c>
      <c r="B632" s="26" t="s">
        <v>1252</v>
      </c>
      <c r="C632" s="20" t="s">
        <v>1232</v>
      </c>
      <c r="D632" s="20" t="s">
        <v>1242</v>
      </c>
      <c r="E632" s="104">
        <v>39087</v>
      </c>
      <c r="F632" s="110">
        <f t="shared" ca="1" si="18"/>
        <v>14</v>
      </c>
      <c r="G632" s="27" t="s">
        <v>1248</v>
      </c>
      <c r="H632" s="28">
        <v>14416</v>
      </c>
      <c r="I632" s="21">
        <v>4</v>
      </c>
      <c r="J632" s="24">
        <f t="shared" si="19"/>
        <v>14836</v>
      </c>
      <c r="M632"/>
    </row>
    <row r="633" spans="1:13" x14ac:dyDescent="0.25">
      <c r="A633" s="20" t="s">
        <v>49</v>
      </c>
      <c r="B633" s="26" t="s">
        <v>1253</v>
      </c>
      <c r="C633" s="20" t="s">
        <v>1222</v>
      </c>
      <c r="D633" s="20" t="s">
        <v>1240</v>
      </c>
      <c r="E633" s="105">
        <v>40254</v>
      </c>
      <c r="F633" s="110">
        <f t="shared" ca="1" si="18"/>
        <v>11</v>
      </c>
      <c r="G633" s="27" t="s">
        <v>1246</v>
      </c>
      <c r="H633" s="28">
        <v>48700</v>
      </c>
      <c r="I633" s="21">
        <v>3</v>
      </c>
      <c r="J633" s="24">
        <f t="shared" si="19"/>
        <v>50117</v>
      </c>
      <c r="M633"/>
    </row>
    <row r="634" spans="1:13" x14ac:dyDescent="0.25">
      <c r="A634" s="20" t="s">
        <v>278</v>
      </c>
      <c r="B634" s="26" t="s">
        <v>1250</v>
      </c>
      <c r="C634" s="20" t="s">
        <v>1234</v>
      </c>
      <c r="D634" s="20" t="s">
        <v>1239</v>
      </c>
      <c r="E634" s="104">
        <v>38788</v>
      </c>
      <c r="F634" s="110">
        <f t="shared" ca="1" si="18"/>
        <v>15</v>
      </c>
      <c r="G634" s="27" t="s">
        <v>1246</v>
      </c>
      <c r="H634" s="28">
        <v>37750</v>
      </c>
      <c r="I634" s="21">
        <v>5</v>
      </c>
      <c r="J634" s="24">
        <f t="shared" si="19"/>
        <v>38849</v>
      </c>
      <c r="M634"/>
    </row>
    <row r="635" spans="1:13" x14ac:dyDescent="0.25">
      <c r="A635" s="20" t="s">
        <v>36</v>
      </c>
      <c r="B635" s="26" t="s">
        <v>1250</v>
      </c>
      <c r="C635" s="20" t="s">
        <v>1222</v>
      </c>
      <c r="D635" s="20" t="s">
        <v>1239</v>
      </c>
      <c r="E635" s="104">
        <v>39362</v>
      </c>
      <c r="F635" s="110">
        <f t="shared" ca="1" si="18"/>
        <v>13</v>
      </c>
      <c r="G635" s="27" t="s">
        <v>1245</v>
      </c>
      <c r="H635" s="28">
        <v>42020</v>
      </c>
      <c r="I635" s="21">
        <v>5</v>
      </c>
      <c r="J635" s="24">
        <f t="shared" si="19"/>
        <v>43243</v>
      </c>
      <c r="M635"/>
    </row>
    <row r="636" spans="1:13" x14ac:dyDescent="0.25">
      <c r="A636" s="20" t="s">
        <v>223</v>
      </c>
      <c r="B636" s="26" t="s">
        <v>1252</v>
      </c>
      <c r="C636" s="20" t="s">
        <v>1232</v>
      </c>
      <c r="D636" s="20" t="s">
        <v>1242</v>
      </c>
      <c r="E636" s="104">
        <v>38777</v>
      </c>
      <c r="F636" s="110">
        <f t="shared" ca="1" si="18"/>
        <v>15</v>
      </c>
      <c r="G636" s="27" t="s">
        <v>1248</v>
      </c>
      <c r="H636" s="28">
        <v>22472</v>
      </c>
      <c r="I636" s="21">
        <v>1</v>
      </c>
      <c r="J636" s="24">
        <f t="shared" si="19"/>
        <v>23126</v>
      </c>
      <c r="M636"/>
    </row>
    <row r="637" spans="1:13" x14ac:dyDescent="0.25">
      <c r="A637" s="20" t="s">
        <v>37</v>
      </c>
      <c r="B637" s="26" t="s">
        <v>1254</v>
      </c>
      <c r="C637" s="20" t="s">
        <v>1222</v>
      </c>
      <c r="D637" s="20" t="s">
        <v>1239</v>
      </c>
      <c r="E637" s="104">
        <v>39217</v>
      </c>
      <c r="F637" s="110">
        <f t="shared" ca="1" si="18"/>
        <v>13</v>
      </c>
      <c r="G637" s="27" t="s">
        <v>1243</v>
      </c>
      <c r="H637" s="28">
        <v>73830</v>
      </c>
      <c r="I637" s="21">
        <v>2</v>
      </c>
      <c r="J637" s="24">
        <f t="shared" si="19"/>
        <v>75978</v>
      </c>
      <c r="M637"/>
    </row>
    <row r="638" spans="1:13" x14ac:dyDescent="0.25">
      <c r="A638" s="20" t="s">
        <v>101</v>
      </c>
      <c r="B638" s="26" t="s">
        <v>1250</v>
      </c>
      <c r="C638" s="20" t="s">
        <v>1227</v>
      </c>
      <c r="D638" s="20" t="s">
        <v>1239</v>
      </c>
      <c r="E638" s="104">
        <v>37008</v>
      </c>
      <c r="F638" s="110">
        <f t="shared" ca="1" si="18"/>
        <v>20</v>
      </c>
      <c r="G638" s="27" t="s">
        <v>1243</v>
      </c>
      <c r="H638" s="28">
        <v>27180</v>
      </c>
      <c r="I638" s="21">
        <v>4</v>
      </c>
      <c r="J638" s="24">
        <f t="shared" si="19"/>
        <v>27971</v>
      </c>
      <c r="M638"/>
    </row>
    <row r="639" spans="1:13" x14ac:dyDescent="0.25">
      <c r="A639" s="20" t="s">
        <v>108</v>
      </c>
      <c r="B639" s="26" t="s">
        <v>1250</v>
      </c>
      <c r="C639" s="20" t="s">
        <v>1227</v>
      </c>
      <c r="D639" s="20" t="s">
        <v>1240</v>
      </c>
      <c r="E639" s="104">
        <v>39662</v>
      </c>
      <c r="F639" s="110">
        <f t="shared" ca="1" si="18"/>
        <v>12</v>
      </c>
      <c r="G639" s="27" t="s">
        <v>21</v>
      </c>
      <c r="H639" s="28">
        <v>38920</v>
      </c>
      <c r="I639" s="21">
        <v>4</v>
      </c>
      <c r="J639" s="24">
        <f t="shared" si="19"/>
        <v>40053</v>
      </c>
      <c r="M639"/>
    </row>
    <row r="640" spans="1:13" x14ac:dyDescent="0.25">
      <c r="A640" s="20" t="s">
        <v>234</v>
      </c>
      <c r="B640" s="26" t="s">
        <v>1250</v>
      </c>
      <c r="C640" s="20" t="s">
        <v>229</v>
      </c>
      <c r="D640" s="20" t="s">
        <v>1241</v>
      </c>
      <c r="E640" s="104">
        <v>38969</v>
      </c>
      <c r="F640" s="110">
        <f t="shared" ca="1" si="18"/>
        <v>14</v>
      </c>
      <c r="G640" s="27" t="s">
        <v>1248</v>
      </c>
      <c r="H640" s="28">
        <v>63850</v>
      </c>
      <c r="I640" s="21">
        <v>2</v>
      </c>
      <c r="J640" s="24">
        <f t="shared" si="19"/>
        <v>65708</v>
      </c>
      <c r="M640"/>
    </row>
    <row r="641" spans="1:13" x14ac:dyDescent="0.25">
      <c r="A641" s="20" t="s">
        <v>109</v>
      </c>
      <c r="B641" s="26" t="s">
        <v>1254</v>
      </c>
      <c r="C641" s="20" t="s">
        <v>1227</v>
      </c>
      <c r="D641" s="20" t="s">
        <v>1240</v>
      </c>
      <c r="E641" s="104">
        <v>36896</v>
      </c>
      <c r="F641" s="110">
        <f t="shared" ca="1" si="18"/>
        <v>20</v>
      </c>
      <c r="G641" s="27" t="s">
        <v>1243</v>
      </c>
      <c r="H641" s="28">
        <v>35280</v>
      </c>
      <c r="I641" s="21">
        <v>3</v>
      </c>
      <c r="J641" s="24">
        <f t="shared" si="19"/>
        <v>36307</v>
      </c>
      <c r="M641"/>
    </row>
    <row r="642" spans="1:13" x14ac:dyDescent="0.25">
      <c r="A642" s="20" t="s">
        <v>386</v>
      </c>
      <c r="B642" s="26" t="s">
        <v>1252</v>
      </c>
      <c r="C642" s="20" t="s">
        <v>1236</v>
      </c>
      <c r="D642" s="20" t="s">
        <v>1242</v>
      </c>
      <c r="E642" s="104">
        <v>39742</v>
      </c>
      <c r="F642" s="110">
        <f t="shared" ref="F642:F705" ca="1" si="20">DATEDIF(E642,TODAY(),"y")</f>
        <v>12</v>
      </c>
      <c r="G642" s="27" t="s">
        <v>1248</v>
      </c>
      <c r="H642" s="28">
        <v>37344</v>
      </c>
      <c r="I642" s="21">
        <v>2</v>
      </c>
      <c r="J642" s="24">
        <f t="shared" ref="J642:J705" si="21">ROUND(H642*$K$1+H642,0)</f>
        <v>38431</v>
      </c>
      <c r="M642"/>
    </row>
    <row r="643" spans="1:13" x14ac:dyDescent="0.25">
      <c r="A643" s="20" t="s">
        <v>381</v>
      </c>
      <c r="B643" s="26" t="s">
        <v>1250</v>
      </c>
      <c r="C643" s="20" t="s">
        <v>1236</v>
      </c>
      <c r="D643" s="20" t="s">
        <v>1240</v>
      </c>
      <c r="E643" s="104">
        <v>39118</v>
      </c>
      <c r="F643" s="110">
        <f t="shared" ca="1" si="20"/>
        <v>14</v>
      </c>
      <c r="G643" s="27" t="s">
        <v>1243</v>
      </c>
      <c r="H643" s="28">
        <v>20075</v>
      </c>
      <c r="I643" s="21">
        <v>1</v>
      </c>
      <c r="J643" s="24">
        <f t="shared" si="21"/>
        <v>20659</v>
      </c>
      <c r="M643"/>
    </row>
    <row r="644" spans="1:13" x14ac:dyDescent="0.25">
      <c r="A644" s="20" t="s">
        <v>344</v>
      </c>
      <c r="B644" s="26" t="s">
        <v>1252</v>
      </c>
      <c r="C644" s="20" t="s">
        <v>1236</v>
      </c>
      <c r="D644" s="20" t="s">
        <v>1241</v>
      </c>
      <c r="E644" s="104">
        <v>41125</v>
      </c>
      <c r="F644" s="110">
        <f t="shared" ca="1" si="20"/>
        <v>8</v>
      </c>
      <c r="G644" s="27" t="s">
        <v>1248</v>
      </c>
      <c r="H644" s="28">
        <v>70300</v>
      </c>
      <c r="I644" s="21">
        <v>3</v>
      </c>
      <c r="J644" s="24">
        <f t="shared" si="21"/>
        <v>72346</v>
      </c>
      <c r="M644"/>
    </row>
    <row r="645" spans="1:13" x14ac:dyDescent="0.25">
      <c r="A645" s="20" t="s">
        <v>313</v>
      </c>
      <c r="B645" s="26" t="s">
        <v>1250</v>
      </c>
      <c r="C645" s="20" t="s">
        <v>1236</v>
      </c>
      <c r="D645" s="20" t="s">
        <v>1239</v>
      </c>
      <c r="E645" s="104">
        <v>36245</v>
      </c>
      <c r="F645" s="110">
        <f t="shared" ca="1" si="20"/>
        <v>22</v>
      </c>
      <c r="G645" s="27" t="s">
        <v>1243</v>
      </c>
      <c r="H645" s="28">
        <v>58410</v>
      </c>
      <c r="I645" s="21">
        <v>5</v>
      </c>
      <c r="J645" s="24">
        <f t="shared" si="21"/>
        <v>60110</v>
      </c>
      <c r="M645"/>
    </row>
    <row r="646" spans="1:13" x14ac:dyDescent="0.25">
      <c r="A646" s="20" t="s">
        <v>563</v>
      </c>
      <c r="B646" s="26" t="s">
        <v>1249</v>
      </c>
      <c r="C646" s="20" t="s">
        <v>229</v>
      </c>
      <c r="D646" s="20" t="s">
        <v>1241</v>
      </c>
      <c r="E646" s="104">
        <v>39283</v>
      </c>
      <c r="F646" s="110">
        <f t="shared" ca="1" si="20"/>
        <v>13</v>
      </c>
      <c r="G646" s="27" t="s">
        <v>1248</v>
      </c>
      <c r="H646" s="28">
        <v>74470</v>
      </c>
      <c r="I646" s="21">
        <v>3</v>
      </c>
      <c r="J646" s="24">
        <f t="shared" si="21"/>
        <v>76637</v>
      </c>
      <c r="M646"/>
    </row>
    <row r="647" spans="1:13" x14ac:dyDescent="0.25">
      <c r="A647" s="20" t="s">
        <v>640</v>
      </c>
      <c r="B647" s="26" t="s">
        <v>1249</v>
      </c>
      <c r="C647" s="20" t="s">
        <v>1227</v>
      </c>
      <c r="D647" s="20" t="s">
        <v>1239</v>
      </c>
      <c r="E647" s="104">
        <v>40274</v>
      </c>
      <c r="F647" s="110">
        <f t="shared" ca="1" si="20"/>
        <v>11</v>
      </c>
      <c r="G647" s="27" t="s">
        <v>1245</v>
      </c>
      <c r="H647" s="28">
        <v>38730</v>
      </c>
      <c r="I647" s="21">
        <v>1</v>
      </c>
      <c r="J647" s="24">
        <f t="shared" si="21"/>
        <v>39857</v>
      </c>
      <c r="M647"/>
    </row>
    <row r="648" spans="1:13" x14ac:dyDescent="0.25">
      <c r="A648" s="20" t="s">
        <v>366</v>
      </c>
      <c r="B648" s="26" t="s">
        <v>1250</v>
      </c>
      <c r="C648" s="20" t="s">
        <v>1236</v>
      </c>
      <c r="D648" s="20" t="s">
        <v>1239</v>
      </c>
      <c r="E648" s="104">
        <v>40568</v>
      </c>
      <c r="F648" s="110">
        <f t="shared" ca="1" si="20"/>
        <v>10</v>
      </c>
      <c r="G648" s="27" t="s">
        <v>1243</v>
      </c>
      <c r="H648" s="28">
        <v>46390</v>
      </c>
      <c r="I648" s="21">
        <v>5</v>
      </c>
      <c r="J648" s="24">
        <f t="shared" si="21"/>
        <v>47740</v>
      </c>
      <c r="M648"/>
    </row>
    <row r="649" spans="1:13" x14ac:dyDescent="0.25">
      <c r="A649" s="20" t="s">
        <v>254</v>
      </c>
      <c r="B649" s="26" t="s">
        <v>1252</v>
      </c>
      <c r="C649" s="20" t="s">
        <v>229</v>
      </c>
      <c r="D649" s="20" t="s">
        <v>1239</v>
      </c>
      <c r="E649" s="104">
        <v>40333</v>
      </c>
      <c r="F649" s="110">
        <f t="shared" ca="1" si="20"/>
        <v>10</v>
      </c>
      <c r="G649" s="27" t="s">
        <v>1244</v>
      </c>
      <c r="H649" s="28">
        <v>70480</v>
      </c>
      <c r="I649" s="21">
        <v>4</v>
      </c>
      <c r="J649" s="24">
        <f t="shared" si="21"/>
        <v>72531</v>
      </c>
      <c r="M649"/>
    </row>
    <row r="650" spans="1:13" x14ac:dyDescent="0.25">
      <c r="A650" s="20" t="s">
        <v>50</v>
      </c>
      <c r="B650" s="26" t="s">
        <v>1251</v>
      </c>
      <c r="C650" s="20" t="s">
        <v>1222</v>
      </c>
      <c r="D650" s="20" t="s">
        <v>1240</v>
      </c>
      <c r="E650" s="104">
        <v>39728</v>
      </c>
      <c r="F650" s="110">
        <f t="shared" ca="1" si="20"/>
        <v>12</v>
      </c>
      <c r="G650" s="27" t="s">
        <v>1243</v>
      </c>
      <c r="H650" s="28">
        <v>45565</v>
      </c>
      <c r="I650" s="21">
        <v>1</v>
      </c>
      <c r="J650" s="24">
        <f t="shared" si="21"/>
        <v>46891</v>
      </c>
      <c r="M650"/>
    </row>
    <row r="651" spans="1:13" x14ac:dyDescent="0.25">
      <c r="A651" s="20" t="s">
        <v>102</v>
      </c>
      <c r="B651" s="26" t="s">
        <v>1252</v>
      </c>
      <c r="C651" s="20" t="s">
        <v>1227</v>
      </c>
      <c r="D651" s="20" t="s">
        <v>1239</v>
      </c>
      <c r="E651" s="105">
        <v>40292</v>
      </c>
      <c r="F651" s="110">
        <f t="shared" ca="1" si="20"/>
        <v>11</v>
      </c>
      <c r="G651" s="27" t="s">
        <v>1243</v>
      </c>
      <c r="H651" s="28">
        <v>23280</v>
      </c>
      <c r="I651" s="21">
        <v>1</v>
      </c>
      <c r="J651" s="24">
        <f t="shared" si="21"/>
        <v>23957</v>
      </c>
      <c r="M651"/>
    </row>
    <row r="652" spans="1:13" x14ac:dyDescent="0.25">
      <c r="A652" s="20" t="s">
        <v>662</v>
      </c>
      <c r="B652" s="26" t="s">
        <v>1250</v>
      </c>
      <c r="C652" s="20" t="s">
        <v>1236</v>
      </c>
      <c r="D652" s="20" t="s">
        <v>1239</v>
      </c>
      <c r="E652" s="104">
        <v>36526</v>
      </c>
      <c r="F652" s="110">
        <f t="shared" ca="1" si="20"/>
        <v>21</v>
      </c>
      <c r="G652" s="27" t="s">
        <v>1243</v>
      </c>
      <c r="H652" s="28">
        <v>29260</v>
      </c>
      <c r="I652" s="21">
        <v>4</v>
      </c>
      <c r="J652" s="24">
        <f t="shared" si="21"/>
        <v>30111</v>
      </c>
      <c r="M652"/>
    </row>
    <row r="653" spans="1:13" x14ac:dyDescent="0.25">
      <c r="A653" s="20" t="s">
        <v>623</v>
      </c>
      <c r="B653" s="26" t="s">
        <v>1249</v>
      </c>
      <c r="C653" s="20" t="s">
        <v>1222</v>
      </c>
      <c r="D653" s="20" t="s">
        <v>1241</v>
      </c>
      <c r="E653" s="104">
        <v>39592</v>
      </c>
      <c r="F653" s="110">
        <f t="shared" ca="1" si="20"/>
        <v>12</v>
      </c>
      <c r="G653" s="27" t="s">
        <v>1248</v>
      </c>
      <c r="H653" s="28">
        <v>56650</v>
      </c>
      <c r="I653" s="21">
        <v>1</v>
      </c>
      <c r="J653" s="24">
        <f t="shared" si="21"/>
        <v>58299</v>
      </c>
      <c r="M653"/>
    </row>
    <row r="654" spans="1:13" x14ac:dyDescent="0.25">
      <c r="A654" s="20" t="s">
        <v>235</v>
      </c>
      <c r="B654" s="26" t="s">
        <v>1254</v>
      </c>
      <c r="C654" s="20" t="s">
        <v>229</v>
      </c>
      <c r="D654" s="20" t="s">
        <v>1241</v>
      </c>
      <c r="E654" s="104">
        <v>38805</v>
      </c>
      <c r="F654" s="110">
        <f t="shared" ca="1" si="20"/>
        <v>15</v>
      </c>
      <c r="G654" s="27" t="s">
        <v>1248</v>
      </c>
      <c r="H654" s="28">
        <v>53870</v>
      </c>
      <c r="I654" s="21">
        <v>2</v>
      </c>
      <c r="J654" s="24">
        <f t="shared" si="21"/>
        <v>55438</v>
      </c>
      <c r="M654"/>
    </row>
    <row r="655" spans="1:13" x14ac:dyDescent="0.25">
      <c r="A655" s="20" t="s">
        <v>120</v>
      </c>
      <c r="B655" s="26" t="s">
        <v>1252</v>
      </c>
      <c r="C655" s="20" t="s">
        <v>1229</v>
      </c>
      <c r="D655" s="20" t="s">
        <v>1241</v>
      </c>
      <c r="E655" s="104">
        <v>39522</v>
      </c>
      <c r="F655" s="110">
        <f t="shared" ca="1" si="20"/>
        <v>13</v>
      </c>
      <c r="G655" s="27" t="s">
        <v>1248</v>
      </c>
      <c r="H655" s="28">
        <v>71700</v>
      </c>
      <c r="I655" s="21">
        <v>2</v>
      </c>
      <c r="J655" s="24">
        <f t="shared" si="21"/>
        <v>73786</v>
      </c>
      <c r="M655"/>
    </row>
    <row r="656" spans="1:13" x14ac:dyDescent="0.25">
      <c r="A656" s="20" t="s">
        <v>293</v>
      </c>
      <c r="B656" s="26" t="s">
        <v>1253</v>
      </c>
      <c r="C656" s="20" t="s">
        <v>1236</v>
      </c>
      <c r="D656" s="20" t="s">
        <v>1241</v>
      </c>
      <c r="E656" s="104">
        <v>38027</v>
      </c>
      <c r="F656" s="110">
        <f t="shared" ca="1" si="20"/>
        <v>17</v>
      </c>
      <c r="G656" s="27" t="s">
        <v>1248</v>
      </c>
      <c r="H656" s="28">
        <v>64590</v>
      </c>
      <c r="I656" s="21">
        <v>1</v>
      </c>
      <c r="J656" s="24">
        <f t="shared" si="21"/>
        <v>66470</v>
      </c>
      <c r="M656"/>
    </row>
    <row r="657" spans="1:13" x14ac:dyDescent="0.25">
      <c r="A657" s="20" t="s">
        <v>345</v>
      </c>
      <c r="B657" s="26" t="s">
        <v>1251</v>
      </c>
      <c r="C657" s="20" t="s">
        <v>1236</v>
      </c>
      <c r="D657" s="20" t="s">
        <v>1241</v>
      </c>
      <c r="E657" s="104">
        <v>39248</v>
      </c>
      <c r="F657" s="110">
        <f t="shared" ca="1" si="20"/>
        <v>13</v>
      </c>
      <c r="G657" s="27" t="s">
        <v>1248</v>
      </c>
      <c r="H657" s="28">
        <v>78590</v>
      </c>
      <c r="I657" s="21">
        <v>1</v>
      </c>
      <c r="J657" s="24">
        <f t="shared" si="21"/>
        <v>80877</v>
      </c>
      <c r="M657"/>
    </row>
    <row r="658" spans="1:13" x14ac:dyDescent="0.25">
      <c r="A658" s="20" t="s">
        <v>115</v>
      </c>
      <c r="B658" s="26" t="s">
        <v>1250</v>
      </c>
      <c r="C658" s="20" t="s">
        <v>1228</v>
      </c>
      <c r="D658" s="20" t="s">
        <v>1241</v>
      </c>
      <c r="E658" s="105">
        <v>40253</v>
      </c>
      <c r="F658" s="110">
        <f t="shared" ca="1" si="20"/>
        <v>11</v>
      </c>
      <c r="G658" s="27" t="s">
        <v>1248</v>
      </c>
      <c r="H658" s="28">
        <v>59350</v>
      </c>
      <c r="I658" s="21">
        <v>5</v>
      </c>
      <c r="J658" s="24">
        <f t="shared" si="21"/>
        <v>61077</v>
      </c>
      <c r="M658"/>
    </row>
    <row r="659" spans="1:13" x14ac:dyDescent="0.25">
      <c r="A659" s="20" t="s">
        <v>83</v>
      </c>
      <c r="B659" s="26" t="s">
        <v>1250</v>
      </c>
      <c r="C659" s="20" t="s">
        <v>1227</v>
      </c>
      <c r="D659" s="20" t="s">
        <v>1241</v>
      </c>
      <c r="E659" s="104">
        <v>40368</v>
      </c>
      <c r="F659" s="110">
        <f t="shared" ca="1" si="20"/>
        <v>10</v>
      </c>
      <c r="G659" s="27" t="s">
        <v>1248</v>
      </c>
      <c r="H659" s="28">
        <v>89310</v>
      </c>
      <c r="I659" s="21">
        <v>5</v>
      </c>
      <c r="J659" s="24">
        <f t="shared" si="21"/>
        <v>91909</v>
      </c>
      <c r="M659"/>
    </row>
    <row r="660" spans="1:13" x14ac:dyDescent="0.25">
      <c r="A660" s="20" t="s">
        <v>314</v>
      </c>
      <c r="B660" s="26" t="s">
        <v>1252</v>
      </c>
      <c r="C660" s="20" t="s">
        <v>1236</v>
      </c>
      <c r="D660" s="20" t="s">
        <v>1239</v>
      </c>
      <c r="E660" s="104">
        <v>39123</v>
      </c>
      <c r="F660" s="110">
        <f t="shared" ca="1" si="20"/>
        <v>14</v>
      </c>
      <c r="G660" s="27" t="s">
        <v>1243</v>
      </c>
      <c r="H660" s="28">
        <v>54270</v>
      </c>
      <c r="I660" s="21">
        <v>3</v>
      </c>
      <c r="J660" s="24">
        <f t="shared" si="21"/>
        <v>55849</v>
      </c>
      <c r="M660"/>
    </row>
    <row r="661" spans="1:13" x14ac:dyDescent="0.25">
      <c r="A661" s="20" t="s">
        <v>200</v>
      </c>
      <c r="B661" s="26" t="s">
        <v>1250</v>
      </c>
      <c r="C661" s="20" t="s">
        <v>1232</v>
      </c>
      <c r="D661" s="20" t="s">
        <v>1239</v>
      </c>
      <c r="E661" s="104">
        <v>36318</v>
      </c>
      <c r="F661" s="110">
        <f t="shared" ca="1" si="20"/>
        <v>21</v>
      </c>
      <c r="G661" s="27" t="s">
        <v>1246</v>
      </c>
      <c r="H661" s="28">
        <v>68750</v>
      </c>
      <c r="I661" s="21">
        <v>1</v>
      </c>
      <c r="J661" s="24">
        <f t="shared" si="21"/>
        <v>70751</v>
      </c>
      <c r="M661"/>
    </row>
    <row r="662" spans="1:13" x14ac:dyDescent="0.25">
      <c r="A662" s="20" t="s">
        <v>201</v>
      </c>
      <c r="B662" s="26" t="s">
        <v>1250</v>
      </c>
      <c r="C662" s="20" t="s">
        <v>1232</v>
      </c>
      <c r="D662" s="20" t="s">
        <v>1239</v>
      </c>
      <c r="E662" s="104">
        <v>39264</v>
      </c>
      <c r="F662" s="110">
        <f t="shared" ca="1" si="20"/>
        <v>13</v>
      </c>
      <c r="G662" s="27" t="s">
        <v>1245</v>
      </c>
      <c r="H662" s="28">
        <v>63070</v>
      </c>
      <c r="I662" s="21">
        <v>1</v>
      </c>
      <c r="J662" s="24">
        <f t="shared" si="21"/>
        <v>64905</v>
      </c>
      <c r="M662"/>
    </row>
    <row r="663" spans="1:13" x14ac:dyDescent="0.25">
      <c r="A663" s="20" t="s">
        <v>141</v>
      </c>
      <c r="B663" s="26" t="s">
        <v>1250</v>
      </c>
      <c r="C663" s="20" t="s">
        <v>1230</v>
      </c>
      <c r="D663" s="20" t="s">
        <v>1239</v>
      </c>
      <c r="E663" s="104">
        <v>40947</v>
      </c>
      <c r="F663" s="110">
        <f t="shared" ca="1" si="20"/>
        <v>9</v>
      </c>
      <c r="G663" s="27" t="s">
        <v>1243</v>
      </c>
      <c r="H663" s="28">
        <v>79770</v>
      </c>
      <c r="I663" s="21">
        <v>4</v>
      </c>
      <c r="J663" s="24">
        <f t="shared" si="21"/>
        <v>82091</v>
      </c>
      <c r="M663"/>
    </row>
    <row r="664" spans="1:13" x14ac:dyDescent="0.25">
      <c r="A664" s="20" t="s">
        <v>367</v>
      </c>
      <c r="B664" s="26" t="s">
        <v>1250</v>
      </c>
      <c r="C664" s="20" t="s">
        <v>1236</v>
      </c>
      <c r="D664" s="20" t="s">
        <v>1239</v>
      </c>
      <c r="E664" s="104">
        <v>39435</v>
      </c>
      <c r="F664" s="110">
        <f t="shared" ca="1" si="20"/>
        <v>13</v>
      </c>
      <c r="G664" s="27" t="s">
        <v>1244</v>
      </c>
      <c r="H664" s="28">
        <v>64780</v>
      </c>
      <c r="I664" s="21">
        <v>5</v>
      </c>
      <c r="J664" s="24">
        <f t="shared" si="21"/>
        <v>66665</v>
      </c>
      <c r="M664"/>
    </row>
    <row r="665" spans="1:13" x14ac:dyDescent="0.25">
      <c r="A665" s="20" t="s">
        <v>398</v>
      </c>
      <c r="B665" s="26" t="s">
        <v>1253</v>
      </c>
      <c r="C665" s="20" t="s">
        <v>457</v>
      </c>
      <c r="D665" s="20" t="s">
        <v>1239</v>
      </c>
      <c r="E665" s="104">
        <v>37404</v>
      </c>
      <c r="F665" s="110">
        <f t="shared" ca="1" si="20"/>
        <v>18</v>
      </c>
      <c r="G665" s="27" t="s">
        <v>1243</v>
      </c>
      <c r="H665" s="28">
        <v>30780</v>
      </c>
      <c r="I665" s="21">
        <v>4</v>
      </c>
      <c r="J665" s="24">
        <f t="shared" si="21"/>
        <v>31676</v>
      </c>
      <c r="M665"/>
    </row>
    <row r="666" spans="1:13" x14ac:dyDescent="0.25">
      <c r="A666" s="20" t="s">
        <v>202</v>
      </c>
      <c r="B666" s="26" t="s">
        <v>1253</v>
      </c>
      <c r="C666" s="20" t="s">
        <v>1232</v>
      </c>
      <c r="D666" s="20" t="s">
        <v>1239</v>
      </c>
      <c r="E666" s="104">
        <v>35801</v>
      </c>
      <c r="F666" s="110">
        <f t="shared" ca="1" si="20"/>
        <v>23</v>
      </c>
      <c r="G666" s="27" t="s">
        <v>1243</v>
      </c>
      <c r="H666" s="28">
        <v>78570</v>
      </c>
      <c r="I666" s="21">
        <v>1</v>
      </c>
      <c r="J666" s="24">
        <f t="shared" si="21"/>
        <v>80856</v>
      </c>
      <c r="M666"/>
    </row>
    <row r="667" spans="1:13" x14ac:dyDescent="0.25">
      <c r="A667" s="29" t="s">
        <v>55</v>
      </c>
      <c r="B667" s="26" t="s">
        <v>1252</v>
      </c>
      <c r="C667" s="29" t="s">
        <v>1223</v>
      </c>
      <c r="D667" s="29" t="s">
        <v>1240</v>
      </c>
      <c r="E667" s="106">
        <v>40595</v>
      </c>
      <c r="F667" s="110">
        <f t="shared" ca="1" si="20"/>
        <v>10</v>
      </c>
      <c r="G667" s="27" t="s">
        <v>1245</v>
      </c>
      <c r="H667" s="28">
        <v>26795</v>
      </c>
      <c r="I667" s="21">
        <v>4</v>
      </c>
      <c r="J667" s="24">
        <f t="shared" si="21"/>
        <v>27575</v>
      </c>
      <c r="M667"/>
    </row>
    <row r="668" spans="1:13" x14ac:dyDescent="0.25">
      <c r="A668" s="20" t="s">
        <v>142</v>
      </c>
      <c r="B668" s="26" t="s">
        <v>1250</v>
      </c>
      <c r="C668" s="20" t="s">
        <v>1230</v>
      </c>
      <c r="D668" s="20" t="s">
        <v>1239</v>
      </c>
      <c r="E668" s="104">
        <v>41233</v>
      </c>
      <c r="F668" s="110">
        <f t="shared" ca="1" si="20"/>
        <v>8</v>
      </c>
      <c r="G668" s="27" t="s">
        <v>1245</v>
      </c>
      <c r="H668" s="28">
        <v>68010</v>
      </c>
      <c r="I668" s="21">
        <v>1</v>
      </c>
      <c r="J668" s="24">
        <f t="shared" si="21"/>
        <v>69989</v>
      </c>
      <c r="M668"/>
    </row>
    <row r="669" spans="1:13" x14ac:dyDescent="0.25">
      <c r="A669" s="20" t="s">
        <v>492</v>
      </c>
      <c r="B669" s="26" t="s">
        <v>1249</v>
      </c>
      <c r="C669" s="20" t="s">
        <v>229</v>
      </c>
      <c r="D669" s="20" t="s">
        <v>1239</v>
      </c>
      <c r="E669" s="104">
        <v>35857</v>
      </c>
      <c r="F669" s="110">
        <f t="shared" ca="1" si="20"/>
        <v>23</v>
      </c>
      <c r="G669" s="27" t="s">
        <v>1246</v>
      </c>
      <c r="H669" s="28">
        <v>82110</v>
      </c>
      <c r="I669" s="21">
        <v>3</v>
      </c>
      <c r="J669" s="24">
        <f t="shared" si="21"/>
        <v>84499</v>
      </c>
      <c r="M669"/>
    </row>
    <row r="670" spans="1:13" x14ac:dyDescent="0.25">
      <c r="A670" s="20" t="s">
        <v>501</v>
      </c>
      <c r="B670" s="26" t="s">
        <v>1249</v>
      </c>
      <c r="C670" s="20" t="s">
        <v>1236</v>
      </c>
      <c r="D670" s="20" t="s">
        <v>1239</v>
      </c>
      <c r="E670" s="104">
        <v>41111</v>
      </c>
      <c r="F670" s="110">
        <f t="shared" ca="1" si="20"/>
        <v>8</v>
      </c>
      <c r="G670" s="27" t="s">
        <v>1245</v>
      </c>
      <c r="H670" s="28">
        <v>62780</v>
      </c>
      <c r="I670" s="21">
        <v>3</v>
      </c>
      <c r="J670" s="24">
        <f t="shared" si="21"/>
        <v>64607</v>
      </c>
      <c r="M670"/>
    </row>
    <row r="671" spans="1:13" x14ac:dyDescent="0.25">
      <c r="A671" s="20" t="s">
        <v>506</v>
      </c>
      <c r="B671" s="26" t="s">
        <v>1249</v>
      </c>
      <c r="C671" s="20" t="s">
        <v>1232</v>
      </c>
      <c r="D671" s="20" t="s">
        <v>1239</v>
      </c>
      <c r="E671" s="104">
        <v>40270</v>
      </c>
      <c r="F671" s="110">
        <f t="shared" ca="1" si="20"/>
        <v>11</v>
      </c>
      <c r="G671" s="27" t="s">
        <v>1246</v>
      </c>
      <c r="H671" s="28">
        <v>35300</v>
      </c>
      <c r="I671" s="21">
        <v>5</v>
      </c>
      <c r="J671" s="24">
        <f t="shared" si="21"/>
        <v>36327</v>
      </c>
      <c r="M671"/>
    </row>
    <row r="672" spans="1:13" x14ac:dyDescent="0.25">
      <c r="A672" s="20" t="s">
        <v>368</v>
      </c>
      <c r="B672" s="26" t="s">
        <v>1253</v>
      </c>
      <c r="C672" s="20" t="s">
        <v>1236</v>
      </c>
      <c r="D672" s="20" t="s">
        <v>1239</v>
      </c>
      <c r="E672" s="104">
        <v>36080</v>
      </c>
      <c r="F672" s="110">
        <f t="shared" ca="1" si="20"/>
        <v>22</v>
      </c>
      <c r="G672" s="27" t="s">
        <v>1246</v>
      </c>
      <c r="H672" s="28">
        <v>48410</v>
      </c>
      <c r="I672" s="21">
        <v>5</v>
      </c>
      <c r="J672" s="24">
        <f t="shared" si="21"/>
        <v>49819</v>
      </c>
      <c r="M672"/>
    </row>
    <row r="673" spans="1:13" x14ac:dyDescent="0.25">
      <c r="A673" s="20" t="s">
        <v>110</v>
      </c>
      <c r="B673" s="26" t="s">
        <v>1254</v>
      </c>
      <c r="C673" s="20" t="s">
        <v>1227</v>
      </c>
      <c r="D673" s="20" t="s">
        <v>1240</v>
      </c>
      <c r="E673" s="104">
        <v>39802</v>
      </c>
      <c r="F673" s="110">
        <f t="shared" ca="1" si="20"/>
        <v>12</v>
      </c>
      <c r="G673" s="27" t="s">
        <v>21</v>
      </c>
      <c r="H673" s="28">
        <v>22535</v>
      </c>
      <c r="I673" s="21">
        <v>3</v>
      </c>
      <c r="J673" s="24">
        <f t="shared" si="21"/>
        <v>23191</v>
      </c>
      <c r="M673"/>
    </row>
    <row r="674" spans="1:13" x14ac:dyDescent="0.25">
      <c r="A674" s="20" t="s">
        <v>68</v>
      </c>
      <c r="B674" s="26" t="s">
        <v>1252</v>
      </c>
      <c r="C674" s="20" t="s">
        <v>1225</v>
      </c>
      <c r="D674" s="20" t="s">
        <v>1239</v>
      </c>
      <c r="E674" s="104">
        <v>36893</v>
      </c>
      <c r="F674" s="110">
        <f t="shared" ca="1" si="20"/>
        <v>20</v>
      </c>
      <c r="G674" s="27" t="s">
        <v>1246</v>
      </c>
      <c r="H674" s="28">
        <v>33640</v>
      </c>
      <c r="I674" s="21">
        <v>3</v>
      </c>
      <c r="J674" s="24">
        <f t="shared" si="21"/>
        <v>34619</v>
      </c>
      <c r="M674"/>
    </row>
    <row r="675" spans="1:13" x14ac:dyDescent="0.25">
      <c r="A675" s="20" t="s">
        <v>399</v>
      </c>
      <c r="B675" s="26" t="s">
        <v>1254</v>
      </c>
      <c r="C675" s="20" t="s">
        <v>457</v>
      </c>
      <c r="D675" s="20" t="s">
        <v>1239</v>
      </c>
      <c r="E675" s="104">
        <v>39069</v>
      </c>
      <c r="F675" s="110">
        <f t="shared" ca="1" si="20"/>
        <v>14</v>
      </c>
      <c r="G675" s="27" t="s">
        <v>1244</v>
      </c>
      <c r="H675" s="28">
        <v>37670</v>
      </c>
      <c r="I675" s="21">
        <v>3</v>
      </c>
      <c r="J675" s="24">
        <f t="shared" si="21"/>
        <v>38766</v>
      </c>
      <c r="M675"/>
    </row>
    <row r="676" spans="1:13" x14ac:dyDescent="0.25">
      <c r="A676" s="20" t="s">
        <v>315</v>
      </c>
      <c r="B676" s="26" t="s">
        <v>1251</v>
      </c>
      <c r="C676" s="20" t="s">
        <v>1236</v>
      </c>
      <c r="D676" s="20" t="s">
        <v>1239</v>
      </c>
      <c r="E676" s="104">
        <v>39002</v>
      </c>
      <c r="F676" s="110">
        <f t="shared" ca="1" si="20"/>
        <v>14</v>
      </c>
      <c r="G676" s="27" t="s">
        <v>1246</v>
      </c>
      <c r="H676" s="28">
        <v>32120</v>
      </c>
      <c r="I676" s="21">
        <v>1</v>
      </c>
      <c r="J676" s="24">
        <f t="shared" si="21"/>
        <v>33055</v>
      </c>
      <c r="M676"/>
    </row>
    <row r="677" spans="1:13" x14ac:dyDescent="0.25">
      <c r="A677" s="20" t="s">
        <v>267</v>
      </c>
      <c r="B677" s="26" t="s">
        <v>1253</v>
      </c>
      <c r="C677" s="20" t="s">
        <v>1234</v>
      </c>
      <c r="D677" s="20" t="s">
        <v>1241</v>
      </c>
      <c r="E677" s="104">
        <v>40054</v>
      </c>
      <c r="F677" s="110">
        <f t="shared" ca="1" si="20"/>
        <v>11</v>
      </c>
      <c r="G677" s="27" t="s">
        <v>1248</v>
      </c>
      <c r="H677" s="28">
        <v>56920</v>
      </c>
      <c r="I677" s="21">
        <v>4</v>
      </c>
      <c r="J677" s="24">
        <f t="shared" si="21"/>
        <v>58576</v>
      </c>
      <c r="M677"/>
    </row>
    <row r="678" spans="1:13" x14ac:dyDescent="0.25">
      <c r="A678" s="20" t="s">
        <v>255</v>
      </c>
      <c r="B678" s="26" t="s">
        <v>1251</v>
      </c>
      <c r="C678" s="20" t="s">
        <v>229</v>
      </c>
      <c r="D678" s="20" t="s">
        <v>1239</v>
      </c>
      <c r="E678" s="104">
        <v>40552</v>
      </c>
      <c r="F678" s="110">
        <f t="shared" ca="1" si="20"/>
        <v>10</v>
      </c>
      <c r="G678" s="27" t="s">
        <v>1243</v>
      </c>
      <c r="H678" s="28">
        <v>62740</v>
      </c>
      <c r="I678" s="21">
        <v>4</v>
      </c>
      <c r="J678" s="24">
        <f t="shared" si="21"/>
        <v>64566</v>
      </c>
      <c r="M678"/>
    </row>
    <row r="679" spans="1:13" x14ac:dyDescent="0.25">
      <c r="A679" s="20" t="s">
        <v>170</v>
      </c>
      <c r="B679" s="26" t="s">
        <v>1250</v>
      </c>
      <c r="C679" s="20" t="s">
        <v>1232</v>
      </c>
      <c r="D679" s="20" t="s">
        <v>1241</v>
      </c>
      <c r="E679" s="105">
        <v>40449</v>
      </c>
      <c r="F679" s="110">
        <f t="shared" ca="1" si="20"/>
        <v>10</v>
      </c>
      <c r="G679" s="27" t="s">
        <v>1248</v>
      </c>
      <c r="H679" s="28">
        <v>88840</v>
      </c>
      <c r="I679" s="21">
        <v>5</v>
      </c>
      <c r="J679" s="24">
        <f t="shared" si="21"/>
        <v>91425</v>
      </c>
      <c r="M679"/>
    </row>
    <row r="680" spans="1:13" x14ac:dyDescent="0.25">
      <c r="A680" s="20" t="s">
        <v>260</v>
      </c>
      <c r="B680" s="26" t="s">
        <v>1251</v>
      </c>
      <c r="C680" s="20" t="s">
        <v>229</v>
      </c>
      <c r="D680" s="20" t="s">
        <v>1240</v>
      </c>
      <c r="E680" s="104">
        <v>37141</v>
      </c>
      <c r="F680" s="110">
        <f t="shared" ca="1" si="20"/>
        <v>19</v>
      </c>
      <c r="G680" s="27" t="s">
        <v>21</v>
      </c>
      <c r="H680" s="28">
        <v>15910</v>
      </c>
      <c r="I680" s="21">
        <v>3</v>
      </c>
      <c r="J680" s="24">
        <f t="shared" si="21"/>
        <v>16373</v>
      </c>
      <c r="M680"/>
    </row>
    <row r="681" spans="1:13" x14ac:dyDescent="0.25">
      <c r="A681" s="20" t="s">
        <v>326</v>
      </c>
      <c r="B681" s="26" t="s">
        <v>1252</v>
      </c>
      <c r="C681" s="20" t="s">
        <v>1236</v>
      </c>
      <c r="D681" s="20" t="s">
        <v>1242</v>
      </c>
      <c r="E681" s="104">
        <v>35869</v>
      </c>
      <c r="F681" s="110">
        <f t="shared" ca="1" si="20"/>
        <v>23</v>
      </c>
      <c r="G681" s="27" t="s">
        <v>1248</v>
      </c>
      <c r="H681" s="28">
        <v>17912</v>
      </c>
      <c r="I681" s="21">
        <v>5</v>
      </c>
      <c r="J681" s="24">
        <f t="shared" si="21"/>
        <v>18433</v>
      </c>
      <c r="M681"/>
    </row>
    <row r="682" spans="1:13" x14ac:dyDescent="0.25">
      <c r="A682" s="20" t="s">
        <v>316</v>
      </c>
      <c r="B682" s="26" t="s">
        <v>1252</v>
      </c>
      <c r="C682" s="20" t="s">
        <v>1236</v>
      </c>
      <c r="D682" s="20" t="s">
        <v>1239</v>
      </c>
      <c r="E682" s="104">
        <v>39153</v>
      </c>
      <c r="F682" s="110">
        <f t="shared" ca="1" si="20"/>
        <v>14</v>
      </c>
      <c r="G682" s="27" t="s">
        <v>1246</v>
      </c>
      <c r="H682" s="28">
        <v>43600</v>
      </c>
      <c r="I682" s="21">
        <v>5</v>
      </c>
      <c r="J682" s="24">
        <f t="shared" si="21"/>
        <v>44869</v>
      </c>
      <c r="M682"/>
    </row>
    <row r="683" spans="1:13" x14ac:dyDescent="0.25">
      <c r="A683" s="20" t="s">
        <v>127</v>
      </c>
      <c r="B683" s="26" t="s">
        <v>1253</v>
      </c>
      <c r="C683" s="20" t="s">
        <v>1230</v>
      </c>
      <c r="D683" s="20" t="s">
        <v>1241</v>
      </c>
      <c r="E683" s="104">
        <v>40468</v>
      </c>
      <c r="F683" s="110">
        <f t="shared" ca="1" si="20"/>
        <v>10</v>
      </c>
      <c r="G683" s="27" t="s">
        <v>1248</v>
      </c>
      <c r="H683" s="28">
        <v>39440</v>
      </c>
      <c r="I683" s="21">
        <v>4</v>
      </c>
      <c r="J683" s="24">
        <f t="shared" si="21"/>
        <v>40588</v>
      </c>
      <c r="M683"/>
    </row>
    <row r="684" spans="1:13" x14ac:dyDescent="0.25">
      <c r="A684" s="20" t="s">
        <v>236</v>
      </c>
      <c r="B684" s="26" t="s">
        <v>1253</v>
      </c>
      <c r="C684" s="20" t="s">
        <v>229</v>
      </c>
      <c r="D684" s="20" t="s">
        <v>1241</v>
      </c>
      <c r="E684" s="104">
        <v>39592</v>
      </c>
      <c r="F684" s="110">
        <f t="shared" ca="1" si="20"/>
        <v>12</v>
      </c>
      <c r="G684" s="27" t="s">
        <v>1248</v>
      </c>
      <c r="H684" s="28">
        <v>57520</v>
      </c>
      <c r="I684" s="21">
        <v>3</v>
      </c>
      <c r="J684" s="24">
        <f t="shared" si="21"/>
        <v>59194</v>
      </c>
      <c r="M684"/>
    </row>
    <row r="685" spans="1:13" x14ac:dyDescent="0.25">
      <c r="A685" s="20" t="s">
        <v>571</v>
      </c>
      <c r="B685" s="26" t="s">
        <v>1249</v>
      </c>
      <c r="C685" s="20" t="s">
        <v>1224</v>
      </c>
      <c r="D685" s="20" t="s">
        <v>1239</v>
      </c>
      <c r="E685" s="104">
        <v>36077</v>
      </c>
      <c r="F685" s="110">
        <f t="shared" ca="1" si="20"/>
        <v>22</v>
      </c>
      <c r="G685" s="27" t="s">
        <v>1246</v>
      </c>
      <c r="H685" s="28">
        <v>50110</v>
      </c>
      <c r="I685" s="21">
        <v>1</v>
      </c>
      <c r="J685" s="24">
        <f t="shared" si="21"/>
        <v>51568</v>
      </c>
      <c r="M685"/>
    </row>
    <row r="686" spans="1:13" x14ac:dyDescent="0.25">
      <c r="A686" s="20" t="s">
        <v>84</v>
      </c>
      <c r="B686" s="26" t="s">
        <v>1251</v>
      </c>
      <c r="C686" s="20" t="s">
        <v>1227</v>
      </c>
      <c r="D686" s="20" t="s">
        <v>1241</v>
      </c>
      <c r="E686" s="104">
        <v>39922</v>
      </c>
      <c r="F686" s="110">
        <f t="shared" ca="1" si="20"/>
        <v>12</v>
      </c>
      <c r="G686" s="27" t="s">
        <v>1248</v>
      </c>
      <c r="H686" s="28">
        <v>25790</v>
      </c>
      <c r="I686" s="21">
        <v>3</v>
      </c>
      <c r="J686" s="24">
        <f t="shared" si="21"/>
        <v>26540</v>
      </c>
      <c r="M686"/>
    </row>
    <row r="687" spans="1:13" x14ac:dyDescent="0.25">
      <c r="A687" s="20" t="s">
        <v>279</v>
      </c>
      <c r="B687" s="26" t="s">
        <v>1250</v>
      </c>
      <c r="C687" s="20" t="s">
        <v>1234</v>
      </c>
      <c r="D687" s="20" t="s">
        <v>1239</v>
      </c>
      <c r="E687" s="104">
        <v>39199</v>
      </c>
      <c r="F687" s="110">
        <f t="shared" ca="1" si="20"/>
        <v>14</v>
      </c>
      <c r="G687" s="27" t="s">
        <v>1243</v>
      </c>
      <c r="H687" s="28">
        <v>31840</v>
      </c>
      <c r="I687" s="21">
        <v>1</v>
      </c>
      <c r="J687" s="24">
        <f t="shared" si="21"/>
        <v>32767</v>
      </c>
      <c r="M687"/>
    </row>
    <row r="688" spans="1:13" x14ac:dyDescent="0.25">
      <c r="A688" s="20" t="s">
        <v>317</v>
      </c>
      <c r="B688" s="26" t="s">
        <v>1250</v>
      </c>
      <c r="C688" s="20" t="s">
        <v>1236</v>
      </c>
      <c r="D688" s="20" t="s">
        <v>1239</v>
      </c>
      <c r="E688" s="104">
        <v>38902</v>
      </c>
      <c r="F688" s="110">
        <f t="shared" ca="1" si="20"/>
        <v>14</v>
      </c>
      <c r="G688" s="27" t="s">
        <v>1243</v>
      </c>
      <c r="H688" s="28">
        <v>73560</v>
      </c>
      <c r="I688" s="21">
        <v>3</v>
      </c>
      <c r="J688" s="24">
        <f t="shared" si="21"/>
        <v>75701</v>
      </c>
      <c r="M688"/>
    </row>
    <row r="689" spans="1:13" x14ac:dyDescent="0.25">
      <c r="A689" s="20" t="s">
        <v>203</v>
      </c>
      <c r="B689" s="26" t="s">
        <v>1252</v>
      </c>
      <c r="C689" s="20" t="s">
        <v>1232</v>
      </c>
      <c r="D689" s="20" t="s">
        <v>1239</v>
      </c>
      <c r="E689" s="104">
        <v>38146</v>
      </c>
      <c r="F689" s="110">
        <f t="shared" ca="1" si="20"/>
        <v>16</v>
      </c>
      <c r="G689" s="27" t="s">
        <v>1243</v>
      </c>
      <c r="H689" s="28">
        <v>47340</v>
      </c>
      <c r="I689" s="21">
        <v>2</v>
      </c>
      <c r="J689" s="24">
        <f t="shared" si="21"/>
        <v>48718</v>
      </c>
      <c r="M689"/>
    </row>
    <row r="690" spans="1:13" x14ac:dyDescent="0.25">
      <c r="A690" s="20" t="s">
        <v>318</v>
      </c>
      <c r="B690" s="26" t="s">
        <v>1250</v>
      </c>
      <c r="C690" s="20" t="s">
        <v>1236</v>
      </c>
      <c r="D690" s="20" t="s">
        <v>1239</v>
      </c>
      <c r="E690" s="104">
        <v>40521</v>
      </c>
      <c r="F690" s="110">
        <f t="shared" ca="1" si="20"/>
        <v>10</v>
      </c>
      <c r="G690" s="27" t="s">
        <v>1246</v>
      </c>
      <c r="H690" s="28">
        <v>34330</v>
      </c>
      <c r="I690" s="21">
        <v>3</v>
      </c>
      <c r="J690" s="24">
        <f t="shared" si="21"/>
        <v>35329</v>
      </c>
      <c r="M690"/>
    </row>
    <row r="691" spans="1:13" x14ac:dyDescent="0.25">
      <c r="A691" s="20" t="s">
        <v>540</v>
      </c>
      <c r="B691" s="26" t="s">
        <v>1249</v>
      </c>
      <c r="C691" s="20" t="s">
        <v>229</v>
      </c>
      <c r="D691" s="20" t="s">
        <v>1240</v>
      </c>
      <c r="E691" s="104">
        <v>40624</v>
      </c>
      <c r="F691" s="110">
        <f t="shared" ca="1" si="20"/>
        <v>10</v>
      </c>
      <c r="G691" s="27" t="s">
        <v>1244</v>
      </c>
      <c r="H691" s="28">
        <v>13090</v>
      </c>
      <c r="I691" s="21">
        <v>4</v>
      </c>
      <c r="J691" s="24">
        <f t="shared" si="21"/>
        <v>13471</v>
      </c>
      <c r="M691"/>
    </row>
    <row r="692" spans="1:13" x14ac:dyDescent="0.25">
      <c r="A692" s="20" t="s">
        <v>38</v>
      </c>
      <c r="B692" s="26" t="s">
        <v>1251</v>
      </c>
      <c r="C692" s="20" t="s">
        <v>1222</v>
      </c>
      <c r="D692" s="20" t="s">
        <v>1239</v>
      </c>
      <c r="E692" s="104">
        <v>39807</v>
      </c>
      <c r="F692" s="110">
        <f t="shared" ca="1" si="20"/>
        <v>12</v>
      </c>
      <c r="G692" s="27" t="s">
        <v>1245</v>
      </c>
      <c r="H692" s="28">
        <v>88820</v>
      </c>
      <c r="I692" s="21">
        <v>2</v>
      </c>
      <c r="J692" s="24">
        <f t="shared" si="21"/>
        <v>91405</v>
      </c>
      <c r="M692"/>
    </row>
    <row r="693" spans="1:13" x14ac:dyDescent="0.25">
      <c r="A693" s="20" t="s">
        <v>204</v>
      </c>
      <c r="B693" s="26" t="s">
        <v>1250</v>
      </c>
      <c r="C693" s="20" t="s">
        <v>1232</v>
      </c>
      <c r="D693" s="20" t="s">
        <v>1239</v>
      </c>
      <c r="E693" s="104">
        <v>39472</v>
      </c>
      <c r="F693" s="110">
        <f t="shared" ca="1" si="20"/>
        <v>13</v>
      </c>
      <c r="G693" s="27" t="s">
        <v>1243</v>
      </c>
      <c r="H693" s="28">
        <v>87760</v>
      </c>
      <c r="I693" s="21">
        <v>1</v>
      </c>
      <c r="J693" s="24">
        <f t="shared" si="21"/>
        <v>90314</v>
      </c>
      <c r="M693"/>
    </row>
    <row r="694" spans="1:13" x14ac:dyDescent="0.25">
      <c r="A694" s="20" t="s">
        <v>488</v>
      </c>
      <c r="B694" s="26" t="s">
        <v>1249</v>
      </c>
      <c r="C694" s="20" t="s">
        <v>1232</v>
      </c>
      <c r="D694" s="20" t="s">
        <v>1241</v>
      </c>
      <c r="E694" s="104">
        <v>35992</v>
      </c>
      <c r="F694" s="110">
        <f t="shared" ca="1" si="20"/>
        <v>22</v>
      </c>
      <c r="G694" s="27" t="s">
        <v>1248</v>
      </c>
      <c r="H694" s="28">
        <v>68260</v>
      </c>
      <c r="I694" s="21">
        <v>5</v>
      </c>
      <c r="J694" s="24">
        <f t="shared" si="21"/>
        <v>70246</v>
      </c>
      <c r="M694"/>
    </row>
    <row r="695" spans="1:13" x14ac:dyDescent="0.25">
      <c r="A695" s="20" t="s">
        <v>485</v>
      </c>
      <c r="B695" s="26" t="s">
        <v>1249</v>
      </c>
      <c r="C695" s="20" t="s">
        <v>1231</v>
      </c>
      <c r="D695" s="20" t="s">
        <v>1242</v>
      </c>
      <c r="E695" s="104">
        <v>36519</v>
      </c>
      <c r="F695" s="110">
        <f t="shared" ca="1" si="20"/>
        <v>21</v>
      </c>
      <c r="G695" s="27" t="s">
        <v>1246</v>
      </c>
      <c r="H695" s="28">
        <v>61860</v>
      </c>
      <c r="I695" s="21">
        <v>5</v>
      </c>
      <c r="J695" s="24">
        <f t="shared" si="21"/>
        <v>63660</v>
      </c>
      <c r="M695"/>
    </row>
    <row r="696" spans="1:13" x14ac:dyDescent="0.25">
      <c r="A696" s="20" t="s">
        <v>527</v>
      </c>
      <c r="B696" s="26" t="s">
        <v>1249</v>
      </c>
      <c r="C696" s="20" t="s">
        <v>1234</v>
      </c>
      <c r="D696" s="20" t="s">
        <v>1239</v>
      </c>
      <c r="E696" s="104">
        <v>40710</v>
      </c>
      <c r="F696" s="110">
        <f t="shared" ca="1" si="20"/>
        <v>9</v>
      </c>
      <c r="G696" s="27" t="s">
        <v>1246</v>
      </c>
      <c r="H696" s="28">
        <v>32140</v>
      </c>
      <c r="I696" s="21">
        <v>2</v>
      </c>
      <c r="J696" s="24">
        <f t="shared" si="21"/>
        <v>33075</v>
      </c>
      <c r="M696"/>
    </row>
    <row r="697" spans="1:13" x14ac:dyDescent="0.25">
      <c r="A697" s="20" t="s">
        <v>601</v>
      </c>
      <c r="B697" s="26" t="s">
        <v>1249</v>
      </c>
      <c r="C697" s="20" t="s">
        <v>1232</v>
      </c>
      <c r="D697" s="20" t="s">
        <v>1239</v>
      </c>
      <c r="E697" s="104">
        <v>40469</v>
      </c>
      <c r="F697" s="110">
        <f t="shared" ca="1" si="20"/>
        <v>10</v>
      </c>
      <c r="G697" s="27" t="s">
        <v>1245</v>
      </c>
      <c r="H697" s="28">
        <v>45480</v>
      </c>
      <c r="I697" s="21">
        <v>4</v>
      </c>
      <c r="J697" s="24">
        <f t="shared" si="21"/>
        <v>46803</v>
      </c>
      <c r="M697"/>
    </row>
    <row r="698" spans="1:13" x14ac:dyDescent="0.25">
      <c r="A698" s="20" t="s">
        <v>118</v>
      </c>
      <c r="B698" s="26" t="s">
        <v>1251</v>
      </c>
      <c r="C698" s="20" t="s">
        <v>1228</v>
      </c>
      <c r="D698" s="20" t="s">
        <v>1239</v>
      </c>
      <c r="E698" s="104">
        <v>39388</v>
      </c>
      <c r="F698" s="110">
        <f t="shared" ca="1" si="20"/>
        <v>13</v>
      </c>
      <c r="G698" s="27" t="s">
        <v>1243</v>
      </c>
      <c r="H698" s="28">
        <v>71120</v>
      </c>
      <c r="I698" s="21">
        <v>4</v>
      </c>
      <c r="J698" s="24">
        <f t="shared" si="21"/>
        <v>73190</v>
      </c>
      <c r="M698"/>
    </row>
    <row r="699" spans="1:13" x14ac:dyDescent="0.25">
      <c r="A699" s="20" t="s">
        <v>205</v>
      </c>
      <c r="B699" s="26" t="s">
        <v>1254</v>
      </c>
      <c r="C699" s="20" t="s">
        <v>1232</v>
      </c>
      <c r="D699" s="20" t="s">
        <v>1239</v>
      </c>
      <c r="E699" s="104">
        <v>35830</v>
      </c>
      <c r="F699" s="110">
        <f t="shared" ca="1" si="20"/>
        <v>23</v>
      </c>
      <c r="G699" s="27" t="s">
        <v>1244</v>
      </c>
      <c r="H699" s="28">
        <v>35460</v>
      </c>
      <c r="I699" s="21">
        <v>5</v>
      </c>
      <c r="J699" s="24">
        <f t="shared" si="21"/>
        <v>36492</v>
      </c>
      <c r="M699"/>
    </row>
    <row r="700" spans="1:13" x14ac:dyDescent="0.25">
      <c r="A700" s="20" t="s">
        <v>85</v>
      </c>
      <c r="B700" s="26" t="s">
        <v>1254</v>
      </c>
      <c r="C700" s="20" t="s">
        <v>1227</v>
      </c>
      <c r="D700" s="20" t="s">
        <v>1241</v>
      </c>
      <c r="E700" s="104">
        <v>35940</v>
      </c>
      <c r="F700" s="110">
        <f t="shared" ca="1" si="20"/>
        <v>22</v>
      </c>
      <c r="G700" s="27" t="s">
        <v>1248</v>
      </c>
      <c r="H700" s="28">
        <v>88000</v>
      </c>
      <c r="I700" s="21">
        <v>5</v>
      </c>
      <c r="J700" s="24">
        <f t="shared" si="21"/>
        <v>90561</v>
      </c>
      <c r="M700"/>
    </row>
    <row r="701" spans="1:13" x14ac:dyDescent="0.25">
      <c r="A701" s="20" t="s">
        <v>20</v>
      </c>
      <c r="B701" s="26" t="s">
        <v>1252</v>
      </c>
      <c r="C701" s="20" t="s">
        <v>1222</v>
      </c>
      <c r="D701" s="20" t="s">
        <v>1241</v>
      </c>
      <c r="E701" s="104">
        <v>39742</v>
      </c>
      <c r="F701" s="110">
        <f t="shared" ca="1" si="20"/>
        <v>12</v>
      </c>
      <c r="G701" s="27" t="s">
        <v>1248</v>
      </c>
      <c r="H701" s="28">
        <v>23020</v>
      </c>
      <c r="I701" s="21">
        <v>4</v>
      </c>
      <c r="J701" s="24">
        <f t="shared" si="21"/>
        <v>23690</v>
      </c>
      <c r="M701"/>
    </row>
    <row r="702" spans="1:13" x14ac:dyDescent="0.25">
      <c r="A702" s="20" t="s">
        <v>128</v>
      </c>
      <c r="B702" s="26" t="s">
        <v>1250</v>
      </c>
      <c r="C702" s="20" t="s">
        <v>1230</v>
      </c>
      <c r="D702" s="20" t="s">
        <v>1241</v>
      </c>
      <c r="E702" s="104">
        <v>41116</v>
      </c>
      <c r="F702" s="110">
        <f t="shared" ca="1" si="20"/>
        <v>8</v>
      </c>
      <c r="G702" s="27" t="s">
        <v>1248</v>
      </c>
      <c r="H702" s="28">
        <v>32650</v>
      </c>
      <c r="I702" s="21">
        <v>1</v>
      </c>
      <c r="J702" s="24">
        <f t="shared" si="21"/>
        <v>33600</v>
      </c>
      <c r="M702"/>
    </row>
    <row r="703" spans="1:13" x14ac:dyDescent="0.25">
      <c r="A703" s="20" t="s">
        <v>51</v>
      </c>
      <c r="B703" s="26" t="s">
        <v>1252</v>
      </c>
      <c r="C703" s="20" t="s">
        <v>1222</v>
      </c>
      <c r="D703" s="20" t="s">
        <v>1240</v>
      </c>
      <c r="E703" s="105">
        <v>40421</v>
      </c>
      <c r="F703" s="110">
        <f t="shared" ca="1" si="20"/>
        <v>10</v>
      </c>
      <c r="G703" s="27" t="s">
        <v>1245</v>
      </c>
      <c r="H703" s="28">
        <v>49355</v>
      </c>
      <c r="I703" s="21">
        <v>5</v>
      </c>
      <c r="J703" s="24">
        <f t="shared" si="21"/>
        <v>50791</v>
      </c>
      <c r="M703"/>
    </row>
    <row r="704" spans="1:13" x14ac:dyDescent="0.25">
      <c r="A704" s="20" t="s">
        <v>69</v>
      </c>
      <c r="B704" s="26" t="s">
        <v>1250</v>
      </c>
      <c r="C704" s="20" t="s">
        <v>1225</v>
      </c>
      <c r="D704" s="20" t="s">
        <v>1239</v>
      </c>
      <c r="E704" s="104">
        <v>39414</v>
      </c>
      <c r="F704" s="110">
        <f t="shared" ca="1" si="20"/>
        <v>13</v>
      </c>
      <c r="G704" s="27" t="s">
        <v>1243</v>
      </c>
      <c r="H704" s="28">
        <v>73440</v>
      </c>
      <c r="I704" s="21">
        <v>1</v>
      </c>
      <c r="J704" s="24">
        <f t="shared" si="21"/>
        <v>75577</v>
      </c>
      <c r="M704"/>
    </row>
    <row r="705" spans="1:13" x14ac:dyDescent="0.25">
      <c r="A705" s="20" t="s">
        <v>369</v>
      </c>
      <c r="B705" s="26" t="s">
        <v>1250</v>
      </c>
      <c r="C705" s="20" t="s">
        <v>1236</v>
      </c>
      <c r="D705" s="20" t="s">
        <v>1239</v>
      </c>
      <c r="E705" s="104">
        <v>38914</v>
      </c>
      <c r="F705" s="110">
        <f t="shared" ca="1" si="20"/>
        <v>14</v>
      </c>
      <c r="G705" s="27" t="s">
        <v>1246</v>
      </c>
      <c r="H705" s="28">
        <v>41380</v>
      </c>
      <c r="I705" s="21">
        <v>2</v>
      </c>
      <c r="J705" s="24">
        <f t="shared" si="21"/>
        <v>42584</v>
      </c>
      <c r="M705"/>
    </row>
    <row r="706" spans="1:13" x14ac:dyDescent="0.25">
      <c r="A706" s="20" t="s">
        <v>294</v>
      </c>
      <c r="B706" s="26" t="s">
        <v>1253</v>
      </c>
      <c r="C706" s="20" t="s">
        <v>1236</v>
      </c>
      <c r="D706" s="20" t="s">
        <v>1241</v>
      </c>
      <c r="E706" s="104">
        <v>37082</v>
      </c>
      <c r="F706" s="110">
        <f t="shared" ref="F706:F742" ca="1" si="22">DATEDIF(E706,TODAY(),"y")</f>
        <v>19</v>
      </c>
      <c r="G706" s="27" t="s">
        <v>1248</v>
      </c>
      <c r="H706" s="28">
        <v>46780</v>
      </c>
      <c r="I706" s="21">
        <v>2</v>
      </c>
      <c r="J706" s="24">
        <f t="shared" ref="J706:J742" si="23">ROUND(H706*$K$1+H706,0)</f>
        <v>48141</v>
      </c>
      <c r="M706"/>
    </row>
    <row r="707" spans="1:13" x14ac:dyDescent="0.25">
      <c r="A707" s="20" t="s">
        <v>103</v>
      </c>
      <c r="B707" s="26" t="s">
        <v>1253</v>
      </c>
      <c r="C707" s="20" t="s">
        <v>1227</v>
      </c>
      <c r="D707" s="20" t="s">
        <v>1239</v>
      </c>
      <c r="E707" s="104">
        <v>40575</v>
      </c>
      <c r="F707" s="110">
        <f t="shared" ca="1" si="22"/>
        <v>10</v>
      </c>
      <c r="G707" s="27" t="s">
        <v>21</v>
      </c>
      <c r="H707" s="28">
        <v>74710</v>
      </c>
      <c r="I707" s="21">
        <v>2</v>
      </c>
      <c r="J707" s="24">
        <f t="shared" si="23"/>
        <v>76884</v>
      </c>
      <c r="M707"/>
    </row>
    <row r="708" spans="1:13" x14ac:dyDescent="0.25">
      <c r="A708" s="20" t="s">
        <v>206</v>
      </c>
      <c r="B708" s="26" t="s">
        <v>1250</v>
      </c>
      <c r="C708" s="20" t="s">
        <v>1232</v>
      </c>
      <c r="D708" s="20" t="s">
        <v>1239</v>
      </c>
      <c r="E708" s="104">
        <v>38990</v>
      </c>
      <c r="F708" s="110">
        <f t="shared" ca="1" si="22"/>
        <v>14</v>
      </c>
      <c r="G708" s="27" t="s">
        <v>1245</v>
      </c>
      <c r="H708" s="28">
        <v>66430</v>
      </c>
      <c r="I708" s="21">
        <v>2</v>
      </c>
      <c r="J708" s="24">
        <f t="shared" si="23"/>
        <v>68363</v>
      </c>
      <c r="M708"/>
    </row>
    <row r="709" spans="1:13" x14ac:dyDescent="0.25">
      <c r="A709" s="20" t="s">
        <v>261</v>
      </c>
      <c r="B709" s="26" t="s">
        <v>1250</v>
      </c>
      <c r="C709" s="20" t="s">
        <v>229</v>
      </c>
      <c r="D709" s="20" t="s">
        <v>1240</v>
      </c>
      <c r="E709" s="104">
        <v>36094</v>
      </c>
      <c r="F709" s="110">
        <f t="shared" ca="1" si="22"/>
        <v>22</v>
      </c>
      <c r="G709" s="27" t="s">
        <v>1243</v>
      </c>
      <c r="H709" s="28">
        <v>47885</v>
      </c>
      <c r="I709" s="21">
        <v>1</v>
      </c>
      <c r="J709" s="24">
        <f t="shared" si="23"/>
        <v>49278</v>
      </c>
      <c r="M709"/>
    </row>
    <row r="710" spans="1:13" x14ac:dyDescent="0.25">
      <c r="A710" s="20" t="s">
        <v>39</v>
      </c>
      <c r="B710" s="26" t="s">
        <v>1254</v>
      </c>
      <c r="C710" s="20" t="s">
        <v>1222</v>
      </c>
      <c r="D710" s="20" t="s">
        <v>1239</v>
      </c>
      <c r="E710" s="104">
        <v>39519</v>
      </c>
      <c r="F710" s="110">
        <f t="shared" ca="1" si="22"/>
        <v>13</v>
      </c>
      <c r="G710" s="27" t="s">
        <v>21</v>
      </c>
      <c r="H710" s="28">
        <v>61330</v>
      </c>
      <c r="I710" s="21">
        <v>2</v>
      </c>
      <c r="J710" s="24">
        <f t="shared" si="23"/>
        <v>63115</v>
      </c>
      <c r="M710"/>
    </row>
    <row r="711" spans="1:13" x14ac:dyDescent="0.25">
      <c r="A711" s="20" t="s">
        <v>207</v>
      </c>
      <c r="B711" s="26" t="s">
        <v>1252</v>
      </c>
      <c r="C711" s="20" t="s">
        <v>1232</v>
      </c>
      <c r="D711" s="20" t="s">
        <v>1239</v>
      </c>
      <c r="E711" s="104">
        <v>39403</v>
      </c>
      <c r="F711" s="110">
        <f t="shared" ca="1" si="22"/>
        <v>13</v>
      </c>
      <c r="G711" s="27" t="s">
        <v>1245</v>
      </c>
      <c r="H711" s="28">
        <v>38940</v>
      </c>
      <c r="I711" s="21">
        <v>2</v>
      </c>
      <c r="J711" s="24">
        <f t="shared" si="23"/>
        <v>40073</v>
      </c>
      <c r="M711"/>
    </row>
    <row r="712" spans="1:13" x14ac:dyDescent="0.25">
      <c r="A712" s="20" t="s">
        <v>289</v>
      </c>
      <c r="B712" s="26" t="s">
        <v>1252</v>
      </c>
      <c r="C712" s="20" t="s">
        <v>1235</v>
      </c>
      <c r="D712" s="20" t="s">
        <v>1240</v>
      </c>
      <c r="E712" s="108">
        <v>39735</v>
      </c>
      <c r="F712" s="110">
        <f t="shared" ca="1" si="22"/>
        <v>12</v>
      </c>
      <c r="G712" s="27" t="s">
        <v>1245</v>
      </c>
      <c r="H712" s="28">
        <v>39620</v>
      </c>
      <c r="I712" s="21">
        <v>5</v>
      </c>
      <c r="J712" s="24">
        <f t="shared" si="23"/>
        <v>40773</v>
      </c>
      <c r="M712"/>
    </row>
    <row r="713" spans="1:13" x14ac:dyDescent="0.25">
      <c r="A713" s="20" t="s">
        <v>208</v>
      </c>
      <c r="B713" s="26" t="s">
        <v>1250</v>
      </c>
      <c r="C713" s="20" t="s">
        <v>1232</v>
      </c>
      <c r="D713" s="20" t="s">
        <v>1239</v>
      </c>
      <c r="E713" s="104">
        <v>37866</v>
      </c>
      <c r="F713" s="110">
        <f t="shared" ca="1" si="22"/>
        <v>17</v>
      </c>
      <c r="G713" s="27" t="s">
        <v>1245</v>
      </c>
      <c r="H713" s="28">
        <v>54230</v>
      </c>
      <c r="I713" s="21">
        <v>5</v>
      </c>
      <c r="J713" s="24">
        <f t="shared" si="23"/>
        <v>55808</v>
      </c>
      <c r="M713"/>
    </row>
    <row r="714" spans="1:13" x14ac:dyDescent="0.25">
      <c r="A714" s="29" t="s">
        <v>54</v>
      </c>
      <c r="B714" s="26" t="s">
        <v>1254</v>
      </c>
      <c r="C714" s="29" t="s">
        <v>1223</v>
      </c>
      <c r="D714" s="29" t="s">
        <v>1239</v>
      </c>
      <c r="E714" s="106">
        <v>39447</v>
      </c>
      <c r="F714" s="110">
        <f t="shared" ca="1" si="22"/>
        <v>13</v>
      </c>
      <c r="G714" s="27" t="s">
        <v>1244</v>
      </c>
      <c r="H714" s="28">
        <v>72830</v>
      </c>
      <c r="I714" s="21">
        <v>2</v>
      </c>
      <c r="J714" s="24">
        <f t="shared" si="23"/>
        <v>74949</v>
      </c>
      <c r="M714"/>
    </row>
    <row r="715" spans="1:13" x14ac:dyDescent="0.25">
      <c r="A715" s="20" t="s">
        <v>370</v>
      </c>
      <c r="B715" s="26" t="s">
        <v>1254</v>
      </c>
      <c r="C715" s="20" t="s">
        <v>1236</v>
      </c>
      <c r="D715" s="20" t="s">
        <v>1239</v>
      </c>
      <c r="E715" s="105">
        <v>40536</v>
      </c>
      <c r="F715" s="110">
        <f t="shared" ca="1" si="22"/>
        <v>10</v>
      </c>
      <c r="G715" s="27" t="s">
        <v>1246</v>
      </c>
      <c r="H715" s="28">
        <v>70730</v>
      </c>
      <c r="I715" s="21">
        <v>1</v>
      </c>
      <c r="J715" s="24">
        <f t="shared" si="23"/>
        <v>72788</v>
      </c>
      <c r="M715"/>
    </row>
    <row r="716" spans="1:13" x14ac:dyDescent="0.25">
      <c r="A716" s="20" t="s">
        <v>86</v>
      </c>
      <c r="B716" s="26" t="s">
        <v>1252</v>
      </c>
      <c r="C716" s="20" t="s">
        <v>1227</v>
      </c>
      <c r="D716" s="20" t="s">
        <v>1241</v>
      </c>
      <c r="E716" s="104">
        <v>40273</v>
      </c>
      <c r="F716" s="110">
        <f t="shared" ca="1" si="22"/>
        <v>11</v>
      </c>
      <c r="G716" s="27" t="s">
        <v>1248</v>
      </c>
      <c r="H716" s="28">
        <v>50550</v>
      </c>
      <c r="I716" s="21">
        <v>2</v>
      </c>
      <c r="J716" s="24">
        <f t="shared" si="23"/>
        <v>52021</v>
      </c>
      <c r="M716"/>
    </row>
    <row r="717" spans="1:13" x14ac:dyDescent="0.25">
      <c r="A717" s="20" t="s">
        <v>371</v>
      </c>
      <c r="B717" s="26" t="s">
        <v>1250</v>
      </c>
      <c r="C717" s="20" t="s">
        <v>1236</v>
      </c>
      <c r="D717" s="20" t="s">
        <v>1239</v>
      </c>
      <c r="E717" s="104">
        <v>36619</v>
      </c>
      <c r="F717" s="110">
        <f t="shared" ca="1" si="22"/>
        <v>21</v>
      </c>
      <c r="G717" s="27" t="s">
        <v>1245</v>
      </c>
      <c r="H717" s="28">
        <v>71970</v>
      </c>
      <c r="I717" s="21">
        <v>4</v>
      </c>
      <c r="J717" s="24">
        <f t="shared" si="23"/>
        <v>74064</v>
      </c>
      <c r="M717"/>
    </row>
    <row r="718" spans="1:13" x14ac:dyDescent="0.25">
      <c r="A718" s="20" t="s">
        <v>40</v>
      </c>
      <c r="B718" s="26" t="s">
        <v>1250</v>
      </c>
      <c r="C718" s="20" t="s">
        <v>1222</v>
      </c>
      <c r="D718" s="20" t="s">
        <v>1239</v>
      </c>
      <c r="E718" s="104">
        <v>39446</v>
      </c>
      <c r="F718" s="110">
        <f t="shared" ca="1" si="22"/>
        <v>13</v>
      </c>
      <c r="G718" s="27" t="s">
        <v>1243</v>
      </c>
      <c r="H718" s="28">
        <v>44650</v>
      </c>
      <c r="I718" s="21">
        <v>1</v>
      </c>
      <c r="J718" s="24">
        <f t="shared" si="23"/>
        <v>45949</v>
      </c>
      <c r="M718"/>
    </row>
    <row r="719" spans="1:13" x14ac:dyDescent="0.25">
      <c r="A719" s="20" t="s">
        <v>41</v>
      </c>
      <c r="B719" s="26" t="s">
        <v>1252</v>
      </c>
      <c r="C719" s="20" t="s">
        <v>1222</v>
      </c>
      <c r="D719" s="20" t="s">
        <v>1239</v>
      </c>
      <c r="E719" s="104">
        <v>40208</v>
      </c>
      <c r="F719" s="110">
        <f t="shared" ca="1" si="22"/>
        <v>11</v>
      </c>
      <c r="G719" s="27" t="s">
        <v>1245</v>
      </c>
      <c r="H719" s="28">
        <v>61148</v>
      </c>
      <c r="I719" s="21">
        <v>2</v>
      </c>
      <c r="J719" s="24">
        <f t="shared" si="23"/>
        <v>62927</v>
      </c>
      <c r="M719"/>
    </row>
    <row r="720" spans="1:13" x14ac:dyDescent="0.25">
      <c r="A720" s="20" t="s">
        <v>87</v>
      </c>
      <c r="B720" s="26" t="s">
        <v>1252</v>
      </c>
      <c r="C720" s="20" t="s">
        <v>1227</v>
      </c>
      <c r="D720" s="20" t="s">
        <v>1241</v>
      </c>
      <c r="E720" s="104">
        <v>39094</v>
      </c>
      <c r="F720" s="110">
        <f t="shared" ca="1" si="22"/>
        <v>14</v>
      </c>
      <c r="G720" s="27" t="s">
        <v>1248</v>
      </c>
      <c r="H720" s="28">
        <v>83020</v>
      </c>
      <c r="I720" s="21">
        <v>4</v>
      </c>
      <c r="J720" s="24">
        <f t="shared" si="23"/>
        <v>85436</v>
      </c>
      <c r="M720"/>
    </row>
    <row r="721" spans="1:13" x14ac:dyDescent="0.25">
      <c r="A721" s="20" t="s">
        <v>209</v>
      </c>
      <c r="B721" s="26" t="s">
        <v>1250</v>
      </c>
      <c r="C721" s="20" t="s">
        <v>1232</v>
      </c>
      <c r="D721" s="20" t="s">
        <v>1239</v>
      </c>
      <c r="E721" s="104">
        <v>36707</v>
      </c>
      <c r="F721" s="110">
        <f t="shared" ca="1" si="22"/>
        <v>20</v>
      </c>
      <c r="G721" s="27" t="s">
        <v>21</v>
      </c>
      <c r="H721" s="28">
        <v>38870</v>
      </c>
      <c r="I721" s="21">
        <v>2</v>
      </c>
      <c r="J721" s="24">
        <f t="shared" si="23"/>
        <v>40001</v>
      </c>
      <c r="M721"/>
    </row>
    <row r="722" spans="1:13" x14ac:dyDescent="0.25">
      <c r="A722" s="20" t="s">
        <v>400</v>
      </c>
      <c r="B722" s="26" t="s">
        <v>1254</v>
      </c>
      <c r="C722" s="20" t="s">
        <v>457</v>
      </c>
      <c r="D722" s="20" t="s">
        <v>1239</v>
      </c>
      <c r="E722" s="104">
        <v>36764</v>
      </c>
      <c r="F722" s="110">
        <f t="shared" ca="1" si="22"/>
        <v>20</v>
      </c>
      <c r="G722" s="27" t="s">
        <v>21</v>
      </c>
      <c r="H722" s="28">
        <v>74840</v>
      </c>
      <c r="I722" s="21">
        <v>4</v>
      </c>
      <c r="J722" s="24">
        <f t="shared" si="23"/>
        <v>77018</v>
      </c>
      <c r="M722"/>
    </row>
    <row r="723" spans="1:13" x14ac:dyDescent="0.25">
      <c r="A723" s="20" t="s">
        <v>104</v>
      </c>
      <c r="B723" s="26" t="s">
        <v>1250</v>
      </c>
      <c r="C723" s="20" t="s">
        <v>1227</v>
      </c>
      <c r="D723" s="20" t="s">
        <v>1239</v>
      </c>
      <c r="E723" s="104">
        <v>39588</v>
      </c>
      <c r="F723" s="110">
        <f t="shared" ca="1" si="22"/>
        <v>12</v>
      </c>
      <c r="G723" s="27" t="s">
        <v>1245</v>
      </c>
      <c r="H723" s="28">
        <v>74670</v>
      </c>
      <c r="I723" s="21">
        <v>5</v>
      </c>
      <c r="J723" s="24">
        <f t="shared" si="23"/>
        <v>76843</v>
      </c>
      <c r="M723"/>
    </row>
    <row r="724" spans="1:13" x14ac:dyDescent="0.25">
      <c r="A724" s="20" t="s">
        <v>401</v>
      </c>
      <c r="B724" s="26" t="s">
        <v>1250</v>
      </c>
      <c r="C724" s="20" t="s">
        <v>457</v>
      </c>
      <c r="D724" s="20" t="s">
        <v>1239</v>
      </c>
      <c r="E724" s="104">
        <v>36260</v>
      </c>
      <c r="F724" s="110">
        <f t="shared" ca="1" si="22"/>
        <v>22</v>
      </c>
      <c r="G724" s="27" t="s">
        <v>1243</v>
      </c>
      <c r="H724" s="28">
        <v>75150</v>
      </c>
      <c r="I724" s="21">
        <v>1</v>
      </c>
      <c r="J724" s="24">
        <f t="shared" si="23"/>
        <v>77337</v>
      </c>
      <c r="M724"/>
    </row>
    <row r="725" spans="1:13" x14ac:dyDescent="0.25">
      <c r="A725" s="20" t="s">
        <v>402</v>
      </c>
      <c r="B725" s="26" t="s">
        <v>1250</v>
      </c>
      <c r="C725" s="20" t="s">
        <v>457</v>
      </c>
      <c r="D725" s="20" t="s">
        <v>1239</v>
      </c>
      <c r="E725" s="104">
        <v>41136</v>
      </c>
      <c r="F725" s="110">
        <f t="shared" ca="1" si="22"/>
        <v>8</v>
      </c>
      <c r="G725" s="27" t="s">
        <v>1243</v>
      </c>
      <c r="H725" s="28">
        <v>79760</v>
      </c>
      <c r="I725" s="21">
        <v>5</v>
      </c>
      <c r="J725" s="24">
        <f t="shared" si="23"/>
        <v>82081</v>
      </c>
      <c r="M725"/>
    </row>
    <row r="726" spans="1:13" x14ac:dyDescent="0.25">
      <c r="A726" s="20" t="s">
        <v>171</v>
      </c>
      <c r="B726" s="26" t="s">
        <v>1250</v>
      </c>
      <c r="C726" s="20" t="s">
        <v>1232</v>
      </c>
      <c r="D726" s="20" t="s">
        <v>1241</v>
      </c>
      <c r="E726" s="104">
        <v>35997</v>
      </c>
      <c r="F726" s="110">
        <f t="shared" ca="1" si="22"/>
        <v>22</v>
      </c>
      <c r="G726" s="27" t="s">
        <v>1248</v>
      </c>
      <c r="H726" s="28">
        <v>72520</v>
      </c>
      <c r="I726" s="21">
        <v>3</v>
      </c>
      <c r="J726" s="24">
        <f t="shared" si="23"/>
        <v>74630</v>
      </c>
      <c r="M726"/>
    </row>
    <row r="727" spans="1:13" x14ac:dyDescent="0.25">
      <c r="A727" s="20" t="s">
        <v>557</v>
      </c>
      <c r="B727" s="26" t="s">
        <v>1249</v>
      </c>
      <c r="C727" s="20" t="s">
        <v>1227</v>
      </c>
      <c r="D727" s="20" t="s">
        <v>1241</v>
      </c>
      <c r="E727" s="104">
        <v>35902</v>
      </c>
      <c r="F727" s="110">
        <f t="shared" ca="1" si="22"/>
        <v>23</v>
      </c>
      <c r="G727" s="27" t="s">
        <v>1248</v>
      </c>
      <c r="H727" s="28">
        <v>63340</v>
      </c>
      <c r="I727" s="21">
        <v>3</v>
      </c>
      <c r="J727" s="24">
        <f t="shared" si="23"/>
        <v>65183</v>
      </c>
      <c r="M727"/>
    </row>
    <row r="728" spans="1:13" x14ac:dyDescent="0.25">
      <c r="A728" s="20" t="s">
        <v>283</v>
      </c>
      <c r="B728" s="26" t="s">
        <v>1253</v>
      </c>
      <c r="C728" s="20" t="s">
        <v>1235</v>
      </c>
      <c r="D728" s="20" t="s">
        <v>1241</v>
      </c>
      <c r="E728" s="104">
        <v>40591</v>
      </c>
      <c r="F728" s="110">
        <f t="shared" ca="1" si="22"/>
        <v>10</v>
      </c>
      <c r="G728" s="27" t="s">
        <v>1248</v>
      </c>
      <c r="H728" s="28">
        <v>49070</v>
      </c>
      <c r="I728" s="21">
        <v>3</v>
      </c>
      <c r="J728" s="24">
        <f t="shared" si="23"/>
        <v>50498</v>
      </c>
      <c r="M728"/>
    </row>
    <row r="729" spans="1:13" x14ac:dyDescent="0.25">
      <c r="A729" s="20" t="s">
        <v>372</v>
      </c>
      <c r="B729" s="26" t="s">
        <v>1253</v>
      </c>
      <c r="C729" s="20" t="s">
        <v>1236</v>
      </c>
      <c r="D729" s="20" t="s">
        <v>1239</v>
      </c>
      <c r="E729" s="104">
        <v>40420</v>
      </c>
      <c r="F729" s="110">
        <f t="shared" ca="1" si="22"/>
        <v>10</v>
      </c>
      <c r="G729" s="27" t="s">
        <v>1243</v>
      </c>
      <c r="H729" s="28">
        <v>31690</v>
      </c>
      <c r="I729" s="21">
        <v>4</v>
      </c>
      <c r="J729" s="24">
        <f t="shared" si="23"/>
        <v>32612</v>
      </c>
      <c r="M729"/>
    </row>
    <row r="730" spans="1:13" x14ac:dyDescent="0.25">
      <c r="A730" s="20" t="s">
        <v>62</v>
      </c>
      <c r="B730" s="26" t="s">
        <v>1250</v>
      </c>
      <c r="C730" s="20" t="s">
        <v>1224</v>
      </c>
      <c r="D730" s="20" t="s">
        <v>1239</v>
      </c>
      <c r="E730" s="104">
        <v>36269</v>
      </c>
      <c r="F730" s="110">
        <f t="shared" ca="1" si="22"/>
        <v>22</v>
      </c>
      <c r="G730" s="27" t="s">
        <v>1246</v>
      </c>
      <c r="H730" s="28">
        <v>61330</v>
      </c>
      <c r="I730" s="21">
        <v>1</v>
      </c>
      <c r="J730" s="24">
        <f t="shared" si="23"/>
        <v>63115</v>
      </c>
      <c r="M730"/>
    </row>
    <row r="731" spans="1:13" x14ac:dyDescent="0.25">
      <c r="A731" s="20" t="s">
        <v>268</v>
      </c>
      <c r="B731" s="26" t="s">
        <v>1250</v>
      </c>
      <c r="C731" s="20" t="s">
        <v>1234</v>
      </c>
      <c r="D731" s="20" t="s">
        <v>1241</v>
      </c>
      <c r="E731" s="104">
        <v>39295</v>
      </c>
      <c r="F731" s="110">
        <f t="shared" ca="1" si="22"/>
        <v>13</v>
      </c>
      <c r="G731" s="27" t="s">
        <v>1248</v>
      </c>
      <c r="H731" s="28">
        <v>40560</v>
      </c>
      <c r="I731" s="21">
        <v>5</v>
      </c>
      <c r="J731" s="24">
        <f t="shared" si="23"/>
        <v>41740</v>
      </c>
      <c r="M731"/>
    </row>
    <row r="732" spans="1:13" x14ac:dyDescent="0.25">
      <c r="A732" s="20" t="s">
        <v>403</v>
      </c>
      <c r="B732" s="26" t="s">
        <v>1253</v>
      </c>
      <c r="C732" s="20" t="s">
        <v>457</v>
      </c>
      <c r="D732" s="20" t="s">
        <v>1239</v>
      </c>
      <c r="E732" s="104">
        <v>36143</v>
      </c>
      <c r="F732" s="110">
        <f t="shared" ca="1" si="22"/>
        <v>22</v>
      </c>
      <c r="G732" s="27" t="s">
        <v>1246</v>
      </c>
      <c r="H732" s="28">
        <v>72090</v>
      </c>
      <c r="I732" s="21">
        <v>5</v>
      </c>
      <c r="J732" s="24">
        <f t="shared" si="23"/>
        <v>74188</v>
      </c>
      <c r="M732"/>
    </row>
    <row r="733" spans="1:13" x14ac:dyDescent="0.25">
      <c r="A733" s="20" t="s">
        <v>105</v>
      </c>
      <c r="B733" s="26" t="s">
        <v>1252</v>
      </c>
      <c r="C733" s="20" t="s">
        <v>1227</v>
      </c>
      <c r="D733" s="20" t="s">
        <v>1239</v>
      </c>
      <c r="E733" s="104">
        <v>38954</v>
      </c>
      <c r="F733" s="110">
        <f t="shared" ca="1" si="22"/>
        <v>14</v>
      </c>
      <c r="G733" s="27" t="s">
        <v>1243</v>
      </c>
      <c r="H733" s="28">
        <v>40920</v>
      </c>
      <c r="I733" s="21">
        <v>4</v>
      </c>
      <c r="J733" s="24">
        <f t="shared" si="23"/>
        <v>42111</v>
      </c>
      <c r="M733"/>
    </row>
    <row r="734" spans="1:13" x14ac:dyDescent="0.25">
      <c r="A734" s="20" t="s">
        <v>228</v>
      </c>
      <c r="B734" s="26" t="s">
        <v>1253</v>
      </c>
      <c r="C734" s="20" t="s">
        <v>1233</v>
      </c>
      <c r="D734" s="20" t="s">
        <v>1239</v>
      </c>
      <c r="E734" s="104">
        <v>37407</v>
      </c>
      <c r="F734" s="110">
        <f t="shared" ca="1" si="22"/>
        <v>18</v>
      </c>
      <c r="G734" s="27" t="s">
        <v>1243</v>
      </c>
      <c r="H734" s="28">
        <v>59140</v>
      </c>
      <c r="I734" s="21">
        <v>5</v>
      </c>
      <c r="J734" s="24">
        <f t="shared" si="23"/>
        <v>60861</v>
      </c>
      <c r="M734"/>
    </row>
    <row r="735" spans="1:13" x14ac:dyDescent="0.25">
      <c r="A735" s="20" t="s">
        <v>42</v>
      </c>
      <c r="B735" s="26" t="s">
        <v>1250</v>
      </c>
      <c r="C735" s="20" t="s">
        <v>1222</v>
      </c>
      <c r="D735" s="20" t="s">
        <v>1239</v>
      </c>
      <c r="E735" s="104">
        <v>40878</v>
      </c>
      <c r="F735" s="110">
        <f t="shared" ca="1" si="22"/>
        <v>9</v>
      </c>
      <c r="G735" s="27" t="s">
        <v>21</v>
      </c>
      <c r="H735" s="28">
        <v>71680</v>
      </c>
      <c r="I735" s="21">
        <v>4</v>
      </c>
      <c r="J735" s="24">
        <f t="shared" si="23"/>
        <v>73766</v>
      </c>
      <c r="M735"/>
    </row>
    <row r="736" spans="1:13" x14ac:dyDescent="0.25">
      <c r="A736" s="20" t="s">
        <v>70</v>
      </c>
      <c r="B736" s="26" t="s">
        <v>1252</v>
      </c>
      <c r="C736" s="20" t="s">
        <v>1225</v>
      </c>
      <c r="D736" s="20" t="s">
        <v>1239</v>
      </c>
      <c r="E736" s="104">
        <v>40856</v>
      </c>
      <c r="F736" s="110">
        <f t="shared" ca="1" si="22"/>
        <v>9</v>
      </c>
      <c r="G736" s="27" t="s">
        <v>1245</v>
      </c>
      <c r="H736" s="28">
        <v>41350</v>
      </c>
      <c r="I736" s="21">
        <v>2</v>
      </c>
      <c r="J736" s="24">
        <f t="shared" si="23"/>
        <v>42553</v>
      </c>
      <c r="M736"/>
    </row>
    <row r="737" spans="1:13" x14ac:dyDescent="0.25">
      <c r="A737" s="20" t="s">
        <v>535</v>
      </c>
      <c r="B737" s="26" t="s">
        <v>1249</v>
      </c>
      <c r="C737" s="20" t="s">
        <v>1222</v>
      </c>
      <c r="D737" s="20" t="s">
        <v>1239</v>
      </c>
      <c r="E737" s="104">
        <v>36536</v>
      </c>
      <c r="F737" s="110">
        <f t="shared" ca="1" si="22"/>
        <v>21</v>
      </c>
      <c r="G737" s="27" t="s">
        <v>1243</v>
      </c>
      <c r="H737" s="28">
        <v>62400</v>
      </c>
      <c r="I737" s="21">
        <v>4</v>
      </c>
      <c r="J737" s="24">
        <f t="shared" si="23"/>
        <v>64216</v>
      </c>
      <c r="M737"/>
    </row>
    <row r="738" spans="1:13" x14ac:dyDescent="0.25">
      <c r="A738" s="20" t="s">
        <v>583</v>
      </c>
      <c r="B738" s="26" t="s">
        <v>1249</v>
      </c>
      <c r="C738" s="20" t="s">
        <v>1232</v>
      </c>
      <c r="D738" s="20" t="s">
        <v>1241</v>
      </c>
      <c r="E738" s="104">
        <v>40470</v>
      </c>
      <c r="F738" s="110">
        <f t="shared" ca="1" si="22"/>
        <v>10</v>
      </c>
      <c r="G738" s="27" t="s">
        <v>1248</v>
      </c>
      <c r="H738" s="28">
        <v>37840</v>
      </c>
      <c r="I738" s="21">
        <v>1</v>
      </c>
      <c r="J738" s="24">
        <f t="shared" si="23"/>
        <v>38941</v>
      </c>
      <c r="M738"/>
    </row>
    <row r="739" spans="1:13" x14ac:dyDescent="0.25">
      <c r="A739" s="20" t="s">
        <v>143</v>
      </c>
      <c r="B739" s="26" t="s">
        <v>1250</v>
      </c>
      <c r="C739" s="20" t="s">
        <v>1230</v>
      </c>
      <c r="D739" s="20" t="s">
        <v>1239</v>
      </c>
      <c r="E739" s="104">
        <v>40492</v>
      </c>
      <c r="F739" s="110">
        <f t="shared" ca="1" si="22"/>
        <v>10</v>
      </c>
      <c r="G739" s="27" t="s">
        <v>21</v>
      </c>
      <c r="H739" s="28">
        <v>67230</v>
      </c>
      <c r="I739" s="21">
        <v>4</v>
      </c>
      <c r="J739" s="24">
        <f t="shared" si="23"/>
        <v>69186</v>
      </c>
      <c r="M739"/>
    </row>
    <row r="740" spans="1:13" x14ac:dyDescent="0.25">
      <c r="A740" s="20" t="s">
        <v>88</v>
      </c>
      <c r="B740" s="26" t="s">
        <v>1250</v>
      </c>
      <c r="C740" s="20" t="s">
        <v>1227</v>
      </c>
      <c r="D740" s="20" t="s">
        <v>1241</v>
      </c>
      <c r="E740" s="104">
        <v>39765</v>
      </c>
      <c r="F740" s="110">
        <f t="shared" ca="1" si="22"/>
        <v>12</v>
      </c>
      <c r="G740" s="27" t="s">
        <v>1248</v>
      </c>
      <c r="H740" s="28">
        <v>46670</v>
      </c>
      <c r="I740" s="21">
        <v>3</v>
      </c>
      <c r="J740" s="24">
        <f t="shared" si="23"/>
        <v>48028</v>
      </c>
      <c r="M740"/>
    </row>
    <row r="741" spans="1:13" x14ac:dyDescent="0.25">
      <c r="A741" s="20" t="s">
        <v>499</v>
      </c>
      <c r="B741" s="26" t="s">
        <v>1249</v>
      </c>
      <c r="C741" s="20" t="s">
        <v>1227</v>
      </c>
      <c r="D741" s="20" t="s">
        <v>1239</v>
      </c>
      <c r="E741" s="104">
        <v>40200</v>
      </c>
      <c r="F741" s="110">
        <f t="shared" ca="1" si="22"/>
        <v>11</v>
      </c>
      <c r="G741" s="27" t="s">
        <v>1244</v>
      </c>
      <c r="H741" s="28">
        <v>77350</v>
      </c>
      <c r="I741" s="21">
        <v>5</v>
      </c>
      <c r="J741" s="24">
        <f t="shared" si="23"/>
        <v>79601</v>
      </c>
      <c r="M741"/>
    </row>
    <row r="742" spans="1:13" x14ac:dyDescent="0.25">
      <c r="A742" s="20" t="s">
        <v>382</v>
      </c>
      <c r="B742" s="26" t="s">
        <v>1251</v>
      </c>
      <c r="C742" s="20" t="s">
        <v>1236</v>
      </c>
      <c r="D742" s="20" t="s">
        <v>1240</v>
      </c>
      <c r="E742" s="104">
        <v>39535</v>
      </c>
      <c r="F742" s="110">
        <f t="shared" ca="1" si="22"/>
        <v>13</v>
      </c>
      <c r="G742" s="27" t="s">
        <v>21</v>
      </c>
      <c r="H742" s="28">
        <v>49080</v>
      </c>
      <c r="I742" s="21">
        <v>5</v>
      </c>
      <c r="J742" s="24">
        <f t="shared" si="23"/>
        <v>50508</v>
      </c>
      <c r="M742"/>
    </row>
    <row r="743" spans="1:13" x14ac:dyDescent="0.25">
      <c r="M743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17"/>
  <sheetViews>
    <sheetView showGridLines="0" zoomScale="115" zoomScaleNormal="115" workbookViewId="0">
      <selection activeCell="E17" sqref="E17"/>
    </sheetView>
  </sheetViews>
  <sheetFormatPr defaultColWidth="12.42578125" defaultRowHeight="15.75" x14ac:dyDescent="0.25"/>
  <cols>
    <col min="1" max="1" width="4.42578125" style="15" customWidth="1"/>
    <col min="2" max="2" width="11.7109375" style="15" customWidth="1"/>
    <col min="3" max="3" width="16.28515625" style="15" bestFit="1" customWidth="1"/>
    <col min="4" max="4" width="5.7109375" style="15" customWidth="1"/>
    <col min="5" max="5" width="19.42578125" style="15" customWidth="1"/>
    <col min="6" max="10" width="7.140625" style="15" customWidth="1"/>
    <col min="11" max="16384" width="12.42578125" style="15"/>
  </cols>
  <sheetData>
    <row r="2" spans="2:10" x14ac:dyDescent="0.25">
      <c r="B2" s="177" t="s">
        <v>1309</v>
      </c>
      <c r="C2" s="178"/>
      <c r="D2" s="16"/>
      <c r="E2" s="179" t="s">
        <v>1310</v>
      </c>
      <c r="F2" s="179"/>
      <c r="G2" s="179"/>
      <c r="H2" s="179"/>
      <c r="I2" s="179"/>
      <c r="J2" s="179"/>
    </row>
    <row r="3" spans="2:10" x14ac:dyDescent="0.25">
      <c r="B3" s="159" t="s">
        <v>10</v>
      </c>
      <c r="C3" s="159" t="s">
        <v>11</v>
      </c>
      <c r="D3" s="17"/>
      <c r="E3" s="159" t="s">
        <v>1255</v>
      </c>
      <c r="F3" s="161" t="s">
        <v>2</v>
      </c>
      <c r="G3" s="161" t="s">
        <v>5</v>
      </c>
      <c r="H3" s="162" t="s">
        <v>1256</v>
      </c>
      <c r="I3" s="162" t="s">
        <v>1257</v>
      </c>
      <c r="J3" s="162" t="s">
        <v>0</v>
      </c>
    </row>
    <row r="4" spans="2:10" x14ac:dyDescent="0.25">
      <c r="B4" s="52" t="s">
        <v>1300</v>
      </c>
      <c r="C4" s="172">
        <v>47356.61</v>
      </c>
      <c r="D4" s="17"/>
      <c r="E4" s="160" t="s">
        <v>1300</v>
      </c>
      <c r="F4" s="18">
        <v>619</v>
      </c>
      <c r="G4" s="18">
        <v>302</v>
      </c>
      <c r="H4" s="19">
        <v>284</v>
      </c>
      <c r="I4" s="19">
        <v>407</v>
      </c>
      <c r="J4" s="163">
        <f t="shared" ref="J4:J9" si="0">SUM(F4:I4)</f>
        <v>1612</v>
      </c>
    </row>
    <row r="5" spans="2:10" x14ac:dyDescent="0.25">
      <c r="B5" s="52" t="s">
        <v>1301</v>
      </c>
      <c r="C5" s="172">
        <v>93716.67</v>
      </c>
      <c r="D5" s="17"/>
      <c r="E5" s="160" t="s">
        <v>1301</v>
      </c>
      <c r="F5" s="18">
        <v>570</v>
      </c>
      <c r="G5" s="18">
        <v>180</v>
      </c>
      <c r="H5" s="19">
        <v>214</v>
      </c>
      <c r="I5" s="19">
        <v>524</v>
      </c>
      <c r="J5" s="163">
        <f t="shared" si="0"/>
        <v>1488</v>
      </c>
    </row>
    <row r="6" spans="2:10" x14ac:dyDescent="0.25">
      <c r="B6" s="52" t="s">
        <v>1302</v>
      </c>
      <c r="C6" s="172">
        <v>20429.760000000002</v>
      </c>
      <c r="D6" s="17"/>
      <c r="E6" s="160" t="s">
        <v>1302</v>
      </c>
      <c r="F6" s="18">
        <v>413</v>
      </c>
      <c r="G6" s="18">
        <v>361</v>
      </c>
      <c r="H6" s="19">
        <v>234</v>
      </c>
      <c r="I6" s="19">
        <v>395</v>
      </c>
      <c r="J6" s="163">
        <f t="shared" si="0"/>
        <v>1403</v>
      </c>
    </row>
    <row r="7" spans="2:10" x14ac:dyDescent="0.25">
      <c r="B7" s="52" t="s">
        <v>1303</v>
      </c>
      <c r="C7" s="172">
        <v>39177.649999999994</v>
      </c>
      <c r="D7" s="17"/>
      <c r="E7" s="160" t="s">
        <v>1303</v>
      </c>
      <c r="F7" s="18">
        <v>543</v>
      </c>
      <c r="G7" s="18">
        <v>207</v>
      </c>
      <c r="H7" s="19">
        <v>229</v>
      </c>
      <c r="I7" s="19">
        <v>700</v>
      </c>
      <c r="J7" s="163">
        <f t="shared" si="0"/>
        <v>1679</v>
      </c>
    </row>
    <row r="8" spans="2:10" x14ac:dyDescent="0.25">
      <c r="B8" s="52" t="s">
        <v>1304</v>
      </c>
      <c r="C8" s="172">
        <v>37611.740000000005</v>
      </c>
      <c r="D8" s="17"/>
      <c r="E8" s="160" t="s">
        <v>1304</v>
      </c>
      <c r="F8" s="18">
        <v>662</v>
      </c>
      <c r="G8" s="18">
        <v>304</v>
      </c>
      <c r="H8" s="19">
        <v>282</v>
      </c>
      <c r="I8" s="19">
        <v>567</v>
      </c>
      <c r="J8" s="163">
        <f t="shared" si="0"/>
        <v>1815</v>
      </c>
    </row>
    <row r="9" spans="2:10" x14ac:dyDescent="0.25">
      <c r="B9" s="52" t="s">
        <v>1305</v>
      </c>
      <c r="C9" s="172">
        <v>62963.909999999989</v>
      </c>
      <c r="D9" s="17"/>
      <c r="E9" s="159" t="s">
        <v>0</v>
      </c>
      <c r="F9" s="163">
        <f>SUM(F4:F8)</f>
        <v>2807</v>
      </c>
      <c r="G9" s="163">
        <f>SUM(G4:G8)</f>
        <v>1354</v>
      </c>
      <c r="H9" s="163">
        <f>SUM(H4:H8)</f>
        <v>1243</v>
      </c>
      <c r="I9" s="163">
        <f>SUM(I4:I8)</f>
        <v>2593</v>
      </c>
      <c r="J9" s="163">
        <f t="shared" si="0"/>
        <v>7997</v>
      </c>
    </row>
    <row r="10" spans="2:10" x14ac:dyDescent="0.25">
      <c r="B10" s="52" t="s">
        <v>1306</v>
      </c>
      <c r="C10" s="172">
        <v>44879.26</v>
      </c>
      <c r="D10" s="17"/>
      <c r="E10" s="17"/>
      <c r="F10" s="17"/>
      <c r="G10" s="17"/>
      <c r="H10" s="17"/>
      <c r="I10" s="17"/>
      <c r="J10" s="17"/>
    </row>
    <row r="11" spans="2:10" ht="16.5" x14ac:dyDescent="0.3">
      <c r="B11" s="52" t="s">
        <v>1307</v>
      </c>
      <c r="C11" s="172">
        <v>72970.179999999993</v>
      </c>
      <c r="E11" s="5"/>
      <c r="F11" s="5"/>
      <c r="G11" s="5"/>
      <c r="J11" s="5"/>
    </row>
    <row r="12" spans="2:10" ht="16.5" x14ac:dyDescent="0.3">
      <c r="B12" s="52" t="s">
        <v>1308</v>
      </c>
      <c r="C12" s="172">
        <v>38636.719999999994</v>
      </c>
      <c r="J12" s="5"/>
    </row>
    <row r="13" spans="2:10" ht="16.5" x14ac:dyDescent="0.3">
      <c r="J13" s="5"/>
    </row>
    <row r="14" spans="2:10" ht="16.5" x14ac:dyDescent="0.3">
      <c r="J14" s="5"/>
    </row>
    <row r="15" spans="2:10" ht="16.5" x14ac:dyDescent="0.3">
      <c r="J15" s="5"/>
    </row>
    <row r="16" spans="2:10" ht="16.5" x14ac:dyDescent="0.3">
      <c r="J16" s="5"/>
    </row>
    <row r="17" spans="8:9" ht="16.5" x14ac:dyDescent="0.3">
      <c r="H17" s="5"/>
      <c r="I17" s="5"/>
    </row>
  </sheetData>
  <mergeCells count="2">
    <mergeCell ref="B2:C2"/>
    <mergeCell ref="E2:J2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912"/>
  <sheetViews>
    <sheetView zoomScaleNormal="100" zoomScalePageLayoutView="130" workbookViewId="0">
      <selection activeCell="A3" sqref="A3"/>
    </sheetView>
  </sheetViews>
  <sheetFormatPr defaultColWidth="18" defaultRowHeight="18" x14ac:dyDescent="0.35"/>
  <cols>
    <col min="1" max="1" width="19.28515625" style="11" bestFit="1" customWidth="1"/>
    <col min="2" max="2" width="21.85546875" style="11" bestFit="1" customWidth="1"/>
    <col min="3" max="3" width="10.42578125" style="11" bestFit="1" customWidth="1"/>
    <col min="4" max="4" width="20.42578125" style="11" customWidth="1"/>
    <col min="5" max="5" width="13.7109375" style="122" customWidth="1"/>
    <col min="6" max="6" width="22.28515625" style="120" bestFit="1" customWidth="1"/>
    <col min="7" max="7" width="14.42578125" style="123" bestFit="1" customWidth="1"/>
    <col min="8" max="8" width="14.140625" style="121" bestFit="1" customWidth="1"/>
    <col min="9" max="9" width="7.85546875" style="14" customWidth="1"/>
    <col min="10" max="10" width="4.42578125" style="14" customWidth="1"/>
    <col min="11" max="11" width="10.7109375" style="14" bestFit="1" customWidth="1"/>
    <col min="12" max="12" width="18" style="14" bestFit="1" customWidth="1"/>
    <col min="13" max="17" width="22.42578125" style="14" bestFit="1" customWidth="1"/>
    <col min="18" max="18" width="11" style="14" bestFit="1" customWidth="1"/>
    <col min="19" max="23" width="16.28515625" style="14" bestFit="1" customWidth="1"/>
    <col min="24" max="24" width="14.140625" style="14" bestFit="1" customWidth="1"/>
    <col min="25" max="29" width="17" style="14" bestFit="1" customWidth="1"/>
    <col min="30" max="30" width="20.140625" style="14" bestFit="1" customWidth="1"/>
    <col min="31" max="31" width="16.28515625" style="14" bestFit="1" customWidth="1"/>
    <col min="32" max="35" width="16.28515625" style="5" bestFit="1" customWidth="1"/>
    <col min="36" max="36" width="16.85546875" style="5" bestFit="1" customWidth="1"/>
    <col min="37" max="41" width="16.28515625" style="5" bestFit="1" customWidth="1"/>
    <col min="42" max="42" width="16.140625" style="5" bestFit="1" customWidth="1"/>
    <col min="43" max="47" width="19.85546875" style="5" bestFit="1" customWidth="1"/>
    <col min="48" max="48" width="23" style="5" bestFit="1" customWidth="1"/>
    <col min="49" max="53" width="16.28515625" style="5" bestFit="1" customWidth="1"/>
    <col min="54" max="54" width="15.85546875" style="5" bestFit="1" customWidth="1"/>
    <col min="55" max="59" width="17" style="5" bestFit="1" customWidth="1"/>
    <col min="60" max="60" width="20.140625" style="5" bestFit="1" customWidth="1"/>
    <col min="61" max="65" width="19.140625" style="5" bestFit="1" customWidth="1"/>
    <col min="66" max="66" width="22.28515625" style="5" bestFit="1" customWidth="1"/>
    <col min="67" max="71" width="16.28515625" style="5" bestFit="1" customWidth="1"/>
    <col min="72" max="72" width="17.7109375" style="5" bestFit="1" customWidth="1"/>
    <col min="73" max="77" width="16.28515625" style="5" bestFit="1" customWidth="1"/>
    <col min="78" max="78" width="18.42578125" style="5" bestFit="1" customWidth="1"/>
    <col min="79" max="83" width="16.42578125" style="5" bestFit="1" customWidth="1"/>
    <col min="84" max="84" width="19.7109375" style="5" bestFit="1" customWidth="1"/>
    <col min="85" max="85" width="12.140625" style="5" bestFit="1" customWidth="1"/>
    <col min="86" max="16384" width="18" style="5"/>
  </cols>
  <sheetData>
    <row r="1" spans="1:85" ht="24.75" thickTop="1" thickBot="1" x14ac:dyDescent="0.35">
      <c r="A1" s="180" t="s">
        <v>1258</v>
      </c>
      <c r="B1" s="180"/>
      <c r="C1" s="180"/>
      <c r="D1" s="180"/>
      <c r="E1" s="180"/>
      <c r="F1" s="180"/>
      <c r="G1" s="180"/>
      <c r="H1" s="180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/>
      <c r="AG1" s="8" t="s">
        <v>1</v>
      </c>
      <c r="AH1" s="6">
        <f>SUMIFS($G:$G,$A:$A,$AG1,$B:$B,#REF!)</f>
        <v>0</v>
      </c>
      <c r="AI1" s="6">
        <f>SUMIFS($G:$G,$A:$A,$AG1,$B:$B,#REF!)</f>
        <v>0</v>
      </c>
      <c r="AJ1" s="6">
        <f>SUMIFS($G:$G,$A:$A,$AG1,$B:$B,#REF!)</f>
        <v>0</v>
      </c>
      <c r="AK1" s="6">
        <f>SUMIFS($G:$G,$A:$A,$AG1,$B:$B,#REF!)</f>
        <v>0</v>
      </c>
      <c r="AL1" s="6">
        <f>SUMIFS($G:$G,$A:$A,$AG1,$B:$B,#REF!)</f>
        <v>0</v>
      </c>
      <c r="AM1" s="9">
        <f>SUM(AH1:AL1)</f>
        <v>0</v>
      </c>
    </row>
    <row r="2" spans="1:85" s="11" customFormat="1" ht="18.75" thickTop="1" x14ac:dyDescent="0.35">
      <c r="A2" s="166" t="s">
        <v>1262</v>
      </c>
      <c r="B2" s="167" t="s">
        <v>1255</v>
      </c>
      <c r="C2" s="167" t="s">
        <v>1261</v>
      </c>
      <c r="D2" s="167" t="s">
        <v>1260</v>
      </c>
      <c r="E2" s="168" t="s">
        <v>1259</v>
      </c>
      <c r="F2" s="169" t="s">
        <v>1263</v>
      </c>
      <c r="G2" s="170" t="s">
        <v>1265</v>
      </c>
      <c r="H2" s="171" t="s">
        <v>1264</v>
      </c>
      <c r="I2" s="10"/>
      <c r="J2" s="10"/>
      <c r="K2" s="125" t="s">
        <v>1272</v>
      </c>
      <c r="L2"/>
      <c r="M2" s="125" t="s">
        <v>1260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</row>
    <row r="3" spans="1:85" ht="16.5" x14ac:dyDescent="0.3">
      <c r="A3" s="113" t="s">
        <v>1297</v>
      </c>
      <c r="B3" s="114" t="s">
        <v>1300</v>
      </c>
      <c r="C3" s="114" t="s">
        <v>2</v>
      </c>
      <c r="D3" s="114" t="s">
        <v>1273</v>
      </c>
      <c r="E3" s="115">
        <v>43106</v>
      </c>
      <c r="F3" s="116">
        <v>340.95</v>
      </c>
      <c r="G3" s="117">
        <v>9</v>
      </c>
      <c r="H3" s="124">
        <f t="shared" ref="H3:H66" si="0">F3*G3</f>
        <v>3068.5499999999997</v>
      </c>
      <c r="I3" s="12"/>
      <c r="J3" s="12"/>
      <c r="K3" s="125" t="s">
        <v>1261</v>
      </c>
      <c r="L3" s="125" t="s">
        <v>1255</v>
      </c>
      <c r="M3" t="s">
        <v>1273</v>
      </c>
      <c r="N3" t="s">
        <v>1274</v>
      </c>
      <c r="O3" t="s">
        <v>1278</v>
      </c>
      <c r="P3" t="s">
        <v>1279</v>
      </c>
      <c r="Q3" t="s">
        <v>1280</v>
      </c>
      <c r="R3" t="s">
        <v>1267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</row>
    <row r="4" spans="1:85" ht="16.5" x14ac:dyDescent="0.3">
      <c r="A4" s="113" t="s">
        <v>1288</v>
      </c>
      <c r="B4" s="114" t="s">
        <v>1301</v>
      </c>
      <c r="C4" s="114" t="s">
        <v>5</v>
      </c>
      <c r="D4" s="114" t="s">
        <v>1274</v>
      </c>
      <c r="E4" s="115">
        <v>43106</v>
      </c>
      <c r="F4" s="116">
        <v>340.95</v>
      </c>
      <c r="G4" s="117">
        <v>2</v>
      </c>
      <c r="H4" s="124">
        <f t="shared" si="0"/>
        <v>681.9</v>
      </c>
      <c r="I4" s="12"/>
      <c r="J4" s="12"/>
      <c r="K4" t="s">
        <v>1256</v>
      </c>
      <c r="L4" t="s">
        <v>1300</v>
      </c>
      <c r="M4" s="126">
        <v>6137.0999999999995</v>
      </c>
      <c r="N4" s="126">
        <v>10835.05</v>
      </c>
      <c r="O4" s="126"/>
      <c r="P4" s="126">
        <v>15859.619999999999</v>
      </c>
      <c r="Q4" s="126">
        <v>14524.84</v>
      </c>
      <c r="R4" s="126">
        <v>47356.61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</row>
    <row r="5" spans="1:85" ht="16.5" x14ac:dyDescent="0.3">
      <c r="A5" s="113" t="s">
        <v>1298</v>
      </c>
      <c r="B5" s="114" t="s">
        <v>1301</v>
      </c>
      <c r="C5" s="114" t="s">
        <v>1256</v>
      </c>
      <c r="D5" s="114" t="s">
        <v>1275</v>
      </c>
      <c r="E5" s="115">
        <v>43107</v>
      </c>
      <c r="F5" s="116">
        <v>79.989999999999995</v>
      </c>
      <c r="G5" s="117">
        <v>7</v>
      </c>
      <c r="H5" s="124">
        <f t="shared" si="0"/>
        <v>559.92999999999995</v>
      </c>
      <c r="I5" s="12"/>
      <c r="J5" s="12"/>
      <c r="K5"/>
      <c r="L5" t="s">
        <v>1301</v>
      </c>
      <c r="M5" s="126">
        <v>29606.5</v>
      </c>
      <c r="N5" s="126">
        <v>28364.85</v>
      </c>
      <c r="O5" s="126">
        <v>19509.43</v>
      </c>
      <c r="P5" s="126">
        <v>3714.0299999999997</v>
      </c>
      <c r="Q5" s="126">
        <v>12521.859999999999</v>
      </c>
      <c r="R5" s="126">
        <v>93716.67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</row>
    <row r="6" spans="1:85" ht="16.5" x14ac:dyDescent="0.3">
      <c r="A6" s="113" t="s">
        <v>1289</v>
      </c>
      <c r="B6" s="114" t="s">
        <v>1302</v>
      </c>
      <c r="C6" s="114" t="s">
        <v>5</v>
      </c>
      <c r="D6" s="114" t="s">
        <v>1275</v>
      </c>
      <c r="E6" s="115">
        <v>43108</v>
      </c>
      <c r="F6" s="116">
        <v>168.95</v>
      </c>
      <c r="G6" s="117">
        <v>3</v>
      </c>
      <c r="H6" s="124">
        <f t="shared" si="0"/>
        <v>506.84999999999997</v>
      </c>
      <c r="I6" s="12"/>
      <c r="J6" s="12"/>
      <c r="K6"/>
      <c r="L6" t="s">
        <v>1302</v>
      </c>
      <c r="M6" s="126">
        <v>5439.6200000000008</v>
      </c>
      <c r="N6" s="126">
        <v>4432.3500000000004</v>
      </c>
      <c r="O6" s="126"/>
      <c r="P6" s="126">
        <v>4340.7</v>
      </c>
      <c r="Q6" s="126">
        <v>6217.09</v>
      </c>
      <c r="R6" s="126">
        <v>20429.760000000002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</row>
    <row r="7" spans="1:85" ht="16.5" x14ac:dyDescent="0.3">
      <c r="A7" s="113" t="s">
        <v>1290</v>
      </c>
      <c r="B7" s="114" t="s">
        <v>1303</v>
      </c>
      <c r="C7" s="114" t="s">
        <v>5</v>
      </c>
      <c r="D7" s="114" t="s">
        <v>1273</v>
      </c>
      <c r="E7" s="115">
        <v>43108</v>
      </c>
      <c r="F7" s="116">
        <v>79.989999999999995</v>
      </c>
      <c r="G7" s="117">
        <v>12</v>
      </c>
      <c r="H7" s="124">
        <f t="shared" si="0"/>
        <v>959.87999999999988</v>
      </c>
      <c r="I7" s="12"/>
      <c r="J7" s="12"/>
      <c r="K7"/>
      <c r="L7" t="s">
        <v>1303</v>
      </c>
      <c r="M7" s="126">
        <v>13485.71</v>
      </c>
      <c r="N7" s="126">
        <v>12674.15</v>
      </c>
      <c r="O7" s="126">
        <v>3409.5</v>
      </c>
      <c r="P7" s="126">
        <v>4512.3399999999992</v>
      </c>
      <c r="Q7" s="126">
        <v>5095.95</v>
      </c>
      <c r="R7" s="126">
        <v>39177.649999999994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</row>
    <row r="8" spans="1:85" ht="16.5" x14ac:dyDescent="0.3">
      <c r="A8" s="113" t="s">
        <v>1291</v>
      </c>
      <c r="B8" s="114" t="s">
        <v>1304</v>
      </c>
      <c r="C8" s="114" t="s">
        <v>1266</v>
      </c>
      <c r="D8" s="114" t="s">
        <v>1275</v>
      </c>
      <c r="E8" s="115">
        <v>43110</v>
      </c>
      <c r="F8" s="116">
        <v>799.95</v>
      </c>
      <c r="G8" s="117">
        <v>13</v>
      </c>
      <c r="H8" s="124">
        <f t="shared" si="0"/>
        <v>10399.35</v>
      </c>
      <c r="I8" s="12"/>
      <c r="J8" s="12"/>
      <c r="K8"/>
      <c r="L8" t="s">
        <v>1304</v>
      </c>
      <c r="M8" s="126">
        <v>12178.45</v>
      </c>
      <c r="N8" s="126">
        <v>10426.85</v>
      </c>
      <c r="O8" s="126">
        <v>4927</v>
      </c>
      <c r="P8" s="126">
        <v>4245.28</v>
      </c>
      <c r="Q8" s="126">
        <v>5834.16</v>
      </c>
      <c r="R8" s="126">
        <v>37611.740000000005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</row>
    <row r="9" spans="1:85" ht="16.5" x14ac:dyDescent="0.3">
      <c r="A9" s="113" t="s">
        <v>1292</v>
      </c>
      <c r="B9" s="114" t="s">
        <v>1305</v>
      </c>
      <c r="C9" s="114" t="s">
        <v>2</v>
      </c>
      <c r="D9" s="114" t="s">
        <v>1274</v>
      </c>
      <c r="E9" s="115">
        <v>43111</v>
      </c>
      <c r="F9" s="116">
        <v>79.989999999999995</v>
      </c>
      <c r="G9" s="117">
        <v>10</v>
      </c>
      <c r="H9" s="124">
        <f t="shared" si="0"/>
        <v>799.9</v>
      </c>
      <c r="I9" s="12"/>
      <c r="J9" s="12"/>
      <c r="K9"/>
      <c r="L9" t="s">
        <v>1305</v>
      </c>
      <c r="M9" s="126">
        <v>22673.55</v>
      </c>
      <c r="N9" s="126">
        <v>3199.8</v>
      </c>
      <c r="O9" s="126">
        <v>19347.139999999996</v>
      </c>
      <c r="P9" s="126">
        <v>9730.8499999999985</v>
      </c>
      <c r="Q9" s="126">
        <v>8012.57</v>
      </c>
      <c r="R9" s="126">
        <v>62963.909999999989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</row>
    <row r="10" spans="1:85" ht="16.5" x14ac:dyDescent="0.3">
      <c r="A10" s="113" t="s">
        <v>1293</v>
      </c>
      <c r="B10" s="114" t="s">
        <v>1306</v>
      </c>
      <c r="C10" s="114" t="s">
        <v>5</v>
      </c>
      <c r="D10" s="114" t="s">
        <v>1274</v>
      </c>
      <c r="E10" s="115">
        <v>43111</v>
      </c>
      <c r="F10" s="116">
        <v>799.95</v>
      </c>
      <c r="G10" s="117">
        <v>2</v>
      </c>
      <c r="H10" s="124">
        <f t="shared" si="0"/>
        <v>1599.9</v>
      </c>
      <c r="I10" s="12"/>
      <c r="J10" s="12"/>
      <c r="K10"/>
      <c r="L10" t="s">
        <v>1306</v>
      </c>
      <c r="M10" s="126">
        <v>23525.4</v>
      </c>
      <c r="N10" s="126">
        <v>9750.0499999999993</v>
      </c>
      <c r="O10" s="126">
        <v>3378.2599999999998</v>
      </c>
      <c r="P10" s="126"/>
      <c r="Q10" s="126">
        <v>8225.5500000000011</v>
      </c>
      <c r="R10" s="126">
        <v>44879.26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</row>
    <row r="11" spans="1:85" ht="16.5" x14ac:dyDescent="0.3">
      <c r="A11" s="113" t="s">
        <v>1299</v>
      </c>
      <c r="B11" s="114" t="s">
        <v>1305</v>
      </c>
      <c r="C11" s="114" t="s">
        <v>5</v>
      </c>
      <c r="D11" s="114" t="s">
        <v>1274</v>
      </c>
      <c r="E11" s="115">
        <v>43111</v>
      </c>
      <c r="F11" s="116">
        <v>340.95</v>
      </c>
      <c r="G11" s="117">
        <v>6</v>
      </c>
      <c r="H11" s="124">
        <f t="shared" si="0"/>
        <v>2045.6999999999998</v>
      </c>
      <c r="I11" s="12"/>
      <c r="J11" s="12"/>
      <c r="K11"/>
      <c r="L11" t="s">
        <v>1307</v>
      </c>
      <c r="M11" s="126">
        <v>18687</v>
      </c>
      <c r="N11" s="126">
        <v>16155.029999999999</v>
      </c>
      <c r="O11" s="126">
        <v>11712.99</v>
      </c>
      <c r="P11" s="126">
        <v>7388.26</v>
      </c>
      <c r="Q11" s="126">
        <v>19026.900000000001</v>
      </c>
      <c r="R11" s="126">
        <v>72970.179999999993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</row>
    <row r="12" spans="1:85" ht="16.5" x14ac:dyDescent="0.3">
      <c r="A12" s="113" t="s">
        <v>1294</v>
      </c>
      <c r="B12" s="114" t="s">
        <v>1300</v>
      </c>
      <c r="C12" s="114" t="s">
        <v>5</v>
      </c>
      <c r="D12" s="114" t="s">
        <v>1273</v>
      </c>
      <c r="E12" s="115">
        <v>43114</v>
      </c>
      <c r="F12" s="116">
        <v>340.95</v>
      </c>
      <c r="G12" s="117">
        <v>13</v>
      </c>
      <c r="H12" s="124">
        <f t="shared" si="0"/>
        <v>4432.3499999999995</v>
      </c>
      <c r="I12" s="12"/>
      <c r="J12" s="12"/>
      <c r="K12"/>
      <c r="L12" t="s">
        <v>1308</v>
      </c>
      <c r="M12" s="126">
        <v>6287.75</v>
      </c>
      <c r="N12" s="126">
        <v>559.92999999999995</v>
      </c>
      <c r="O12" s="126">
        <v>7439.52</v>
      </c>
      <c r="P12" s="126">
        <v>19917.169999999998</v>
      </c>
      <c r="Q12" s="126">
        <v>4432.3500000000004</v>
      </c>
      <c r="R12" s="126">
        <v>38636.719999999994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</row>
    <row r="13" spans="1:85" ht="16.5" x14ac:dyDescent="0.3">
      <c r="A13" s="113" t="s">
        <v>1295</v>
      </c>
      <c r="B13" s="114" t="s">
        <v>1301</v>
      </c>
      <c r="C13" s="114" t="s">
        <v>5</v>
      </c>
      <c r="D13" s="114" t="s">
        <v>1274</v>
      </c>
      <c r="E13" s="115">
        <v>43114</v>
      </c>
      <c r="F13" s="116">
        <v>168.95</v>
      </c>
      <c r="G13" s="117">
        <v>10</v>
      </c>
      <c r="H13" s="124">
        <f t="shared" si="0"/>
        <v>1689.5</v>
      </c>
      <c r="I13" s="12"/>
      <c r="J13" s="12"/>
      <c r="K13" t="s">
        <v>1268</v>
      </c>
      <c r="L13"/>
      <c r="M13" s="126">
        <v>138021.08000000002</v>
      </c>
      <c r="N13" s="126">
        <v>96398.06</v>
      </c>
      <c r="O13" s="126">
        <v>69723.839999999997</v>
      </c>
      <c r="P13" s="126">
        <v>69708.25</v>
      </c>
      <c r="Q13" s="126">
        <v>83891.27</v>
      </c>
      <c r="R13" s="126">
        <v>457742.49999999994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</row>
    <row r="14" spans="1:85" ht="16.5" x14ac:dyDescent="0.3">
      <c r="A14" s="113" t="s">
        <v>1296</v>
      </c>
      <c r="B14" s="114" t="s">
        <v>1303</v>
      </c>
      <c r="C14" s="114" t="s">
        <v>2</v>
      </c>
      <c r="D14" s="114" t="s">
        <v>1274</v>
      </c>
      <c r="E14" s="115">
        <v>43114</v>
      </c>
      <c r="F14" s="116">
        <v>340.95</v>
      </c>
      <c r="G14" s="117">
        <v>4</v>
      </c>
      <c r="H14" s="124">
        <f t="shared" si="0"/>
        <v>1363.8</v>
      </c>
      <c r="I14" s="12"/>
      <c r="J14" s="12"/>
      <c r="K14" t="s">
        <v>2</v>
      </c>
      <c r="L14" t="s">
        <v>1300</v>
      </c>
      <c r="M14" s="126">
        <v>48751.69</v>
      </c>
      <c r="N14" s="126">
        <v>6954.3</v>
      </c>
      <c r="O14" s="126">
        <v>5914.2000000000007</v>
      </c>
      <c r="P14" s="126">
        <v>30641.170000000006</v>
      </c>
      <c r="Q14" s="126">
        <v>7881.45</v>
      </c>
      <c r="R14" s="126">
        <v>100142.81000000001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</row>
    <row r="15" spans="1:85" ht="16.5" x14ac:dyDescent="0.3">
      <c r="A15" s="113" t="s">
        <v>1297</v>
      </c>
      <c r="B15" s="114" t="s">
        <v>1300</v>
      </c>
      <c r="C15" s="114" t="s">
        <v>5</v>
      </c>
      <c r="D15" s="114" t="s">
        <v>1273</v>
      </c>
      <c r="E15" s="115">
        <v>43115</v>
      </c>
      <c r="F15" s="116">
        <v>168.95</v>
      </c>
      <c r="G15" s="117">
        <v>11</v>
      </c>
      <c r="H15" s="124">
        <f t="shared" si="0"/>
        <v>1858.4499999999998</v>
      </c>
      <c r="I15" s="12"/>
      <c r="J15" s="12"/>
      <c r="K15"/>
      <c r="L15" t="s">
        <v>1301</v>
      </c>
      <c r="M15" s="126">
        <v>63919.13</v>
      </c>
      <c r="N15" s="126">
        <v>59957.54</v>
      </c>
      <c r="O15" s="126">
        <v>45023.43</v>
      </c>
      <c r="P15" s="126">
        <v>38741.03</v>
      </c>
      <c r="Q15" s="126">
        <v>37302.669999999991</v>
      </c>
      <c r="R15" s="126">
        <v>244943.8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</row>
    <row r="16" spans="1:85" ht="16.5" x14ac:dyDescent="0.3">
      <c r="A16" s="113" t="s">
        <v>1288</v>
      </c>
      <c r="B16" s="114" t="s">
        <v>1305</v>
      </c>
      <c r="C16" s="114" t="s">
        <v>1256</v>
      </c>
      <c r="D16" s="114" t="s">
        <v>1273</v>
      </c>
      <c r="E16" s="115">
        <v>43115</v>
      </c>
      <c r="F16" s="116">
        <v>340.95</v>
      </c>
      <c r="G16" s="117">
        <v>7</v>
      </c>
      <c r="H16" s="124">
        <f t="shared" si="0"/>
        <v>2386.65</v>
      </c>
      <c r="I16" s="12"/>
      <c r="J16" s="12"/>
      <c r="K16"/>
      <c r="L16" t="s">
        <v>1302</v>
      </c>
      <c r="M16" s="126">
        <v>2196.35</v>
      </c>
      <c r="N16" s="126"/>
      <c r="O16" s="126">
        <v>1759.83</v>
      </c>
      <c r="P16" s="126">
        <v>239.96999999999997</v>
      </c>
      <c r="Q16" s="126">
        <v>4773.3</v>
      </c>
      <c r="R16" s="126">
        <v>8969.4500000000007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</row>
    <row r="17" spans="1:85" ht="16.5" x14ac:dyDescent="0.3">
      <c r="A17" s="113" t="s">
        <v>1298</v>
      </c>
      <c r="B17" s="114" t="s">
        <v>1302</v>
      </c>
      <c r="C17" s="114" t="s">
        <v>5</v>
      </c>
      <c r="D17" s="114" t="s">
        <v>1275</v>
      </c>
      <c r="E17" s="115">
        <v>43116</v>
      </c>
      <c r="F17" s="116">
        <v>79.989999999999995</v>
      </c>
      <c r="G17" s="117">
        <v>11</v>
      </c>
      <c r="H17" s="124">
        <f t="shared" si="0"/>
        <v>879.89</v>
      </c>
      <c r="I17" s="12"/>
      <c r="J17" s="12"/>
      <c r="K17"/>
      <c r="L17" t="s">
        <v>1303</v>
      </c>
      <c r="M17" s="126">
        <v>25169.54</v>
      </c>
      <c r="N17" s="126">
        <v>11065</v>
      </c>
      <c r="O17" s="126">
        <v>21011.14</v>
      </c>
      <c r="P17" s="126">
        <v>11839.220000000001</v>
      </c>
      <c r="Q17" s="126">
        <v>26122.65</v>
      </c>
      <c r="R17" s="126">
        <v>95207.549999999988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</row>
    <row r="18" spans="1:85" ht="16.5" x14ac:dyDescent="0.3">
      <c r="A18" s="113" t="s">
        <v>1289</v>
      </c>
      <c r="B18" s="114" t="s">
        <v>1300</v>
      </c>
      <c r="C18" s="114" t="s">
        <v>2</v>
      </c>
      <c r="D18" s="114" t="s">
        <v>1273</v>
      </c>
      <c r="E18" s="115">
        <v>43116</v>
      </c>
      <c r="F18" s="116">
        <v>799.95</v>
      </c>
      <c r="G18" s="117">
        <v>6</v>
      </c>
      <c r="H18" s="124">
        <f t="shared" si="0"/>
        <v>4799.7000000000007</v>
      </c>
      <c r="I18" s="12"/>
      <c r="J18" s="12"/>
      <c r="K18"/>
      <c r="L18" t="s">
        <v>1304</v>
      </c>
      <c r="M18" s="126">
        <v>37499.049999999996</v>
      </c>
      <c r="N18" s="126">
        <v>26445.479999999996</v>
      </c>
      <c r="O18" s="126">
        <v>11672.42</v>
      </c>
      <c r="P18" s="126">
        <v>8182.7999999999993</v>
      </c>
      <c r="Q18" s="126">
        <v>9927.15</v>
      </c>
      <c r="R18" s="126">
        <v>93726.9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 ht="16.5" x14ac:dyDescent="0.3">
      <c r="A19" s="113" t="s">
        <v>1290</v>
      </c>
      <c r="B19" s="114" t="s">
        <v>1302</v>
      </c>
      <c r="C19" s="114" t="s">
        <v>1266</v>
      </c>
      <c r="D19" s="114" t="s">
        <v>1273</v>
      </c>
      <c r="E19" s="115">
        <v>43117</v>
      </c>
      <c r="F19" s="116">
        <v>340.95</v>
      </c>
      <c r="G19" s="117">
        <v>14</v>
      </c>
      <c r="H19" s="124">
        <f t="shared" si="0"/>
        <v>4773.3</v>
      </c>
      <c r="I19" s="12"/>
      <c r="J19" s="12"/>
      <c r="K19"/>
      <c r="L19" t="s">
        <v>1305</v>
      </c>
      <c r="M19" s="126">
        <v>27674.129999999997</v>
      </c>
      <c r="N19" s="126">
        <v>15410.980000000001</v>
      </c>
      <c r="O19" s="126">
        <v>21719.030000000002</v>
      </c>
      <c r="P19" s="126">
        <v>27776.22</v>
      </c>
      <c r="Q19" s="126">
        <v>11230</v>
      </c>
      <c r="R19" s="126">
        <v>103810.36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</row>
    <row r="20" spans="1:85" ht="16.5" x14ac:dyDescent="0.3">
      <c r="A20" s="113" t="s">
        <v>1291</v>
      </c>
      <c r="B20" s="114" t="s">
        <v>1306</v>
      </c>
      <c r="C20" s="114" t="s">
        <v>1266</v>
      </c>
      <c r="D20" s="114" t="s">
        <v>1274</v>
      </c>
      <c r="E20" s="115">
        <v>43117</v>
      </c>
      <c r="F20" s="116">
        <v>168.95</v>
      </c>
      <c r="G20" s="117">
        <v>10</v>
      </c>
      <c r="H20" s="124">
        <f t="shared" si="0"/>
        <v>1689.5</v>
      </c>
      <c r="I20" s="12"/>
      <c r="J20" s="12"/>
      <c r="K20"/>
      <c r="L20" t="s">
        <v>1306</v>
      </c>
      <c r="M20" s="126">
        <v>27897.599999999999</v>
      </c>
      <c r="N20" s="126">
        <v>23628.02</v>
      </c>
      <c r="O20" s="126">
        <v>7170.87</v>
      </c>
      <c r="P20" s="126">
        <v>4433.3500000000004</v>
      </c>
      <c r="Q20" s="126">
        <v>15151.35</v>
      </c>
      <c r="R20" s="126">
        <v>78281.19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</row>
    <row r="21" spans="1:85" ht="16.5" x14ac:dyDescent="0.3">
      <c r="A21" s="113" t="s">
        <v>1292</v>
      </c>
      <c r="B21" s="114" t="s">
        <v>1307</v>
      </c>
      <c r="C21" s="114" t="s">
        <v>2</v>
      </c>
      <c r="D21" s="114" t="s">
        <v>1275</v>
      </c>
      <c r="E21" s="115">
        <v>43122</v>
      </c>
      <c r="F21" s="116">
        <v>340.95</v>
      </c>
      <c r="G21" s="117">
        <v>4</v>
      </c>
      <c r="H21" s="124">
        <f t="shared" si="0"/>
        <v>1363.8</v>
      </c>
      <c r="I21" s="12"/>
      <c r="J21" s="12"/>
      <c r="K21"/>
      <c r="L21" t="s">
        <v>1307</v>
      </c>
      <c r="M21" s="126">
        <v>55412.55000000001</v>
      </c>
      <c r="N21" s="126">
        <v>33604.840000000004</v>
      </c>
      <c r="O21" s="126">
        <v>23391.51</v>
      </c>
      <c r="P21" s="126">
        <v>12066.12</v>
      </c>
      <c r="Q21" s="126">
        <v>8249.49</v>
      </c>
      <c r="R21" s="126">
        <v>132724.51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 ht="16.5" x14ac:dyDescent="0.3">
      <c r="A22" s="113" t="s">
        <v>1293</v>
      </c>
      <c r="B22" s="114" t="s">
        <v>1306</v>
      </c>
      <c r="C22" s="114" t="s">
        <v>1266</v>
      </c>
      <c r="D22" s="114" t="s">
        <v>1273</v>
      </c>
      <c r="E22" s="115">
        <v>43123</v>
      </c>
      <c r="F22" s="116">
        <v>79.989999999999995</v>
      </c>
      <c r="G22" s="117">
        <v>20</v>
      </c>
      <c r="H22" s="124">
        <f t="shared" si="0"/>
        <v>1599.8</v>
      </c>
      <c r="I22" s="12"/>
      <c r="J22" s="12"/>
      <c r="K22"/>
      <c r="L22" t="s">
        <v>1308</v>
      </c>
      <c r="M22" s="126">
        <v>46890.26</v>
      </c>
      <c r="N22" s="126">
        <v>3566.25</v>
      </c>
      <c r="O22" s="126">
        <v>12239.170000000002</v>
      </c>
      <c r="P22" s="126">
        <v>16509.95</v>
      </c>
      <c r="Q22" s="126">
        <v>14056.25</v>
      </c>
      <c r="R22" s="126">
        <v>93261.88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</row>
    <row r="23" spans="1:85" ht="16.5" x14ac:dyDescent="0.3">
      <c r="A23" s="113" t="s">
        <v>1299</v>
      </c>
      <c r="B23" s="114" t="s">
        <v>1308</v>
      </c>
      <c r="C23" s="114" t="s">
        <v>1266</v>
      </c>
      <c r="D23" s="114" t="s">
        <v>1274</v>
      </c>
      <c r="E23" s="115">
        <v>43124</v>
      </c>
      <c r="F23" s="116">
        <v>340.95</v>
      </c>
      <c r="G23" s="117">
        <v>8</v>
      </c>
      <c r="H23" s="124">
        <f t="shared" si="0"/>
        <v>2727.6</v>
      </c>
      <c r="I23" s="12"/>
      <c r="J23" s="12"/>
      <c r="K23" t="s">
        <v>1269</v>
      </c>
      <c r="L23"/>
      <c r="M23" s="126">
        <v>335410.30000000005</v>
      </c>
      <c r="N23" s="126">
        <v>180632.40999999997</v>
      </c>
      <c r="O23" s="126">
        <v>149901.6</v>
      </c>
      <c r="P23" s="126">
        <v>150429.83000000005</v>
      </c>
      <c r="Q23" s="126">
        <v>134694.31</v>
      </c>
      <c r="R23" s="126">
        <v>951068.45000000007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</row>
    <row r="24" spans="1:85" ht="16.5" x14ac:dyDescent="0.3">
      <c r="A24" s="113" t="s">
        <v>1294</v>
      </c>
      <c r="B24" s="114" t="s">
        <v>1304</v>
      </c>
      <c r="C24" s="114" t="s">
        <v>2</v>
      </c>
      <c r="D24" s="114" t="s">
        <v>1274</v>
      </c>
      <c r="E24" s="115">
        <v>43126</v>
      </c>
      <c r="F24" s="116">
        <v>79.989999999999995</v>
      </c>
      <c r="G24" s="117">
        <v>11</v>
      </c>
      <c r="H24" s="124">
        <f t="shared" si="0"/>
        <v>879.89</v>
      </c>
      <c r="I24" s="12"/>
      <c r="J24" s="12"/>
      <c r="K24" t="s">
        <v>5</v>
      </c>
      <c r="L24" t="s">
        <v>1300</v>
      </c>
      <c r="M24" s="126">
        <v>35613.25</v>
      </c>
      <c r="N24" s="126">
        <v>6391.17</v>
      </c>
      <c r="O24" s="126">
        <v>7648.5</v>
      </c>
      <c r="P24" s="126">
        <v>14226.789999999997</v>
      </c>
      <c r="Q24" s="126">
        <v>1182.6499999999999</v>
      </c>
      <c r="R24" s="126">
        <v>65062.359999999993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</row>
    <row r="25" spans="1:85" ht="16.5" x14ac:dyDescent="0.3">
      <c r="A25" s="113" t="s">
        <v>1295</v>
      </c>
      <c r="B25" s="114" t="s">
        <v>1305</v>
      </c>
      <c r="C25" s="114" t="s">
        <v>1256</v>
      </c>
      <c r="D25" s="114" t="s">
        <v>1275</v>
      </c>
      <c r="E25" s="115">
        <v>43128</v>
      </c>
      <c r="F25" s="116">
        <v>340.95</v>
      </c>
      <c r="G25" s="117">
        <v>13</v>
      </c>
      <c r="H25" s="124">
        <f t="shared" si="0"/>
        <v>4432.3499999999995</v>
      </c>
      <c r="I25" s="12"/>
      <c r="J25" s="12"/>
      <c r="K25"/>
      <c r="L25" t="s">
        <v>1301</v>
      </c>
      <c r="M25" s="126">
        <v>5255.7499999999991</v>
      </c>
      <c r="N25" s="126">
        <v>11490.76</v>
      </c>
      <c r="O25" s="126">
        <v>11919.9</v>
      </c>
      <c r="P25" s="126">
        <v>23255.96</v>
      </c>
      <c r="Q25" s="126">
        <v>22855.599999999999</v>
      </c>
      <c r="R25" s="126">
        <v>74777.97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 ht="16.5" x14ac:dyDescent="0.3">
      <c r="A26" s="113" t="s">
        <v>1296</v>
      </c>
      <c r="B26" s="114" t="s">
        <v>1303</v>
      </c>
      <c r="C26" s="114" t="s">
        <v>1256</v>
      </c>
      <c r="D26" s="114" t="s">
        <v>1273</v>
      </c>
      <c r="E26" s="115">
        <v>43128</v>
      </c>
      <c r="F26" s="116">
        <v>340.95</v>
      </c>
      <c r="G26" s="117">
        <v>7</v>
      </c>
      <c r="H26" s="124">
        <f t="shared" si="0"/>
        <v>2386.65</v>
      </c>
      <c r="I26" s="12"/>
      <c r="J26" s="12"/>
      <c r="K26"/>
      <c r="L26" t="s">
        <v>1302</v>
      </c>
      <c r="M26" s="126">
        <v>5599.6500000000005</v>
      </c>
      <c r="N26" s="126">
        <v>3750.45</v>
      </c>
      <c r="O26" s="126">
        <v>10736.84</v>
      </c>
      <c r="P26" s="126">
        <v>9878.4</v>
      </c>
      <c r="Q26" s="126">
        <v>5599.6500000000005</v>
      </c>
      <c r="R26" s="126">
        <v>35564.990000000005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</row>
    <row r="27" spans="1:85" ht="16.5" x14ac:dyDescent="0.3">
      <c r="A27" s="113" t="s">
        <v>1297</v>
      </c>
      <c r="B27" s="114" t="s">
        <v>1306</v>
      </c>
      <c r="C27" s="114" t="s">
        <v>2</v>
      </c>
      <c r="D27" s="114" t="s">
        <v>1273</v>
      </c>
      <c r="E27" s="115">
        <v>43129</v>
      </c>
      <c r="F27" s="116">
        <v>340.95</v>
      </c>
      <c r="G27" s="117">
        <v>8</v>
      </c>
      <c r="H27" s="124">
        <f t="shared" si="0"/>
        <v>2727.6</v>
      </c>
      <c r="I27" s="12"/>
      <c r="J27" s="12"/>
      <c r="K27"/>
      <c r="L27" t="s">
        <v>1303</v>
      </c>
      <c r="M27" s="126">
        <v>4000.9799999999996</v>
      </c>
      <c r="N27" s="126">
        <v>11460.210000000001</v>
      </c>
      <c r="O27" s="126">
        <v>11199.300000000001</v>
      </c>
      <c r="P27" s="126">
        <v>2906.7000000000003</v>
      </c>
      <c r="Q27" s="126">
        <v>6356.08</v>
      </c>
      <c r="R27" s="126">
        <v>35923.270000000004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</row>
    <row r="28" spans="1:85" ht="16.5" x14ac:dyDescent="0.3">
      <c r="A28" s="113" t="s">
        <v>1288</v>
      </c>
      <c r="B28" s="114" t="s">
        <v>1301</v>
      </c>
      <c r="C28" s="114" t="s">
        <v>2</v>
      </c>
      <c r="D28" s="114" t="s">
        <v>1275</v>
      </c>
      <c r="E28" s="115">
        <v>43130</v>
      </c>
      <c r="F28" s="116">
        <v>799.95</v>
      </c>
      <c r="G28" s="117">
        <v>10</v>
      </c>
      <c r="H28" s="124">
        <f t="shared" si="0"/>
        <v>7999.5</v>
      </c>
      <c r="I28" s="12"/>
      <c r="J28" s="12"/>
      <c r="K28"/>
      <c r="L28" t="s">
        <v>1304</v>
      </c>
      <c r="M28" s="126">
        <v>6127.95</v>
      </c>
      <c r="N28" s="126">
        <v>1704.75</v>
      </c>
      <c r="O28" s="126">
        <v>5449.1</v>
      </c>
      <c r="P28" s="126">
        <v>7319.75</v>
      </c>
      <c r="Q28" s="126">
        <v>79.989999999999995</v>
      </c>
      <c r="R28" s="126">
        <v>20681.54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</row>
    <row r="29" spans="1:85" ht="16.5" x14ac:dyDescent="0.3">
      <c r="A29" s="113" t="s">
        <v>1298</v>
      </c>
      <c r="B29" s="114" t="s">
        <v>1304</v>
      </c>
      <c r="C29" s="114" t="s">
        <v>2</v>
      </c>
      <c r="D29" s="114" t="s">
        <v>1274</v>
      </c>
      <c r="E29" s="115">
        <v>43130</v>
      </c>
      <c r="F29" s="116">
        <v>799.95</v>
      </c>
      <c r="G29" s="117">
        <v>7</v>
      </c>
      <c r="H29" s="124">
        <f t="shared" si="0"/>
        <v>5599.6500000000005</v>
      </c>
      <c r="I29" s="12"/>
      <c r="J29" s="12"/>
      <c r="K29"/>
      <c r="L29" t="s">
        <v>1305</v>
      </c>
      <c r="M29" s="126">
        <v>20734.190000000002</v>
      </c>
      <c r="N29" s="126">
        <v>13378.449999999999</v>
      </c>
      <c r="O29" s="126">
        <v>8202.15</v>
      </c>
      <c r="P29" s="126">
        <v>3394.25</v>
      </c>
      <c r="Q29" s="126">
        <v>11444.24</v>
      </c>
      <c r="R29" s="126">
        <v>57153.279999999999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ht="16.5" x14ac:dyDescent="0.3">
      <c r="A30" s="113" t="s">
        <v>1289</v>
      </c>
      <c r="B30" s="114" t="s">
        <v>1303</v>
      </c>
      <c r="C30" s="114" t="s">
        <v>1266</v>
      </c>
      <c r="D30" s="114" t="s">
        <v>1275</v>
      </c>
      <c r="E30" s="115">
        <v>43131</v>
      </c>
      <c r="F30" s="116">
        <v>340.95</v>
      </c>
      <c r="G30" s="117">
        <v>4</v>
      </c>
      <c r="H30" s="124">
        <f t="shared" si="0"/>
        <v>1363.8</v>
      </c>
      <c r="I30" s="12"/>
      <c r="J30" s="12"/>
      <c r="K30"/>
      <c r="L30" t="s">
        <v>1306</v>
      </c>
      <c r="M30" s="126"/>
      <c r="N30" s="126">
        <v>1599.9</v>
      </c>
      <c r="O30" s="126">
        <v>4411.3599999999997</v>
      </c>
      <c r="P30" s="126">
        <v>9205.65</v>
      </c>
      <c r="Q30" s="126">
        <v>10186.519999999999</v>
      </c>
      <c r="R30" s="126">
        <v>25403.43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3"/>
    </row>
    <row r="31" spans="1:85" ht="16.5" x14ac:dyDescent="0.3">
      <c r="A31" s="113" t="s">
        <v>1290</v>
      </c>
      <c r="B31" s="114" t="s">
        <v>1300</v>
      </c>
      <c r="C31" s="114" t="s">
        <v>1256</v>
      </c>
      <c r="D31" s="114" t="s">
        <v>1274</v>
      </c>
      <c r="E31" s="115">
        <v>43131</v>
      </c>
      <c r="F31" s="116">
        <v>340.95</v>
      </c>
      <c r="G31" s="117">
        <v>8</v>
      </c>
      <c r="H31" s="124">
        <f t="shared" si="0"/>
        <v>2727.6</v>
      </c>
      <c r="I31" s="12"/>
      <c r="J31" s="12"/>
      <c r="K31"/>
      <c r="L31" t="s">
        <v>1307</v>
      </c>
      <c r="M31" s="126">
        <v>41426.550000000003</v>
      </c>
      <c r="N31" s="126">
        <v>4091.3999999999996</v>
      </c>
      <c r="O31" s="126">
        <v>13857.7</v>
      </c>
      <c r="P31" s="126">
        <v>16879.96</v>
      </c>
      <c r="Q31" s="126">
        <v>7199.55</v>
      </c>
      <c r="R31" s="126">
        <v>83455.160000000018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3"/>
    </row>
    <row r="32" spans="1:85" ht="16.5" x14ac:dyDescent="0.3">
      <c r="A32" s="113" t="s">
        <v>1291</v>
      </c>
      <c r="B32" s="114" t="s">
        <v>1302</v>
      </c>
      <c r="C32" s="114" t="s">
        <v>1256</v>
      </c>
      <c r="D32" s="114" t="s">
        <v>1277</v>
      </c>
      <c r="E32" s="115">
        <v>43132</v>
      </c>
      <c r="F32" s="116">
        <v>799.95</v>
      </c>
      <c r="G32" s="117">
        <v>5</v>
      </c>
      <c r="H32" s="124">
        <f t="shared" si="0"/>
        <v>3999.75</v>
      </c>
      <c r="I32" s="12"/>
      <c r="J32" s="12"/>
      <c r="K32"/>
      <c r="L32" t="s">
        <v>1308</v>
      </c>
      <c r="M32" s="126">
        <v>11395.899999999998</v>
      </c>
      <c r="N32" s="126">
        <v>5573.2</v>
      </c>
      <c r="O32" s="126">
        <v>3885.47</v>
      </c>
      <c r="P32" s="126">
        <v>2614.2399999999998</v>
      </c>
      <c r="Q32" s="126">
        <v>2727.6</v>
      </c>
      <c r="R32" s="126">
        <v>26196.409999999996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3"/>
    </row>
    <row r="33" spans="1:32" ht="16.5" x14ac:dyDescent="0.3">
      <c r="A33" s="113" t="s">
        <v>1292</v>
      </c>
      <c r="B33" s="114" t="s">
        <v>1305</v>
      </c>
      <c r="C33" s="114" t="s">
        <v>1266</v>
      </c>
      <c r="D33" s="114" t="s">
        <v>1274</v>
      </c>
      <c r="E33" s="115">
        <v>43132</v>
      </c>
      <c r="F33" s="116">
        <v>799.95</v>
      </c>
      <c r="G33" s="117">
        <v>7</v>
      </c>
      <c r="H33" s="124">
        <f t="shared" si="0"/>
        <v>5599.6500000000005</v>
      </c>
      <c r="I33" s="12"/>
      <c r="J33" s="12"/>
      <c r="K33" t="s">
        <v>1270</v>
      </c>
      <c r="L33"/>
      <c r="M33" s="126">
        <v>130154.22</v>
      </c>
      <c r="N33" s="126">
        <v>59440.29</v>
      </c>
      <c r="O33" s="126">
        <v>77310.320000000007</v>
      </c>
      <c r="P33" s="126">
        <v>89681.7</v>
      </c>
      <c r="Q33" s="126">
        <v>67631.88</v>
      </c>
      <c r="R33" s="126">
        <v>424218.41000000003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3"/>
    </row>
    <row r="34" spans="1:32" ht="16.5" x14ac:dyDescent="0.3">
      <c r="A34" s="113" t="s">
        <v>1293</v>
      </c>
      <c r="B34" s="114" t="s">
        <v>1305</v>
      </c>
      <c r="C34" s="114" t="s">
        <v>2</v>
      </c>
      <c r="D34" s="114" t="s">
        <v>1274</v>
      </c>
      <c r="E34" s="115">
        <v>43132</v>
      </c>
      <c r="F34" s="116">
        <v>340.95</v>
      </c>
      <c r="G34" s="117">
        <v>6</v>
      </c>
      <c r="H34" s="124">
        <f t="shared" si="0"/>
        <v>2045.6999999999998</v>
      </c>
      <c r="I34" s="12"/>
      <c r="J34" s="12"/>
      <c r="K34" t="s">
        <v>1266</v>
      </c>
      <c r="L34" t="s">
        <v>1300</v>
      </c>
      <c r="M34" s="126">
        <v>21917.02</v>
      </c>
      <c r="N34" s="126">
        <v>29656.019999999997</v>
      </c>
      <c r="O34" s="126">
        <v>19501.150000000001</v>
      </c>
      <c r="P34" s="126">
        <v>13769.969999999998</v>
      </c>
      <c r="Q34" s="126">
        <v>11837.32</v>
      </c>
      <c r="R34" s="126">
        <v>96681.48000000001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3"/>
    </row>
    <row r="35" spans="1:32" ht="16.5" x14ac:dyDescent="0.3">
      <c r="A35" s="113" t="s">
        <v>1299</v>
      </c>
      <c r="B35" s="114" t="s">
        <v>1306</v>
      </c>
      <c r="C35" s="114" t="s">
        <v>1256</v>
      </c>
      <c r="D35" s="114" t="s">
        <v>1274</v>
      </c>
      <c r="E35" s="115">
        <v>43133</v>
      </c>
      <c r="F35" s="116">
        <v>79.989999999999995</v>
      </c>
      <c r="G35" s="117">
        <v>5</v>
      </c>
      <c r="H35" s="124">
        <f t="shared" si="0"/>
        <v>399.95</v>
      </c>
      <c r="I35" s="12"/>
      <c r="J35" s="12"/>
      <c r="K35"/>
      <c r="L35" t="s">
        <v>1301</v>
      </c>
      <c r="M35" s="126">
        <v>54129.46</v>
      </c>
      <c r="N35" s="126">
        <v>19237.189999999999</v>
      </c>
      <c r="O35" s="126">
        <v>42475.799999999996</v>
      </c>
      <c r="P35" s="126">
        <v>15108.089999999998</v>
      </c>
      <c r="Q35" s="126">
        <v>23748.63</v>
      </c>
      <c r="R35" s="126">
        <v>154699.16999999998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3"/>
    </row>
    <row r="36" spans="1:32" ht="16.5" x14ac:dyDescent="0.3">
      <c r="A36" s="113" t="s">
        <v>1294</v>
      </c>
      <c r="B36" s="114" t="s">
        <v>1305</v>
      </c>
      <c r="C36" s="114" t="s">
        <v>5</v>
      </c>
      <c r="D36" s="114" t="s">
        <v>1274</v>
      </c>
      <c r="E36" s="115">
        <v>43136</v>
      </c>
      <c r="F36" s="116">
        <v>79.989999999999995</v>
      </c>
      <c r="G36" s="117">
        <v>10</v>
      </c>
      <c r="H36" s="124">
        <f t="shared" si="0"/>
        <v>799.9</v>
      </c>
      <c r="I36" s="12"/>
      <c r="J36" s="12"/>
      <c r="K36"/>
      <c r="L36" t="s">
        <v>1302</v>
      </c>
      <c r="M36" s="126">
        <v>14464.449999999999</v>
      </c>
      <c r="N36" s="126">
        <v>19762.649999999998</v>
      </c>
      <c r="O36" s="126">
        <v>22688.29</v>
      </c>
      <c r="P36" s="126">
        <v>10826.85</v>
      </c>
      <c r="Q36" s="126">
        <v>15513.6</v>
      </c>
      <c r="R36" s="126">
        <v>83255.840000000011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3"/>
    </row>
    <row r="37" spans="1:32" ht="16.5" x14ac:dyDescent="0.3">
      <c r="A37" s="113" t="s">
        <v>1295</v>
      </c>
      <c r="B37" s="114" t="s">
        <v>1305</v>
      </c>
      <c r="C37" s="114" t="s">
        <v>1266</v>
      </c>
      <c r="D37" s="114" t="s">
        <v>1273</v>
      </c>
      <c r="E37" s="115">
        <v>43137</v>
      </c>
      <c r="F37" s="116">
        <v>340.95</v>
      </c>
      <c r="G37" s="117">
        <v>7</v>
      </c>
      <c r="H37" s="124">
        <f t="shared" si="0"/>
        <v>2386.65</v>
      </c>
      <c r="I37" s="12"/>
      <c r="J37" s="12"/>
      <c r="K37"/>
      <c r="L37" t="s">
        <v>1303</v>
      </c>
      <c r="M37" s="126">
        <v>45437.96</v>
      </c>
      <c r="N37" s="126">
        <v>4222.6499999999996</v>
      </c>
      <c r="O37" s="126">
        <v>15519.749999999998</v>
      </c>
      <c r="P37" s="126">
        <v>19309.849999999999</v>
      </c>
      <c r="Q37" s="126">
        <v>33761.699999999997</v>
      </c>
      <c r="R37" s="126">
        <v>118251.90999999999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3"/>
    </row>
    <row r="38" spans="1:32" ht="16.5" x14ac:dyDescent="0.3">
      <c r="A38" s="113" t="s">
        <v>1296</v>
      </c>
      <c r="B38" s="114" t="s">
        <v>1304</v>
      </c>
      <c r="C38" s="114" t="s">
        <v>1266</v>
      </c>
      <c r="D38" s="114" t="s">
        <v>1273</v>
      </c>
      <c r="E38" s="115">
        <v>43137</v>
      </c>
      <c r="F38" s="116">
        <v>340.95</v>
      </c>
      <c r="G38" s="117">
        <v>11</v>
      </c>
      <c r="H38" s="124">
        <f t="shared" si="0"/>
        <v>3750.45</v>
      </c>
      <c r="I38" s="12"/>
      <c r="J38" s="12"/>
      <c r="K38"/>
      <c r="L38" t="s">
        <v>1304</v>
      </c>
      <c r="M38" s="126">
        <v>25741.05</v>
      </c>
      <c r="N38" s="126">
        <v>28792.69</v>
      </c>
      <c r="O38" s="126">
        <v>33980.729999999996</v>
      </c>
      <c r="P38" s="126">
        <v>14119.350000000002</v>
      </c>
      <c r="Q38" s="126">
        <v>20034.68</v>
      </c>
      <c r="R38" s="126">
        <v>122668.5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3"/>
    </row>
    <row r="39" spans="1:32" ht="16.5" x14ac:dyDescent="0.3">
      <c r="A39" s="113" t="s">
        <v>1297</v>
      </c>
      <c r="B39" s="114" t="s">
        <v>1306</v>
      </c>
      <c r="C39" s="114" t="s">
        <v>2</v>
      </c>
      <c r="D39" s="114" t="s">
        <v>1273</v>
      </c>
      <c r="E39" s="115">
        <v>43137</v>
      </c>
      <c r="F39" s="116">
        <v>340.95</v>
      </c>
      <c r="G39" s="117">
        <v>9</v>
      </c>
      <c r="H39" s="124">
        <f t="shared" si="0"/>
        <v>3068.5499999999997</v>
      </c>
      <c r="I39" s="12"/>
      <c r="J39" s="12"/>
      <c r="K39"/>
      <c r="L39" t="s">
        <v>1305</v>
      </c>
      <c r="M39" s="126">
        <v>20226.11</v>
      </c>
      <c r="N39" s="126">
        <v>37124.68</v>
      </c>
      <c r="O39" s="126">
        <v>27286.460000000003</v>
      </c>
      <c r="P39" s="126">
        <v>22831.200000000001</v>
      </c>
      <c r="Q39" s="126">
        <v>17890.180000000004</v>
      </c>
      <c r="R39" s="126">
        <v>125358.63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3"/>
    </row>
    <row r="40" spans="1:32" ht="16.5" x14ac:dyDescent="0.3">
      <c r="A40" s="113" t="s">
        <v>1288</v>
      </c>
      <c r="B40" s="114" t="s">
        <v>1308</v>
      </c>
      <c r="C40" s="114" t="s">
        <v>2</v>
      </c>
      <c r="D40" s="114" t="s">
        <v>1273</v>
      </c>
      <c r="E40" s="115">
        <v>43137</v>
      </c>
      <c r="F40" s="116">
        <v>340.95</v>
      </c>
      <c r="G40" s="117">
        <v>12</v>
      </c>
      <c r="H40" s="124">
        <f t="shared" si="0"/>
        <v>4091.3999999999996</v>
      </c>
      <c r="I40" s="12"/>
      <c r="J40" s="12"/>
      <c r="K40"/>
      <c r="L40" t="s">
        <v>1306</v>
      </c>
      <c r="M40" s="126">
        <v>22563.039999999997</v>
      </c>
      <c r="N40" s="126">
        <v>13031.660000000002</v>
      </c>
      <c r="O40" s="126">
        <v>8162.9899999999989</v>
      </c>
      <c r="P40" s="126">
        <v>8799.4500000000007</v>
      </c>
      <c r="Q40" s="126">
        <v>23240.71</v>
      </c>
      <c r="R40" s="126">
        <v>75797.850000000006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3"/>
    </row>
    <row r="41" spans="1:32" ht="16.5" x14ac:dyDescent="0.3">
      <c r="A41" s="113" t="s">
        <v>1298</v>
      </c>
      <c r="B41" s="114" t="s">
        <v>1303</v>
      </c>
      <c r="C41" s="114" t="s">
        <v>2</v>
      </c>
      <c r="D41" s="114" t="s">
        <v>1273</v>
      </c>
      <c r="E41" s="115">
        <v>43137</v>
      </c>
      <c r="F41" s="116">
        <v>340.95</v>
      </c>
      <c r="G41" s="117">
        <v>15</v>
      </c>
      <c r="H41" s="124">
        <f t="shared" si="0"/>
        <v>5114.25</v>
      </c>
      <c r="I41" s="12"/>
      <c r="J41" s="12"/>
      <c r="K41"/>
      <c r="L41" t="s">
        <v>1307</v>
      </c>
      <c r="M41" s="126">
        <v>53790.200000000004</v>
      </c>
      <c r="N41" s="126">
        <v>6114.65</v>
      </c>
      <c r="O41" s="126">
        <v>11921.72</v>
      </c>
      <c r="P41" s="126">
        <v>21966</v>
      </c>
      <c r="Q41" s="126">
        <v>27235.100000000002</v>
      </c>
      <c r="R41" s="126">
        <v>121027.67000000001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3"/>
    </row>
    <row r="42" spans="1:32" ht="16.5" x14ac:dyDescent="0.3">
      <c r="A42" s="113" t="s">
        <v>1289</v>
      </c>
      <c r="B42" s="114" t="s">
        <v>1307</v>
      </c>
      <c r="C42" s="114" t="s">
        <v>2</v>
      </c>
      <c r="D42" s="114" t="s">
        <v>1273</v>
      </c>
      <c r="E42" s="115">
        <v>43137</v>
      </c>
      <c r="F42" s="116">
        <v>340.95</v>
      </c>
      <c r="G42" s="117">
        <v>17</v>
      </c>
      <c r="H42" s="124">
        <f t="shared" si="0"/>
        <v>5796.15</v>
      </c>
      <c r="I42" s="12"/>
      <c r="J42" s="12"/>
      <c r="K42"/>
      <c r="L42" t="s">
        <v>1308</v>
      </c>
      <c r="M42" s="126">
        <v>55652.11</v>
      </c>
      <c r="N42" s="126">
        <v>6722.66</v>
      </c>
      <c r="O42" s="126">
        <v>79.989999999999995</v>
      </c>
      <c r="P42" s="126">
        <v>33504.350000000006</v>
      </c>
      <c r="Q42" s="126">
        <v>4936.1499999999996</v>
      </c>
      <c r="R42" s="126">
        <v>100895.26000000001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3"/>
    </row>
    <row r="43" spans="1:32" ht="16.5" x14ac:dyDescent="0.3">
      <c r="A43" s="113" t="s">
        <v>1290</v>
      </c>
      <c r="B43" s="114" t="s">
        <v>1307</v>
      </c>
      <c r="C43" s="114" t="s">
        <v>5</v>
      </c>
      <c r="D43" s="114" t="s">
        <v>1277</v>
      </c>
      <c r="E43" s="115">
        <v>43139</v>
      </c>
      <c r="F43" s="116">
        <v>79.989999999999995</v>
      </c>
      <c r="G43" s="117">
        <v>9</v>
      </c>
      <c r="H43" s="124">
        <f t="shared" si="0"/>
        <v>719.91</v>
      </c>
      <c r="I43" s="12"/>
      <c r="J43" s="12"/>
      <c r="K43" t="s">
        <v>1271</v>
      </c>
      <c r="L43"/>
      <c r="M43" s="126">
        <v>313921.40000000002</v>
      </c>
      <c r="N43" s="126">
        <v>164664.84999999998</v>
      </c>
      <c r="O43" s="126">
        <v>181616.87999999995</v>
      </c>
      <c r="P43" s="126">
        <v>160235.10999999999</v>
      </c>
      <c r="Q43" s="126">
        <v>178198.07</v>
      </c>
      <c r="R43" s="126">
        <v>998636.30999999994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3"/>
    </row>
    <row r="44" spans="1:32" ht="16.5" x14ac:dyDescent="0.3">
      <c r="A44" s="113" t="s">
        <v>1291</v>
      </c>
      <c r="B44" s="114" t="s">
        <v>1301</v>
      </c>
      <c r="C44" s="114" t="s">
        <v>5</v>
      </c>
      <c r="D44" s="114" t="s">
        <v>1277</v>
      </c>
      <c r="E44" s="115">
        <v>43139</v>
      </c>
      <c r="F44" s="116">
        <v>79.989999999999995</v>
      </c>
      <c r="G44" s="117">
        <v>14</v>
      </c>
      <c r="H44" s="124">
        <f t="shared" si="0"/>
        <v>1119.8599999999999</v>
      </c>
      <c r="I44" s="12"/>
      <c r="J44" s="12"/>
      <c r="K44" t="s">
        <v>1267</v>
      </c>
      <c r="L44"/>
      <c r="M44" s="126">
        <v>917506.99999999988</v>
      </c>
      <c r="N44" s="126">
        <v>501135.61000000016</v>
      </c>
      <c r="O44" s="126">
        <v>478552.63999999996</v>
      </c>
      <c r="P44" s="126">
        <v>470054.89</v>
      </c>
      <c r="Q44" s="126">
        <v>464415.52999999991</v>
      </c>
      <c r="R44" s="126">
        <v>2831665.67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3"/>
    </row>
    <row r="45" spans="1:32" ht="16.5" x14ac:dyDescent="0.3">
      <c r="A45" s="113" t="s">
        <v>1292</v>
      </c>
      <c r="B45" s="114" t="s">
        <v>1303</v>
      </c>
      <c r="C45" s="114" t="s">
        <v>1266</v>
      </c>
      <c r="D45" s="114" t="s">
        <v>1274</v>
      </c>
      <c r="E45" s="115">
        <v>43140</v>
      </c>
      <c r="F45" s="116">
        <v>340.95</v>
      </c>
      <c r="G45" s="117">
        <v>1</v>
      </c>
      <c r="H45" s="124">
        <f t="shared" si="0"/>
        <v>340.95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3"/>
    </row>
    <row r="46" spans="1:32" ht="16.5" x14ac:dyDescent="0.3">
      <c r="A46" s="113" t="s">
        <v>1293</v>
      </c>
      <c r="B46" s="114" t="s">
        <v>1306</v>
      </c>
      <c r="C46" s="114" t="s">
        <v>1266</v>
      </c>
      <c r="D46" s="114" t="s">
        <v>1274</v>
      </c>
      <c r="E46" s="115">
        <v>43140</v>
      </c>
      <c r="F46" s="116">
        <v>340.95</v>
      </c>
      <c r="G46" s="117">
        <v>3</v>
      </c>
      <c r="H46" s="124">
        <f t="shared" si="0"/>
        <v>1022.8499999999999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3"/>
    </row>
    <row r="47" spans="1:32" ht="16.5" x14ac:dyDescent="0.3">
      <c r="A47" s="113" t="s">
        <v>1299</v>
      </c>
      <c r="B47" s="114" t="s">
        <v>1301</v>
      </c>
      <c r="C47" s="114" t="s">
        <v>1266</v>
      </c>
      <c r="D47" s="114" t="s">
        <v>1277</v>
      </c>
      <c r="E47" s="115">
        <v>43142</v>
      </c>
      <c r="F47" s="116">
        <v>799.95</v>
      </c>
      <c r="G47" s="117">
        <v>4</v>
      </c>
      <c r="H47" s="124">
        <f t="shared" si="0"/>
        <v>3199.8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3"/>
    </row>
    <row r="48" spans="1:32" ht="16.5" x14ac:dyDescent="0.3">
      <c r="A48" s="113" t="s">
        <v>1294</v>
      </c>
      <c r="B48" s="114" t="s">
        <v>1308</v>
      </c>
      <c r="C48" s="114" t="s">
        <v>1266</v>
      </c>
      <c r="D48" s="114" t="s">
        <v>1277</v>
      </c>
      <c r="E48" s="115">
        <v>43142</v>
      </c>
      <c r="F48" s="116">
        <v>799.95</v>
      </c>
      <c r="G48" s="117">
        <v>11</v>
      </c>
      <c r="H48" s="124">
        <f t="shared" si="0"/>
        <v>8799.4500000000007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3"/>
    </row>
    <row r="49" spans="1:32" ht="16.5" x14ac:dyDescent="0.3">
      <c r="A49" s="113" t="s">
        <v>1295</v>
      </c>
      <c r="B49" s="114" t="s">
        <v>1304</v>
      </c>
      <c r="C49" s="114" t="s">
        <v>1266</v>
      </c>
      <c r="D49" s="114" t="s">
        <v>1275</v>
      </c>
      <c r="E49" s="115">
        <v>43143</v>
      </c>
      <c r="F49" s="116">
        <v>340.95</v>
      </c>
      <c r="G49" s="117">
        <v>4</v>
      </c>
      <c r="H49" s="124">
        <f t="shared" si="0"/>
        <v>1363.8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3"/>
    </row>
    <row r="50" spans="1:32" ht="16.5" x14ac:dyDescent="0.3">
      <c r="A50" s="113" t="s">
        <v>1296</v>
      </c>
      <c r="B50" s="114" t="s">
        <v>1301</v>
      </c>
      <c r="C50" s="114" t="s">
        <v>1266</v>
      </c>
      <c r="D50" s="114" t="s">
        <v>1275</v>
      </c>
      <c r="E50" s="115">
        <v>43143</v>
      </c>
      <c r="F50" s="116">
        <v>340.95</v>
      </c>
      <c r="G50" s="117">
        <v>6</v>
      </c>
      <c r="H50" s="124">
        <f t="shared" si="0"/>
        <v>2045.6999999999998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3"/>
    </row>
    <row r="51" spans="1:32" ht="16.5" x14ac:dyDescent="0.3">
      <c r="A51" s="113" t="s">
        <v>1297</v>
      </c>
      <c r="B51" s="114" t="s">
        <v>1301</v>
      </c>
      <c r="C51" s="114" t="s">
        <v>2</v>
      </c>
      <c r="D51" s="114" t="s">
        <v>1273</v>
      </c>
      <c r="E51" s="115">
        <v>43143</v>
      </c>
      <c r="F51" s="116">
        <v>168.95</v>
      </c>
      <c r="G51" s="117">
        <v>8</v>
      </c>
      <c r="H51" s="124">
        <f t="shared" si="0"/>
        <v>1351.6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3"/>
    </row>
    <row r="52" spans="1:32" ht="16.5" x14ac:dyDescent="0.3">
      <c r="A52" s="113" t="s">
        <v>1288</v>
      </c>
      <c r="B52" s="114" t="s">
        <v>1307</v>
      </c>
      <c r="C52" s="114" t="s">
        <v>2</v>
      </c>
      <c r="D52" s="114" t="s">
        <v>1273</v>
      </c>
      <c r="E52" s="115">
        <v>43143</v>
      </c>
      <c r="F52" s="116">
        <v>168.95</v>
      </c>
      <c r="G52" s="117">
        <v>13</v>
      </c>
      <c r="H52" s="124">
        <f t="shared" si="0"/>
        <v>2196.35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3"/>
    </row>
    <row r="53" spans="1:32" ht="16.5" x14ac:dyDescent="0.3">
      <c r="A53" s="113" t="s">
        <v>1298</v>
      </c>
      <c r="B53" s="114" t="s">
        <v>1304</v>
      </c>
      <c r="C53" s="114" t="s">
        <v>2</v>
      </c>
      <c r="D53" s="114" t="s">
        <v>1273</v>
      </c>
      <c r="E53" s="115">
        <v>43143</v>
      </c>
      <c r="F53" s="116">
        <v>79.989999999999995</v>
      </c>
      <c r="G53" s="117">
        <v>8</v>
      </c>
      <c r="H53" s="124">
        <f t="shared" si="0"/>
        <v>639.91999999999996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3"/>
    </row>
    <row r="54" spans="1:32" ht="16.5" x14ac:dyDescent="0.3">
      <c r="A54" s="113" t="s">
        <v>1289</v>
      </c>
      <c r="B54" s="114" t="s">
        <v>1300</v>
      </c>
      <c r="C54" s="114" t="s">
        <v>2</v>
      </c>
      <c r="D54" s="114" t="s">
        <v>1273</v>
      </c>
      <c r="E54" s="115">
        <v>43143</v>
      </c>
      <c r="F54" s="116">
        <v>79.989999999999995</v>
      </c>
      <c r="G54" s="117">
        <v>14</v>
      </c>
      <c r="H54" s="124">
        <f t="shared" si="0"/>
        <v>1119.8599999999999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3"/>
    </row>
    <row r="55" spans="1:32" ht="16.5" x14ac:dyDescent="0.3">
      <c r="A55" s="113" t="s">
        <v>1290</v>
      </c>
      <c r="B55" s="114" t="s">
        <v>1305</v>
      </c>
      <c r="C55" s="114" t="s">
        <v>1266</v>
      </c>
      <c r="D55" s="114" t="s">
        <v>1273</v>
      </c>
      <c r="E55" s="115">
        <v>43146</v>
      </c>
      <c r="F55" s="116">
        <v>79.989999999999995</v>
      </c>
      <c r="G55" s="117">
        <v>17</v>
      </c>
      <c r="H55" s="124">
        <f t="shared" si="0"/>
        <v>1359.83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3"/>
    </row>
    <row r="56" spans="1:32" ht="16.5" x14ac:dyDescent="0.3">
      <c r="A56" s="113" t="s">
        <v>1291</v>
      </c>
      <c r="B56" s="114" t="s">
        <v>1302</v>
      </c>
      <c r="C56" s="114" t="s">
        <v>1266</v>
      </c>
      <c r="D56" s="114" t="s">
        <v>1277</v>
      </c>
      <c r="E56" s="115">
        <v>43147</v>
      </c>
      <c r="F56" s="116">
        <v>799.95</v>
      </c>
      <c r="G56" s="117">
        <v>1</v>
      </c>
      <c r="H56" s="124">
        <f t="shared" si="0"/>
        <v>799.95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3"/>
    </row>
    <row r="57" spans="1:32" ht="16.5" x14ac:dyDescent="0.3">
      <c r="A57" s="113" t="s">
        <v>1292</v>
      </c>
      <c r="B57" s="114" t="s">
        <v>1301</v>
      </c>
      <c r="C57" s="114" t="s">
        <v>2</v>
      </c>
      <c r="D57" s="114" t="s">
        <v>1274</v>
      </c>
      <c r="E57" s="115">
        <v>43147</v>
      </c>
      <c r="F57" s="116">
        <v>168.95</v>
      </c>
      <c r="G57" s="117">
        <v>11</v>
      </c>
      <c r="H57" s="124">
        <f t="shared" si="0"/>
        <v>1858.4499999999998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3"/>
    </row>
    <row r="58" spans="1:32" ht="16.5" x14ac:dyDescent="0.3">
      <c r="A58" s="113" t="s">
        <v>1293</v>
      </c>
      <c r="B58" s="114" t="s">
        <v>1300</v>
      </c>
      <c r="C58" s="114" t="s">
        <v>1266</v>
      </c>
      <c r="D58" s="114" t="s">
        <v>1275</v>
      </c>
      <c r="E58" s="115">
        <v>43150</v>
      </c>
      <c r="F58" s="116">
        <v>799.95</v>
      </c>
      <c r="G58" s="117">
        <v>9</v>
      </c>
      <c r="H58" s="124">
        <f t="shared" si="0"/>
        <v>7199.55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3"/>
    </row>
    <row r="59" spans="1:32" ht="16.5" x14ac:dyDescent="0.3">
      <c r="A59" s="113" t="s">
        <v>1299</v>
      </c>
      <c r="B59" s="114" t="s">
        <v>1301</v>
      </c>
      <c r="C59" s="114" t="s">
        <v>2</v>
      </c>
      <c r="D59" s="114" t="s">
        <v>1273</v>
      </c>
      <c r="E59" s="115">
        <v>43150</v>
      </c>
      <c r="F59" s="116">
        <v>79.989999999999995</v>
      </c>
      <c r="G59" s="117">
        <v>15</v>
      </c>
      <c r="H59" s="124">
        <f t="shared" si="0"/>
        <v>1199.8499999999999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3"/>
    </row>
    <row r="60" spans="1:32" ht="16.5" x14ac:dyDescent="0.3">
      <c r="A60" s="113" t="s">
        <v>1294</v>
      </c>
      <c r="B60" s="114" t="s">
        <v>1306</v>
      </c>
      <c r="C60" s="114" t="s">
        <v>1266</v>
      </c>
      <c r="D60" s="114" t="s">
        <v>1273</v>
      </c>
      <c r="E60" s="115">
        <v>43150</v>
      </c>
      <c r="F60" s="116">
        <v>799.95</v>
      </c>
      <c r="G60" s="117">
        <v>14</v>
      </c>
      <c r="H60" s="124">
        <f t="shared" si="0"/>
        <v>11199.300000000001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3"/>
    </row>
    <row r="61" spans="1:32" ht="16.5" x14ac:dyDescent="0.3">
      <c r="A61" s="113" t="s">
        <v>1295</v>
      </c>
      <c r="B61" s="114" t="s">
        <v>1304</v>
      </c>
      <c r="C61" s="114" t="s">
        <v>2</v>
      </c>
      <c r="D61" s="114" t="s">
        <v>1273</v>
      </c>
      <c r="E61" s="115">
        <v>43150</v>
      </c>
      <c r="F61" s="116">
        <v>79.989999999999995</v>
      </c>
      <c r="G61" s="117">
        <v>20</v>
      </c>
      <c r="H61" s="124">
        <f t="shared" si="0"/>
        <v>1599.8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3"/>
    </row>
    <row r="62" spans="1:32" ht="16.5" x14ac:dyDescent="0.3">
      <c r="A62" s="113" t="s">
        <v>1296</v>
      </c>
      <c r="B62" s="114" t="s">
        <v>1301</v>
      </c>
      <c r="C62" s="114" t="s">
        <v>2</v>
      </c>
      <c r="D62" s="114" t="s">
        <v>1277</v>
      </c>
      <c r="E62" s="115">
        <v>43150</v>
      </c>
      <c r="F62" s="116">
        <v>799.95</v>
      </c>
      <c r="G62" s="117">
        <v>5</v>
      </c>
      <c r="H62" s="124">
        <f t="shared" si="0"/>
        <v>3999.75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3"/>
    </row>
    <row r="63" spans="1:32" ht="16.5" x14ac:dyDescent="0.3">
      <c r="A63" s="113" t="s">
        <v>1297</v>
      </c>
      <c r="B63" s="114" t="s">
        <v>1301</v>
      </c>
      <c r="C63" s="114" t="s">
        <v>2</v>
      </c>
      <c r="D63" s="114" t="s">
        <v>1273</v>
      </c>
      <c r="E63" s="115">
        <v>43151</v>
      </c>
      <c r="F63" s="116">
        <v>799.95</v>
      </c>
      <c r="G63" s="117">
        <v>18</v>
      </c>
      <c r="H63" s="124">
        <f t="shared" si="0"/>
        <v>14399.1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3"/>
    </row>
    <row r="64" spans="1:32" ht="16.5" x14ac:dyDescent="0.3">
      <c r="A64" s="113" t="s">
        <v>1288</v>
      </c>
      <c r="B64" s="114" t="s">
        <v>1305</v>
      </c>
      <c r="C64" s="114" t="s">
        <v>1256</v>
      </c>
      <c r="D64" s="114" t="s">
        <v>1277</v>
      </c>
      <c r="E64" s="115">
        <v>43151</v>
      </c>
      <c r="F64" s="116">
        <v>168.95</v>
      </c>
      <c r="G64" s="117">
        <v>8</v>
      </c>
      <c r="H64" s="124">
        <f t="shared" si="0"/>
        <v>1351.6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3"/>
    </row>
    <row r="65" spans="1:32" ht="16.5" x14ac:dyDescent="0.3">
      <c r="A65" s="113" t="s">
        <v>1298</v>
      </c>
      <c r="B65" s="114" t="s">
        <v>1300</v>
      </c>
      <c r="C65" s="114" t="s">
        <v>2</v>
      </c>
      <c r="D65" s="114" t="s">
        <v>1277</v>
      </c>
      <c r="E65" s="115">
        <v>43152</v>
      </c>
      <c r="F65" s="116">
        <v>799.95</v>
      </c>
      <c r="G65" s="117">
        <v>14</v>
      </c>
      <c r="H65" s="124">
        <f t="shared" si="0"/>
        <v>11199.300000000001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</row>
    <row r="66" spans="1:32" ht="16.5" x14ac:dyDescent="0.3">
      <c r="A66" s="113" t="s">
        <v>1289</v>
      </c>
      <c r="B66" s="114" t="s">
        <v>1308</v>
      </c>
      <c r="C66" s="114" t="s">
        <v>1266</v>
      </c>
      <c r="D66" s="114" t="s">
        <v>1273</v>
      </c>
      <c r="E66" s="115">
        <v>43153</v>
      </c>
      <c r="F66" s="116">
        <v>340.95</v>
      </c>
      <c r="G66" s="117">
        <v>18</v>
      </c>
      <c r="H66" s="124">
        <f t="shared" si="0"/>
        <v>6137.0999999999995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3"/>
    </row>
    <row r="67" spans="1:32" ht="16.5" x14ac:dyDescent="0.3">
      <c r="A67" s="113" t="s">
        <v>1290</v>
      </c>
      <c r="B67" s="114" t="s">
        <v>1305</v>
      </c>
      <c r="C67" s="114" t="s">
        <v>5</v>
      </c>
      <c r="D67" s="114" t="s">
        <v>1274</v>
      </c>
      <c r="E67" s="115">
        <v>43153</v>
      </c>
      <c r="F67" s="116">
        <v>340.95</v>
      </c>
      <c r="G67" s="117">
        <v>2</v>
      </c>
      <c r="H67" s="124">
        <f t="shared" ref="H67:H130" si="1">F67*G67</f>
        <v>681.9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3"/>
    </row>
    <row r="68" spans="1:32" ht="16.5" x14ac:dyDescent="0.3">
      <c r="A68" s="113" t="s">
        <v>1291</v>
      </c>
      <c r="B68" s="114" t="s">
        <v>1308</v>
      </c>
      <c r="C68" s="114" t="s">
        <v>1266</v>
      </c>
      <c r="D68" s="114" t="s">
        <v>1273</v>
      </c>
      <c r="E68" s="115">
        <v>43154</v>
      </c>
      <c r="F68" s="116">
        <v>799.95</v>
      </c>
      <c r="G68" s="117">
        <v>17</v>
      </c>
      <c r="H68" s="124">
        <f t="shared" si="1"/>
        <v>13599.150000000001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3"/>
    </row>
    <row r="69" spans="1:32" ht="16.5" x14ac:dyDescent="0.3">
      <c r="A69" s="113" t="s">
        <v>1292</v>
      </c>
      <c r="B69" s="114" t="s">
        <v>1308</v>
      </c>
      <c r="C69" s="114" t="s">
        <v>1266</v>
      </c>
      <c r="D69" s="114" t="s">
        <v>1277</v>
      </c>
      <c r="E69" s="115">
        <v>43154</v>
      </c>
      <c r="F69" s="116">
        <v>340.95</v>
      </c>
      <c r="G69" s="117">
        <v>12</v>
      </c>
      <c r="H69" s="124">
        <f t="shared" si="1"/>
        <v>4091.3999999999996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3"/>
    </row>
    <row r="70" spans="1:32" ht="16.5" x14ac:dyDescent="0.3">
      <c r="A70" s="113" t="s">
        <v>1293</v>
      </c>
      <c r="B70" s="114" t="s">
        <v>1305</v>
      </c>
      <c r="C70" s="114" t="s">
        <v>1266</v>
      </c>
      <c r="D70" s="114" t="s">
        <v>1274</v>
      </c>
      <c r="E70" s="115">
        <v>43158</v>
      </c>
      <c r="F70" s="116">
        <v>340.95</v>
      </c>
      <c r="G70" s="117">
        <v>14</v>
      </c>
      <c r="H70" s="124">
        <f t="shared" si="1"/>
        <v>4773.3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3"/>
    </row>
    <row r="71" spans="1:32" ht="16.5" x14ac:dyDescent="0.3">
      <c r="A71" s="113" t="s">
        <v>1299</v>
      </c>
      <c r="B71" s="114" t="s">
        <v>1307</v>
      </c>
      <c r="C71" s="114" t="s">
        <v>1266</v>
      </c>
      <c r="D71" s="114" t="s">
        <v>1275</v>
      </c>
      <c r="E71" s="115">
        <v>43159</v>
      </c>
      <c r="F71" s="116">
        <v>799.95</v>
      </c>
      <c r="G71" s="117">
        <v>9</v>
      </c>
      <c r="H71" s="124">
        <f t="shared" si="1"/>
        <v>7199.55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3"/>
    </row>
    <row r="72" spans="1:32" ht="16.5" x14ac:dyDescent="0.3">
      <c r="A72" s="113" t="s">
        <v>1294</v>
      </c>
      <c r="B72" s="114" t="s">
        <v>1304</v>
      </c>
      <c r="C72" s="114" t="s">
        <v>5</v>
      </c>
      <c r="D72" s="114" t="s">
        <v>1275</v>
      </c>
      <c r="E72" s="115">
        <v>43163</v>
      </c>
      <c r="F72" s="116">
        <v>168.95</v>
      </c>
      <c r="G72" s="117">
        <v>4</v>
      </c>
      <c r="H72" s="124">
        <f t="shared" si="1"/>
        <v>675.8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3"/>
    </row>
    <row r="73" spans="1:32" ht="16.5" x14ac:dyDescent="0.3">
      <c r="A73" s="113" t="s">
        <v>1295</v>
      </c>
      <c r="B73" s="114" t="s">
        <v>1304</v>
      </c>
      <c r="C73" s="114" t="s">
        <v>2</v>
      </c>
      <c r="D73" s="114" t="s">
        <v>1273</v>
      </c>
      <c r="E73" s="115">
        <v>43163</v>
      </c>
      <c r="F73" s="116">
        <v>340.95</v>
      </c>
      <c r="G73" s="117">
        <v>20</v>
      </c>
      <c r="H73" s="124">
        <f t="shared" si="1"/>
        <v>6819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3"/>
    </row>
    <row r="74" spans="1:32" ht="16.5" x14ac:dyDescent="0.3">
      <c r="A74" s="113" t="s">
        <v>1296</v>
      </c>
      <c r="B74" s="114" t="s">
        <v>1308</v>
      </c>
      <c r="C74" s="114" t="s">
        <v>5</v>
      </c>
      <c r="D74" s="114" t="s">
        <v>1274</v>
      </c>
      <c r="E74" s="115">
        <v>43164</v>
      </c>
      <c r="F74" s="116">
        <v>79.989999999999995</v>
      </c>
      <c r="G74" s="117">
        <v>10</v>
      </c>
      <c r="H74" s="124">
        <f t="shared" si="1"/>
        <v>799.9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3"/>
    </row>
    <row r="75" spans="1:32" ht="16.5" x14ac:dyDescent="0.3">
      <c r="A75" s="113" t="s">
        <v>1297</v>
      </c>
      <c r="B75" s="114" t="s">
        <v>1304</v>
      </c>
      <c r="C75" s="114" t="s">
        <v>1266</v>
      </c>
      <c r="D75" s="114" t="s">
        <v>1275</v>
      </c>
      <c r="E75" s="115">
        <v>43166</v>
      </c>
      <c r="F75" s="116">
        <v>79.989999999999995</v>
      </c>
      <c r="G75" s="117">
        <v>12</v>
      </c>
      <c r="H75" s="124">
        <f t="shared" si="1"/>
        <v>959.87999999999988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3"/>
    </row>
    <row r="76" spans="1:32" ht="16.5" x14ac:dyDescent="0.3">
      <c r="A76" s="113" t="s">
        <v>1288</v>
      </c>
      <c r="B76" s="114" t="s">
        <v>1307</v>
      </c>
      <c r="C76" s="114" t="s">
        <v>5</v>
      </c>
      <c r="D76" s="114" t="s">
        <v>1275</v>
      </c>
      <c r="E76" s="115">
        <v>43167</v>
      </c>
      <c r="F76" s="116">
        <v>168.95</v>
      </c>
      <c r="G76" s="117">
        <v>11</v>
      </c>
      <c r="H76" s="124">
        <f t="shared" si="1"/>
        <v>1858.4499999999998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3"/>
    </row>
    <row r="77" spans="1:32" ht="16.5" x14ac:dyDescent="0.3">
      <c r="A77" s="113" t="s">
        <v>1298</v>
      </c>
      <c r="B77" s="114" t="s">
        <v>1304</v>
      </c>
      <c r="C77" s="114" t="s">
        <v>1266</v>
      </c>
      <c r="D77" s="114" t="s">
        <v>1276</v>
      </c>
      <c r="E77" s="115">
        <v>43168</v>
      </c>
      <c r="F77" s="116">
        <v>340.95</v>
      </c>
      <c r="G77" s="117">
        <v>1</v>
      </c>
      <c r="H77" s="124">
        <f t="shared" si="1"/>
        <v>340.95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3"/>
    </row>
    <row r="78" spans="1:32" ht="16.5" x14ac:dyDescent="0.3">
      <c r="A78" s="113" t="s">
        <v>1289</v>
      </c>
      <c r="B78" s="114" t="s">
        <v>1304</v>
      </c>
      <c r="C78" s="114" t="s">
        <v>1266</v>
      </c>
      <c r="D78" s="114" t="s">
        <v>1275</v>
      </c>
      <c r="E78" s="115">
        <v>43171</v>
      </c>
      <c r="F78" s="116">
        <v>799.95</v>
      </c>
      <c r="G78" s="117">
        <v>8</v>
      </c>
      <c r="H78" s="124">
        <f t="shared" si="1"/>
        <v>6399.6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</row>
    <row r="79" spans="1:32" ht="16.5" x14ac:dyDescent="0.3">
      <c r="A79" s="113" t="s">
        <v>1290</v>
      </c>
      <c r="B79" s="114" t="s">
        <v>1307</v>
      </c>
      <c r="C79" s="114" t="s">
        <v>1266</v>
      </c>
      <c r="D79" s="114" t="s">
        <v>1274</v>
      </c>
      <c r="E79" s="115">
        <v>43171</v>
      </c>
      <c r="F79" s="116">
        <v>168.95</v>
      </c>
      <c r="G79" s="117">
        <v>15</v>
      </c>
      <c r="H79" s="124">
        <f t="shared" si="1"/>
        <v>2534.25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3"/>
    </row>
    <row r="80" spans="1:32" ht="16.5" x14ac:dyDescent="0.3">
      <c r="A80" s="113" t="s">
        <v>1291</v>
      </c>
      <c r="B80" s="114" t="s">
        <v>1304</v>
      </c>
      <c r="C80" s="114" t="s">
        <v>2</v>
      </c>
      <c r="D80" s="114" t="s">
        <v>1276</v>
      </c>
      <c r="E80" s="115">
        <v>43171</v>
      </c>
      <c r="F80" s="116">
        <v>340.95</v>
      </c>
      <c r="G80" s="117">
        <v>6</v>
      </c>
      <c r="H80" s="124">
        <f t="shared" si="1"/>
        <v>2045.6999999999998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3"/>
    </row>
    <row r="81" spans="1:32" ht="16.5" x14ac:dyDescent="0.3">
      <c r="A81" s="113" t="s">
        <v>1292</v>
      </c>
      <c r="B81" s="114" t="s">
        <v>1308</v>
      </c>
      <c r="C81" s="114" t="s">
        <v>1266</v>
      </c>
      <c r="D81" s="114" t="s">
        <v>1273</v>
      </c>
      <c r="E81" s="115">
        <v>43172</v>
      </c>
      <c r="F81" s="116">
        <v>340.95</v>
      </c>
      <c r="G81" s="117">
        <v>17</v>
      </c>
      <c r="H81" s="124">
        <f t="shared" si="1"/>
        <v>5796.15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3"/>
    </row>
    <row r="82" spans="1:32" ht="16.5" x14ac:dyDescent="0.3">
      <c r="A82" s="113" t="s">
        <v>1293</v>
      </c>
      <c r="B82" s="114" t="s">
        <v>1303</v>
      </c>
      <c r="C82" s="114" t="s">
        <v>1256</v>
      </c>
      <c r="D82" s="114" t="s">
        <v>1277</v>
      </c>
      <c r="E82" s="115">
        <v>43172</v>
      </c>
      <c r="F82" s="116">
        <v>340.95</v>
      </c>
      <c r="G82" s="117">
        <v>2</v>
      </c>
      <c r="H82" s="124">
        <f t="shared" si="1"/>
        <v>681.9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3"/>
    </row>
    <row r="83" spans="1:32" ht="16.5" x14ac:dyDescent="0.3">
      <c r="A83" s="113" t="s">
        <v>1299</v>
      </c>
      <c r="B83" s="114" t="s">
        <v>1301</v>
      </c>
      <c r="C83" s="114" t="s">
        <v>1266</v>
      </c>
      <c r="D83" s="114" t="s">
        <v>1277</v>
      </c>
      <c r="E83" s="115">
        <v>43172</v>
      </c>
      <c r="F83" s="116">
        <v>340.95</v>
      </c>
      <c r="G83" s="117">
        <v>9</v>
      </c>
      <c r="H83" s="124">
        <f t="shared" si="1"/>
        <v>3068.5499999999997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3"/>
    </row>
    <row r="84" spans="1:32" ht="16.5" x14ac:dyDescent="0.3">
      <c r="A84" s="113" t="s">
        <v>1294</v>
      </c>
      <c r="B84" s="114" t="s">
        <v>1307</v>
      </c>
      <c r="C84" s="114" t="s">
        <v>1266</v>
      </c>
      <c r="D84" s="114" t="s">
        <v>1277</v>
      </c>
      <c r="E84" s="115">
        <v>43172</v>
      </c>
      <c r="F84" s="116">
        <v>799.95</v>
      </c>
      <c r="G84" s="117">
        <v>8</v>
      </c>
      <c r="H84" s="124">
        <f t="shared" si="1"/>
        <v>6399.6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3"/>
    </row>
    <row r="85" spans="1:32" ht="16.5" x14ac:dyDescent="0.3">
      <c r="A85" s="113" t="s">
        <v>1295</v>
      </c>
      <c r="B85" s="114" t="s">
        <v>1304</v>
      </c>
      <c r="C85" s="114" t="s">
        <v>2</v>
      </c>
      <c r="D85" s="114" t="s">
        <v>1275</v>
      </c>
      <c r="E85" s="115">
        <v>43173</v>
      </c>
      <c r="F85" s="116">
        <v>340.95</v>
      </c>
      <c r="G85" s="117">
        <v>5</v>
      </c>
      <c r="H85" s="124">
        <f t="shared" si="1"/>
        <v>1704.75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3"/>
    </row>
    <row r="86" spans="1:32" ht="16.5" x14ac:dyDescent="0.3">
      <c r="A86" s="113" t="s">
        <v>1296</v>
      </c>
      <c r="B86" s="114" t="s">
        <v>1308</v>
      </c>
      <c r="C86" s="114" t="s">
        <v>2</v>
      </c>
      <c r="D86" s="114" t="s">
        <v>1275</v>
      </c>
      <c r="E86" s="115">
        <v>43175</v>
      </c>
      <c r="F86" s="116">
        <v>799.95</v>
      </c>
      <c r="G86" s="117">
        <v>11</v>
      </c>
      <c r="H86" s="124">
        <f t="shared" si="1"/>
        <v>8799.4500000000007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3"/>
    </row>
    <row r="87" spans="1:32" ht="16.5" x14ac:dyDescent="0.3">
      <c r="A87" s="113" t="s">
        <v>1297</v>
      </c>
      <c r="B87" s="114" t="s">
        <v>1301</v>
      </c>
      <c r="C87" s="114" t="s">
        <v>2</v>
      </c>
      <c r="D87" s="114" t="s">
        <v>1275</v>
      </c>
      <c r="E87" s="115">
        <v>43177</v>
      </c>
      <c r="F87" s="116">
        <v>79.989999999999995</v>
      </c>
      <c r="G87" s="117">
        <v>9</v>
      </c>
      <c r="H87" s="124">
        <f t="shared" si="1"/>
        <v>719.91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3"/>
    </row>
    <row r="88" spans="1:32" ht="16.5" x14ac:dyDescent="0.3">
      <c r="A88" s="113" t="s">
        <v>1288</v>
      </c>
      <c r="B88" s="114" t="s">
        <v>1302</v>
      </c>
      <c r="C88" s="114" t="s">
        <v>1256</v>
      </c>
      <c r="D88" s="114" t="s">
        <v>1276</v>
      </c>
      <c r="E88" s="115">
        <v>43177</v>
      </c>
      <c r="F88" s="116">
        <v>79.989999999999995</v>
      </c>
      <c r="G88" s="117">
        <v>1</v>
      </c>
      <c r="H88" s="124">
        <f t="shared" si="1"/>
        <v>79.989999999999995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3"/>
    </row>
    <row r="89" spans="1:32" ht="16.5" x14ac:dyDescent="0.3">
      <c r="A89" s="113" t="s">
        <v>1298</v>
      </c>
      <c r="B89" s="114" t="s">
        <v>1301</v>
      </c>
      <c r="C89" s="114" t="s">
        <v>2</v>
      </c>
      <c r="D89" s="114" t="s">
        <v>1276</v>
      </c>
      <c r="E89" s="115">
        <v>43177</v>
      </c>
      <c r="F89" s="116">
        <v>340.95</v>
      </c>
      <c r="G89" s="117">
        <v>11</v>
      </c>
      <c r="H89" s="124">
        <f t="shared" si="1"/>
        <v>3750.45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</row>
    <row r="90" spans="1:32" ht="16.5" x14ac:dyDescent="0.3">
      <c r="A90" s="113" t="s">
        <v>1289</v>
      </c>
      <c r="B90" s="114" t="s">
        <v>1305</v>
      </c>
      <c r="C90" s="114" t="s">
        <v>5</v>
      </c>
      <c r="D90" s="114" t="s">
        <v>1275</v>
      </c>
      <c r="E90" s="115">
        <v>43178</v>
      </c>
      <c r="F90" s="116">
        <v>79.989999999999995</v>
      </c>
      <c r="G90" s="117">
        <v>5</v>
      </c>
      <c r="H90" s="124">
        <f t="shared" si="1"/>
        <v>399.95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3"/>
    </row>
    <row r="91" spans="1:32" ht="16.5" x14ac:dyDescent="0.3">
      <c r="A91" s="113" t="s">
        <v>1290</v>
      </c>
      <c r="B91" s="114" t="s">
        <v>1301</v>
      </c>
      <c r="C91" s="114" t="s">
        <v>2</v>
      </c>
      <c r="D91" s="114" t="s">
        <v>1274</v>
      </c>
      <c r="E91" s="115">
        <v>43179</v>
      </c>
      <c r="F91" s="116">
        <v>168.95</v>
      </c>
      <c r="G91" s="117">
        <v>12</v>
      </c>
      <c r="H91" s="124">
        <f t="shared" si="1"/>
        <v>2027.3999999999999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3"/>
    </row>
    <row r="92" spans="1:32" ht="16.5" x14ac:dyDescent="0.3">
      <c r="A92" s="113" t="s">
        <v>1291</v>
      </c>
      <c r="B92" s="114" t="s">
        <v>1303</v>
      </c>
      <c r="C92" s="114" t="s">
        <v>1266</v>
      </c>
      <c r="D92" s="114" t="s">
        <v>1277</v>
      </c>
      <c r="E92" s="115">
        <v>43180</v>
      </c>
      <c r="F92" s="116">
        <v>340.95</v>
      </c>
      <c r="G92" s="117">
        <v>1</v>
      </c>
      <c r="H92" s="124">
        <f t="shared" si="1"/>
        <v>340.95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3"/>
    </row>
    <row r="93" spans="1:32" ht="16.5" x14ac:dyDescent="0.3">
      <c r="A93" s="113" t="s">
        <v>1292</v>
      </c>
      <c r="B93" s="114" t="s">
        <v>1301</v>
      </c>
      <c r="C93" s="114" t="s">
        <v>2</v>
      </c>
      <c r="D93" s="114" t="s">
        <v>1277</v>
      </c>
      <c r="E93" s="115">
        <v>43180</v>
      </c>
      <c r="F93" s="116">
        <v>799.95</v>
      </c>
      <c r="G93" s="117">
        <v>9</v>
      </c>
      <c r="H93" s="124">
        <f t="shared" si="1"/>
        <v>7199.55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3"/>
    </row>
    <row r="94" spans="1:32" ht="16.5" x14ac:dyDescent="0.3">
      <c r="A94" s="113" t="s">
        <v>1293</v>
      </c>
      <c r="B94" s="114" t="s">
        <v>1303</v>
      </c>
      <c r="C94" s="114" t="s">
        <v>2</v>
      </c>
      <c r="D94" s="114" t="s">
        <v>1273</v>
      </c>
      <c r="E94" s="115">
        <v>43182</v>
      </c>
      <c r="F94" s="116">
        <v>340.95</v>
      </c>
      <c r="G94" s="117">
        <v>16</v>
      </c>
      <c r="H94" s="124">
        <f t="shared" si="1"/>
        <v>5455.2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3"/>
    </row>
    <row r="95" spans="1:32" ht="16.5" x14ac:dyDescent="0.3">
      <c r="A95" s="113" t="s">
        <v>1299</v>
      </c>
      <c r="B95" s="114" t="s">
        <v>1300</v>
      </c>
      <c r="C95" s="114" t="s">
        <v>1266</v>
      </c>
      <c r="D95" s="114" t="s">
        <v>1274</v>
      </c>
      <c r="E95" s="115">
        <v>43185</v>
      </c>
      <c r="F95" s="116">
        <v>799.95</v>
      </c>
      <c r="G95" s="117">
        <v>8</v>
      </c>
      <c r="H95" s="124">
        <f t="shared" si="1"/>
        <v>6399.6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3"/>
    </row>
    <row r="96" spans="1:32" ht="16.5" x14ac:dyDescent="0.3">
      <c r="A96" s="113" t="s">
        <v>1294</v>
      </c>
      <c r="B96" s="114" t="s">
        <v>1300</v>
      </c>
      <c r="C96" s="114" t="s">
        <v>2</v>
      </c>
      <c r="D96" s="114" t="s">
        <v>1273</v>
      </c>
      <c r="E96" s="115">
        <v>43186</v>
      </c>
      <c r="F96" s="116">
        <v>79.989999999999995</v>
      </c>
      <c r="G96" s="117">
        <v>20</v>
      </c>
      <c r="H96" s="124">
        <f t="shared" si="1"/>
        <v>1599.8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3"/>
    </row>
    <row r="97" spans="1:32" ht="16.5" x14ac:dyDescent="0.3">
      <c r="A97" s="113" t="s">
        <v>1295</v>
      </c>
      <c r="B97" s="114" t="s">
        <v>1304</v>
      </c>
      <c r="C97" s="114" t="s">
        <v>1266</v>
      </c>
      <c r="D97" s="114" t="s">
        <v>1276</v>
      </c>
      <c r="E97" s="115">
        <v>43186</v>
      </c>
      <c r="F97" s="116">
        <v>340.95</v>
      </c>
      <c r="G97" s="117">
        <v>6</v>
      </c>
      <c r="H97" s="124">
        <f t="shared" si="1"/>
        <v>2045.6999999999998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3"/>
    </row>
    <row r="98" spans="1:32" ht="16.5" x14ac:dyDescent="0.3">
      <c r="A98" s="113" t="s">
        <v>1296</v>
      </c>
      <c r="B98" s="114" t="s">
        <v>1303</v>
      </c>
      <c r="C98" s="114" t="s">
        <v>1266</v>
      </c>
      <c r="D98" s="114" t="s">
        <v>1273</v>
      </c>
      <c r="E98" s="115">
        <v>43188</v>
      </c>
      <c r="F98" s="116">
        <v>340.95</v>
      </c>
      <c r="G98" s="117">
        <v>20</v>
      </c>
      <c r="H98" s="124">
        <f t="shared" si="1"/>
        <v>6819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3"/>
    </row>
    <row r="99" spans="1:32" ht="16.5" x14ac:dyDescent="0.3">
      <c r="A99" s="113" t="s">
        <v>1297</v>
      </c>
      <c r="B99" s="114" t="s">
        <v>1306</v>
      </c>
      <c r="C99" s="114" t="s">
        <v>1266</v>
      </c>
      <c r="D99" s="114" t="s">
        <v>1275</v>
      </c>
      <c r="E99" s="115">
        <v>43189</v>
      </c>
      <c r="F99" s="116">
        <v>340.95</v>
      </c>
      <c r="G99" s="117">
        <v>15</v>
      </c>
      <c r="H99" s="124">
        <f t="shared" si="1"/>
        <v>5114.25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3"/>
    </row>
    <row r="100" spans="1:32" ht="16.5" x14ac:dyDescent="0.3">
      <c r="A100" s="113" t="s">
        <v>1288</v>
      </c>
      <c r="B100" s="114" t="s">
        <v>1300</v>
      </c>
      <c r="C100" s="114" t="s">
        <v>2</v>
      </c>
      <c r="D100" s="114" t="s">
        <v>1274</v>
      </c>
      <c r="E100" s="115">
        <v>43192</v>
      </c>
      <c r="F100" s="116">
        <v>799.95</v>
      </c>
      <c r="G100" s="117">
        <v>7</v>
      </c>
      <c r="H100" s="124">
        <f t="shared" si="1"/>
        <v>5599.6500000000005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3"/>
    </row>
    <row r="101" spans="1:32" ht="16.5" x14ac:dyDescent="0.3">
      <c r="A101" s="113" t="s">
        <v>1298</v>
      </c>
      <c r="B101" s="114" t="s">
        <v>1301</v>
      </c>
      <c r="C101" s="114" t="s">
        <v>1256</v>
      </c>
      <c r="D101" s="114" t="s">
        <v>1276</v>
      </c>
      <c r="E101" s="115">
        <v>43192</v>
      </c>
      <c r="F101" s="116">
        <v>340.95</v>
      </c>
      <c r="G101" s="117">
        <v>9</v>
      </c>
      <c r="H101" s="124">
        <f t="shared" si="1"/>
        <v>3068.5499999999997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3"/>
    </row>
    <row r="102" spans="1:32" ht="16.5" x14ac:dyDescent="0.3">
      <c r="A102" s="113" t="s">
        <v>1289</v>
      </c>
      <c r="B102" s="114" t="s">
        <v>1301</v>
      </c>
      <c r="C102" s="114" t="s">
        <v>1266</v>
      </c>
      <c r="D102" s="114" t="s">
        <v>1274</v>
      </c>
      <c r="E102" s="115">
        <v>43194</v>
      </c>
      <c r="F102" s="116">
        <v>79.989999999999995</v>
      </c>
      <c r="G102" s="117">
        <v>6</v>
      </c>
      <c r="H102" s="124">
        <f t="shared" si="1"/>
        <v>479.93999999999994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3"/>
    </row>
    <row r="103" spans="1:32" ht="16.5" x14ac:dyDescent="0.3">
      <c r="A103" s="113" t="s">
        <v>1290</v>
      </c>
      <c r="B103" s="114" t="s">
        <v>1305</v>
      </c>
      <c r="C103" s="114" t="s">
        <v>5</v>
      </c>
      <c r="D103" s="114" t="s">
        <v>1275</v>
      </c>
      <c r="E103" s="115">
        <v>43195</v>
      </c>
      <c r="F103" s="116">
        <v>168.95</v>
      </c>
      <c r="G103" s="117">
        <v>14</v>
      </c>
      <c r="H103" s="124">
        <f t="shared" si="1"/>
        <v>2365.2999999999997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3"/>
    </row>
    <row r="104" spans="1:32" ht="16.5" x14ac:dyDescent="0.3">
      <c r="A104" s="113" t="s">
        <v>1291</v>
      </c>
      <c r="B104" s="114" t="s">
        <v>1308</v>
      </c>
      <c r="C104" s="114" t="s">
        <v>1256</v>
      </c>
      <c r="D104" s="114" t="s">
        <v>1277</v>
      </c>
      <c r="E104" s="115">
        <v>43195</v>
      </c>
      <c r="F104" s="116">
        <v>340.95</v>
      </c>
      <c r="G104" s="117">
        <v>3</v>
      </c>
      <c r="H104" s="124">
        <f t="shared" si="1"/>
        <v>1022.8499999999999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3"/>
    </row>
    <row r="105" spans="1:32" ht="16.5" x14ac:dyDescent="0.3">
      <c r="A105" s="113" t="s">
        <v>1292</v>
      </c>
      <c r="B105" s="114" t="s">
        <v>1308</v>
      </c>
      <c r="C105" s="114" t="s">
        <v>2</v>
      </c>
      <c r="D105" s="114" t="s">
        <v>1276</v>
      </c>
      <c r="E105" s="115">
        <v>43196</v>
      </c>
      <c r="F105" s="116">
        <v>340.95</v>
      </c>
      <c r="G105" s="117">
        <v>5</v>
      </c>
      <c r="H105" s="124">
        <f t="shared" si="1"/>
        <v>1704.75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3"/>
    </row>
    <row r="106" spans="1:32" ht="16.5" x14ac:dyDescent="0.3">
      <c r="A106" s="113" t="s">
        <v>1293</v>
      </c>
      <c r="B106" s="114" t="s">
        <v>1307</v>
      </c>
      <c r="C106" s="114" t="s">
        <v>2</v>
      </c>
      <c r="D106" s="114" t="s">
        <v>1274</v>
      </c>
      <c r="E106" s="115">
        <v>43198</v>
      </c>
      <c r="F106" s="116">
        <v>340.95</v>
      </c>
      <c r="G106" s="117">
        <v>3</v>
      </c>
      <c r="H106" s="124">
        <f t="shared" si="1"/>
        <v>1022.8499999999999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3"/>
    </row>
    <row r="107" spans="1:32" ht="16.5" x14ac:dyDescent="0.3">
      <c r="A107" s="113" t="s">
        <v>1299</v>
      </c>
      <c r="B107" s="114" t="s">
        <v>1306</v>
      </c>
      <c r="C107" s="114" t="s">
        <v>2</v>
      </c>
      <c r="D107" s="114" t="s">
        <v>1273</v>
      </c>
      <c r="E107" s="115">
        <v>43199</v>
      </c>
      <c r="F107" s="116">
        <v>340.95</v>
      </c>
      <c r="G107" s="117">
        <v>18</v>
      </c>
      <c r="H107" s="124">
        <f t="shared" si="1"/>
        <v>6137.0999999999995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3"/>
    </row>
    <row r="108" spans="1:32" ht="16.5" x14ac:dyDescent="0.3">
      <c r="A108" s="113" t="s">
        <v>1294</v>
      </c>
      <c r="B108" s="114" t="s">
        <v>1301</v>
      </c>
      <c r="C108" s="114" t="s">
        <v>2</v>
      </c>
      <c r="D108" s="114" t="s">
        <v>1277</v>
      </c>
      <c r="E108" s="115">
        <v>43199</v>
      </c>
      <c r="F108" s="116">
        <v>168.95</v>
      </c>
      <c r="G108" s="117">
        <v>13</v>
      </c>
      <c r="H108" s="124">
        <f t="shared" si="1"/>
        <v>2196.35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3"/>
    </row>
    <row r="109" spans="1:32" ht="16.5" x14ac:dyDescent="0.3">
      <c r="A109" s="113" t="s">
        <v>1295</v>
      </c>
      <c r="B109" s="114" t="s">
        <v>1300</v>
      </c>
      <c r="C109" s="114" t="s">
        <v>1266</v>
      </c>
      <c r="D109" s="114" t="s">
        <v>1274</v>
      </c>
      <c r="E109" s="115">
        <v>43199</v>
      </c>
      <c r="F109" s="116">
        <v>340.95</v>
      </c>
      <c r="G109" s="117">
        <v>11</v>
      </c>
      <c r="H109" s="124">
        <f t="shared" si="1"/>
        <v>3750.45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3"/>
    </row>
    <row r="110" spans="1:32" ht="16.5" x14ac:dyDescent="0.3">
      <c r="A110" s="113" t="s">
        <v>1296</v>
      </c>
      <c r="B110" s="114" t="s">
        <v>1304</v>
      </c>
      <c r="C110" s="114" t="s">
        <v>1266</v>
      </c>
      <c r="D110" s="114" t="s">
        <v>1274</v>
      </c>
      <c r="E110" s="115">
        <v>43199</v>
      </c>
      <c r="F110" s="116">
        <v>79.989999999999995</v>
      </c>
      <c r="G110" s="117">
        <v>13</v>
      </c>
      <c r="H110" s="124">
        <f t="shared" si="1"/>
        <v>1039.8699999999999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3"/>
    </row>
    <row r="111" spans="1:32" ht="16.5" x14ac:dyDescent="0.3">
      <c r="A111" s="113" t="s">
        <v>1297</v>
      </c>
      <c r="B111" s="114" t="s">
        <v>1300</v>
      </c>
      <c r="C111" s="114" t="s">
        <v>1256</v>
      </c>
      <c r="D111" s="114" t="s">
        <v>1276</v>
      </c>
      <c r="E111" s="115">
        <v>43199</v>
      </c>
      <c r="F111" s="116">
        <v>340.95</v>
      </c>
      <c r="G111" s="117">
        <v>6</v>
      </c>
      <c r="H111" s="124">
        <f t="shared" si="1"/>
        <v>2045.6999999999998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3"/>
    </row>
    <row r="112" spans="1:32" ht="16.5" x14ac:dyDescent="0.3">
      <c r="A112" s="113" t="s">
        <v>1288</v>
      </c>
      <c r="B112" s="114" t="s">
        <v>1301</v>
      </c>
      <c r="C112" s="114" t="s">
        <v>1266</v>
      </c>
      <c r="D112" s="114" t="s">
        <v>1276</v>
      </c>
      <c r="E112" s="115">
        <v>43199</v>
      </c>
      <c r="F112" s="116">
        <v>340.95</v>
      </c>
      <c r="G112" s="117">
        <v>2</v>
      </c>
      <c r="H112" s="124">
        <f t="shared" si="1"/>
        <v>681.9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3"/>
    </row>
    <row r="113" spans="1:32" ht="16.5" x14ac:dyDescent="0.3">
      <c r="A113" s="113" t="s">
        <v>1298</v>
      </c>
      <c r="B113" s="114" t="s">
        <v>1306</v>
      </c>
      <c r="C113" s="114" t="s">
        <v>2</v>
      </c>
      <c r="D113" s="114" t="s">
        <v>1275</v>
      </c>
      <c r="E113" s="115">
        <v>43200</v>
      </c>
      <c r="F113" s="116">
        <v>79.989999999999995</v>
      </c>
      <c r="G113" s="117">
        <v>13</v>
      </c>
      <c r="H113" s="124">
        <f t="shared" si="1"/>
        <v>1039.8699999999999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3"/>
    </row>
    <row r="114" spans="1:32" ht="16.5" x14ac:dyDescent="0.3">
      <c r="A114" s="113" t="s">
        <v>1289</v>
      </c>
      <c r="B114" s="114" t="s">
        <v>1305</v>
      </c>
      <c r="C114" s="114" t="s">
        <v>5</v>
      </c>
      <c r="D114" s="114" t="s">
        <v>1274</v>
      </c>
      <c r="E114" s="115">
        <v>43201</v>
      </c>
      <c r="F114" s="116">
        <v>168.95</v>
      </c>
      <c r="G114" s="117">
        <v>3</v>
      </c>
      <c r="H114" s="124">
        <f t="shared" si="1"/>
        <v>506.84999999999997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3"/>
    </row>
    <row r="115" spans="1:32" ht="16.5" x14ac:dyDescent="0.3">
      <c r="A115" s="113" t="s">
        <v>1290</v>
      </c>
      <c r="B115" s="114" t="s">
        <v>1301</v>
      </c>
      <c r="C115" s="114" t="s">
        <v>2</v>
      </c>
      <c r="D115" s="114" t="s">
        <v>1277</v>
      </c>
      <c r="E115" s="115">
        <v>43203</v>
      </c>
      <c r="F115" s="116">
        <v>168.95</v>
      </c>
      <c r="G115" s="117">
        <v>10</v>
      </c>
      <c r="H115" s="124">
        <f t="shared" si="1"/>
        <v>1689.5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3"/>
    </row>
    <row r="116" spans="1:32" ht="16.5" x14ac:dyDescent="0.3">
      <c r="A116" s="113" t="s">
        <v>1291</v>
      </c>
      <c r="B116" s="114" t="s">
        <v>1301</v>
      </c>
      <c r="C116" s="114" t="s">
        <v>1256</v>
      </c>
      <c r="D116" s="114" t="s">
        <v>1274</v>
      </c>
      <c r="E116" s="115">
        <v>43203</v>
      </c>
      <c r="F116" s="116">
        <v>340.95</v>
      </c>
      <c r="G116" s="117">
        <v>14</v>
      </c>
      <c r="H116" s="124">
        <f t="shared" si="1"/>
        <v>4773.3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3"/>
    </row>
    <row r="117" spans="1:32" ht="16.5" x14ac:dyDescent="0.3">
      <c r="A117" s="113" t="s">
        <v>1292</v>
      </c>
      <c r="B117" s="114" t="s">
        <v>1301</v>
      </c>
      <c r="C117" s="114" t="s">
        <v>1256</v>
      </c>
      <c r="D117" s="114" t="s">
        <v>1276</v>
      </c>
      <c r="E117" s="115">
        <v>43203</v>
      </c>
      <c r="F117" s="116">
        <v>340.95</v>
      </c>
      <c r="G117" s="117">
        <v>8</v>
      </c>
      <c r="H117" s="124">
        <f t="shared" si="1"/>
        <v>2727.6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3"/>
    </row>
    <row r="118" spans="1:32" ht="16.5" x14ac:dyDescent="0.3">
      <c r="A118" s="113" t="s">
        <v>1293</v>
      </c>
      <c r="B118" s="114" t="s">
        <v>1305</v>
      </c>
      <c r="C118" s="114" t="s">
        <v>1266</v>
      </c>
      <c r="D118" s="114" t="s">
        <v>1274</v>
      </c>
      <c r="E118" s="115">
        <v>43205</v>
      </c>
      <c r="F118" s="116">
        <v>799.95</v>
      </c>
      <c r="G118" s="117">
        <v>4</v>
      </c>
      <c r="H118" s="124">
        <f t="shared" si="1"/>
        <v>3199.8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3"/>
    </row>
    <row r="119" spans="1:32" ht="16.5" x14ac:dyDescent="0.3">
      <c r="A119" s="113" t="s">
        <v>1299</v>
      </c>
      <c r="B119" s="114" t="s">
        <v>1306</v>
      </c>
      <c r="C119" s="114" t="s">
        <v>2</v>
      </c>
      <c r="D119" s="114" t="s">
        <v>1274</v>
      </c>
      <c r="E119" s="115">
        <v>43205</v>
      </c>
      <c r="F119" s="116">
        <v>340.95</v>
      </c>
      <c r="G119" s="117">
        <v>4</v>
      </c>
      <c r="H119" s="124">
        <f t="shared" si="1"/>
        <v>1363.8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3"/>
    </row>
    <row r="120" spans="1:32" ht="16.5" x14ac:dyDescent="0.3">
      <c r="A120" s="113" t="s">
        <v>1294</v>
      </c>
      <c r="B120" s="114" t="s">
        <v>1304</v>
      </c>
      <c r="C120" s="114" t="s">
        <v>1266</v>
      </c>
      <c r="D120" s="114" t="s">
        <v>1275</v>
      </c>
      <c r="E120" s="115">
        <v>43206</v>
      </c>
      <c r="F120" s="116">
        <v>340.95</v>
      </c>
      <c r="G120" s="117">
        <v>6</v>
      </c>
      <c r="H120" s="124">
        <f t="shared" si="1"/>
        <v>2045.6999999999998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3"/>
    </row>
    <row r="121" spans="1:32" ht="16.5" x14ac:dyDescent="0.3">
      <c r="A121" s="113" t="s">
        <v>1295</v>
      </c>
      <c r="B121" s="114" t="s">
        <v>1305</v>
      </c>
      <c r="C121" s="114" t="s">
        <v>1256</v>
      </c>
      <c r="D121" s="114" t="s">
        <v>1273</v>
      </c>
      <c r="E121" s="115">
        <v>43206</v>
      </c>
      <c r="F121" s="116">
        <v>799.95</v>
      </c>
      <c r="G121" s="117">
        <v>7</v>
      </c>
      <c r="H121" s="124">
        <f t="shared" si="1"/>
        <v>5599.6500000000005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3"/>
    </row>
    <row r="122" spans="1:32" ht="16.5" x14ac:dyDescent="0.3">
      <c r="A122" s="113" t="s">
        <v>1296</v>
      </c>
      <c r="B122" s="114" t="s">
        <v>1301</v>
      </c>
      <c r="C122" s="114" t="s">
        <v>1266</v>
      </c>
      <c r="D122" s="114" t="s">
        <v>1276</v>
      </c>
      <c r="E122" s="115">
        <v>43206</v>
      </c>
      <c r="F122" s="116">
        <v>168.95</v>
      </c>
      <c r="G122" s="117">
        <v>12</v>
      </c>
      <c r="H122" s="124">
        <f t="shared" si="1"/>
        <v>2027.3999999999999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3"/>
    </row>
    <row r="123" spans="1:32" ht="16.5" x14ac:dyDescent="0.3">
      <c r="A123" s="113" t="s">
        <v>1297</v>
      </c>
      <c r="B123" s="114" t="s">
        <v>1300</v>
      </c>
      <c r="C123" s="114" t="s">
        <v>2</v>
      </c>
      <c r="D123" s="114" t="s">
        <v>1273</v>
      </c>
      <c r="E123" s="115">
        <v>43208</v>
      </c>
      <c r="F123" s="116">
        <v>79.989999999999995</v>
      </c>
      <c r="G123" s="117">
        <v>12</v>
      </c>
      <c r="H123" s="124">
        <f t="shared" si="1"/>
        <v>959.87999999999988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3"/>
    </row>
    <row r="124" spans="1:32" ht="16.5" x14ac:dyDescent="0.3">
      <c r="A124" s="113" t="s">
        <v>1288</v>
      </c>
      <c r="B124" s="114" t="s">
        <v>1307</v>
      </c>
      <c r="C124" s="114" t="s">
        <v>2</v>
      </c>
      <c r="D124" s="114" t="s">
        <v>1276</v>
      </c>
      <c r="E124" s="115">
        <v>43208</v>
      </c>
      <c r="F124" s="116">
        <v>79.989999999999995</v>
      </c>
      <c r="G124" s="117">
        <v>12</v>
      </c>
      <c r="H124" s="124">
        <f t="shared" si="1"/>
        <v>959.87999999999988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3"/>
    </row>
    <row r="125" spans="1:32" ht="16.5" x14ac:dyDescent="0.3">
      <c r="A125" s="113" t="s">
        <v>1298</v>
      </c>
      <c r="B125" s="114" t="s">
        <v>1303</v>
      </c>
      <c r="C125" s="114" t="s">
        <v>2</v>
      </c>
      <c r="D125" s="114" t="s">
        <v>1277</v>
      </c>
      <c r="E125" s="115">
        <v>43209</v>
      </c>
      <c r="F125" s="116">
        <v>79.989999999999995</v>
      </c>
      <c r="G125" s="117">
        <v>8</v>
      </c>
      <c r="H125" s="124">
        <f t="shared" si="1"/>
        <v>639.91999999999996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3"/>
    </row>
    <row r="126" spans="1:32" ht="16.5" x14ac:dyDescent="0.3">
      <c r="A126" s="113" t="s">
        <v>1289</v>
      </c>
      <c r="B126" s="114" t="s">
        <v>1307</v>
      </c>
      <c r="C126" s="114" t="s">
        <v>2</v>
      </c>
      <c r="D126" s="114" t="s">
        <v>1274</v>
      </c>
      <c r="E126" s="115">
        <v>43210</v>
      </c>
      <c r="F126" s="116">
        <v>340.95</v>
      </c>
      <c r="G126" s="117">
        <v>5</v>
      </c>
      <c r="H126" s="124">
        <f t="shared" si="1"/>
        <v>1704.75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3"/>
    </row>
    <row r="127" spans="1:32" ht="16.5" x14ac:dyDescent="0.3">
      <c r="A127" s="113" t="s">
        <v>1290</v>
      </c>
      <c r="B127" s="114" t="s">
        <v>1300</v>
      </c>
      <c r="C127" s="114" t="s">
        <v>1266</v>
      </c>
      <c r="D127" s="114" t="s">
        <v>1274</v>
      </c>
      <c r="E127" s="115">
        <v>43212</v>
      </c>
      <c r="F127" s="116">
        <v>799.95</v>
      </c>
      <c r="G127" s="117">
        <v>8</v>
      </c>
      <c r="H127" s="124">
        <f t="shared" si="1"/>
        <v>6399.6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3"/>
    </row>
    <row r="128" spans="1:32" ht="16.5" x14ac:dyDescent="0.3">
      <c r="A128" s="113" t="s">
        <v>1291</v>
      </c>
      <c r="B128" s="114" t="s">
        <v>1303</v>
      </c>
      <c r="C128" s="114" t="s">
        <v>1266</v>
      </c>
      <c r="D128" s="114" t="s">
        <v>1275</v>
      </c>
      <c r="E128" s="115">
        <v>43213</v>
      </c>
      <c r="F128" s="116">
        <v>340.95</v>
      </c>
      <c r="G128" s="117">
        <v>2</v>
      </c>
      <c r="H128" s="124">
        <f t="shared" si="1"/>
        <v>681.9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3"/>
    </row>
    <row r="129" spans="1:32" ht="16.5" x14ac:dyDescent="0.3">
      <c r="A129" s="113" t="s">
        <v>1292</v>
      </c>
      <c r="B129" s="114" t="s">
        <v>1303</v>
      </c>
      <c r="C129" s="114" t="s">
        <v>1266</v>
      </c>
      <c r="D129" s="114" t="s">
        <v>1273</v>
      </c>
      <c r="E129" s="115">
        <v>43213</v>
      </c>
      <c r="F129" s="116">
        <v>79.989999999999995</v>
      </c>
      <c r="G129" s="117">
        <v>11</v>
      </c>
      <c r="H129" s="124">
        <f t="shared" si="1"/>
        <v>879.89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3"/>
    </row>
    <row r="130" spans="1:32" ht="16.5" x14ac:dyDescent="0.3">
      <c r="A130" s="113" t="s">
        <v>1293</v>
      </c>
      <c r="B130" s="114" t="s">
        <v>1307</v>
      </c>
      <c r="C130" s="114" t="s">
        <v>2</v>
      </c>
      <c r="D130" s="114" t="s">
        <v>1277</v>
      </c>
      <c r="E130" s="115">
        <v>43213</v>
      </c>
      <c r="F130" s="116">
        <v>340.95</v>
      </c>
      <c r="G130" s="117">
        <v>1</v>
      </c>
      <c r="H130" s="124">
        <f t="shared" si="1"/>
        <v>340.95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3"/>
    </row>
    <row r="131" spans="1:32" ht="16.5" x14ac:dyDescent="0.3">
      <c r="A131" s="113" t="s">
        <v>1299</v>
      </c>
      <c r="B131" s="114" t="s">
        <v>1303</v>
      </c>
      <c r="C131" s="114" t="s">
        <v>1256</v>
      </c>
      <c r="D131" s="114" t="s">
        <v>1276</v>
      </c>
      <c r="E131" s="115">
        <v>43214</v>
      </c>
      <c r="F131" s="116">
        <v>168.95</v>
      </c>
      <c r="G131" s="117">
        <v>12</v>
      </c>
      <c r="H131" s="124">
        <f t="shared" ref="H131:H194" si="2">F131*G131</f>
        <v>2027.3999999999999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3"/>
    </row>
    <row r="132" spans="1:32" ht="16.5" x14ac:dyDescent="0.3">
      <c r="A132" s="113" t="s">
        <v>1294</v>
      </c>
      <c r="B132" s="114" t="s">
        <v>1305</v>
      </c>
      <c r="C132" s="114" t="s">
        <v>1266</v>
      </c>
      <c r="D132" s="114" t="s">
        <v>1275</v>
      </c>
      <c r="E132" s="115">
        <v>43215</v>
      </c>
      <c r="F132" s="116">
        <v>340.95</v>
      </c>
      <c r="G132" s="117">
        <v>8</v>
      </c>
      <c r="H132" s="124">
        <f t="shared" si="2"/>
        <v>2727.6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3"/>
    </row>
    <row r="133" spans="1:32" ht="16.5" x14ac:dyDescent="0.3">
      <c r="A133" s="113" t="s">
        <v>1295</v>
      </c>
      <c r="B133" s="114" t="s">
        <v>1304</v>
      </c>
      <c r="C133" s="114" t="s">
        <v>2</v>
      </c>
      <c r="D133" s="114" t="s">
        <v>1273</v>
      </c>
      <c r="E133" s="115">
        <v>43215</v>
      </c>
      <c r="F133" s="116">
        <v>79.989999999999995</v>
      </c>
      <c r="G133" s="117">
        <v>10</v>
      </c>
      <c r="H133" s="124">
        <f t="shared" si="2"/>
        <v>799.9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3"/>
    </row>
    <row r="134" spans="1:32" ht="16.5" x14ac:dyDescent="0.3">
      <c r="A134" s="113" t="s">
        <v>1296</v>
      </c>
      <c r="B134" s="114" t="s">
        <v>1301</v>
      </c>
      <c r="C134" s="114" t="s">
        <v>2</v>
      </c>
      <c r="D134" s="114" t="s">
        <v>1277</v>
      </c>
      <c r="E134" s="115">
        <v>43215</v>
      </c>
      <c r="F134" s="116">
        <v>340.95</v>
      </c>
      <c r="G134" s="117">
        <v>4</v>
      </c>
      <c r="H134" s="124">
        <f t="shared" si="2"/>
        <v>1363.8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3"/>
    </row>
    <row r="135" spans="1:32" ht="16.5" x14ac:dyDescent="0.3">
      <c r="A135" s="113" t="s">
        <v>1297</v>
      </c>
      <c r="B135" s="114" t="s">
        <v>1301</v>
      </c>
      <c r="C135" s="114" t="s">
        <v>1266</v>
      </c>
      <c r="D135" s="114" t="s">
        <v>1274</v>
      </c>
      <c r="E135" s="115">
        <v>43215</v>
      </c>
      <c r="F135" s="116">
        <v>79.989999999999995</v>
      </c>
      <c r="G135" s="117">
        <v>7</v>
      </c>
      <c r="H135" s="124">
        <f t="shared" si="2"/>
        <v>559.92999999999995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3"/>
    </row>
    <row r="136" spans="1:32" ht="16.5" x14ac:dyDescent="0.3">
      <c r="A136" s="113" t="s">
        <v>1288</v>
      </c>
      <c r="B136" s="114" t="s">
        <v>1307</v>
      </c>
      <c r="C136" s="114" t="s">
        <v>2</v>
      </c>
      <c r="D136" s="114" t="s">
        <v>1276</v>
      </c>
      <c r="E136" s="115">
        <v>43215</v>
      </c>
      <c r="F136" s="116">
        <v>340.95</v>
      </c>
      <c r="G136" s="117">
        <v>7</v>
      </c>
      <c r="H136" s="124">
        <f t="shared" si="2"/>
        <v>2386.65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3"/>
    </row>
    <row r="137" spans="1:32" ht="16.5" x14ac:dyDescent="0.3">
      <c r="A137" s="113" t="s">
        <v>1298</v>
      </c>
      <c r="B137" s="114" t="s">
        <v>1303</v>
      </c>
      <c r="C137" s="114" t="s">
        <v>1266</v>
      </c>
      <c r="D137" s="114" t="s">
        <v>1273</v>
      </c>
      <c r="E137" s="115">
        <v>43216</v>
      </c>
      <c r="F137" s="116">
        <v>799.95</v>
      </c>
      <c r="G137" s="117">
        <v>16</v>
      </c>
      <c r="H137" s="124">
        <f t="shared" si="2"/>
        <v>12799.2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3"/>
    </row>
    <row r="138" spans="1:32" ht="16.5" x14ac:dyDescent="0.3">
      <c r="A138" s="113" t="s">
        <v>1289</v>
      </c>
      <c r="B138" s="114" t="s">
        <v>1304</v>
      </c>
      <c r="C138" s="114" t="s">
        <v>1266</v>
      </c>
      <c r="D138" s="114" t="s">
        <v>1276</v>
      </c>
      <c r="E138" s="115">
        <v>43219</v>
      </c>
      <c r="F138" s="116">
        <v>799.95</v>
      </c>
      <c r="G138" s="117">
        <v>8</v>
      </c>
      <c r="H138" s="124">
        <f t="shared" si="2"/>
        <v>6399.6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3"/>
    </row>
    <row r="139" spans="1:32" ht="16.5" x14ac:dyDescent="0.3">
      <c r="A139" s="113" t="s">
        <v>1290</v>
      </c>
      <c r="B139" s="114" t="s">
        <v>1305</v>
      </c>
      <c r="C139" s="114" t="s">
        <v>2</v>
      </c>
      <c r="D139" s="114" t="s">
        <v>1277</v>
      </c>
      <c r="E139" s="115">
        <v>43220</v>
      </c>
      <c r="F139" s="116">
        <v>799.95</v>
      </c>
      <c r="G139" s="117">
        <v>2</v>
      </c>
      <c r="H139" s="124">
        <f t="shared" si="2"/>
        <v>1599.9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3"/>
    </row>
    <row r="140" spans="1:32" ht="16.5" x14ac:dyDescent="0.3">
      <c r="A140" s="113" t="s">
        <v>1291</v>
      </c>
      <c r="B140" s="114" t="s">
        <v>1305</v>
      </c>
      <c r="C140" s="114" t="s">
        <v>1266</v>
      </c>
      <c r="D140" s="114" t="s">
        <v>1277</v>
      </c>
      <c r="E140" s="115">
        <v>43220</v>
      </c>
      <c r="F140" s="116">
        <v>340.95</v>
      </c>
      <c r="G140" s="117">
        <v>11</v>
      </c>
      <c r="H140" s="124">
        <f t="shared" si="2"/>
        <v>3750.45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3"/>
    </row>
    <row r="141" spans="1:32" ht="16.5" x14ac:dyDescent="0.3">
      <c r="A141" s="113" t="s">
        <v>1292</v>
      </c>
      <c r="B141" s="114" t="s">
        <v>1301</v>
      </c>
      <c r="C141" s="114" t="s">
        <v>2</v>
      </c>
      <c r="D141" s="114" t="s">
        <v>1275</v>
      </c>
      <c r="E141" s="115">
        <v>43221</v>
      </c>
      <c r="F141" s="116">
        <v>340.95</v>
      </c>
      <c r="G141" s="117">
        <v>8</v>
      </c>
      <c r="H141" s="124">
        <f t="shared" si="2"/>
        <v>2727.6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3"/>
    </row>
    <row r="142" spans="1:32" ht="16.5" x14ac:dyDescent="0.3">
      <c r="A142" s="113" t="s">
        <v>1293</v>
      </c>
      <c r="B142" s="114" t="s">
        <v>1304</v>
      </c>
      <c r="C142" s="114" t="s">
        <v>1266</v>
      </c>
      <c r="D142" s="114" t="s">
        <v>1276</v>
      </c>
      <c r="E142" s="115">
        <v>43221</v>
      </c>
      <c r="F142" s="116">
        <v>168.95</v>
      </c>
      <c r="G142" s="117">
        <v>12</v>
      </c>
      <c r="H142" s="124">
        <f t="shared" si="2"/>
        <v>2027.3999999999999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3"/>
    </row>
    <row r="143" spans="1:32" ht="16.5" x14ac:dyDescent="0.3">
      <c r="A143" s="113" t="s">
        <v>1299</v>
      </c>
      <c r="B143" s="114" t="s">
        <v>1308</v>
      </c>
      <c r="C143" s="114" t="s">
        <v>5</v>
      </c>
      <c r="D143" s="114" t="s">
        <v>1277</v>
      </c>
      <c r="E143" s="115">
        <v>43222</v>
      </c>
      <c r="F143" s="116">
        <v>79.989999999999995</v>
      </c>
      <c r="G143" s="117">
        <v>1</v>
      </c>
      <c r="H143" s="124">
        <f t="shared" si="2"/>
        <v>79.989999999999995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3"/>
    </row>
    <row r="144" spans="1:32" ht="16.5" x14ac:dyDescent="0.3">
      <c r="A144" s="113" t="s">
        <v>1294</v>
      </c>
      <c r="B144" s="114" t="s">
        <v>1305</v>
      </c>
      <c r="C144" s="114" t="s">
        <v>1256</v>
      </c>
      <c r="D144" s="114" t="s">
        <v>1275</v>
      </c>
      <c r="E144" s="115">
        <v>43227</v>
      </c>
      <c r="F144" s="116">
        <v>340.95</v>
      </c>
      <c r="G144" s="117">
        <v>2</v>
      </c>
      <c r="H144" s="124">
        <f t="shared" si="2"/>
        <v>681.9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3"/>
    </row>
    <row r="145" spans="1:32" ht="16.5" x14ac:dyDescent="0.3">
      <c r="A145" s="113" t="s">
        <v>1295</v>
      </c>
      <c r="B145" s="114" t="s">
        <v>1303</v>
      </c>
      <c r="C145" s="114" t="s">
        <v>1266</v>
      </c>
      <c r="D145" s="114" t="s">
        <v>1276</v>
      </c>
      <c r="E145" s="115">
        <v>43228</v>
      </c>
      <c r="F145" s="116">
        <v>799.95</v>
      </c>
      <c r="G145" s="117">
        <v>6</v>
      </c>
      <c r="H145" s="124">
        <f t="shared" si="2"/>
        <v>4799.7000000000007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3"/>
    </row>
    <row r="146" spans="1:32" ht="16.5" x14ac:dyDescent="0.3">
      <c r="A146" s="113" t="s">
        <v>1296</v>
      </c>
      <c r="B146" s="114" t="s">
        <v>1305</v>
      </c>
      <c r="C146" s="114" t="s">
        <v>1256</v>
      </c>
      <c r="D146" s="114" t="s">
        <v>1275</v>
      </c>
      <c r="E146" s="115">
        <v>43230</v>
      </c>
      <c r="F146" s="116">
        <v>79.989999999999995</v>
      </c>
      <c r="G146" s="117">
        <v>5</v>
      </c>
      <c r="H146" s="124">
        <f t="shared" si="2"/>
        <v>399.95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3"/>
    </row>
    <row r="147" spans="1:32" ht="16.5" x14ac:dyDescent="0.3">
      <c r="A147" s="113" t="s">
        <v>1297</v>
      </c>
      <c r="B147" s="114" t="s">
        <v>1301</v>
      </c>
      <c r="C147" s="114" t="s">
        <v>2</v>
      </c>
      <c r="D147" s="114" t="s">
        <v>1277</v>
      </c>
      <c r="E147" s="115">
        <v>43231</v>
      </c>
      <c r="F147" s="116">
        <v>799.95</v>
      </c>
      <c r="G147" s="117">
        <v>6</v>
      </c>
      <c r="H147" s="124">
        <f t="shared" si="2"/>
        <v>4799.7000000000007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3"/>
    </row>
    <row r="148" spans="1:32" ht="16.5" x14ac:dyDescent="0.3">
      <c r="A148" s="113" t="s">
        <v>1288</v>
      </c>
      <c r="B148" s="114" t="s">
        <v>1307</v>
      </c>
      <c r="C148" s="114" t="s">
        <v>5</v>
      </c>
      <c r="D148" s="114" t="s">
        <v>1277</v>
      </c>
      <c r="E148" s="115">
        <v>43231</v>
      </c>
      <c r="F148" s="116">
        <v>340.95</v>
      </c>
      <c r="G148" s="117">
        <v>15</v>
      </c>
      <c r="H148" s="124">
        <f t="shared" si="2"/>
        <v>5114.25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3"/>
    </row>
    <row r="149" spans="1:32" ht="16.5" x14ac:dyDescent="0.3">
      <c r="A149" s="113" t="s">
        <v>1298</v>
      </c>
      <c r="B149" s="114" t="s">
        <v>1308</v>
      </c>
      <c r="C149" s="114" t="s">
        <v>1256</v>
      </c>
      <c r="D149" s="114" t="s">
        <v>1275</v>
      </c>
      <c r="E149" s="115">
        <v>43233</v>
      </c>
      <c r="F149" s="116">
        <v>799.95</v>
      </c>
      <c r="G149" s="117">
        <v>9</v>
      </c>
      <c r="H149" s="124">
        <f t="shared" si="2"/>
        <v>7199.55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3"/>
    </row>
    <row r="150" spans="1:32" ht="16.5" x14ac:dyDescent="0.3">
      <c r="A150" s="113" t="s">
        <v>1289</v>
      </c>
      <c r="B150" s="114" t="s">
        <v>1301</v>
      </c>
      <c r="C150" s="114" t="s">
        <v>5</v>
      </c>
      <c r="D150" s="114" t="s">
        <v>1274</v>
      </c>
      <c r="E150" s="115">
        <v>43234</v>
      </c>
      <c r="F150" s="116">
        <v>799.95</v>
      </c>
      <c r="G150" s="117">
        <v>10</v>
      </c>
      <c r="H150" s="124">
        <f t="shared" si="2"/>
        <v>7999.5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3"/>
    </row>
    <row r="151" spans="1:32" ht="16.5" x14ac:dyDescent="0.3">
      <c r="A151" s="113" t="s">
        <v>1290</v>
      </c>
      <c r="B151" s="114" t="s">
        <v>1308</v>
      </c>
      <c r="C151" s="114" t="s">
        <v>2</v>
      </c>
      <c r="D151" s="114" t="s">
        <v>1276</v>
      </c>
      <c r="E151" s="115">
        <v>43234</v>
      </c>
      <c r="F151" s="116">
        <v>340.95</v>
      </c>
      <c r="G151" s="117">
        <v>11</v>
      </c>
      <c r="H151" s="124">
        <f t="shared" si="2"/>
        <v>3750.45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3"/>
    </row>
    <row r="152" spans="1:32" ht="16.5" x14ac:dyDescent="0.3">
      <c r="A152" s="113" t="s">
        <v>1291</v>
      </c>
      <c r="B152" s="114" t="s">
        <v>1304</v>
      </c>
      <c r="C152" s="114" t="s">
        <v>1256</v>
      </c>
      <c r="D152" s="114" t="s">
        <v>1274</v>
      </c>
      <c r="E152" s="115">
        <v>43235</v>
      </c>
      <c r="F152" s="116">
        <v>79.989999999999995</v>
      </c>
      <c r="G152" s="117">
        <v>3</v>
      </c>
      <c r="H152" s="124">
        <f t="shared" si="2"/>
        <v>239.96999999999997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3"/>
    </row>
    <row r="153" spans="1:32" ht="16.5" x14ac:dyDescent="0.3">
      <c r="A153" s="113" t="s">
        <v>1292</v>
      </c>
      <c r="B153" s="114" t="s">
        <v>1304</v>
      </c>
      <c r="C153" s="114" t="s">
        <v>1266</v>
      </c>
      <c r="D153" s="114" t="s">
        <v>1277</v>
      </c>
      <c r="E153" s="115">
        <v>43236</v>
      </c>
      <c r="F153" s="116">
        <v>168.95</v>
      </c>
      <c r="G153" s="117">
        <v>15</v>
      </c>
      <c r="H153" s="124">
        <f t="shared" si="2"/>
        <v>2534.25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3"/>
    </row>
    <row r="154" spans="1:32" ht="16.5" x14ac:dyDescent="0.3">
      <c r="A154" s="113" t="s">
        <v>1293</v>
      </c>
      <c r="B154" s="114" t="s">
        <v>1300</v>
      </c>
      <c r="C154" s="114" t="s">
        <v>1266</v>
      </c>
      <c r="D154" s="114" t="s">
        <v>1276</v>
      </c>
      <c r="E154" s="115">
        <v>43236</v>
      </c>
      <c r="F154" s="116">
        <v>168.95</v>
      </c>
      <c r="G154" s="117">
        <v>14</v>
      </c>
      <c r="H154" s="124">
        <f t="shared" si="2"/>
        <v>2365.2999999999997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3"/>
    </row>
    <row r="155" spans="1:32" ht="16.5" x14ac:dyDescent="0.3">
      <c r="A155" s="113" t="s">
        <v>1299</v>
      </c>
      <c r="B155" s="114" t="s">
        <v>1301</v>
      </c>
      <c r="C155" s="114" t="s">
        <v>1266</v>
      </c>
      <c r="D155" s="114" t="s">
        <v>1273</v>
      </c>
      <c r="E155" s="115">
        <v>43237</v>
      </c>
      <c r="F155" s="116">
        <v>340.95</v>
      </c>
      <c r="G155" s="117">
        <v>6</v>
      </c>
      <c r="H155" s="124">
        <f t="shared" si="2"/>
        <v>2045.6999999999998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3"/>
    </row>
    <row r="156" spans="1:32" ht="16.5" x14ac:dyDescent="0.3">
      <c r="A156" s="113" t="s">
        <v>1294</v>
      </c>
      <c r="B156" s="114" t="s">
        <v>1301</v>
      </c>
      <c r="C156" s="114" t="s">
        <v>2</v>
      </c>
      <c r="D156" s="114" t="s">
        <v>1273</v>
      </c>
      <c r="E156" s="115">
        <v>43238</v>
      </c>
      <c r="F156" s="116">
        <v>79.989999999999995</v>
      </c>
      <c r="G156" s="117">
        <v>7</v>
      </c>
      <c r="H156" s="124">
        <f t="shared" si="2"/>
        <v>559.92999999999995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3"/>
    </row>
    <row r="157" spans="1:32" ht="16.5" x14ac:dyDescent="0.3">
      <c r="A157" s="113" t="s">
        <v>1295</v>
      </c>
      <c r="B157" s="114" t="s">
        <v>1304</v>
      </c>
      <c r="C157" s="114" t="s">
        <v>2</v>
      </c>
      <c r="D157" s="114" t="s">
        <v>1277</v>
      </c>
      <c r="E157" s="115">
        <v>43238</v>
      </c>
      <c r="F157" s="116">
        <v>340.95</v>
      </c>
      <c r="G157" s="117">
        <v>12</v>
      </c>
      <c r="H157" s="124">
        <f t="shared" si="2"/>
        <v>4091.3999999999996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3"/>
    </row>
    <row r="158" spans="1:32" ht="16.5" x14ac:dyDescent="0.3">
      <c r="A158" s="113" t="s">
        <v>1296</v>
      </c>
      <c r="B158" s="114" t="s">
        <v>1301</v>
      </c>
      <c r="C158" s="114" t="s">
        <v>2</v>
      </c>
      <c r="D158" s="114" t="s">
        <v>1274</v>
      </c>
      <c r="E158" s="115">
        <v>43238</v>
      </c>
      <c r="F158" s="116">
        <v>340.95</v>
      </c>
      <c r="G158" s="117">
        <v>5</v>
      </c>
      <c r="H158" s="124">
        <f t="shared" si="2"/>
        <v>1704.75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3"/>
    </row>
    <row r="159" spans="1:32" ht="16.5" x14ac:dyDescent="0.3">
      <c r="A159" s="113" t="s">
        <v>1297</v>
      </c>
      <c r="B159" s="114" t="s">
        <v>1304</v>
      </c>
      <c r="C159" s="114" t="s">
        <v>5</v>
      </c>
      <c r="D159" s="114" t="s">
        <v>1273</v>
      </c>
      <c r="E159" s="115">
        <v>43240</v>
      </c>
      <c r="F159" s="116">
        <v>340.95</v>
      </c>
      <c r="G159" s="117">
        <v>15</v>
      </c>
      <c r="H159" s="124">
        <f t="shared" si="2"/>
        <v>5114.25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3"/>
    </row>
    <row r="160" spans="1:32" ht="16.5" x14ac:dyDescent="0.3">
      <c r="A160" s="113" t="s">
        <v>1288</v>
      </c>
      <c r="B160" s="114" t="s">
        <v>1307</v>
      </c>
      <c r="C160" s="114" t="s">
        <v>1256</v>
      </c>
      <c r="D160" s="114" t="s">
        <v>1274</v>
      </c>
      <c r="E160" s="115">
        <v>43240</v>
      </c>
      <c r="F160" s="116">
        <v>168.95</v>
      </c>
      <c r="G160" s="117">
        <v>11</v>
      </c>
      <c r="H160" s="124">
        <f t="shared" si="2"/>
        <v>1858.4499999999998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3"/>
    </row>
    <row r="161" spans="1:32" ht="16.5" x14ac:dyDescent="0.3">
      <c r="A161" s="113" t="s">
        <v>1298</v>
      </c>
      <c r="B161" s="114" t="s">
        <v>1304</v>
      </c>
      <c r="C161" s="114" t="s">
        <v>1256</v>
      </c>
      <c r="D161" s="114" t="s">
        <v>1276</v>
      </c>
      <c r="E161" s="115">
        <v>43240</v>
      </c>
      <c r="F161" s="116">
        <v>340.95</v>
      </c>
      <c r="G161" s="117">
        <v>15</v>
      </c>
      <c r="H161" s="124">
        <f t="shared" si="2"/>
        <v>5114.25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3"/>
    </row>
    <row r="162" spans="1:32" ht="16.5" x14ac:dyDescent="0.3">
      <c r="A162" s="113" t="s">
        <v>1289</v>
      </c>
      <c r="B162" s="114" t="s">
        <v>1307</v>
      </c>
      <c r="C162" s="114" t="s">
        <v>1266</v>
      </c>
      <c r="D162" s="114" t="s">
        <v>1273</v>
      </c>
      <c r="E162" s="115">
        <v>43241</v>
      </c>
      <c r="F162" s="116">
        <v>340.95</v>
      </c>
      <c r="G162" s="117">
        <v>18</v>
      </c>
      <c r="H162" s="124">
        <f t="shared" si="2"/>
        <v>6137.0999999999995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3"/>
    </row>
    <row r="163" spans="1:32" ht="16.5" x14ac:dyDescent="0.3">
      <c r="A163" s="113" t="s">
        <v>1290</v>
      </c>
      <c r="B163" s="114" t="s">
        <v>1304</v>
      </c>
      <c r="C163" s="114" t="s">
        <v>1266</v>
      </c>
      <c r="D163" s="114" t="s">
        <v>1275</v>
      </c>
      <c r="E163" s="115">
        <v>43243</v>
      </c>
      <c r="F163" s="116">
        <v>340.95</v>
      </c>
      <c r="G163" s="117">
        <v>3</v>
      </c>
      <c r="H163" s="124">
        <f t="shared" si="2"/>
        <v>1022.8499999999999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3"/>
    </row>
    <row r="164" spans="1:32" ht="16.5" x14ac:dyDescent="0.3">
      <c r="A164" s="113" t="s">
        <v>1291</v>
      </c>
      <c r="B164" s="114" t="s">
        <v>1301</v>
      </c>
      <c r="C164" s="114" t="s">
        <v>2</v>
      </c>
      <c r="D164" s="114" t="s">
        <v>1275</v>
      </c>
      <c r="E164" s="115">
        <v>43244</v>
      </c>
      <c r="F164" s="116">
        <v>168.95</v>
      </c>
      <c r="G164" s="117">
        <v>4</v>
      </c>
      <c r="H164" s="124">
        <f t="shared" si="2"/>
        <v>675.8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3"/>
    </row>
    <row r="165" spans="1:32" ht="16.5" x14ac:dyDescent="0.3">
      <c r="A165" s="113" t="s">
        <v>1292</v>
      </c>
      <c r="B165" s="114" t="s">
        <v>1303</v>
      </c>
      <c r="C165" s="114" t="s">
        <v>1266</v>
      </c>
      <c r="D165" s="114" t="s">
        <v>1273</v>
      </c>
      <c r="E165" s="115">
        <v>43245</v>
      </c>
      <c r="F165" s="116">
        <v>168.95</v>
      </c>
      <c r="G165" s="117">
        <v>9</v>
      </c>
      <c r="H165" s="124">
        <f t="shared" si="2"/>
        <v>1520.55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3"/>
    </row>
    <row r="166" spans="1:32" ht="16.5" x14ac:dyDescent="0.3">
      <c r="A166" s="113" t="s">
        <v>1293</v>
      </c>
      <c r="B166" s="114" t="s">
        <v>1300</v>
      </c>
      <c r="C166" s="114" t="s">
        <v>1266</v>
      </c>
      <c r="D166" s="114" t="s">
        <v>1277</v>
      </c>
      <c r="E166" s="115">
        <v>43247</v>
      </c>
      <c r="F166" s="116">
        <v>340.95</v>
      </c>
      <c r="G166" s="117">
        <v>3</v>
      </c>
      <c r="H166" s="124">
        <f t="shared" si="2"/>
        <v>1022.8499999999999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3"/>
    </row>
    <row r="167" spans="1:32" ht="16.5" x14ac:dyDescent="0.3">
      <c r="A167" s="113" t="s">
        <v>1299</v>
      </c>
      <c r="B167" s="114" t="s">
        <v>1300</v>
      </c>
      <c r="C167" s="114" t="s">
        <v>2</v>
      </c>
      <c r="D167" s="114" t="s">
        <v>1277</v>
      </c>
      <c r="E167" s="115">
        <v>43247</v>
      </c>
      <c r="F167" s="116">
        <v>799.95</v>
      </c>
      <c r="G167" s="117">
        <v>10</v>
      </c>
      <c r="H167" s="124">
        <f t="shared" si="2"/>
        <v>7999.5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3"/>
    </row>
    <row r="168" spans="1:32" ht="16.5" x14ac:dyDescent="0.3">
      <c r="A168" s="113" t="s">
        <v>1294</v>
      </c>
      <c r="B168" s="114" t="s">
        <v>1302</v>
      </c>
      <c r="C168" s="114" t="s">
        <v>1266</v>
      </c>
      <c r="D168" s="114" t="s">
        <v>1275</v>
      </c>
      <c r="E168" s="115">
        <v>43248</v>
      </c>
      <c r="F168" s="116">
        <v>79.989999999999995</v>
      </c>
      <c r="G168" s="117">
        <v>1</v>
      </c>
      <c r="H168" s="124">
        <f t="shared" si="2"/>
        <v>79.989999999999995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3"/>
    </row>
    <row r="169" spans="1:32" ht="16.5" x14ac:dyDescent="0.3">
      <c r="A169" s="113" t="s">
        <v>1295</v>
      </c>
      <c r="B169" s="114" t="s">
        <v>1308</v>
      </c>
      <c r="C169" s="114" t="s">
        <v>1266</v>
      </c>
      <c r="D169" s="114" t="s">
        <v>1273</v>
      </c>
      <c r="E169" s="115">
        <v>43248</v>
      </c>
      <c r="F169" s="116">
        <v>168.95</v>
      </c>
      <c r="G169" s="117">
        <v>6</v>
      </c>
      <c r="H169" s="124">
        <f t="shared" si="2"/>
        <v>1013.6999999999999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3"/>
    </row>
    <row r="170" spans="1:32" ht="16.5" x14ac:dyDescent="0.3">
      <c r="A170" s="113" t="s">
        <v>1296</v>
      </c>
      <c r="B170" s="114" t="s">
        <v>1305</v>
      </c>
      <c r="C170" s="114" t="s">
        <v>2</v>
      </c>
      <c r="D170" s="114" t="s">
        <v>1273</v>
      </c>
      <c r="E170" s="115">
        <v>43248</v>
      </c>
      <c r="F170" s="116">
        <v>340.95</v>
      </c>
      <c r="G170" s="117">
        <v>14</v>
      </c>
      <c r="H170" s="124">
        <f t="shared" si="2"/>
        <v>4773.3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3"/>
    </row>
    <row r="171" spans="1:32" ht="16.5" x14ac:dyDescent="0.3">
      <c r="A171" s="113" t="s">
        <v>1297</v>
      </c>
      <c r="B171" s="114" t="s">
        <v>1306</v>
      </c>
      <c r="C171" s="114" t="s">
        <v>2</v>
      </c>
      <c r="D171" s="114" t="s">
        <v>1274</v>
      </c>
      <c r="E171" s="115">
        <v>43248</v>
      </c>
      <c r="F171" s="116">
        <v>168.95</v>
      </c>
      <c r="G171" s="117">
        <v>9</v>
      </c>
      <c r="H171" s="124">
        <f t="shared" si="2"/>
        <v>1520.55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3"/>
    </row>
    <row r="172" spans="1:32" ht="16.5" x14ac:dyDescent="0.3">
      <c r="A172" s="113" t="s">
        <v>1288</v>
      </c>
      <c r="B172" s="114" t="s">
        <v>1307</v>
      </c>
      <c r="C172" s="114" t="s">
        <v>1266</v>
      </c>
      <c r="D172" s="114" t="s">
        <v>1276</v>
      </c>
      <c r="E172" s="115">
        <v>43248</v>
      </c>
      <c r="F172" s="116">
        <v>340.95</v>
      </c>
      <c r="G172" s="117">
        <v>1</v>
      </c>
      <c r="H172" s="124">
        <f t="shared" si="2"/>
        <v>340.95</v>
      </c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3"/>
    </row>
    <row r="173" spans="1:32" ht="16.5" x14ac:dyDescent="0.3">
      <c r="A173" s="113" t="s">
        <v>1298</v>
      </c>
      <c r="B173" s="114" t="s">
        <v>1305</v>
      </c>
      <c r="C173" s="114" t="s">
        <v>1266</v>
      </c>
      <c r="D173" s="114" t="s">
        <v>1275</v>
      </c>
      <c r="E173" s="115">
        <v>43251</v>
      </c>
      <c r="F173" s="116">
        <v>799.95</v>
      </c>
      <c r="G173" s="117">
        <v>5</v>
      </c>
      <c r="H173" s="124">
        <f t="shared" si="2"/>
        <v>3999.75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3"/>
    </row>
    <row r="174" spans="1:32" ht="16.5" x14ac:dyDescent="0.3">
      <c r="A174" s="113" t="s">
        <v>1289</v>
      </c>
      <c r="B174" s="114" t="s">
        <v>1306</v>
      </c>
      <c r="C174" s="114" t="s">
        <v>2</v>
      </c>
      <c r="D174" s="114" t="s">
        <v>1273</v>
      </c>
      <c r="E174" s="115">
        <v>43254</v>
      </c>
      <c r="F174" s="116">
        <v>168.95</v>
      </c>
      <c r="G174" s="117">
        <v>14</v>
      </c>
      <c r="H174" s="124">
        <f t="shared" si="2"/>
        <v>2365.2999999999997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3"/>
    </row>
    <row r="175" spans="1:32" ht="16.5" x14ac:dyDescent="0.3">
      <c r="A175" s="113" t="s">
        <v>1290</v>
      </c>
      <c r="B175" s="114" t="s">
        <v>1307</v>
      </c>
      <c r="C175" s="114" t="s">
        <v>1256</v>
      </c>
      <c r="D175" s="114" t="s">
        <v>1274</v>
      </c>
      <c r="E175" s="115">
        <v>43255</v>
      </c>
      <c r="F175" s="116">
        <v>340.95</v>
      </c>
      <c r="G175" s="117">
        <v>2</v>
      </c>
      <c r="H175" s="124">
        <f t="shared" si="2"/>
        <v>681.9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3"/>
    </row>
    <row r="176" spans="1:32" ht="16.5" x14ac:dyDescent="0.3">
      <c r="A176" s="113" t="s">
        <v>1291</v>
      </c>
      <c r="B176" s="114" t="s">
        <v>1301</v>
      </c>
      <c r="C176" s="114" t="s">
        <v>2</v>
      </c>
      <c r="D176" s="114" t="s">
        <v>1274</v>
      </c>
      <c r="E176" s="115">
        <v>43255</v>
      </c>
      <c r="F176" s="116">
        <v>79.989999999999995</v>
      </c>
      <c r="G176" s="117">
        <v>12</v>
      </c>
      <c r="H176" s="124">
        <f t="shared" si="2"/>
        <v>959.87999999999988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3"/>
    </row>
    <row r="177" spans="1:32" ht="16.5" x14ac:dyDescent="0.3">
      <c r="A177" s="113" t="s">
        <v>1292</v>
      </c>
      <c r="B177" s="114" t="s">
        <v>1307</v>
      </c>
      <c r="C177" s="114" t="s">
        <v>1266</v>
      </c>
      <c r="D177" s="114" t="s">
        <v>1275</v>
      </c>
      <c r="E177" s="115">
        <v>43257</v>
      </c>
      <c r="F177" s="116">
        <v>340.95</v>
      </c>
      <c r="G177" s="117">
        <v>9</v>
      </c>
      <c r="H177" s="124">
        <f t="shared" si="2"/>
        <v>3068.5499999999997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3"/>
    </row>
    <row r="178" spans="1:32" ht="16.5" x14ac:dyDescent="0.3">
      <c r="A178" s="113" t="s">
        <v>1293</v>
      </c>
      <c r="B178" s="114" t="s">
        <v>1301</v>
      </c>
      <c r="C178" s="114" t="s">
        <v>1266</v>
      </c>
      <c r="D178" s="114" t="s">
        <v>1277</v>
      </c>
      <c r="E178" s="115">
        <v>43258</v>
      </c>
      <c r="F178" s="116">
        <v>79.989999999999995</v>
      </c>
      <c r="G178" s="117">
        <v>6</v>
      </c>
      <c r="H178" s="124">
        <f t="shared" si="2"/>
        <v>479.93999999999994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3"/>
    </row>
    <row r="179" spans="1:32" ht="16.5" x14ac:dyDescent="0.3">
      <c r="A179" s="113" t="s">
        <v>1299</v>
      </c>
      <c r="B179" s="114" t="s">
        <v>1304</v>
      </c>
      <c r="C179" s="114" t="s">
        <v>1266</v>
      </c>
      <c r="D179" s="114" t="s">
        <v>1273</v>
      </c>
      <c r="E179" s="115">
        <v>43261</v>
      </c>
      <c r="F179" s="116">
        <v>168.95</v>
      </c>
      <c r="G179" s="117">
        <v>18</v>
      </c>
      <c r="H179" s="124">
        <f t="shared" si="2"/>
        <v>3041.1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3"/>
    </row>
    <row r="180" spans="1:32" ht="16.5" x14ac:dyDescent="0.3">
      <c r="A180" s="113" t="s">
        <v>1294</v>
      </c>
      <c r="B180" s="114" t="s">
        <v>1304</v>
      </c>
      <c r="C180" s="114" t="s">
        <v>2</v>
      </c>
      <c r="D180" s="114" t="s">
        <v>1273</v>
      </c>
      <c r="E180" s="115">
        <v>43262</v>
      </c>
      <c r="F180" s="116">
        <v>340.95</v>
      </c>
      <c r="G180" s="117">
        <v>13</v>
      </c>
      <c r="H180" s="124">
        <f t="shared" si="2"/>
        <v>4432.3499999999995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3"/>
    </row>
    <row r="181" spans="1:32" ht="16.5" x14ac:dyDescent="0.3">
      <c r="A181" s="113" t="s">
        <v>1295</v>
      </c>
      <c r="B181" s="114" t="s">
        <v>1300</v>
      </c>
      <c r="C181" s="114" t="s">
        <v>5</v>
      </c>
      <c r="D181" s="114" t="s">
        <v>1277</v>
      </c>
      <c r="E181" s="115">
        <v>43263</v>
      </c>
      <c r="F181" s="116">
        <v>79.989999999999995</v>
      </c>
      <c r="G181" s="117">
        <v>14</v>
      </c>
      <c r="H181" s="124">
        <f t="shared" si="2"/>
        <v>1119.8599999999999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3"/>
    </row>
    <row r="182" spans="1:32" ht="16.5" x14ac:dyDescent="0.3">
      <c r="A182" s="113" t="s">
        <v>1296</v>
      </c>
      <c r="B182" s="114" t="s">
        <v>1301</v>
      </c>
      <c r="C182" s="114" t="s">
        <v>2</v>
      </c>
      <c r="D182" s="114" t="s">
        <v>1277</v>
      </c>
      <c r="E182" s="115">
        <v>43263</v>
      </c>
      <c r="F182" s="116">
        <v>799.95</v>
      </c>
      <c r="G182" s="117">
        <v>3</v>
      </c>
      <c r="H182" s="124">
        <f t="shared" si="2"/>
        <v>2399.8500000000004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3"/>
    </row>
    <row r="183" spans="1:32" ht="16.5" x14ac:dyDescent="0.3">
      <c r="A183" s="113" t="s">
        <v>1297</v>
      </c>
      <c r="B183" s="114" t="s">
        <v>1301</v>
      </c>
      <c r="C183" s="114" t="s">
        <v>2</v>
      </c>
      <c r="D183" s="114" t="s">
        <v>1273</v>
      </c>
      <c r="E183" s="115">
        <v>43264</v>
      </c>
      <c r="F183" s="116">
        <v>340.95</v>
      </c>
      <c r="G183" s="117">
        <v>18</v>
      </c>
      <c r="H183" s="124">
        <f t="shared" si="2"/>
        <v>6137.0999999999995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3"/>
    </row>
    <row r="184" spans="1:32" ht="16.5" x14ac:dyDescent="0.3">
      <c r="A184" s="113" t="s">
        <v>1288</v>
      </c>
      <c r="B184" s="114" t="s">
        <v>1300</v>
      </c>
      <c r="C184" s="114" t="s">
        <v>1256</v>
      </c>
      <c r="D184" s="114" t="s">
        <v>1276</v>
      </c>
      <c r="E184" s="115">
        <v>43264</v>
      </c>
      <c r="F184" s="116">
        <v>79.989999999999995</v>
      </c>
      <c r="G184" s="117">
        <v>9</v>
      </c>
      <c r="H184" s="124">
        <f t="shared" si="2"/>
        <v>719.91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3"/>
    </row>
    <row r="185" spans="1:32" ht="16.5" x14ac:dyDescent="0.3">
      <c r="A185" s="113" t="s">
        <v>1298</v>
      </c>
      <c r="B185" s="114" t="s">
        <v>1302</v>
      </c>
      <c r="C185" s="114" t="s">
        <v>1266</v>
      </c>
      <c r="D185" s="114" t="s">
        <v>1277</v>
      </c>
      <c r="E185" s="115">
        <v>43265</v>
      </c>
      <c r="F185" s="116">
        <v>799.95</v>
      </c>
      <c r="G185" s="117">
        <v>10</v>
      </c>
      <c r="H185" s="124">
        <f t="shared" si="2"/>
        <v>7999.5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3"/>
    </row>
    <row r="186" spans="1:32" ht="16.5" x14ac:dyDescent="0.3">
      <c r="A186" s="113" t="s">
        <v>1289</v>
      </c>
      <c r="B186" s="114" t="s">
        <v>1305</v>
      </c>
      <c r="C186" s="114" t="s">
        <v>1256</v>
      </c>
      <c r="D186" s="114" t="s">
        <v>1275</v>
      </c>
      <c r="E186" s="115">
        <v>43266</v>
      </c>
      <c r="F186" s="116">
        <v>340.95</v>
      </c>
      <c r="G186" s="117">
        <v>6</v>
      </c>
      <c r="H186" s="124">
        <f t="shared" si="2"/>
        <v>2045.6999999999998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3"/>
    </row>
    <row r="187" spans="1:32" ht="16.5" x14ac:dyDescent="0.3">
      <c r="A187" s="113" t="s">
        <v>1290</v>
      </c>
      <c r="B187" s="114" t="s">
        <v>1307</v>
      </c>
      <c r="C187" s="114" t="s">
        <v>1266</v>
      </c>
      <c r="D187" s="114" t="s">
        <v>1275</v>
      </c>
      <c r="E187" s="115">
        <v>43269</v>
      </c>
      <c r="F187" s="116">
        <v>168.95</v>
      </c>
      <c r="G187" s="117">
        <v>6</v>
      </c>
      <c r="H187" s="124">
        <f t="shared" si="2"/>
        <v>1013.6999999999999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3"/>
    </row>
    <row r="188" spans="1:32" ht="16.5" x14ac:dyDescent="0.3">
      <c r="A188" s="113" t="s">
        <v>1291</v>
      </c>
      <c r="B188" s="114" t="s">
        <v>1301</v>
      </c>
      <c r="C188" s="114" t="s">
        <v>2</v>
      </c>
      <c r="D188" s="114" t="s">
        <v>1275</v>
      </c>
      <c r="E188" s="115">
        <v>43269</v>
      </c>
      <c r="F188" s="116">
        <v>168.95</v>
      </c>
      <c r="G188" s="117">
        <v>9</v>
      </c>
      <c r="H188" s="124">
        <f t="shared" si="2"/>
        <v>1520.55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3"/>
    </row>
    <row r="189" spans="1:32" ht="16.5" x14ac:dyDescent="0.3">
      <c r="A189" s="113" t="s">
        <v>1292</v>
      </c>
      <c r="B189" s="114" t="s">
        <v>1301</v>
      </c>
      <c r="C189" s="114" t="s">
        <v>1256</v>
      </c>
      <c r="D189" s="114" t="s">
        <v>1275</v>
      </c>
      <c r="E189" s="115">
        <v>43269</v>
      </c>
      <c r="F189" s="116">
        <v>340.95</v>
      </c>
      <c r="G189" s="117">
        <v>10</v>
      </c>
      <c r="H189" s="124">
        <f t="shared" si="2"/>
        <v>3409.5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3"/>
    </row>
    <row r="190" spans="1:32" ht="16.5" x14ac:dyDescent="0.3">
      <c r="A190" s="113" t="s">
        <v>1293</v>
      </c>
      <c r="B190" s="114" t="s">
        <v>1303</v>
      </c>
      <c r="C190" s="114" t="s">
        <v>2</v>
      </c>
      <c r="D190" s="114" t="s">
        <v>1276</v>
      </c>
      <c r="E190" s="115">
        <v>43269</v>
      </c>
      <c r="F190" s="116">
        <v>799.95</v>
      </c>
      <c r="G190" s="117">
        <v>3</v>
      </c>
      <c r="H190" s="124">
        <f t="shared" si="2"/>
        <v>2399.8500000000004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3"/>
    </row>
    <row r="191" spans="1:32" ht="16.5" x14ac:dyDescent="0.3">
      <c r="A191" s="113" t="s">
        <v>1299</v>
      </c>
      <c r="B191" s="114" t="s">
        <v>1307</v>
      </c>
      <c r="C191" s="114" t="s">
        <v>2</v>
      </c>
      <c r="D191" s="114" t="s">
        <v>1273</v>
      </c>
      <c r="E191" s="115">
        <v>43270</v>
      </c>
      <c r="F191" s="116">
        <v>799.95</v>
      </c>
      <c r="G191" s="117">
        <v>19</v>
      </c>
      <c r="H191" s="124">
        <f t="shared" si="2"/>
        <v>15199.050000000001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3"/>
    </row>
    <row r="192" spans="1:32" ht="16.5" x14ac:dyDescent="0.3">
      <c r="A192" s="113" t="s">
        <v>1294</v>
      </c>
      <c r="B192" s="114" t="s">
        <v>1307</v>
      </c>
      <c r="C192" s="114" t="s">
        <v>2</v>
      </c>
      <c r="D192" s="114" t="s">
        <v>1274</v>
      </c>
      <c r="E192" s="115">
        <v>43270</v>
      </c>
      <c r="F192" s="116">
        <v>340.95</v>
      </c>
      <c r="G192" s="117">
        <v>14</v>
      </c>
      <c r="H192" s="124">
        <f t="shared" si="2"/>
        <v>4773.3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3"/>
    </row>
    <row r="193" spans="1:32" ht="16.5" x14ac:dyDescent="0.3">
      <c r="A193" s="113" t="s">
        <v>1295</v>
      </c>
      <c r="B193" s="114" t="s">
        <v>1301</v>
      </c>
      <c r="C193" s="114" t="s">
        <v>2</v>
      </c>
      <c r="D193" s="114" t="s">
        <v>1274</v>
      </c>
      <c r="E193" s="115">
        <v>43272</v>
      </c>
      <c r="F193" s="116">
        <v>799.95</v>
      </c>
      <c r="G193" s="117">
        <v>11</v>
      </c>
      <c r="H193" s="124">
        <f t="shared" si="2"/>
        <v>8799.4500000000007</v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3"/>
    </row>
    <row r="194" spans="1:32" ht="16.5" x14ac:dyDescent="0.3">
      <c r="A194" s="113" t="s">
        <v>1296</v>
      </c>
      <c r="B194" s="114" t="s">
        <v>1300</v>
      </c>
      <c r="C194" s="114" t="s">
        <v>1266</v>
      </c>
      <c r="D194" s="114" t="s">
        <v>1276</v>
      </c>
      <c r="E194" s="115">
        <v>43272</v>
      </c>
      <c r="F194" s="116">
        <v>799.95</v>
      </c>
      <c r="G194" s="117">
        <v>6</v>
      </c>
      <c r="H194" s="124">
        <f t="shared" si="2"/>
        <v>4799.7000000000007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3"/>
    </row>
    <row r="195" spans="1:32" ht="16.5" x14ac:dyDescent="0.3">
      <c r="A195" s="113" t="s">
        <v>1297</v>
      </c>
      <c r="B195" s="114" t="s">
        <v>1306</v>
      </c>
      <c r="C195" s="114" t="s">
        <v>2</v>
      </c>
      <c r="D195" s="114" t="s">
        <v>1274</v>
      </c>
      <c r="E195" s="115">
        <v>43273</v>
      </c>
      <c r="F195" s="116">
        <v>79.989999999999995</v>
      </c>
      <c r="G195" s="117">
        <v>3</v>
      </c>
      <c r="H195" s="124">
        <f t="shared" ref="H195:H258" si="3">F195*G195</f>
        <v>239.96999999999997</v>
      </c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3"/>
    </row>
    <row r="196" spans="1:32" ht="16.5" x14ac:dyDescent="0.3">
      <c r="A196" s="113" t="s">
        <v>1288</v>
      </c>
      <c r="B196" s="114" t="s">
        <v>1307</v>
      </c>
      <c r="C196" s="114" t="s">
        <v>1256</v>
      </c>
      <c r="D196" s="114" t="s">
        <v>1275</v>
      </c>
      <c r="E196" s="115">
        <v>43276</v>
      </c>
      <c r="F196" s="116">
        <v>168.95</v>
      </c>
      <c r="G196" s="117">
        <v>5</v>
      </c>
      <c r="H196" s="124">
        <f t="shared" si="3"/>
        <v>844.75</v>
      </c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3"/>
    </row>
    <row r="197" spans="1:32" ht="16.5" x14ac:dyDescent="0.3">
      <c r="A197" s="113" t="s">
        <v>1298</v>
      </c>
      <c r="B197" s="114" t="s">
        <v>1308</v>
      </c>
      <c r="C197" s="114" t="s">
        <v>2</v>
      </c>
      <c r="D197" s="114" t="s">
        <v>1273</v>
      </c>
      <c r="E197" s="115">
        <v>43276</v>
      </c>
      <c r="F197" s="116">
        <v>799.95</v>
      </c>
      <c r="G197" s="117">
        <v>19</v>
      </c>
      <c r="H197" s="124">
        <f t="shared" si="3"/>
        <v>15199.050000000001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3"/>
    </row>
    <row r="198" spans="1:32" ht="16.5" x14ac:dyDescent="0.3">
      <c r="A198" s="113" t="s">
        <v>1289</v>
      </c>
      <c r="B198" s="114" t="s">
        <v>1307</v>
      </c>
      <c r="C198" s="114" t="s">
        <v>2</v>
      </c>
      <c r="D198" s="114" t="s">
        <v>1277</v>
      </c>
      <c r="E198" s="115">
        <v>43276</v>
      </c>
      <c r="F198" s="116">
        <v>79.989999999999995</v>
      </c>
      <c r="G198" s="117">
        <v>10</v>
      </c>
      <c r="H198" s="124">
        <f t="shared" si="3"/>
        <v>799.9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3"/>
    </row>
    <row r="199" spans="1:32" ht="16.5" x14ac:dyDescent="0.3">
      <c r="A199" s="113" t="s">
        <v>1290</v>
      </c>
      <c r="B199" s="114" t="s">
        <v>1301</v>
      </c>
      <c r="C199" s="114" t="s">
        <v>2</v>
      </c>
      <c r="D199" s="114" t="s">
        <v>1276</v>
      </c>
      <c r="E199" s="115">
        <v>43276</v>
      </c>
      <c r="F199" s="116">
        <v>340.95</v>
      </c>
      <c r="G199" s="117">
        <v>8</v>
      </c>
      <c r="H199" s="124">
        <f t="shared" si="3"/>
        <v>2727.6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3"/>
    </row>
    <row r="200" spans="1:32" ht="16.5" x14ac:dyDescent="0.3">
      <c r="A200" s="113" t="s">
        <v>1291</v>
      </c>
      <c r="B200" s="114" t="s">
        <v>1301</v>
      </c>
      <c r="C200" s="114" t="s">
        <v>2</v>
      </c>
      <c r="D200" s="114" t="s">
        <v>1276</v>
      </c>
      <c r="E200" s="115">
        <v>43276</v>
      </c>
      <c r="F200" s="116">
        <v>799.95</v>
      </c>
      <c r="G200" s="117">
        <v>9</v>
      </c>
      <c r="H200" s="124">
        <f t="shared" si="3"/>
        <v>7199.55</v>
      </c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3"/>
    </row>
    <row r="201" spans="1:32" ht="16.5" x14ac:dyDescent="0.3">
      <c r="A201" s="113" t="s">
        <v>1292</v>
      </c>
      <c r="B201" s="114" t="s">
        <v>1305</v>
      </c>
      <c r="C201" s="114" t="s">
        <v>2</v>
      </c>
      <c r="D201" s="114" t="s">
        <v>1277</v>
      </c>
      <c r="E201" s="115">
        <v>43277</v>
      </c>
      <c r="F201" s="116">
        <v>340.95</v>
      </c>
      <c r="G201" s="117">
        <v>6</v>
      </c>
      <c r="H201" s="124">
        <f t="shared" si="3"/>
        <v>2045.6999999999998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3"/>
    </row>
    <row r="202" spans="1:32" ht="16.5" x14ac:dyDescent="0.3">
      <c r="A202" s="113" t="s">
        <v>1293</v>
      </c>
      <c r="B202" s="114" t="s">
        <v>1300</v>
      </c>
      <c r="C202" s="114" t="s">
        <v>1266</v>
      </c>
      <c r="D202" s="114" t="s">
        <v>1274</v>
      </c>
      <c r="E202" s="115">
        <v>43277</v>
      </c>
      <c r="F202" s="116">
        <v>79.989999999999995</v>
      </c>
      <c r="G202" s="117">
        <v>11</v>
      </c>
      <c r="H202" s="124">
        <f t="shared" si="3"/>
        <v>879.89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3"/>
    </row>
    <row r="203" spans="1:32" ht="16.5" x14ac:dyDescent="0.3">
      <c r="A203" s="113" t="s">
        <v>1299</v>
      </c>
      <c r="B203" s="114" t="s">
        <v>1307</v>
      </c>
      <c r="C203" s="114" t="s">
        <v>2</v>
      </c>
      <c r="D203" s="114" t="s">
        <v>1275</v>
      </c>
      <c r="E203" s="115">
        <v>43278</v>
      </c>
      <c r="F203" s="116">
        <v>168.95</v>
      </c>
      <c r="G203" s="117">
        <v>7</v>
      </c>
      <c r="H203" s="124">
        <f t="shared" si="3"/>
        <v>1182.6499999999999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3"/>
    </row>
    <row r="204" spans="1:32" ht="16.5" x14ac:dyDescent="0.3">
      <c r="A204" s="113" t="s">
        <v>1294</v>
      </c>
      <c r="B204" s="114" t="s">
        <v>1303</v>
      </c>
      <c r="C204" s="114" t="s">
        <v>1266</v>
      </c>
      <c r="D204" s="114" t="s">
        <v>1274</v>
      </c>
      <c r="E204" s="115">
        <v>43278</v>
      </c>
      <c r="F204" s="116">
        <v>340.95</v>
      </c>
      <c r="G204" s="117">
        <v>2</v>
      </c>
      <c r="H204" s="124">
        <f t="shared" si="3"/>
        <v>681.9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3"/>
    </row>
    <row r="205" spans="1:32" ht="16.5" x14ac:dyDescent="0.3">
      <c r="A205" s="113" t="s">
        <v>1295</v>
      </c>
      <c r="B205" s="114" t="s">
        <v>1303</v>
      </c>
      <c r="C205" s="114" t="s">
        <v>2</v>
      </c>
      <c r="D205" s="114" t="s">
        <v>1276</v>
      </c>
      <c r="E205" s="115">
        <v>43278</v>
      </c>
      <c r="F205" s="116">
        <v>340.95</v>
      </c>
      <c r="G205" s="117">
        <v>15</v>
      </c>
      <c r="H205" s="124">
        <f t="shared" si="3"/>
        <v>5114.25</v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3"/>
    </row>
    <row r="206" spans="1:32" ht="16.5" x14ac:dyDescent="0.3">
      <c r="A206" s="113" t="s">
        <v>1296</v>
      </c>
      <c r="B206" s="114" t="s">
        <v>1303</v>
      </c>
      <c r="C206" s="114" t="s">
        <v>2</v>
      </c>
      <c r="D206" s="114" t="s">
        <v>1273</v>
      </c>
      <c r="E206" s="115">
        <v>43279</v>
      </c>
      <c r="F206" s="116">
        <v>79.989999999999995</v>
      </c>
      <c r="G206" s="117">
        <v>12</v>
      </c>
      <c r="H206" s="124">
        <f t="shared" si="3"/>
        <v>959.87999999999988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3"/>
    </row>
    <row r="207" spans="1:32" ht="16.5" x14ac:dyDescent="0.3">
      <c r="A207" s="113" t="s">
        <v>1297</v>
      </c>
      <c r="B207" s="114" t="s">
        <v>1301</v>
      </c>
      <c r="C207" s="114" t="s">
        <v>5</v>
      </c>
      <c r="D207" s="114" t="s">
        <v>1276</v>
      </c>
      <c r="E207" s="115">
        <v>43279</v>
      </c>
      <c r="F207" s="116">
        <v>799.95</v>
      </c>
      <c r="G207" s="117">
        <v>14</v>
      </c>
      <c r="H207" s="124">
        <f t="shared" si="3"/>
        <v>11199.300000000001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3"/>
    </row>
    <row r="208" spans="1:32" ht="16.5" x14ac:dyDescent="0.3">
      <c r="A208" s="113" t="s">
        <v>1288</v>
      </c>
      <c r="B208" s="114" t="s">
        <v>1307</v>
      </c>
      <c r="C208" s="114" t="s">
        <v>1266</v>
      </c>
      <c r="D208" s="114" t="s">
        <v>1276</v>
      </c>
      <c r="E208" s="115">
        <v>43279</v>
      </c>
      <c r="F208" s="116">
        <v>799.95</v>
      </c>
      <c r="G208" s="117">
        <v>15</v>
      </c>
      <c r="H208" s="124">
        <f t="shared" si="3"/>
        <v>11999.25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3"/>
    </row>
    <row r="209" spans="1:32" ht="16.5" x14ac:dyDescent="0.3">
      <c r="A209" s="113" t="s">
        <v>1298</v>
      </c>
      <c r="B209" s="114" t="s">
        <v>1303</v>
      </c>
      <c r="C209" s="114" t="s">
        <v>1266</v>
      </c>
      <c r="D209" s="114" t="s">
        <v>1276</v>
      </c>
      <c r="E209" s="115">
        <v>43279</v>
      </c>
      <c r="F209" s="116">
        <v>340.95</v>
      </c>
      <c r="G209" s="117">
        <v>4</v>
      </c>
      <c r="H209" s="124">
        <f t="shared" si="3"/>
        <v>1363.8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3"/>
    </row>
    <row r="210" spans="1:32" ht="16.5" x14ac:dyDescent="0.3">
      <c r="A210" s="113" t="s">
        <v>1289</v>
      </c>
      <c r="B210" s="114" t="s">
        <v>1301</v>
      </c>
      <c r="C210" s="114" t="s">
        <v>1256</v>
      </c>
      <c r="D210" s="114" t="s">
        <v>1275</v>
      </c>
      <c r="E210" s="115">
        <v>43285</v>
      </c>
      <c r="F210" s="116">
        <v>799.95</v>
      </c>
      <c r="G210" s="117">
        <v>11</v>
      </c>
      <c r="H210" s="124">
        <f t="shared" si="3"/>
        <v>8799.4500000000007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3"/>
    </row>
    <row r="211" spans="1:32" ht="16.5" x14ac:dyDescent="0.3">
      <c r="A211" s="113" t="s">
        <v>1290</v>
      </c>
      <c r="B211" s="114" t="s">
        <v>1303</v>
      </c>
      <c r="C211" s="114" t="s">
        <v>1266</v>
      </c>
      <c r="D211" s="114" t="s">
        <v>1277</v>
      </c>
      <c r="E211" s="115">
        <v>43285</v>
      </c>
      <c r="F211" s="116">
        <v>340.95</v>
      </c>
      <c r="G211" s="117">
        <v>14</v>
      </c>
      <c r="H211" s="124">
        <f t="shared" si="3"/>
        <v>4773.3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3"/>
    </row>
    <row r="212" spans="1:32" ht="16.5" x14ac:dyDescent="0.3">
      <c r="A212" s="113" t="s">
        <v>1291</v>
      </c>
      <c r="B212" s="114" t="s">
        <v>1307</v>
      </c>
      <c r="C212" s="114" t="s">
        <v>1256</v>
      </c>
      <c r="D212" s="114" t="s">
        <v>1275</v>
      </c>
      <c r="E212" s="115">
        <v>43286</v>
      </c>
      <c r="F212" s="116">
        <v>79.989999999999995</v>
      </c>
      <c r="G212" s="117">
        <v>6</v>
      </c>
      <c r="H212" s="124">
        <f t="shared" si="3"/>
        <v>479.93999999999994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3"/>
    </row>
    <row r="213" spans="1:32" ht="16.5" x14ac:dyDescent="0.3">
      <c r="A213" s="113" t="s">
        <v>1292</v>
      </c>
      <c r="B213" s="114" t="s">
        <v>1304</v>
      </c>
      <c r="C213" s="114" t="s">
        <v>5</v>
      </c>
      <c r="D213" s="114" t="s">
        <v>1277</v>
      </c>
      <c r="E213" s="115">
        <v>43286</v>
      </c>
      <c r="F213" s="116">
        <v>168.95</v>
      </c>
      <c r="G213" s="117">
        <v>7</v>
      </c>
      <c r="H213" s="124">
        <f t="shared" si="3"/>
        <v>1182.6499999999999</v>
      </c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3"/>
    </row>
    <row r="214" spans="1:32" ht="16.5" x14ac:dyDescent="0.3">
      <c r="A214" s="113" t="s">
        <v>1293</v>
      </c>
      <c r="B214" s="114" t="s">
        <v>1305</v>
      </c>
      <c r="C214" s="114" t="s">
        <v>1256</v>
      </c>
      <c r="D214" s="114" t="s">
        <v>1277</v>
      </c>
      <c r="E214" s="115">
        <v>43286</v>
      </c>
      <c r="F214" s="116">
        <v>799.95</v>
      </c>
      <c r="G214" s="117">
        <v>2</v>
      </c>
      <c r="H214" s="124">
        <f t="shared" si="3"/>
        <v>1599.9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3"/>
    </row>
    <row r="215" spans="1:32" ht="16.5" x14ac:dyDescent="0.3">
      <c r="A215" s="113" t="s">
        <v>1299</v>
      </c>
      <c r="B215" s="114" t="s">
        <v>1300</v>
      </c>
      <c r="C215" s="114" t="s">
        <v>1266</v>
      </c>
      <c r="D215" s="114" t="s">
        <v>1274</v>
      </c>
      <c r="E215" s="115">
        <v>43286</v>
      </c>
      <c r="F215" s="116">
        <v>340.95</v>
      </c>
      <c r="G215" s="117">
        <v>13</v>
      </c>
      <c r="H215" s="124">
        <f t="shared" si="3"/>
        <v>4432.3499999999995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3"/>
    </row>
    <row r="216" spans="1:32" ht="16.5" x14ac:dyDescent="0.3">
      <c r="A216" s="113" t="s">
        <v>1294</v>
      </c>
      <c r="B216" s="114" t="s">
        <v>1306</v>
      </c>
      <c r="C216" s="114" t="s">
        <v>2</v>
      </c>
      <c r="D216" s="114" t="s">
        <v>1273</v>
      </c>
      <c r="E216" s="115">
        <v>43290</v>
      </c>
      <c r="F216" s="116">
        <v>799.95</v>
      </c>
      <c r="G216" s="117">
        <v>15</v>
      </c>
      <c r="H216" s="124">
        <f t="shared" si="3"/>
        <v>11999.25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3"/>
    </row>
    <row r="217" spans="1:32" ht="16.5" x14ac:dyDescent="0.3">
      <c r="A217" s="113" t="s">
        <v>1295</v>
      </c>
      <c r="B217" s="114" t="s">
        <v>1305</v>
      </c>
      <c r="C217" s="114" t="s">
        <v>2</v>
      </c>
      <c r="D217" s="114" t="s">
        <v>1274</v>
      </c>
      <c r="E217" s="115">
        <v>43290</v>
      </c>
      <c r="F217" s="116">
        <v>79.989999999999995</v>
      </c>
      <c r="G217" s="117">
        <v>12</v>
      </c>
      <c r="H217" s="124">
        <f t="shared" si="3"/>
        <v>959.87999999999988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3"/>
    </row>
    <row r="218" spans="1:32" ht="16.5" x14ac:dyDescent="0.3">
      <c r="A218" s="113" t="s">
        <v>1296</v>
      </c>
      <c r="B218" s="114" t="s">
        <v>1301</v>
      </c>
      <c r="C218" s="114" t="s">
        <v>2</v>
      </c>
      <c r="D218" s="114" t="s">
        <v>1276</v>
      </c>
      <c r="E218" s="115">
        <v>43292</v>
      </c>
      <c r="F218" s="116">
        <v>168.95</v>
      </c>
      <c r="G218" s="117">
        <v>14</v>
      </c>
      <c r="H218" s="124">
        <f t="shared" si="3"/>
        <v>2365.2999999999997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3"/>
    </row>
    <row r="219" spans="1:32" ht="16.5" x14ac:dyDescent="0.3">
      <c r="A219" s="113" t="s">
        <v>1297</v>
      </c>
      <c r="B219" s="114" t="s">
        <v>1305</v>
      </c>
      <c r="C219" s="114" t="s">
        <v>2</v>
      </c>
      <c r="D219" s="114" t="s">
        <v>1273</v>
      </c>
      <c r="E219" s="115">
        <v>43293</v>
      </c>
      <c r="F219" s="116">
        <v>340.95</v>
      </c>
      <c r="G219" s="117">
        <v>9</v>
      </c>
      <c r="H219" s="124">
        <f t="shared" si="3"/>
        <v>3068.5499999999997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3"/>
    </row>
    <row r="220" spans="1:32" ht="16.5" x14ac:dyDescent="0.3">
      <c r="A220" s="113" t="s">
        <v>1288</v>
      </c>
      <c r="B220" s="114" t="s">
        <v>1307</v>
      </c>
      <c r="C220" s="114" t="s">
        <v>2</v>
      </c>
      <c r="D220" s="114" t="s">
        <v>1273</v>
      </c>
      <c r="E220" s="115">
        <v>43294</v>
      </c>
      <c r="F220" s="116">
        <v>799.95</v>
      </c>
      <c r="G220" s="117">
        <v>14</v>
      </c>
      <c r="H220" s="124">
        <f t="shared" si="3"/>
        <v>11199.300000000001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3"/>
    </row>
    <row r="221" spans="1:32" ht="16.5" x14ac:dyDescent="0.3">
      <c r="A221" s="113" t="s">
        <v>1298</v>
      </c>
      <c r="B221" s="114" t="s">
        <v>1303</v>
      </c>
      <c r="C221" s="114" t="s">
        <v>5</v>
      </c>
      <c r="D221" s="114" t="s">
        <v>1277</v>
      </c>
      <c r="E221" s="115">
        <v>43294</v>
      </c>
      <c r="F221" s="116">
        <v>799.95</v>
      </c>
      <c r="G221" s="117">
        <v>3</v>
      </c>
      <c r="H221" s="124">
        <f t="shared" si="3"/>
        <v>2399.8500000000004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3"/>
    </row>
    <row r="222" spans="1:32" ht="16.5" x14ac:dyDescent="0.3">
      <c r="A222" s="113" t="s">
        <v>1289</v>
      </c>
      <c r="B222" s="114" t="s">
        <v>1301</v>
      </c>
      <c r="C222" s="114" t="s">
        <v>5</v>
      </c>
      <c r="D222" s="114" t="s">
        <v>1277</v>
      </c>
      <c r="E222" s="115">
        <v>43294</v>
      </c>
      <c r="F222" s="116">
        <v>340.95</v>
      </c>
      <c r="G222" s="117">
        <v>14</v>
      </c>
      <c r="H222" s="124">
        <f t="shared" si="3"/>
        <v>4773.3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3"/>
    </row>
    <row r="223" spans="1:32" ht="16.5" x14ac:dyDescent="0.3">
      <c r="A223" s="113" t="s">
        <v>1290</v>
      </c>
      <c r="B223" s="114" t="s">
        <v>1307</v>
      </c>
      <c r="C223" s="114" t="s">
        <v>1256</v>
      </c>
      <c r="D223" s="114" t="s">
        <v>1275</v>
      </c>
      <c r="E223" s="115">
        <v>43297</v>
      </c>
      <c r="F223" s="116">
        <v>340.95</v>
      </c>
      <c r="G223" s="117">
        <v>6</v>
      </c>
      <c r="H223" s="124">
        <f t="shared" si="3"/>
        <v>2045.6999999999998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3"/>
    </row>
    <row r="224" spans="1:32" ht="16.5" x14ac:dyDescent="0.3">
      <c r="A224" s="113" t="s">
        <v>1291</v>
      </c>
      <c r="B224" s="114" t="s">
        <v>1303</v>
      </c>
      <c r="C224" s="114" t="s">
        <v>2</v>
      </c>
      <c r="D224" s="114" t="s">
        <v>1275</v>
      </c>
      <c r="E224" s="115">
        <v>43297</v>
      </c>
      <c r="F224" s="116">
        <v>79.989999999999995</v>
      </c>
      <c r="G224" s="117">
        <v>2</v>
      </c>
      <c r="H224" s="124">
        <f t="shared" si="3"/>
        <v>159.97999999999999</v>
      </c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3"/>
    </row>
    <row r="225" spans="1:32" ht="16.5" x14ac:dyDescent="0.3">
      <c r="A225" s="113" t="s">
        <v>1292</v>
      </c>
      <c r="B225" s="114" t="s">
        <v>1304</v>
      </c>
      <c r="C225" s="114" t="s">
        <v>2</v>
      </c>
      <c r="D225" s="114" t="s">
        <v>1274</v>
      </c>
      <c r="E225" s="115">
        <v>43297</v>
      </c>
      <c r="F225" s="116">
        <v>340.95</v>
      </c>
      <c r="G225" s="117">
        <v>13</v>
      </c>
      <c r="H225" s="124">
        <f t="shared" si="3"/>
        <v>4432.3499999999995</v>
      </c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3"/>
    </row>
    <row r="226" spans="1:32" ht="16.5" x14ac:dyDescent="0.3">
      <c r="A226" s="113" t="s">
        <v>1293</v>
      </c>
      <c r="B226" s="114" t="s">
        <v>1300</v>
      </c>
      <c r="C226" s="114" t="s">
        <v>2</v>
      </c>
      <c r="D226" s="114" t="s">
        <v>1276</v>
      </c>
      <c r="E226" s="115">
        <v>43298</v>
      </c>
      <c r="F226" s="116">
        <v>340.95</v>
      </c>
      <c r="G226" s="117">
        <v>2</v>
      </c>
      <c r="H226" s="124">
        <f t="shared" si="3"/>
        <v>681.9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3"/>
    </row>
    <row r="227" spans="1:32" ht="16.5" x14ac:dyDescent="0.3">
      <c r="A227" s="113" t="s">
        <v>1299</v>
      </c>
      <c r="B227" s="114" t="s">
        <v>1303</v>
      </c>
      <c r="C227" s="114" t="s">
        <v>1266</v>
      </c>
      <c r="D227" s="114" t="s">
        <v>1273</v>
      </c>
      <c r="E227" s="115">
        <v>43299</v>
      </c>
      <c r="F227" s="116">
        <v>79.989999999999995</v>
      </c>
      <c r="G227" s="117">
        <v>8</v>
      </c>
      <c r="H227" s="124">
        <f t="shared" si="3"/>
        <v>639.91999999999996</v>
      </c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3"/>
    </row>
    <row r="228" spans="1:32" ht="16.5" x14ac:dyDescent="0.3">
      <c r="A228" s="113" t="s">
        <v>1294</v>
      </c>
      <c r="B228" s="114" t="s">
        <v>1300</v>
      </c>
      <c r="C228" s="114" t="s">
        <v>5</v>
      </c>
      <c r="D228" s="114" t="s">
        <v>1277</v>
      </c>
      <c r="E228" s="115">
        <v>43300</v>
      </c>
      <c r="F228" s="116">
        <v>340.95</v>
      </c>
      <c r="G228" s="117">
        <v>2</v>
      </c>
      <c r="H228" s="124">
        <f t="shared" si="3"/>
        <v>681.9</v>
      </c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3"/>
    </row>
    <row r="229" spans="1:32" ht="16.5" x14ac:dyDescent="0.3">
      <c r="A229" s="113" t="s">
        <v>1295</v>
      </c>
      <c r="B229" s="114" t="s">
        <v>1303</v>
      </c>
      <c r="C229" s="114" t="s">
        <v>2</v>
      </c>
      <c r="D229" s="114" t="s">
        <v>1275</v>
      </c>
      <c r="E229" s="115">
        <v>43301</v>
      </c>
      <c r="F229" s="116">
        <v>799.95</v>
      </c>
      <c r="G229" s="117">
        <v>14</v>
      </c>
      <c r="H229" s="124">
        <f t="shared" si="3"/>
        <v>11199.300000000001</v>
      </c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3"/>
    </row>
    <row r="230" spans="1:32" ht="16.5" x14ac:dyDescent="0.3">
      <c r="A230" s="113" t="s">
        <v>1296</v>
      </c>
      <c r="B230" s="114" t="s">
        <v>1301</v>
      </c>
      <c r="C230" s="114" t="s">
        <v>1266</v>
      </c>
      <c r="D230" s="114" t="s">
        <v>1274</v>
      </c>
      <c r="E230" s="115">
        <v>43301</v>
      </c>
      <c r="F230" s="116">
        <v>340.95</v>
      </c>
      <c r="G230" s="117">
        <v>13</v>
      </c>
      <c r="H230" s="124">
        <f t="shared" si="3"/>
        <v>4432.3499999999995</v>
      </c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3"/>
    </row>
    <row r="231" spans="1:32" ht="16.5" x14ac:dyDescent="0.3">
      <c r="A231" s="113" t="s">
        <v>1297</v>
      </c>
      <c r="B231" s="114" t="s">
        <v>1304</v>
      </c>
      <c r="C231" s="114" t="s">
        <v>2</v>
      </c>
      <c r="D231" s="114" t="s">
        <v>1275</v>
      </c>
      <c r="E231" s="115">
        <v>43304</v>
      </c>
      <c r="F231" s="116">
        <v>799.95</v>
      </c>
      <c r="G231" s="117">
        <v>2</v>
      </c>
      <c r="H231" s="124">
        <f t="shared" si="3"/>
        <v>1599.9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3"/>
    </row>
    <row r="232" spans="1:32" ht="16.5" x14ac:dyDescent="0.3">
      <c r="A232" s="113" t="s">
        <v>1288</v>
      </c>
      <c r="B232" s="114" t="s">
        <v>1308</v>
      </c>
      <c r="C232" s="114" t="s">
        <v>1256</v>
      </c>
      <c r="D232" s="114" t="s">
        <v>1277</v>
      </c>
      <c r="E232" s="115">
        <v>43304</v>
      </c>
      <c r="F232" s="116">
        <v>799.95</v>
      </c>
      <c r="G232" s="117">
        <v>15</v>
      </c>
      <c r="H232" s="124">
        <f t="shared" si="3"/>
        <v>11999.25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3"/>
    </row>
    <row r="233" spans="1:32" ht="16.5" x14ac:dyDescent="0.3">
      <c r="A233" s="113" t="s">
        <v>1298</v>
      </c>
      <c r="B233" s="114" t="s">
        <v>1301</v>
      </c>
      <c r="C233" s="114" t="s">
        <v>2</v>
      </c>
      <c r="D233" s="114" t="s">
        <v>1277</v>
      </c>
      <c r="E233" s="115">
        <v>43304</v>
      </c>
      <c r="F233" s="116">
        <v>340.95</v>
      </c>
      <c r="G233" s="117">
        <v>13</v>
      </c>
      <c r="H233" s="124">
        <f t="shared" si="3"/>
        <v>4432.3499999999995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3"/>
    </row>
    <row r="234" spans="1:32" ht="16.5" x14ac:dyDescent="0.3">
      <c r="A234" s="113" t="s">
        <v>1289</v>
      </c>
      <c r="B234" s="114" t="s">
        <v>1301</v>
      </c>
      <c r="C234" s="114" t="s">
        <v>5</v>
      </c>
      <c r="D234" s="114" t="s">
        <v>1274</v>
      </c>
      <c r="E234" s="115">
        <v>43304</v>
      </c>
      <c r="F234" s="116">
        <v>79.989999999999995</v>
      </c>
      <c r="G234" s="117">
        <v>13</v>
      </c>
      <c r="H234" s="124">
        <f t="shared" si="3"/>
        <v>1039.8699999999999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3"/>
    </row>
    <row r="235" spans="1:32" ht="16.5" x14ac:dyDescent="0.3">
      <c r="A235" s="113" t="s">
        <v>1290</v>
      </c>
      <c r="B235" s="114" t="s">
        <v>1308</v>
      </c>
      <c r="C235" s="114" t="s">
        <v>1256</v>
      </c>
      <c r="D235" s="114" t="s">
        <v>1273</v>
      </c>
      <c r="E235" s="115">
        <v>43305</v>
      </c>
      <c r="F235" s="116">
        <v>168.95</v>
      </c>
      <c r="G235" s="117">
        <v>7</v>
      </c>
      <c r="H235" s="124">
        <f t="shared" si="3"/>
        <v>1182.6499999999999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3"/>
    </row>
    <row r="236" spans="1:32" ht="16.5" x14ac:dyDescent="0.3">
      <c r="A236" s="113" t="s">
        <v>1291</v>
      </c>
      <c r="B236" s="114" t="s">
        <v>1300</v>
      </c>
      <c r="C236" s="114" t="s">
        <v>5</v>
      </c>
      <c r="D236" s="114" t="s">
        <v>1277</v>
      </c>
      <c r="E236" s="115">
        <v>43305</v>
      </c>
      <c r="F236" s="116">
        <v>340.95</v>
      </c>
      <c r="G236" s="117">
        <v>9</v>
      </c>
      <c r="H236" s="124">
        <f t="shared" si="3"/>
        <v>3068.5499999999997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3"/>
    </row>
    <row r="237" spans="1:32" ht="16.5" x14ac:dyDescent="0.3">
      <c r="A237" s="113" t="s">
        <v>1292</v>
      </c>
      <c r="B237" s="114" t="s">
        <v>1301</v>
      </c>
      <c r="C237" s="114" t="s">
        <v>2</v>
      </c>
      <c r="D237" s="114" t="s">
        <v>1276</v>
      </c>
      <c r="E237" s="115">
        <v>43305</v>
      </c>
      <c r="F237" s="116">
        <v>340.95</v>
      </c>
      <c r="G237" s="117">
        <v>7</v>
      </c>
      <c r="H237" s="124">
        <f t="shared" si="3"/>
        <v>2386.65</v>
      </c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3"/>
    </row>
    <row r="238" spans="1:32" ht="16.5" x14ac:dyDescent="0.3">
      <c r="A238" s="113" t="s">
        <v>1293</v>
      </c>
      <c r="B238" s="114" t="s">
        <v>1305</v>
      </c>
      <c r="C238" s="114" t="s">
        <v>1266</v>
      </c>
      <c r="D238" s="114" t="s">
        <v>1275</v>
      </c>
      <c r="E238" s="115">
        <v>43306</v>
      </c>
      <c r="F238" s="116">
        <v>340.95</v>
      </c>
      <c r="G238" s="117">
        <v>14</v>
      </c>
      <c r="H238" s="124">
        <f t="shared" si="3"/>
        <v>4773.3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3"/>
    </row>
    <row r="239" spans="1:32" ht="16.5" x14ac:dyDescent="0.3">
      <c r="A239" s="113" t="s">
        <v>1299</v>
      </c>
      <c r="B239" s="114" t="s">
        <v>1307</v>
      </c>
      <c r="C239" s="114" t="s">
        <v>2</v>
      </c>
      <c r="D239" s="114" t="s">
        <v>1275</v>
      </c>
      <c r="E239" s="115">
        <v>43307</v>
      </c>
      <c r="F239" s="116">
        <v>79.989999999999995</v>
      </c>
      <c r="G239" s="117">
        <v>9</v>
      </c>
      <c r="H239" s="124">
        <f t="shared" si="3"/>
        <v>719.91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3"/>
    </row>
    <row r="240" spans="1:32" ht="16.5" x14ac:dyDescent="0.3">
      <c r="A240" s="113" t="s">
        <v>1294</v>
      </c>
      <c r="B240" s="114" t="s">
        <v>1308</v>
      </c>
      <c r="C240" s="114" t="s">
        <v>5</v>
      </c>
      <c r="D240" s="114" t="s">
        <v>1273</v>
      </c>
      <c r="E240" s="115">
        <v>43307</v>
      </c>
      <c r="F240" s="116">
        <v>340.95</v>
      </c>
      <c r="G240" s="117">
        <v>12</v>
      </c>
      <c r="H240" s="124">
        <f t="shared" si="3"/>
        <v>4091.3999999999996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3"/>
    </row>
    <row r="241" spans="1:32" ht="16.5" x14ac:dyDescent="0.3">
      <c r="A241" s="113" t="s">
        <v>1295</v>
      </c>
      <c r="B241" s="114" t="s">
        <v>1303</v>
      </c>
      <c r="C241" s="114" t="s">
        <v>1266</v>
      </c>
      <c r="D241" s="114" t="s">
        <v>1274</v>
      </c>
      <c r="E241" s="115">
        <v>43308</v>
      </c>
      <c r="F241" s="116">
        <v>799.95</v>
      </c>
      <c r="G241" s="117">
        <v>2</v>
      </c>
      <c r="H241" s="124">
        <f t="shared" si="3"/>
        <v>1599.9</v>
      </c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3"/>
    </row>
    <row r="242" spans="1:32" ht="16.5" x14ac:dyDescent="0.3">
      <c r="A242" s="113" t="s">
        <v>1296</v>
      </c>
      <c r="B242" s="114" t="s">
        <v>1307</v>
      </c>
      <c r="C242" s="114" t="s">
        <v>2</v>
      </c>
      <c r="D242" s="114" t="s">
        <v>1275</v>
      </c>
      <c r="E242" s="115">
        <v>43310</v>
      </c>
      <c r="F242" s="116">
        <v>340.95</v>
      </c>
      <c r="G242" s="117">
        <v>3</v>
      </c>
      <c r="H242" s="124">
        <f t="shared" si="3"/>
        <v>1022.8499999999999</v>
      </c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3"/>
    </row>
    <row r="243" spans="1:32" ht="16.5" x14ac:dyDescent="0.3">
      <c r="A243" s="113" t="s">
        <v>1297</v>
      </c>
      <c r="B243" s="114" t="s">
        <v>1304</v>
      </c>
      <c r="C243" s="114" t="s">
        <v>2</v>
      </c>
      <c r="D243" s="114" t="s">
        <v>1276</v>
      </c>
      <c r="E243" s="115">
        <v>43310</v>
      </c>
      <c r="F243" s="116">
        <v>799.95</v>
      </c>
      <c r="G243" s="117">
        <v>9</v>
      </c>
      <c r="H243" s="124">
        <f t="shared" si="3"/>
        <v>7199.55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3"/>
    </row>
    <row r="244" spans="1:32" ht="16.5" x14ac:dyDescent="0.3">
      <c r="A244" s="113" t="s">
        <v>1288</v>
      </c>
      <c r="B244" s="114" t="s">
        <v>1308</v>
      </c>
      <c r="C244" s="114" t="s">
        <v>1266</v>
      </c>
      <c r="D244" s="114" t="s">
        <v>1273</v>
      </c>
      <c r="E244" s="115">
        <v>43311</v>
      </c>
      <c r="F244" s="116">
        <v>168.95</v>
      </c>
      <c r="G244" s="117">
        <v>12</v>
      </c>
      <c r="H244" s="124">
        <f t="shared" si="3"/>
        <v>2027.3999999999999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3"/>
    </row>
    <row r="245" spans="1:32" ht="16.5" x14ac:dyDescent="0.3">
      <c r="A245" s="113" t="s">
        <v>1298</v>
      </c>
      <c r="B245" s="114" t="s">
        <v>1307</v>
      </c>
      <c r="C245" s="114" t="s">
        <v>5</v>
      </c>
      <c r="D245" s="114" t="s">
        <v>1277</v>
      </c>
      <c r="E245" s="115">
        <v>43311</v>
      </c>
      <c r="F245" s="116">
        <v>168.95</v>
      </c>
      <c r="G245" s="117">
        <v>8</v>
      </c>
      <c r="H245" s="124">
        <f t="shared" si="3"/>
        <v>1351.6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3"/>
    </row>
    <row r="246" spans="1:32" ht="16.5" x14ac:dyDescent="0.3">
      <c r="A246" s="113" t="s">
        <v>1289</v>
      </c>
      <c r="B246" s="114" t="s">
        <v>1306</v>
      </c>
      <c r="C246" s="114" t="s">
        <v>1266</v>
      </c>
      <c r="D246" s="114" t="s">
        <v>1273</v>
      </c>
      <c r="E246" s="115">
        <v>43312</v>
      </c>
      <c r="F246" s="116">
        <v>340.95</v>
      </c>
      <c r="G246" s="117">
        <v>12</v>
      </c>
      <c r="H246" s="124">
        <f t="shared" si="3"/>
        <v>4091.3999999999996</v>
      </c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3"/>
    </row>
    <row r="247" spans="1:32" ht="16.5" x14ac:dyDescent="0.3">
      <c r="A247" s="113" t="s">
        <v>1290</v>
      </c>
      <c r="B247" s="114" t="s">
        <v>1301</v>
      </c>
      <c r="C247" s="114" t="s">
        <v>2</v>
      </c>
      <c r="D247" s="114" t="s">
        <v>1274</v>
      </c>
      <c r="E247" s="115">
        <v>43312</v>
      </c>
      <c r="F247" s="116">
        <v>79.989999999999995</v>
      </c>
      <c r="G247" s="117">
        <v>10</v>
      </c>
      <c r="H247" s="124">
        <f t="shared" si="3"/>
        <v>799.9</v>
      </c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3"/>
    </row>
    <row r="248" spans="1:32" ht="16.5" x14ac:dyDescent="0.3">
      <c r="A248" s="113" t="s">
        <v>1291</v>
      </c>
      <c r="B248" s="114" t="s">
        <v>1301</v>
      </c>
      <c r="C248" s="114" t="s">
        <v>2</v>
      </c>
      <c r="D248" s="114" t="s">
        <v>1273</v>
      </c>
      <c r="E248" s="115">
        <v>43313</v>
      </c>
      <c r="F248" s="116">
        <v>340.95</v>
      </c>
      <c r="G248" s="117">
        <v>11</v>
      </c>
      <c r="H248" s="124">
        <f t="shared" si="3"/>
        <v>3750.45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3"/>
    </row>
    <row r="249" spans="1:32" ht="16.5" x14ac:dyDescent="0.3">
      <c r="A249" s="113" t="s">
        <v>1292</v>
      </c>
      <c r="B249" s="114" t="s">
        <v>1303</v>
      </c>
      <c r="C249" s="114" t="s">
        <v>2</v>
      </c>
      <c r="D249" s="114" t="s">
        <v>1275</v>
      </c>
      <c r="E249" s="115">
        <v>43314</v>
      </c>
      <c r="F249" s="116">
        <v>340.95</v>
      </c>
      <c r="G249" s="117">
        <v>10</v>
      </c>
      <c r="H249" s="124">
        <f t="shared" si="3"/>
        <v>3409.5</v>
      </c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3"/>
    </row>
    <row r="250" spans="1:32" ht="16.5" x14ac:dyDescent="0.3">
      <c r="A250" s="113" t="s">
        <v>1293</v>
      </c>
      <c r="B250" s="114" t="s">
        <v>1306</v>
      </c>
      <c r="C250" s="114" t="s">
        <v>1256</v>
      </c>
      <c r="D250" s="114" t="s">
        <v>1273</v>
      </c>
      <c r="E250" s="115">
        <v>43317</v>
      </c>
      <c r="F250" s="116">
        <v>340.95</v>
      </c>
      <c r="G250" s="117">
        <v>15</v>
      </c>
      <c r="H250" s="124">
        <f t="shared" si="3"/>
        <v>5114.25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3"/>
    </row>
    <row r="251" spans="1:32" ht="16.5" x14ac:dyDescent="0.3">
      <c r="A251" s="113" t="s">
        <v>1299</v>
      </c>
      <c r="B251" s="114" t="s">
        <v>1304</v>
      </c>
      <c r="C251" s="114" t="s">
        <v>1256</v>
      </c>
      <c r="D251" s="114" t="s">
        <v>1273</v>
      </c>
      <c r="E251" s="115">
        <v>43317</v>
      </c>
      <c r="F251" s="116">
        <v>168.95</v>
      </c>
      <c r="G251" s="117">
        <v>20</v>
      </c>
      <c r="H251" s="124">
        <f t="shared" si="3"/>
        <v>3379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3"/>
    </row>
    <row r="252" spans="1:32" ht="16.5" x14ac:dyDescent="0.3">
      <c r="A252" s="113" t="s">
        <v>1294</v>
      </c>
      <c r="B252" s="114" t="s">
        <v>1303</v>
      </c>
      <c r="C252" s="114" t="s">
        <v>2</v>
      </c>
      <c r="D252" s="114" t="s">
        <v>1273</v>
      </c>
      <c r="E252" s="115">
        <v>43318</v>
      </c>
      <c r="F252" s="116">
        <v>340.95</v>
      </c>
      <c r="G252" s="117">
        <v>7</v>
      </c>
      <c r="H252" s="124">
        <f t="shared" si="3"/>
        <v>2386.65</v>
      </c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3"/>
    </row>
    <row r="253" spans="1:32" ht="16.5" x14ac:dyDescent="0.3">
      <c r="A253" s="113" t="s">
        <v>1295</v>
      </c>
      <c r="B253" s="114" t="s">
        <v>1301</v>
      </c>
      <c r="C253" s="114" t="s">
        <v>5</v>
      </c>
      <c r="D253" s="114" t="s">
        <v>1277</v>
      </c>
      <c r="E253" s="115">
        <v>43318</v>
      </c>
      <c r="F253" s="116">
        <v>340.95</v>
      </c>
      <c r="G253" s="117">
        <v>4</v>
      </c>
      <c r="H253" s="124">
        <f t="shared" si="3"/>
        <v>1363.8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3"/>
    </row>
    <row r="254" spans="1:32" ht="16.5" x14ac:dyDescent="0.3">
      <c r="A254" s="113" t="s">
        <v>1296</v>
      </c>
      <c r="B254" s="114" t="s">
        <v>1306</v>
      </c>
      <c r="C254" s="114" t="s">
        <v>2</v>
      </c>
      <c r="D254" s="114" t="s">
        <v>1276</v>
      </c>
      <c r="E254" s="115">
        <v>43318</v>
      </c>
      <c r="F254" s="116">
        <v>168.95</v>
      </c>
      <c r="G254" s="117">
        <v>15</v>
      </c>
      <c r="H254" s="124">
        <f t="shared" si="3"/>
        <v>2534.25</v>
      </c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3"/>
    </row>
    <row r="255" spans="1:32" ht="16.5" x14ac:dyDescent="0.3">
      <c r="A255" s="113" t="s">
        <v>1297</v>
      </c>
      <c r="B255" s="114" t="s">
        <v>1301</v>
      </c>
      <c r="C255" s="114" t="s">
        <v>2</v>
      </c>
      <c r="D255" s="114" t="s">
        <v>1275</v>
      </c>
      <c r="E255" s="115">
        <v>43319</v>
      </c>
      <c r="F255" s="116">
        <v>799.95</v>
      </c>
      <c r="G255" s="117">
        <v>8</v>
      </c>
      <c r="H255" s="124">
        <f t="shared" si="3"/>
        <v>6399.6</v>
      </c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3"/>
    </row>
    <row r="256" spans="1:32" ht="16.5" x14ac:dyDescent="0.3">
      <c r="A256" s="113" t="s">
        <v>1288</v>
      </c>
      <c r="B256" s="114" t="s">
        <v>1300</v>
      </c>
      <c r="C256" s="114" t="s">
        <v>1266</v>
      </c>
      <c r="D256" s="114" t="s">
        <v>1274</v>
      </c>
      <c r="E256" s="115">
        <v>43319</v>
      </c>
      <c r="F256" s="116">
        <v>799.95</v>
      </c>
      <c r="G256" s="117">
        <v>5</v>
      </c>
      <c r="H256" s="124">
        <f t="shared" si="3"/>
        <v>3999.75</v>
      </c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3"/>
    </row>
    <row r="257" spans="1:32" ht="16.5" x14ac:dyDescent="0.3">
      <c r="A257" s="113" t="s">
        <v>1298</v>
      </c>
      <c r="B257" s="114" t="s">
        <v>1304</v>
      </c>
      <c r="C257" s="114" t="s">
        <v>5</v>
      </c>
      <c r="D257" s="114" t="s">
        <v>1275</v>
      </c>
      <c r="E257" s="115">
        <v>43321</v>
      </c>
      <c r="F257" s="116">
        <v>340.95</v>
      </c>
      <c r="G257" s="117">
        <v>14</v>
      </c>
      <c r="H257" s="124">
        <f t="shared" si="3"/>
        <v>4773.3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3"/>
    </row>
    <row r="258" spans="1:32" ht="16.5" x14ac:dyDescent="0.3">
      <c r="A258" s="113" t="s">
        <v>1289</v>
      </c>
      <c r="B258" s="114" t="s">
        <v>1306</v>
      </c>
      <c r="C258" s="114" t="s">
        <v>1256</v>
      </c>
      <c r="D258" s="114" t="s">
        <v>1276</v>
      </c>
      <c r="E258" s="115">
        <v>43321</v>
      </c>
      <c r="F258" s="116">
        <v>340.95</v>
      </c>
      <c r="G258" s="117">
        <v>2</v>
      </c>
      <c r="H258" s="124">
        <f t="shared" si="3"/>
        <v>681.9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3"/>
    </row>
    <row r="259" spans="1:32" ht="16.5" x14ac:dyDescent="0.3">
      <c r="A259" s="113" t="s">
        <v>1290</v>
      </c>
      <c r="B259" s="114" t="s">
        <v>1304</v>
      </c>
      <c r="C259" s="114" t="s">
        <v>2</v>
      </c>
      <c r="D259" s="114" t="s">
        <v>1274</v>
      </c>
      <c r="E259" s="115">
        <v>43324</v>
      </c>
      <c r="F259" s="116">
        <v>168.95</v>
      </c>
      <c r="G259" s="117">
        <v>13</v>
      </c>
      <c r="H259" s="124">
        <f t="shared" ref="H259:H322" si="4">F259*G259</f>
        <v>2196.35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3"/>
    </row>
    <row r="260" spans="1:32" ht="16.5" x14ac:dyDescent="0.3">
      <c r="A260" s="113" t="s">
        <v>1291</v>
      </c>
      <c r="B260" s="114" t="s">
        <v>1307</v>
      </c>
      <c r="C260" s="114" t="s">
        <v>1266</v>
      </c>
      <c r="D260" s="114" t="s">
        <v>1277</v>
      </c>
      <c r="E260" s="115">
        <v>43325</v>
      </c>
      <c r="F260" s="116">
        <v>79.989999999999995</v>
      </c>
      <c r="G260" s="117">
        <v>3</v>
      </c>
      <c r="H260" s="124">
        <f t="shared" si="4"/>
        <v>239.96999999999997</v>
      </c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3"/>
    </row>
    <row r="261" spans="1:32" ht="16.5" x14ac:dyDescent="0.3">
      <c r="A261" s="113" t="s">
        <v>1292</v>
      </c>
      <c r="B261" s="114" t="s">
        <v>1300</v>
      </c>
      <c r="C261" s="114" t="s">
        <v>2</v>
      </c>
      <c r="D261" s="114" t="s">
        <v>1273</v>
      </c>
      <c r="E261" s="115">
        <v>43326</v>
      </c>
      <c r="F261" s="116">
        <v>340.95</v>
      </c>
      <c r="G261" s="117">
        <v>20</v>
      </c>
      <c r="H261" s="124">
        <f t="shared" si="4"/>
        <v>6819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3"/>
    </row>
    <row r="262" spans="1:32" ht="16.5" x14ac:dyDescent="0.3">
      <c r="A262" s="113" t="s">
        <v>1293</v>
      </c>
      <c r="B262" s="114" t="s">
        <v>1305</v>
      </c>
      <c r="C262" s="114" t="s">
        <v>2</v>
      </c>
      <c r="D262" s="114" t="s">
        <v>1277</v>
      </c>
      <c r="E262" s="115">
        <v>43328</v>
      </c>
      <c r="F262" s="116">
        <v>799.95</v>
      </c>
      <c r="G262" s="117">
        <v>9</v>
      </c>
      <c r="H262" s="124">
        <f t="shared" si="4"/>
        <v>7199.55</v>
      </c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3"/>
    </row>
    <row r="263" spans="1:32" ht="16.5" x14ac:dyDescent="0.3">
      <c r="A263" s="113" t="s">
        <v>1299</v>
      </c>
      <c r="B263" s="114" t="s">
        <v>1300</v>
      </c>
      <c r="C263" s="114" t="s">
        <v>1256</v>
      </c>
      <c r="D263" s="114" t="s">
        <v>1277</v>
      </c>
      <c r="E263" s="115">
        <v>43329</v>
      </c>
      <c r="F263" s="116">
        <v>340.95</v>
      </c>
      <c r="G263" s="117">
        <v>15</v>
      </c>
      <c r="H263" s="124">
        <f t="shared" si="4"/>
        <v>5114.25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3"/>
    </row>
    <row r="264" spans="1:32" ht="16.5" x14ac:dyDescent="0.3">
      <c r="A264" s="113" t="s">
        <v>1294</v>
      </c>
      <c r="B264" s="114" t="s">
        <v>1300</v>
      </c>
      <c r="C264" s="114" t="s">
        <v>2</v>
      </c>
      <c r="D264" s="114" t="s">
        <v>1275</v>
      </c>
      <c r="E264" s="115">
        <v>43331</v>
      </c>
      <c r="F264" s="116">
        <v>799.95</v>
      </c>
      <c r="G264" s="117">
        <v>1</v>
      </c>
      <c r="H264" s="124">
        <f t="shared" si="4"/>
        <v>799.95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3"/>
    </row>
    <row r="265" spans="1:32" ht="16.5" x14ac:dyDescent="0.3">
      <c r="A265" s="113" t="s">
        <v>1295</v>
      </c>
      <c r="B265" s="114" t="s">
        <v>1302</v>
      </c>
      <c r="C265" s="114" t="s">
        <v>1266</v>
      </c>
      <c r="D265" s="114" t="s">
        <v>1275</v>
      </c>
      <c r="E265" s="115">
        <v>43331</v>
      </c>
      <c r="F265" s="116">
        <v>340.95</v>
      </c>
      <c r="G265" s="117">
        <v>3</v>
      </c>
      <c r="H265" s="124">
        <f t="shared" si="4"/>
        <v>1022.8499999999999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3"/>
    </row>
    <row r="266" spans="1:32" ht="16.5" x14ac:dyDescent="0.3">
      <c r="A266" s="113" t="s">
        <v>1296</v>
      </c>
      <c r="B266" s="114" t="s">
        <v>1304</v>
      </c>
      <c r="C266" s="114" t="s">
        <v>1266</v>
      </c>
      <c r="D266" s="114" t="s">
        <v>1277</v>
      </c>
      <c r="E266" s="115">
        <v>43331</v>
      </c>
      <c r="F266" s="116">
        <v>340.95</v>
      </c>
      <c r="G266" s="117">
        <v>10</v>
      </c>
      <c r="H266" s="124">
        <f t="shared" si="4"/>
        <v>3409.5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3"/>
    </row>
    <row r="267" spans="1:32" ht="16.5" x14ac:dyDescent="0.3">
      <c r="A267" s="113" t="s">
        <v>1297</v>
      </c>
      <c r="B267" s="114" t="s">
        <v>1300</v>
      </c>
      <c r="C267" s="114" t="s">
        <v>1266</v>
      </c>
      <c r="D267" s="114" t="s">
        <v>1277</v>
      </c>
      <c r="E267" s="115">
        <v>43331</v>
      </c>
      <c r="F267" s="116">
        <v>168.95</v>
      </c>
      <c r="G267" s="117">
        <v>2</v>
      </c>
      <c r="H267" s="124">
        <f t="shared" si="4"/>
        <v>337.9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3"/>
    </row>
    <row r="268" spans="1:32" ht="16.5" x14ac:dyDescent="0.3">
      <c r="A268" s="113" t="s">
        <v>1288</v>
      </c>
      <c r="B268" s="114" t="s">
        <v>1301</v>
      </c>
      <c r="C268" s="114" t="s">
        <v>1256</v>
      </c>
      <c r="D268" s="114" t="s">
        <v>1276</v>
      </c>
      <c r="E268" s="115">
        <v>43332</v>
      </c>
      <c r="F268" s="116">
        <v>168.95</v>
      </c>
      <c r="G268" s="117">
        <v>8</v>
      </c>
      <c r="H268" s="124">
        <f t="shared" si="4"/>
        <v>1351.6</v>
      </c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3"/>
    </row>
    <row r="269" spans="1:32" ht="16.5" x14ac:dyDescent="0.3">
      <c r="A269" s="113" t="s">
        <v>1298</v>
      </c>
      <c r="B269" s="114" t="s">
        <v>1307</v>
      </c>
      <c r="C269" s="114" t="s">
        <v>1266</v>
      </c>
      <c r="D269" s="114" t="s">
        <v>1273</v>
      </c>
      <c r="E269" s="115">
        <v>43333</v>
      </c>
      <c r="F269" s="116">
        <v>340.95</v>
      </c>
      <c r="G269" s="117">
        <v>6</v>
      </c>
      <c r="H269" s="124">
        <f t="shared" si="4"/>
        <v>2045.6999999999998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3"/>
    </row>
    <row r="270" spans="1:32" ht="16.5" x14ac:dyDescent="0.3">
      <c r="A270" s="113" t="s">
        <v>1289</v>
      </c>
      <c r="B270" s="114" t="s">
        <v>1307</v>
      </c>
      <c r="C270" s="114" t="s">
        <v>1266</v>
      </c>
      <c r="D270" s="114" t="s">
        <v>1277</v>
      </c>
      <c r="E270" s="115">
        <v>43333</v>
      </c>
      <c r="F270" s="116">
        <v>168.95</v>
      </c>
      <c r="G270" s="117">
        <v>1</v>
      </c>
      <c r="H270" s="124">
        <f t="shared" si="4"/>
        <v>168.95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3"/>
    </row>
    <row r="271" spans="1:32" ht="16.5" x14ac:dyDescent="0.3">
      <c r="A271" s="113" t="s">
        <v>1290</v>
      </c>
      <c r="B271" s="114" t="s">
        <v>1308</v>
      </c>
      <c r="C271" s="114" t="s">
        <v>1266</v>
      </c>
      <c r="D271" s="114" t="s">
        <v>1277</v>
      </c>
      <c r="E271" s="115">
        <v>43334</v>
      </c>
      <c r="F271" s="116">
        <v>799.95</v>
      </c>
      <c r="G271" s="117">
        <v>13</v>
      </c>
      <c r="H271" s="124">
        <f t="shared" si="4"/>
        <v>10399.35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3"/>
    </row>
    <row r="272" spans="1:32" ht="16.5" x14ac:dyDescent="0.3">
      <c r="A272" s="113" t="s">
        <v>1291</v>
      </c>
      <c r="B272" s="114" t="s">
        <v>1300</v>
      </c>
      <c r="C272" s="114" t="s">
        <v>2</v>
      </c>
      <c r="D272" s="114" t="s">
        <v>1277</v>
      </c>
      <c r="E272" s="115">
        <v>43335</v>
      </c>
      <c r="F272" s="116">
        <v>79.989999999999995</v>
      </c>
      <c r="G272" s="117">
        <v>9</v>
      </c>
      <c r="H272" s="124">
        <f t="shared" si="4"/>
        <v>719.91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3"/>
    </row>
    <row r="273" spans="1:32" ht="16.5" x14ac:dyDescent="0.3">
      <c r="A273" s="113" t="s">
        <v>1292</v>
      </c>
      <c r="B273" s="114" t="s">
        <v>1301</v>
      </c>
      <c r="C273" s="114" t="s">
        <v>2</v>
      </c>
      <c r="D273" s="114" t="s">
        <v>1275</v>
      </c>
      <c r="E273" s="115">
        <v>43336</v>
      </c>
      <c r="F273" s="116">
        <v>799.95</v>
      </c>
      <c r="G273" s="117">
        <v>4</v>
      </c>
      <c r="H273" s="124">
        <f t="shared" si="4"/>
        <v>3199.8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3"/>
    </row>
    <row r="274" spans="1:32" ht="16.5" x14ac:dyDescent="0.3">
      <c r="A274" s="113" t="s">
        <v>1293</v>
      </c>
      <c r="B274" s="114" t="s">
        <v>1305</v>
      </c>
      <c r="C274" s="114" t="s">
        <v>2</v>
      </c>
      <c r="D274" s="114" t="s">
        <v>1273</v>
      </c>
      <c r="E274" s="115">
        <v>43338</v>
      </c>
      <c r="F274" s="116">
        <v>79.989999999999995</v>
      </c>
      <c r="G274" s="117">
        <v>12</v>
      </c>
      <c r="H274" s="124">
        <f t="shared" si="4"/>
        <v>959.87999999999988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3"/>
    </row>
    <row r="275" spans="1:32" ht="16.5" x14ac:dyDescent="0.3">
      <c r="A275" s="113" t="s">
        <v>1299</v>
      </c>
      <c r="B275" s="114" t="s">
        <v>1307</v>
      </c>
      <c r="C275" s="114" t="s">
        <v>5</v>
      </c>
      <c r="D275" s="114" t="s">
        <v>1277</v>
      </c>
      <c r="E275" s="115">
        <v>43338</v>
      </c>
      <c r="F275" s="116">
        <v>340.95</v>
      </c>
      <c r="G275" s="117">
        <v>8</v>
      </c>
      <c r="H275" s="124">
        <f t="shared" si="4"/>
        <v>2727.6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3"/>
    </row>
    <row r="276" spans="1:32" ht="16.5" x14ac:dyDescent="0.3">
      <c r="A276" s="113" t="s">
        <v>1294</v>
      </c>
      <c r="B276" s="114" t="s">
        <v>1304</v>
      </c>
      <c r="C276" s="114" t="s">
        <v>5</v>
      </c>
      <c r="D276" s="114" t="s">
        <v>1274</v>
      </c>
      <c r="E276" s="115">
        <v>43338</v>
      </c>
      <c r="F276" s="116">
        <v>340.95</v>
      </c>
      <c r="G276" s="117">
        <v>5</v>
      </c>
      <c r="H276" s="124">
        <f t="shared" si="4"/>
        <v>1704.75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3"/>
    </row>
    <row r="277" spans="1:32" ht="16.5" x14ac:dyDescent="0.3">
      <c r="A277" s="113" t="s">
        <v>1295</v>
      </c>
      <c r="B277" s="114" t="s">
        <v>1305</v>
      </c>
      <c r="C277" s="114" t="s">
        <v>1266</v>
      </c>
      <c r="D277" s="114" t="s">
        <v>1276</v>
      </c>
      <c r="E277" s="115">
        <v>43339</v>
      </c>
      <c r="F277" s="116">
        <v>168.95</v>
      </c>
      <c r="G277" s="117">
        <v>3</v>
      </c>
      <c r="H277" s="124">
        <f t="shared" si="4"/>
        <v>506.84999999999997</v>
      </c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3"/>
    </row>
    <row r="278" spans="1:32" ht="16.5" x14ac:dyDescent="0.3">
      <c r="A278" s="113" t="s">
        <v>1296</v>
      </c>
      <c r="B278" s="114" t="s">
        <v>1302</v>
      </c>
      <c r="C278" s="114" t="s">
        <v>1266</v>
      </c>
      <c r="D278" s="114" t="s">
        <v>1276</v>
      </c>
      <c r="E278" s="115">
        <v>43339</v>
      </c>
      <c r="F278" s="116">
        <v>340.95</v>
      </c>
      <c r="G278" s="117">
        <v>15</v>
      </c>
      <c r="H278" s="124">
        <f t="shared" si="4"/>
        <v>5114.25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3"/>
    </row>
    <row r="279" spans="1:32" ht="16.5" x14ac:dyDescent="0.3">
      <c r="A279" s="113" t="s">
        <v>1297</v>
      </c>
      <c r="B279" s="114" t="s">
        <v>1303</v>
      </c>
      <c r="C279" s="114" t="s">
        <v>1256</v>
      </c>
      <c r="D279" s="114" t="s">
        <v>1274</v>
      </c>
      <c r="E279" s="115">
        <v>43341</v>
      </c>
      <c r="F279" s="116">
        <v>79.989999999999995</v>
      </c>
      <c r="G279" s="117">
        <v>5</v>
      </c>
      <c r="H279" s="124">
        <f t="shared" si="4"/>
        <v>399.95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3"/>
    </row>
    <row r="280" spans="1:32" ht="16.5" x14ac:dyDescent="0.3">
      <c r="A280" s="113" t="s">
        <v>1288</v>
      </c>
      <c r="B280" s="114" t="s">
        <v>1307</v>
      </c>
      <c r="C280" s="114" t="s">
        <v>2</v>
      </c>
      <c r="D280" s="114" t="s">
        <v>1277</v>
      </c>
      <c r="E280" s="115">
        <v>43342</v>
      </c>
      <c r="F280" s="116">
        <v>79.989999999999995</v>
      </c>
      <c r="G280" s="117">
        <v>12</v>
      </c>
      <c r="H280" s="124">
        <f t="shared" si="4"/>
        <v>959.87999999999988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3"/>
    </row>
    <row r="281" spans="1:32" ht="16.5" x14ac:dyDescent="0.3">
      <c r="A281" s="113" t="s">
        <v>1298</v>
      </c>
      <c r="B281" s="114" t="s">
        <v>1301</v>
      </c>
      <c r="C281" s="114" t="s">
        <v>1266</v>
      </c>
      <c r="D281" s="114" t="s">
        <v>1273</v>
      </c>
      <c r="E281" s="115">
        <v>43346</v>
      </c>
      <c r="F281" s="116">
        <v>340.95</v>
      </c>
      <c r="G281" s="117">
        <v>11</v>
      </c>
      <c r="H281" s="124">
        <f t="shared" si="4"/>
        <v>3750.45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3"/>
    </row>
    <row r="282" spans="1:32" ht="16.5" x14ac:dyDescent="0.3">
      <c r="A282" s="113" t="s">
        <v>1289</v>
      </c>
      <c r="B282" s="114" t="s">
        <v>1304</v>
      </c>
      <c r="C282" s="114" t="s">
        <v>1256</v>
      </c>
      <c r="D282" s="114" t="s">
        <v>1274</v>
      </c>
      <c r="E282" s="115">
        <v>43346</v>
      </c>
      <c r="F282" s="116">
        <v>79.989999999999995</v>
      </c>
      <c r="G282" s="117">
        <v>2</v>
      </c>
      <c r="H282" s="124">
        <f t="shared" si="4"/>
        <v>159.97999999999999</v>
      </c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3"/>
    </row>
    <row r="283" spans="1:32" ht="16.5" x14ac:dyDescent="0.3">
      <c r="A283" s="113" t="s">
        <v>1290</v>
      </c>
      <c r="B283" s="114" t="s">
        <v>1305</v>
      </c>
      <c r="C283" s="114" t="s">
        <v>1256</v>
      </c>
      <c r="D283" s="114" t="s">
        <v>1276</v>
      </c>
      <c r="E283" s="115">
        <v>43346</v>
      </c>
      <c r="F283" s="116">
        <v>79.989999999999995</v>
      </c>
      <c r="G283" s="117">
        <v>3</v>
      </c>
      <c r="H283" s="124">
        <f t="shared" si="4"/>
        <v>239.96999999999997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3"/>
    </row>
    <row r="284" spans="1:32" ht="16.5" x14ac:dyDescent="0.3">
      <c r="A284" s="113" t="s">
        <v>1291</v>
      </c>
      <c r="B284" s="114" t="s">
        <v>1301</v>
      </c>
      <c r="C284" s="114" t="s">
        <v>1266</v>
      </c>
      <c r="D284" s="114" t="s">
        <v>1276</v>
      </c>
      <c r="E284" s="115">
        <v>43346</v>
      </c>
      <c r="F284" s="116">
        <v>168.95</v>
      </c>
      <c r="G284" s="117">
        <v>12</v>
      </c>
      <c r="H284" s="124">
        <f t="shared" si="4"/>
        <v>2027.3999999999999</v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3"/>
    </row>
    <row r="285" spans="1:32" ht="16.5" x14ac:dyDescent="0.3">
      <c r="A285" s="113" t="s">
        <v>1292</v>
      </c>
      <c r="B285" s="114" t="s">
        <v>1301</v>
      </c>
      <c r="C285" s="114" t="s">
        <v>2</v>
      </c>
      <c r="D285" s="114" t="s">
        <v>1276</v>
      </c>
      <c r="E285" s="115">
        <v>43347</v>
      </c>
      <c r="F285" s="116">
        <v>340.95</v>
      </c>
      <c r="G285" s="117">
        <v>9</v>
      </c>
      <c r="H285" s="124">
        <f t="shared" si="4"/>
        <v>3068.5499999999997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3"/>
    </row>
    <row r="286" spans="1:32" ht="16.5" x14ac:dyDescent="0.3">
      <c r="A286" s="113" t="s">
        <v>1293</v>
      </c>
      <c r="B286" s="114" t="s">
        <v>1305</v>
      </c>
      <c r="C286" s="114" t="s">
        <v>5</v>
      </c>
      <c r="D286" s="114" t="s">
        <v>1273</v>
      </c>
      <c r="E286" s="115">
        <v>43348</v>
      </c>
      <c r="F286" s="116">
        <v>79.989999999999995</v>
      </c>
      <c r="G286" s="117">
        <v>11</v>
      </c>
      <c r="H286" s="124">
        <f t="shared" si="4"/>
        <v>879.89</v>
      </c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3"/>
    </row>
    <row r="287" spans="1:32" ht="16.5" x14ac:dyDescent="0.3">
      <c r="A287" s="113" t="s">
        <v>1299</v>
      </c>
      <c r="B287" s="114" t="s">
        <v>1306</v>
      </c>
      <c r="C287" s="114" t="s">
        <v>1256</v>
      </c>
      <c r="D287" s="114" t="s">
        <v>1273</v>
      </c>
      <c r="E287" s="115">
        <v>43349</v>
      </c>
      <c r="F287" s="116">
        <v>168.95</v>
      </c>
      <c r="G287" s="117">
        <v>9</v>
      </c>
      <c r="H287" s="124">
        <f t="shared" si="4"/>
        <v>1520.55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3"/>
    </row>
    <row r="288" spans="1:32" ht="16.5" x14ac:dyDescent="0.3">
      <c r="A288" s="113" t="s">
        <v>1294</v>
      </c>
      <c r="B288" s="114" t="s">
        <v>1300</v>
      </c>
      <c r="C288" s="114" t="s">
        <v>2</v>
      </c>
      <c r="D288" s="114" t="s">
        <v>1274</v>
      </c>
      <c r="E288" s="115">
        <v>43349</v>
      </c>
      <c r="F288" s="116">
        <v>340.95</v>
      </c>
      <c r="G288" s="117">
        <v>1</v>
      </c>
      <c r="H288" s="124">
        <f t="shared" si="4"/>
        <v>340.95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3"/>
    </row>
    <row r="289" spans="1:32" ht="16.5" x14ac:dyDescent="0.3">
      <c r="A289" s="113" t="s">
        <v>1295</v>
      </c>
      <c r="B289" s="114" t="s">
        <v>1301</v>
      </c>
      <c r="C289" s="114" t="s">
        <v>2</v>
      </c>
      <c r="D289" s="114" t="s">
        <v>1275</v>
      </c>
      <c r="E289" s="115">
        <v>43352</v>
      </c>
      <c r="F289" s="116">
        <v>79.989999999999995</v>
      </c>
      <c r="G289" s="117">
        <v>13</v>
      </c>
      <c r="H289" s="124">
        <f t="shared" si="4"/>
        <v>1039.8699999999999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3"/>
    </row>
    <row r="290" spans="1:32" ht="16.5" x14ac:dyDescent="0.3">
      <c r="A290" s="113" t="s">
        <v>1296</v>
      </c>
      <c r="B290" s="114" t="s">
        <v>1300</v>
      </c>
      <c r="C290" s="114" t="s">
        <v>2</v>
      </c>
      <c r="D290" s="114" t="s">
        <v>1273</v>
      </c>
      <c r="E290" s="115">
        <v>43352</v>
      </c>
      <c r="F290" s="116">
        <v>340.95</v>
      </c>
      <c r="G290" s="117">
        <v>7</v>
      </c>
      <c r="H290" s="124">
        <f t="shared" si="4"/>
        <v>2386.65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3"/>
    </row>
    <row r="291" spans="1:32" ht="16.5" x14ac:dyDescent="0.3">
      <c r="A291" s="113" t="s">
        <v>1297</v>
      </c>
      <c r="B291" s="114" t="s">
        <v>1307</v>
      </c>
      <c r="C291" s="114" t="s">
        <v>2</v>
      </c>
      <c r="D291" s="114" t="s">
        <v>1276</v>
      </c>
      <c r="E291" s="115">
        <v>43352</v>
      </c>
      <c r="F291" s="116">
        <v>79.989999999999995</v>
      </c>
      <c r="G291" s="117">
        <v>1</v>
      </c>
      <c r="H291" s="124">
        <f t="shared" si="4"/>
        <v>79.989999999999995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3"/>
    </row>
    <row r="292" spans="1:32" ht="16.5" x14ac:dyDescent="0.3">
      <c r="A292" s="113" t="s">
        <v>1288</v>
      </c>
      <c r="B292" s="114" t="s">
        <v>1303</v>
      </c>
      <c r="C292" s="114" t="s">
        <v>2</v>
      </c>
      <c r="D292" s="114" t="s">
        <v>1276</v>
      </c>
      <c r="E292" s="115">
        <v>43352</v>
      </c>
      <c r="F292" s="116">
        <v>799.95</v>
      </c>
      <c r="G292" s="117">
        <v>4</v>
      </c>
      <c r="H292" s="124">
        <f t="shared" si="4"/>
        <v>3199.8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3"/>
    </row>
    <row r="293" spans="1:32" ht="16.5" x14ac:dyDescent="0.3">
      <c r="A293" s="113" t="s">
        <v>1298</v>
      </c>
      <c r="B293" s="114" t="s">
        <v>1302</v>
      </c>
      <c r="C293" s="114" t="s">
        <v>1266</v>
      </c>
      <c r="D293" s="114" t="s">
        <v>1275</v>
      </c>
      <c r="E293" s="115">
        <v>43353</v>
      </c>
      <c r="F293" s="116">
        <v>799.95</v>
      </c>
      <c r="G293" s="117">
        <v>14</v>
      </c>
      <c r="H293" s="124">
        <f t="shared" si="4"/>
        <v>11199.300000000001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3"/>
    </row>
    <row r="294" spans="1:32" ht="16.5" x14ac:dyDescent="0.3">
      <c r="A294" s="113" t="s">
        <v>1289</v>
      </c>
      <c r="B294" s="114" t="s">
        <v>1301</v>
      </c>
      <c r="C294" s="114" t="s">
        <v>1256</v>
      </c>
      <c r="D294" s="114" t="s">
        <v>1274</v>
      </c>
      <c r="E294" s="115">
        <v>43353</v>
      </c>
      <c r="F294" s="116">
        <v>799.95</v>
      </c>
      <c r="G294" s="117">
        <v>1</v>
      </c>
      <c r="H294" s="124">
        <f t="shared" si="4"/>
        <v>799.95</v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3"/>
    </row>
    <row r="295" spans="1:32" ht="16.5" x14ac:dyDescent="0.3">
      <c r="A295" s="113" t="s">
        <v>1290</v>
      </c>
      <c r="B295" s="114" t="s">
        <v>1303</v>
      </c>
      <c r="C295" s="114" t="s">
        <v>2</v>
      </c>
      <c r="D295" s="114" t="s">
        <v>1275</v>
      </c>
      <c r="E295" s="115">
        <v>43355</v>
      </c>
      <c r="F295" s="116">
        <v>340.95</v>
      </c>
      <c r="G295" s="117">
        <v>3</v>
      </c>
      <c r="H295" s="124">
        <f t="shared" si="4"/>
        <v>1022.8499999999999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3"/>
    </row>
    <row r="296" spans="1:32" ht="16.5" x14ac:dyDescent="0.3">
      <c r="A296" s="113" t="s">
        <v>1291</v>
      </c>
      <c r="B296" s="114" t="s">
        <v>1305</v>
      </c>
      <c r="C296" s="114" t="s">
        <v>5</v>
      </c>
      <c r="D296" s="114" t="s">
        <v>1276</v>
      </c>
      <c r="E296" s="115">
        <v>43355</v>
      </c>
      <c r="F296" s="116">
        <v>168.95</v>
      </c>
      <c r="G296" s="117">
        <v>4</v>
      </c>
      <c r="H296" s="124">
        <f t="shared" si="4"/>
        <v>675.8</v>
      </c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3"/>
    </row>
    <row r="297" spans="1:32" ht="16.5" x14ac:dyDescent="0.3">
      <c r="A297" s="113" t="s">
        <v>1292</v>
      </c>
      <c r="B297" s="114" t="s">
        <v>1306</v>
      </c>
      <c r="C297" s="114" t="s">
        <v>2</v>
      </c>
      <c r="D297" s="114" t="s">
        <v>1276</v>
      </c>
      <c r="E297" s="115">
        <v>43355</v>
      </c>
      <c r="F297" s="116">
        <v>340.95</v>
      </c>
      <c r="G297" s="117">
        <v>10</v>
      </c>
      <c r="H297" s="124">
        <f t="shared" si="4"/>
        <v>3409.5</v>
      </c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3"/>
    </row>
    <row r="298" spans="1:32" ht="16.5" x14ac:dyDescent="0.3">
      <c r="A298" s="113" t="s">
        <v>1293</v>
      </c>
      <c r="B298" s="114" t="s">
        <v>1303</v>
      </c>
      <c r="C298" s="114" t="s">
        <v>1266</v>
      </c>
      <c r="D298" s="114" t="s">
        <v>1275</v>
      </c>
      <c r="E298" s="115">
        <v>43357</v>
      </c>
      <c r="F298" s="116">
        <v>340.95</v>
      </c>
      <c r="G298" s="117">
        <v>5</v>
      </c>
      <c r="H298" s="124">
        <f t="shared" si="4"/>
        <v>1704.75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3"/>
    </row>
    <row r="299" spans="1:32" ht="16.5" x14ac:dyDescent="0.3">
      <c r="A299" s="113" t="s">
        <v>1299</v>
      </c>
      <c r="B299" s="114" t="s">
        <v>1301</v>
      </c>
      <c r="C299" s="114" t="s">
        <v>1266</v>
      </c>
      <c r="D299" s="114" t="s">
        <v>1275</v>
      </c>
      <c r="E299" s="115">
        <v>43357</v>
      </c>
      <c r="F299" s="116">
        <v>340.95</v>
      </c>
      <c r="G299" s="117">
        <v>8</v>
      </c>
      <c r="H299" s="124">
        <f t="shared" si="4"/>
        <v>2727.6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3"/>
    </row>
    <row r="300" spans="1:32" ht="16.5" x14ac:dyDescent="0.3">
      <c r="A300" s="113" t="s">
        <v>1294</v>
      </c>
      <c r="B300" s="114" t="s">
        <v>1300</v>
      </c>
      <c r="C300" s="114" t="s">
        <v>5</v>
      </c>
      <c r="D300" s="114" t="s">
        <v>1273</v>
      </c>
      <c r="E300" s="115">
        <v>43357</v>
      </c>
      <c r="F300" s="116">
        <v>799.95</v>
      </c>
      <c r="G300" s="117">
        <v>13</v>
      </c>
      <c r="H300" s="124">
        <f t="shared" si="4"/>
        <v>10399.35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3"/>
    </row>
    <row r="301" spans="1:32" ht="16.5" x14ac:dyDescent="0.3">
      <c r="A301" s="113" t="s">
        <v>1295</v>
      </c>
      <c r="B301" s="114" t="s">
        <v>1300</v>
      </c>
      <c r="C301" s="114" t="s">
        <v>1266</v>
      </c>
      <c r="D301" s="114" t="s">
        <v>1273</v>
      </c>
      <c r="E301" s="115">
        <v>43357</v>
      </c>
      <c r="F301" s="116">
        <v>79.989999999999995</v>
      </c>
      <c r="G301" s="117">
        <v>13</v>
      </c>
      <c r="H301" s="124">
        <f t="shared" si="4"/>
        <v>1039.8699999999999</v>
      </c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3"/>
    </row>
    <row r="302" spans="1:32" ht="16.5" x14ac:dyDescent="0.3">
      <c r="A302" s="113" t="s">
        <v>1296</v>
      </c>
      <c r="B302" s="114" t="s">
        <v>1301</v>
      </c>
      <c r="C302" s="114" t="s">
        <v>2</v>
      </c>
      <c r="D302" s="114" t="s">
        <v>1274</v>
      </c>
      <c r="E302" s="115">
        <v>43357</v>
      </c>
      <c r="F302" s="116">
        <v>799.95</v>
      </c>
      <c r="G302" s="117">
        <v>10</v>
      </c>
      <c r="H302" s="124">
        <f t="shared" si="4"/>
        <v>7999.5</v>
      </c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3"/>
    </row>
    <row r="303" spans="1:32" ht="16.5" x14ac:dyDescent="0.3">
      <c r="A303" s="113" t="s">
        <v>1297</v>
      </c>
      <c r="B303" s="114" t="s">
        <v>1300</v>
      </c>
      <c r="C303" s="114" t="s">
        <v>2</v>
      </c>
      <c r="D303" s="114" t="s">
        <v>1275</v>
      </c>
      <c r="E303" s="115">
        <v>43360</v>
      </c>
      <c r="F303" s="116">
        <v>340.95</v>
      </c>
      <c r="G303" s="117">
        <v>8</v>
      </c>
      <c r="H303" s="124">
        <f t="shared" si="4"/>
        <v>2727.6</v>
      </c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3"/>
    </row>
    <row r="304" spans="1:32" ht="16.5" x14ac:dyDescent="0.3">
      <c r="A304" s="113" t="s">
        <v>1288</v>
      </c>
      <c r="B304" s="114" t="s">
        <v>1300</v>
      </c>
      <c r="C304" s="114" t="s">
        <v>5</v>
      </c>
      <c r="D304" s="114" t="s">
        <v>1277</v>
      </c>
      <c r="E304" s="115">
        <v>43360</v>
      </c>
      <c r="F304" s="116">
        <v>340.95</v>
      </c>
      <c r="G304" s="117">
        <v>9</v>
      </c>
      <c r="H304" s="124">
        <f t="shared" si="4"/>
        <v>3068.5499999999997</v>
      </c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3"/>
    </row>
    <row r="305" spans="1:32" ht="16.5" x14ac:dyDescent="0.3">
      <c r="A305" s="113" t="s">
        <v>1298</v>
      </c>
      <c r="B305" s="114" t="s">
        <v>1305</v>
      </c>
      <c r="C305" s="114" t="s">
        <v>1266</v>
      </c>
      <c r="D305" s="114" t="s">
        <v>1274</v>
      </c>
      <c r="E305" s="115">
        <v>43360</v>
      </c>
      <c r="F305" s="116">
        <v>799.95</v>
      </c>
      <c r="G305" s="117">
        <v>8</v>
      </c>
      <c r="H305" s="124">
        <f t="shared" si="4"/>
        <v>6399.6</v>
      </c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3"/>
    </row>
    <row r="306" spans="1:32" ht="16.5" x14ac:dyDescent="0.3">
      <c r="A306" s="113" t="s">
        <v>1289</v>
      </c>
      <c r="B306" s="114" t="s">
        <v>1302</v>
      </c>
      <c r="C306" s="114" t="s">
        <v>1266</v>
      </c>
      <c r="D306" s="114" t="s">
        <v>1274</v>
      </c>
      <c r="E306" s="115">
        <v>43360</v>
      </c>
      <c r="F306" s="116">
        <v>799.95</v>
      </c>
      <c r="G306" s="117">
        <v>10</v>
      </c>
      <c r="H306" s="124">
        <f t="shared" si="4"/>
        <v>7999.5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3"/>
    </row>
    <row r="307" spans="1:32" ht="16.5" x14ac:dyDescent="0.3">
      <c r="A307" s="113" t="s">
        <v>1290</v>
      </c>
      <c r="B307" s="114" t="s">
        <v>1302</v>
      </c>
      <c r="C307" s="114" t="s">
        <v>1266</v>
      </c>
      <c r="D307" s="114" t="s">
        <v>1274</v>
      </c>
      <c r="E307" s="115">
        <v>43362</v>
      </c>
      <c r="F307" s="116">
        <v>799.95</v>
      </c>
      <c r="G307" s="117">
        <v>13</v>
      </c>
      <c r="H307" s="124">
        <f t="shared" si="4"/>
        <v>10399.35</v>
      </c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3"/>
    </row>
    <row r="308" spans="1:32" ht="16.5" x14ac:dyDescent="0.3">
      <c r="A308" s="113" t="s">
        <v>1291</v>
      </c>
      <c r="B308" s="114" t="s">
        <v>1308</v>
      </c>
      <c r="C308" s="114" t="s">
        <v>1256</v>
      </c>
      <c r="D308" s="114" t="s">
        <v>1277</v>
      </c>
      <c r="E308" s="115">
        <v>43363</v>
      </c>
      <c r="F308" s="116">
        <v>340.95</v>
      </c>
      <c r="G308" s="117">
        <v>15</v>
      </c>
      <c r="H308" s="124">
        <f t="shared" si="4"/>
        <v>5114.25</v>
      </c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3"/>
    </row>
    <row r="309" spans="1:32" ht="16.5" x14ac:dyDescent="0.3">
      <c r="A309" s="113" t="s">
        <v>1292</v>
      </c>
      <c r="B309" s="114" t="s">
        <v>1307</v>
      </c>
      <c r="C309" s="114" t="s">
        <v>2</v>
      </c>
      <c r="D309" s="114" t="s">
        <v>1274</v>
      </c>
      <c r="E309" s="115">
        <v>43363</v>
      </c>
      <c r="F309" s="116">
        <v>799.95</v>
      </c>
      <c r="G309" s="117">
        <v>11</v>
      </c>
      <c r="H309" s="124">
        <f t="shared" si="4"/>
        <v>8799.4500000000007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3"/>
    </row>
    <row r="310" spans="1:32" ht="16.5" x14ac:dyDescent="0.3">
      <c r="A310" s="113" t="s">
        <v>1293</v>
      </c>
      <c r="B310" s="114" t="s">
        <v>1308</v>
      </c>
      <c r="C310" s="114" t="s">
        <v>1266</v>
      </c>
      <c r="D310" s="114" t="s">
        <v>1274</v>
      </c>
      <c r="E310" s="115">
        <v>43363</v>
      </c>
      <c r="F310" s="116">
        <v>79.989999999999995</v>
      </c>
      <c r="G310" s="117">
        <v>14</v>
      </c>
      <c r="H310" s="124">
        <f t="shared" si="4"/>
        <v>1119.8599999999999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3"/>
    </row>
    <row r="311" spans="1:32" ht="16.5" x14ac:dyDescent="0.3">
      <c r="A311" s="113" t="s">
        <v>1299</v>
      </c>
      <c r="B311" s="114" t="s">
        <v>1302</v>
      </c>
      <c r="C311" s="114" t="s">
        <v>1266</v>
      </c>
      <c r="D311" s="114" t="s">
        <v>1275</v>
      </c>
      <c r="E311" s="115">
        <v>43364</v>
      </c>
      <c r="F311" s="116">
        <v>799.95</v>
      </c>
      <c r="G311" s="117">
        <v>10</v>
      </c>
      <c r="H311" s="124">
        <f t="shared" si="4"/>
        <v>7999.5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3"/>
    </row>
    <row r="312" spans="1:32" ht="16.5" x14ac:dyDescent="0.3">
      <c r="A312" s="113" t="s">
        <v>1294</v>
      </c>
      <c r="B312" s="114" t="s">
        <v>1301</v>
      </c>
      <c r="C312" s="114" t="s">
        <v>5</v>
      </c>
      <c r="D312" s="114" t="s">
        <v>1276</v>
      </c>
      <c r="E312" s="115">
        <v>43364</v>
      </c>
      <c r="F312" s="116">
        <v>340.95</v>
      </c>
      <c r="G312" s="117">
        <v>12</v>
      </c>
      <c r="H312" s="124">
        <f t="shared" si="4"/>
        <v>4091.3999999999996</v>
      </c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3"/>
    </row>
    <row r="313" spans="1:32" ht="16.5" x14ac:dyDescent="0.3">
      <c r="A313" s="113" t="s">
        <v>1295</v>
      </c>
      <c r="B313" s="114" t="s">
        <v>1300</v>
      </c>
      <c r="C313" s="114" t="s">
        <v>5</v>
      </c>
      <c r="D313" s="114" t="s">
        <v>1274</v>
      </c>
      <c r="E313" s="115">
        <v>43367</v>
      </c>
      <c r="F313" s="116">
        <v>79.989999999999995</v>
      </c>
      <c r="G313" s="117">
        <v>12</v>
      </c>
      <c r="H313" s="124">
        <f t="shared" si="4"/>
        <v>959.87999999999988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3"/>
    </row>
    <row r="314" spans="1:32" ht="16.5" x14ac:dyDescent="0.3">
      <c r="A314" s="113" t="s">
        <v>1296</v>
      </c>
      <c r="B314" s="114" t="s">
        <v>1305</v>
      </c>
      <c r="C314" s="114" t="s">
        <v>1266</v>
      </c>
      <c r="D314" s="114" t="s">
        <v>1276</v>
      </c>
      <c r="E314" s="115">
        <v>43367</v>
      </c>
      <c r="F314" s="116">
        <v>799.95</v>
      </c>
      <c r="G314" s="117">
        <v>4</v>
      </c>
      <c r="H314" s="124">
        <f t="shared" si="4"/>
        <v>3199.8</v>
      </c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3"/>
    </row>
    <row r="315" spans="1:32" ht="16.5" x14ac:dyDescent="0.3">
      <c r="A315" s="113" t="s">
        <v>1297</v>
      </c>
      <c r="B315" s="114" t="s">
        <v>1300</v>
      </c>
      <c r="C315" s="114" t="s">
        <v>1256</v>
      </c>
      <c r="D315" s="114" t="s">
        <v>1277</v>
      </c>
      <c r="E315" s="115">
        <v>43369</v>
      </c>
      <c r="F315" s="116">
        <v>79.989999999999995</v>
      </c>
      <c r="G315" s="117">
        <v>3</v>
      </c>
      <c r="H315" s="124">
        <f t="shared" si="4"/>
        <v>239.96999999999997</v>
      </c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3"/>
    </row>
    <row r="316" spans="1:32" ht="16.5" x14ac:dyDescent="0.3">
      <c r="A316" s="113" t="s">
        <v>1288</v>
      </c>
      <c r="B316" s="114" t="s">
        <v>1301</v>
      </c>
      <c r="C316" s="114" t="s">
        <v>1256</v>
      </c>
      <c r="D316" s="114" t="s">
        <v>1275</v>
      </c>
      <c r="E316" s="115">
        <v>43370</v>
      </c>
      <c r="F316" s="116">
        <v>340.95</v>
      </c>
      <c r="G316" s="117">
        <v>1</v>
      </c>
      <c r="H316" s="124">
        <f t="shared" si="4"/>
        <v>340.95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3"/>
    </row>
    <row r="317" spans="1:32" ht="16.5" x14ac:dyDescent="0.3">
      <c r="A317" s="113" t="s">
        <v>1298</v>
      </c>
      <c r="B317" s="114" t="s">
        <v>1300</v>
      </c>
      <c r="C317" s="114" t="s">
        <v>5</v>
      </c>
      <c r="D317" s="114" t="s">
        <v>1276</v>
      </c>
      <c r="E317" s="115">
        <v>43371</v>
      </c>
      <c r="F317" s="116">
        <v>168.95</v>
      </c>
      <c r="G317" s="117">
        <v>4</v>
      </c>
      <c r="H317" s="124">
        <f t="shared" si="4"/>
        <v>675.8</v>
      </c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3"/>
    </row>
    <row r="318" spans="1:32" ht="16.5" x14ac:dyDescent="0.3">
      <c r="A318" s="113" t="s">
        <v>1289</v>
      </c>
      <c r="B318" s="114" t="s">
        <v>1305</v>
      </c>
      <c r="C318" s="114" t="s">
        <v>1256</v>
      </c>
      <c r="D318" s="114" t="s">
        <v>1273</v>
      </c>
      <c r="E318" s="115">
        <v>43373</v>
      </c>
      <c r="F318" s="116">
        <v>799.95</v>
      </c>
      <c r="G318" s="117">
        <v>6</v>
      </c>
      <c r="H318" s="124">
        <f t="shared" si="4"/>
        <v>4799.7000000000007</v>
      </c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3"/>
    </row>
    <row r="319" spans="1:32" ht="16.5" x14ac:dyDescent="0.3">
      <c r="A319" s="113" t="s">
        <v>1290</v>
      </c>
      <c r="B319" s="114" t="s">
        <v>1304</v>
      </c>
      <c r="C319" s="114" t="s">
        <v>1266</v>
      </c>
      <c r="D319" s="114" t="s">
        <v>1276</v>
      </c>
      <c r="E319" s="115">
        <v>43373</v>
      </c>
      <c r="F319" s="116">
        <v>340.95</v>
      </c>
      <c r="G319" s="117">
        <v>1</v>
      </c>
      <c r="H319" s="124">
        <f t="shared" si="4"/>
        <v>340.95</v>
      </c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3"/>
    </row>
    <row r="320" spans="1:32" ht="16.5" x14ac:dyDescent="0.3">
      <c r="A320" s="113" t="s">
        <v>1291</v>
      </c>
      <c r="B320" s="114" t="s">
        <v>1307</v>
      </c>
      <c r="C320" s="114" t="s">
        <v>1256</v>
      </c>
      <c r="D320" s="114" t="s">
        <v>1276</v>
      </c>
      <c r="E320" s="115">
        <v>43374</v>
      </c>
      <c r="F320" s="116">
        <v>340.95</v>
      </c>
      <c r="G320" s="117">
        <v>12</v>
      </c>
      <c r="H320" s="124">
        <f t="shared" si="4"/>
        <v>4091.3999999999996</v>
      </c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3"/>
    </row>
    <row r="321" spans="1:32" ht="16.5" x14ac:dyDescent="0.3">
      <c r="A321" s="113" t="s">
        <v>1292</v>
      </c>
      <c r="B321" s="114" t="s">
        <v>1301</v>
      </c>
      <c r="C321" s="114" t="s">
        <v>1266</v>
      </c>
      <c r="D321" s="114" t="s">
        <v>1274</v>
      </c>
      <c r="E321" s="115">
        <v>43375</v>
      </c>
      <c r="F321" s="116">
        <v>168.95</v>
      </c>
      <c r="G321" s="117">
        <v>1</v>
      </c>
      <c r="H321" s="124">
        <f t="shared" si="4"/>
        <v>168.95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3"/>
    </row>
    <row r="322" spans="1:32" ht="16.5" x14ac:dyDescent="0.3">
      <c r="A322" s="113" t="s">
        <v>1293</v>
      </c>
      <c r="B322" s="114" t="s">
        <v>1307</v>
      </c>
      <c r="C322" s="114" t="s">
        <v>2</v>
      </c>
      <c r="D322" s="114" t="s">
        <v>1273</v>
      </c>
      <c r="E322" s="115">
        <v>43376</v>
      </c>
      <c r="F322" s="116">
        <v>340.95</v>
      </c>
      <c r="G322" s="117">
        <v>19</v>
      </c>
      <c r="H322" s="124">
        <f t="shared" si="4"/>
        <v>6478.05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3"/>
    </row>
    <row r="323" spans="1:32" ht="16.5" x14ac:dyDescent="0.3">
      <c r="A323" s="113" t="s">
        <v>1299</v>
      </c>
      <c r="B323" s="114" t="s">
        <v>1308</v>
      </c>
      <c r="C323" s="114" t="s">
        <v>1266</v>
      </c>
      <c r="D323" s="114" t="s">
        <v>1273</v>
      </c>
      <c r="E323" s="115">
        <v>43376</v>
      </c>
      <c r="F323" s="116">
        <v>340.95</v>
      </c>
      <c r="G323" s="117">
        <v>6</v>
      </c>
      <c r="H323" s="124">
        <f t="shared" ref="H323:H386" si="5">F323*G323</f>
        <v>2045.6999999999998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3"/>
    </row>
    <row r="324" spans="1:32" ht="16.5" x14ac:dyDescent="0.3">
      <c r="A324" s="113" t="s">
        <v>1294</v>
      </c>
      <c r="B324" s="114" t="s">
        <v>1306</v>
      </c>
      <c r="C324" s="114" t="s">
        <v>2</v>
      </c>
      <c r="D324" s="114" t="s">
        <v>1273</v>
      </c>
      <c r="E324" s="115">
        <v>43376</v>
      </c>
      <c r="F324" s="116">
        <v>79.989999999999995</v>
      </c>
      <c r="G324" s="117">
        <v>20</v>
      </c>
      <c r="H324" s="124">
        <f t="shared" si="5"/>
        <v>1599.8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3"/>
    </row>
    <row r="325" spans="1:32" ht="16.5" x14ac:dyDescent="0.3">
      <c r="A325" s="113" t="s">
        <v>1295</v>
      </c>
      <c r="B325" s="114" t="s">
        <v>1305</v>
      </c>
      <c r="C325" s="114" t="s">
        <v>5</v>
      </c>
      <c r="D325" s="114" t="s">
        <v>1274</v>
      </c>
      <c r="E325" s="115">
        <v>43377</v>
      </c>
      <c r="F325" s="116">
        <v>168.95</v>
      </c>
      <c r="G325" s="117">
        <v>6</v>
      </c>
      <c r="H325" s="124">
        <f t="shared" si="5"/>
        <v>1013.6999999999999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3"/>
    </row>
    <row r="326" spans="1:32" ht="16.5" x14ac:dyDescent="0.3">
      <c r="A326" s="113" t="s">
        <v>1296</v>
      </c>
      <c r="B326" s="114" t="s">
        <v>1306</v>
      </c>
      <c r="C326" s="114" t="s">
        <v>1266</v>
      </c>
      <c r="D326" s="114" t="s">
        <v>1273</v>
      </c>
      <c r="E326" s="115">
        <v>43380</v>
      </c>
      <c r="F326" s="116">
        <v>168.95</v>
      </c>
      <c r="G326" s="117">
        <v>18</v>
      </c>
      <c r="H326" s="124">
        <f t="shared" si="5"/>
        <v>3041.1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3"/>
    </row>
    <row r="327" spans="1:32" ht="16.5" x14ac:dyDescent="0.3">
      <c r="A327" s="113" t="s">
        <v>1297</v>
      </c>
      <c r="B327" s="114" t="s">
        <v>1302</v>
      </c>
      <c r="C327" s="114" t="s">
        <v>2</v>
      </c>
      <c r="D327" s="114" t="s">
        <v>1275</v>
      </c>
      <c r="E327" s="115">
        <v>43381</v>
      </c>
      <c r="F327" s="116">
        <v>79.989999999999995</v>
      </c>
      <c r="G327" s="117">
        <v>4</v>
      </c>
      <c r="H327" s="124">
        <f t="shared" si="5"/>
        <v>319.95999999999998</v>
      </c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3"/>
    </row>
    <row r="328" spans="1:32" ht="16.5" x14ac:dyDescent="0.3">
      <c r="A328" s="113" t="s">
        <v>1288</v>
      </c>
      <c r="B328" s="114" t="s">
        <v>1302</v>
      </c>
      <c r="C328" s="114" t="s">
        <v>1256</v>
      </c>
      <c r="D328" s="114" t="s">
        <v>1277</v>
      </c>
      <c r="E328" s="115">
        <v>43381</v>
      </c>
      <c r="F328" s="116">
        <v>340.95</v>
      </c>
      <c r="G328" s="117">
        <v>1</v>
      </c>
      <c r="H328" s="124">
        <f t="shared" si="5"/>
        <v>340.95</v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3"/>
    </row>
    <row r="329" spans="1:32" ht="16.5" x14ac:dyDescent="0.3">
      <c r="A329" s="113" t="s">
        <v>1298</v>
      </c>
      <c r="B329" s="114" t="s">
        <v>1301</v>
      </c>
      <c r="C329" s="114" t="s">
        <v>2</v>
      </c>
      <c r="D329" s="114" t="s">
        <v>1274</v>
      </c>
      <c r="E329" s="115">
        <v>43381</v>
      </c>
      <c r="F329" s="116">
        <v>340.95</v>
      </c>
      <c r="G329" s="117">
        <v>15</v>
      </c>
      <c r="H329" s="124">
        <f t="shared" si="5"/>
        <v>5114.25</v>
      </c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3"/>
    </row>
    <row r="330" spans="1:32" ht="16.5" x14ac:dyDescent="0.3">
      <c r="A330" s="113" t="s">
        <v>1289</v>
      </c>
      <c r="B330" s="114" t="s">
        <v>1304</v>
      </c>
      <c r="C330" s="114" t="s">
        <v>2</v>
      </c>
      <c r="D330" s="114" t="s">
        <v>1274</v>
      </c>
      <c r="E330" s="115">
        <v>43381</v>
      </c>
      <c r="F330" s="116">
        <v>168.95</v>
      </c>
      <c r="G330" s="117">
        <v>4</v>
      </c>
      <c r="H330" s="124">
        <f t="shared" si="5"/>
        <v>675.8</v>
      </c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3"/>
    </row>
    <row r="331" spans="1:32" ht="16.5" x14ac:dyDescent="0.3">
      <c r="A331" s="113" t="s">
        <v>1290</v>
      </c>
      <c r="B331" s="114" t="s">
        <v>1308</v>
      </c>
      <c r="C331" s="114" t="s">
        <v>2</v>
      </c>
      <c r="D331" s="114" t="s">
        <v>1276</v>
      </c>
      <c r="E331" s="115">
        <v>43381</v>
      </c>
      <c r="F331" s="116">
        <v>340.95</v>
      </c>
      <c r="G331" s="117">
        <v>6</v>
      </c>
      <c r="H331" s="124">
        <f t="shared" si="5"/>
        <v>2045.6999999999998</v>
      </c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3"/>
    </row>
    <row r="332" spans="1:32" ht="16.5" x14ac:dyDescent="0.3">
      <c r="A332" s="113" t="s">
        <v>1291</v>
      </c>
      <c r="B332" s="114" t="s">
        <v>1303</v>
      </c>
      <c r="C332" s="114" t="s">
        <v>5</v>
      </c>
      <c r="D332" s="114" t="s">
        <v>1276</v>
      </c>
      <c r="E332" s="115">
        <v>43381</v>
      </c>
      <c r="F332" s="116">
        <v>340.95</v>
      </c>
      <c r="G332" s="117">
        <v>7</v>
      </c>
      <c r="H332" s="124">
        <f t="shared" si="5"/>
        <v>2386.65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3"/>
    </row>
    <row r="333" spans="1:32" ht="16.5" x14ac:dyDescent="0.3">
      <c r="A333" s="113" t="s">
        <v>1292</v>
      </c>
      <c r="B333" s="114" t="s">
        <v>1308</v>
      </c>
      <c r="C333" s="114" t="s">
        <v>1266</v>
      </c>
      <c r="D333" s="114" t="s">
        <v>1276</v>
      </c>
      <c r="E333" s="115">
        <v>43384</v>
      </c>
      <c r="F333" s="116">
        <v>340.95</v>
      </c>
      <c r="G333" s="117">
        <v>12</v>
      </c>
      <c r="H333" s="124">
        <f t="shared" si="5"/>
        <v>4091.3999999999996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3"/>
    </row>
    <row r="334" spans="1:32" ht="16.5" x14ac:dyDescent="0.3">
      <c r="A334" s="113" t="s">
        <v>1293</v>
      </c>
      <c r="B334" s="114" t="s">
        <v>1308</v>
      </c>
      <c r="C334" s="114" t="s">
        <v>1266</v>
      </c>
      <c r="D334" s="114" t="s">
        <v>1275</v>
      </c>
      <c r="E334" s="115">
        <v>43387</v>
      </c>
      <c r="F334" s="116">
        <v>79.989999999999995</v>
      </c>
      <c r="G334" s="117">
        <v>1</v>
      </c>
      <c r="H334" s="124">
        <f t="shared" si="5"/>
        <v>79.989999999999995</v>
      </c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3"/>
    </row>
    <row r="335" spans="1:32" ht="16.5" x14ac:dyDescent="0.3">
      <c r="A335" s="113" t="s">
        <v>1299</v>
      </c>
      <c r="B335" s="114" t="s">
        <v>1303</v>
      </c>
      <c r="C335" s="114" t="s">
        <v>1266</v>
      </c>
      <c r="D335" s="114" t="s">
        <v>1273</v>
      </c>
      <c r="E335" s="115">
        <v>43388</v>
      </c>
      <c r="F335" s="116">
        <v>340.95</v>
      </c>
      <c r="G335" s="117">
        <v>13</v>
      </c>
      <c r="H335" s="124">
        <f t="shared" si="5"/>
        <v>4432.3499999999995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3"/>
    </row>
    <row r="336" spans="1:32" ht="16.5" x14ac:dyDescent="0.3">
      <c r="A336" s="113" t="s">
        <v>1294</v>
      </c>
      <c r="B336" s="114" t="s">
        <v>1301</v>
      </c>
      <c r="C336" s="114" t="s">
        <v>2</v>
      </c>
      <c r="D336" s="114" t="s">
        <v>1277</v>
      </c>
      <c r="E336" s="115">
        <v>43388</v>
      </c>
      <c r="F336" s="116">
        <v>79.989999999999995</v>
      </c>
      <c r="G336" s="117">
        <v>2</v>
      </c>
      <c r="H336" s="124">
        <f t="shared" si="5"/>
        <v>159.97999999999999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3"/>
    </row>
    <row r="337" spans="1:32" ht="16.5" x14ac:dyDescent="0.3">
      <c r="A337" s="113" t="s">
        <v>1295</v>
      </c>
      <c r="B337" s="114" t="s">
        <v>1306</v>
      </c>
      <c r="C337" s="114" t="s">
        <v>5</v>
      </c>
      <c r="D337" s="114" t="s">
        <v>1275</v>
      </c>
      <c r="E337" s="115">
        <v>43389</v>
      </c>
      <c r="F337" s="116">
        <v>79.989999999999995</v>
      </c>
      <c r="G337" s="117">
        <v>4</v>
      </c>
      <c r="H337" s="124">
        <f t="shared" si="5"/>
        <v>319.95999999999998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3"/>
    </row>
    <row r="338" spans="1:32" ht="16.5" x14ac:dyDescent="0.3">
      <c r="A338" s="113" t="s">
        <v>1296</v>
      </c>
      <c r="B338" s="114" t="s">
        <v>1307</v>
      </c>
      <c r="C338" s="114" t="s">
        <v>2</v>
      </c>
      <c r="D338" s="114" t="s">
        <v>1274</v>
      </c>
      <c r="E338" s="115">
        <v>43389</v>
      </c>
      <c r="F338" s="116">
        <v>79.989999999999995</v>
      </c>
      <c r="G338" s="117">
        <v>1</v>
      </c>
      <c r="H338" s="124">
        <f t="shared" si="5"/>
        <v>79.989999999999995</v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3"/>
    </row>
    <row r="339" spans="1:32" ht="16.5" x14ac:dyDescent="0.3">
      <c r="A339" s="113" t="s">
        <v>1297</v>
      </c>
      <c r="B339" s="114" t="s">
        <v>1307</v>
      </c>
      <c r="C339" s="114" t="s">
        <v>2</v>
      </c>
      <c r="D339" s="114" t="s">
        <v>1274</v>
      </c>
      <c r="E339" s="115">
        <v>43389</v>
      </c>
      <c r="F339" s="116">
        <v>340.95</v>
      </c>
      <c r="G339" s="117">
        <v>3</v>
      </c>
      <c r="H339" s="124">
        <f t="shared" si="5"/>
        <v>1022.8499999999999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3"/>
    </row>
    <row r="340" spans="1:32" ht="16.5" x14ac:dyDescent="0.3">
      <c r="A340" s="113" t="s">
        <v>1288</v>
      </c>
      <c r="B340" s="114" t="s">
        <v>1307</v>
      </c>
      <c r="C340" s="114" t="s">
        <v>1256</v>
      </c>
      <c r="D340" s="114" t="s">
        <v>1275</v>
      </c>
      <c r="E340" s="115">
        <v>43394</v>
      </c>
      <c r="F340" s="116">
        <v>168.95</v>
      </c>
      <c r="G340" s="117">
        <v>7</v>
      </c>
      <c r="H340" s="124">
        <f t="shared" si="5"/>
        <v>1182.6499999999999</v>
      </c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3"/>
    </row>
    <row r="341" spans="1:32" ht="16.5" x14ac:dyDescent="0.3">
      <c r="A341" s="113" t="s">
        <v>1298</v>
      </c>
      <c r="B341" s="114" t="s">
        <v>1306</v>
      </c>
      <c r="C341" s="114" t="s">
        <v>2</v>
      </c>
      <c r="D341" s="114" t="s">
        <v>1275</v>
      </c>
      <c r="E341" s="115">
        <v>43395</v>
      </c>
      <c r="F341" s="116">
        <v>340.95</v>
      </c>
      <c r="G341" s="117">
        <v>6</v>
      </c>
      <c r="H341" s="124">
        <f t="shared" si="5"/>
        <v>2045.6999999999998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3"/>
    </row>
    <row r="342" spans="1:32" ht="16.5" x14ac:dyDescent="0.3">
      <c r="A342" s="113" t="s">
        <v>1289</v>
      </c>
      <c r="B342" s="114" t="s">
        <v>1307</v>
      </c>
      <c r="C342" s="114" t="s">
        <v>2</v>
      </c>
      <c r="D342" s="114" t="s">
        <v>1275</v>
      </c>
      <c r="E342" s="115">
        <v>43395</v>
      </c>
      <c r="F342" s="116">
        <v>340.95</v>
      </c>
      <c r="G342" s="117">
        <v>7</v>
      </c>
      <c r="H342" s="124">
        <f t="shared" si="5"/>
        <v>2386.65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3"/>
    </row>
    <row r="343" spans="1:32" ht="16.5" x14ac:dyDescent="0.3">
      <c r="A343" s="113" t="s">
        <v>1290</v>
      </c>
      <c r="B343" s="114" t="s">
        <v>1301</v>
      </c>
      <c r="C343" s="114" t="s">
        <v>5</v>
      </c>
      <c r="D343" s="114" t="s">
        <v>1275</v>
      </c>
      <c r="E343" s="115">
        <v>43395</v>
      </c>
      <c r="F343" s="116">
        <v>799.95</v>
      </c>
      <c r="G343" s="117">
        <v>13</v>
      </c>
      <c r="H343" s="124">
        <f t="shared" si="5"/>
        <v>10399.35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3"/>
    </row>
    <row r="344" spans="1:32" ht="16.5" x14ac:dyDescent="0.3">
      <c r="A344" s="113" t="s">
        <v>1291</v>
      </c>
      <c r="B344" s="114" t="s">
        <v>1301</v>
      </c>
      <c r="C344" s="114" t="s">
        <v>5</v>
      </c>
      <c r="D344" s="114" t="s">
        <v>1277</v>
      </c>
      <c r="E344" s="115">
        <v>43395</v>
      </c>
      <c r="F344" s="116">
        <v>799.95</v>
      </c>
      <c r="G344" s="117">
        <v>5</v>
      </c>
      <c r="H344" s="124">
        <f t="shared" si="5"/>
        <v>3999.75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3"/>
    </row>
    <row r="345" spans="1:32" ht="16.5" x14ac:dyDescent="0.3">
      <c r="A345" s="113" t="s">
        <v>1292</v>
      </c>
      <c r="B345" s="114" t="s">
        <v>1303</v>
      </c>
      <c r="C345" s="114" t="s">
        <v>2</v>
      </c>
      <c r="D345" s="114" t="s">
        <v>1274</v>
      </c>
      <c r="E345" s="115">
        <v>43395</v>
      </c>
      <c r="F345" s="116">
        <v>168.95</v>
      </c>
      <c r="G345" s="117">
        <v>2</v>
      </c>
      <c r="H345" s="124">
        <f t="shared" si="5"/>
        <v>337.9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3"/>
    </row>
    <row r="346" spans="1:32" ht="16.5" x14ac:dyDescent="0.3">
      <c r="A346" s="113" t="s">
        <v>1293</v>
      </c>
      <c r="B346" s="114" t="s">
        <v>1304</v>
      </c>
      <c r="C346" s="114" t="s">
        <v>2</v>
      </c>
      <c r="D346" s="114" t="s">
        <v>1276</v>
      </c>
      <c r="E346" s="115">
        <v>43395</v>
      </c>
      <c r="F346" s="116">
        <v>340.95</v>
      </c>
      <c r="G346" s="117">
        <v>2</v>
      </c>
      <c r="H346" s="124">
        <f t="shared" si="5"/>
        <v>681.9</v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3"/>
    </row>
    <row r="347" spans="1:32" ht="16.5" x14ac:dyDescent="0.3">
      <c r="A347" s="113" t="s">
        <v>1299</v>
      </c>
      <c r="B347" s="114" t="s">
        <v>1301</v>
      </c>
      <c r="C347" s="114" t="s">
        <v>1266</v>
      </c>
      <c r="D347" s="114" t="s">
        <v>1276</v>
      </c>
      <c r="E347" s="115">
        <v>43396</v>
      </c>
      <c r="F347" s="116">
        <v>79.989999999999995</v>
      </c>
      <c r="G347" s="117">
        <v>12</v>
      </c>
      <c r="H347" s="124">
        <f t="shared" si="5"/>
        <v>959.87999999999988</v>
      </c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3"/>
    </row>
    <row r="348" spans="1:32" ht="16.5" x14ac:dyDescent="0.3">
      <c r="A348" s="113" t="s">
        <v>1294</v>
      </c>
      <c r="B348" s="114" t="s">
        <v>1304</v>
      </c>
      <c r="C348" s="114" t="s">
        <v>1266</v>
      </c>
      <c r="D348" s="114" t="s">
        <v>1275</v>
      </c>
      <c r="E348" s="115">
        <v>43398</v>
      </c>
      <c r="F348" s="116">
        <v>79.989999999999995</v>
      </c>
      <c r="G348" s="117">
        <v>12</v>
      </c>
      <c r="H348" s="124">
        <f t="shared" si="5"/>
        <v>959.87999999999988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3"/>
    </row>
    <row r="349" spans="1:32" ht="16.5" x14ac:dyDescent="0.3">
      <c r="A349" s="113" t="s">
        <v>1295</v>
      </c>
      <c r="B349" s="114" t="s">
        <v>1306</v>
      </c>
      <c r="C349" s="114" t="s">
        <v>1266</v>
      </c>
      <c r="D349" s="114" t="s">
        <v>1275</v>
      </c>
      <c r="E349" s="115">
        <v>43398</v>
      </c>
      <c r="F349" s="116">
        <v>799.95</v>
      </c>
      <c r="G349" s="117">
        <v>2</v>
      </c>
      <c r="H349" s="124">
        <f t="shared" si="5"/>
        <v>1599.9</v>
      </c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3"/>
    </row>
    <row r="350" spans="1:32" ht="16.5" x14ac:dyDescent="0.3">
      <c r="A350" s="113" t="s">
        <v>1296</v>
      </c>
      <c r="B350" s="114" t="s">
        <v>1305</v>
      </c>
      <c r="C350" s="114" t="s">
        <v>5</v>
      </c>
      <c r="D350" s="114" t="s">
        <v>1277</v>
      </c>
      <c r="E350" s="115">
        <v>43398</v>
      </c>
      <c r="F350" s="116">
        <v>340.95</v>
      </c>
      <c r="G350" s="117">
        <v>5</v>
      </c>
      <c r="H350" s="124">
        <f t="shared" si="5"/>
        <v>1704.75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3"/>
    </row>
    <row r="351" spans="1:32" ht="16.5" x14ac:dyDescent="0.3">
      <c r="A351" s="113" t="s">
        <v>1297</v>
      </c>
      <c r="B351" s="114" t="s">
        <v>1305</v>
      </c>
      <c r="C351" s="114" t="s">
        <v>5</v>
      </c>
      <c r="D351" s="114" t="s">
        <v>1274</v>
      </c>
      <c r="E351" s="115">
        <v>43398</v>
      </c>
      <c r="F351" s="116">
        <v>340.95</v>
      </c>
      <c r="G351" s="117">
        <v>8</v>
      </c>
      <c r="H351" s="124">
        <f t="shared" si="5"/>
        <v>2727.6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3"/>
    </row>
    <row r="352" spans="1:32" ht="16.5" x14ac:dyDescent="0.3">
      <c r="A352" s="113" t="s">
        <v>1288</v>
      </c>
      <c r="B352" s="114" t="s">
        <v>1304</v>
      </c>
      <c r="C352" s="114" t="s">
        <v>1266</v>
      </c>
      <c r="D352" s="114" t="s">
        <v>1275</v>
      </c>
      <c r="E352" s="115">
        <v>43399</v>
      </c>
      <c r="F352" s="116">
        <v>340.95</v>
      </c>
      <c r="G352" s="117">
        <v>4</v>
      </c>
      <c r="H352" s="124">
        <f t="shared" si="5"/>
        <v>1363.8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3"/>
    </row>
    <row r="353" spans="1:32" ht="16.5" x14ac:dyDescent="0.3">
      <c r="A353" s="113" t="s">
        <v>1298</v>
      </c>
      <c r="B353" s="114" t="s">
        <v>1307</v>
      </c>
      <c r="C353" s="114" t="s">
        <v>2</v>
      </c>
      <c r="D353" s="114" t="s">
        <v>1274</v>
      </c>
      <c r="E353" s="115">
        <v>43401</v>
      </c>
      <c r="F353" s="116">
        <v>340.95</v>
      </c>
      <c r="G353" s="117">
        <v>2</v>
      </c>
      <c r="H353" s="124">
        <f t="shared" si="5"/>
        <v>681.9</v>
      </c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3"/>
    </row>
    <row r="354" spans="1:32" ht="16.5" x14ac:dyDescent="0.3">
      <c r="A354" s="113" t="s">
        <v>1289</v>
      </c>
      <c r="B354" s="114" t="s">
        <v>1308</v>
      </c>
      <c r="C354" s="114" t="s">
        <v>1256</v>
      </c>
      <c r="D354" s="114" t="s">
        <v>1276</v>
      </c>
      <c r="E354" s="115">
        <v>43401</v>
      </c>
      <c r="F354" s="116">
        <v>340.95</v>
      </c>
      <c r="G354" s="117">
        <v>5</v>
      </c>
      <c r="H354" s="124">
        <f t="shared" si="5"/>
        <v>1704.75</v>
      </c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3"/>
    </row>
    <row r="355" spans="1:32" ht="16.5" x14ac:dyDescent="0.3">
      <c r="A355" s="113" t="s">
        <v>1290</v>
      </c>
      <c r="B355" s="114" t="s">
        <v>1305</v>
      </c>
      <c r="C355" s="114" t="s">
        <v>1256</v>
      </c>
      <c r="D355" s="114" t="s">
        <v>1277</v>
      </c>
      <c r="E355" s="115">
        <v>43402</v>
      </c>
      <c r="F355" s="116">
        <v>168.95</v>
      </c>
      <c r="G355" s="117">
        <v>12</v>
      </c>
      <c r="H355" s="124">
        <f t="shared" si="5"/>
        <v>2027.3999999999999</v>
      </c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3"/>
    </row>
    <row r="356" spans="1:32" ht="16.5" x14ac:dyDescent="0.3">
      <c r="A356" s="113" t="s">
        <v>1291</v>
      </c>
      <c r="B356" s="114" t="s">
        <v>1300</v>
      </c>
      <c r="C356" s="114" t="s">
        <v>2</v>
      </c>
      <c r="D356" s="114" t="s">
        <v>1277</v>
      </c>
      <c r="E356" s="115">
        <v>43402</v>
      </c>
      <c r="F356" s="116">
        <v>168.95</v>
      </c>
      <c r="G356" s="117">
        <v>15</v>
      </c>
      <c r="H356" s="124">
        <f t="shared" si="5"/>
        <v>2534.25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3"/>
    </row>
    <row r="357" spans="1:32" ht="16.5" x14ac:dyDescent="0.3">
      <c r="A357" s="113" t="s">
        <v>1292</v>
      </c>
      <c r="B357" s="114" t="s">
        <v>1300</v>
      </c>
      <c r="C357" s="114" t="s">
        <v>1266</v>
      </c>
      <c r="D357" s="114" t="s">
        <v>1275</v>
      </c>
      <c r="E357" s="115">
        <v>43403</v>
      </c>
      <c r="F357" s="116">
        <v>799.95</v>
      </c>
      <c r="G357" s="117">
        <v>9</v>
      </c>
      <c r="H357" s="124">
        <f t="shared" si="5"/>
        <v>7199.55</v>
      </c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3"/>
    </row>
    <row r="358" spans="1:32" ht="16.5" x14ac:dyDescent="0.3">
      <c r="A358" s="113" t="s">
        <v>1293</v>
      </c>
      <c r="B358" s="114" t="s">
        <v>1308</v>
      </c>
      <c r="C358" s="114" t="s">
        <v>2</v>
      </c>
      <c r="D358" s="114" t="s">
        <v>1276</v>
      </c>
      <c r="E358" s="115">
        <v>43403</v>
      </c>
      <c r="F358" s="116">
        <v>340.95</v>
      </c>
      <c r="G358" s="117">
        <v>5</v>
      </c>
      <c r="H358" s="124">
        <f t="shared" si="5"/>
        <v>1704.75</v>
      </c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3"/>
    </row>
    <row r="359" spans="1:32" ht="16.5" x14ac:dyDescent="0.3">
      <c r="A359" s="113" t="s">
        <v>1299</v>
      </c>
      <c r="B359" s="114" t="s">
        <v>1305</v>
      </c>
      <c r="C359" s="114" t="s">
        <v>2</v>
      </c>
      <c r="D359" s="114" t="s">
        <v>1275</v>
      </c>
      <c r="E359" s="115">
        <v>43404</v>
      </c>
      <c r="F359" s="116">
        <v>799.95</v>
      </c>
      <c r="G359" s="117">
        <v>4</v>
      </c>
      <c r="H359" s="124">
        <f t="shared" si="5"/>
        <v>3199.8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3"/>
    </row>
    <row r="360" spans="1:32" ht="16.5" x14ac:dyDescent="0.3">
      <c r="A360" s="113" t="s">
        <v>1294</v>
      </c>
      <c r="B360" s="114" t="s">
        <v>1306</v>
      </c>
      <c r="C360" s="114" t="s">
        <v>5</v>
      </c>
      <c r="D360" s="114" t="s">
        <v>1276</v>
      </c>
      <c r="E360" s="115">
        <v>43404</v>
      </c>
      <c r="F360" s="116">
        <v>340.95</v>
      </c>
      <c r="G360" s="117">
        <v>15</v>
      </c>
      <c r="H360" s="124">
        <f t="shared" si="5"/>
        <v>5114.25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3"/>
    </row>
    <row r="361" spans="1:32" ht="16.5" x14ac:dyDescent="0.3">
      <c r="A361" s="113" t="s">
        <v>1295</v>
      </c>
      <c r="B361" s="114" t="s">
        <v>1301</v>
      </c>
      <c r="C361" s="114" t="s">
        <v>1266</v>
      </c>
      <c r="D361" s="114" t="s">
        <v>1275</v>
      </c>
      <c r="E361" s="115">
        <v>43405</v>
      </c>
      <c r="F361" s="116">
        <v>799.95</v>
      </c>
      <c r="G361" s="117">
        <v>10</v>
      </c>
      <c r="H361" s="124">
        <f t="shared" si="5"/>
        <v>7999.5</v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3"/>
    </row>
    <row r="362" spans="1:32" ht="16.5" x14ac:dyDescent="0.3">
      <c r="A362" s="113" t="s">
        <v>1296</v>
      </c>
      <c r="B362" s="114" t="s">
        <v>1305</v>
      </c>
      <c r="C362" s="114" t="s">
        <v>1266</v>
      </c>
      <c r="D362" s="114" t="s">
        <v>1274</v>
      </c>
      <c r="E362" s="115">
        <v>43406</v>
      </c>
      <c r="F362" s="116">
        <v>340.95</v>
      </c>
      <c r="G362" s="117">
        <v>2</v>
      </c>
      <c r="H362" s="124">
        <f t="shared" si="5"/>
        <v>681.9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3"/>
    </row>
    <row r="363" spans="1:32" ht="16.5" x14ac:dyDescent="0.3">
      <c r="A363" s="113" t="s">
        <v>1297</v>
      </c>
      <c r="B363" s="114" t="s">
        <v>1305</v>
      </c>
      <c r="C363" s="114" t="s">
        <v>2</v>
      </c>
      <c r="D363" s="114" t="s">
        <v>1273</v>
      </c>
      <c r="E363" s="115">
        <v>43408</v>
      </c>
      <c r="F363" s="116">
        <v>168.95</v>
      </c>
      <c r="G363" s="117">
        <v>11</v>
      </c>
      <c r="H363" s="124">
        <f t="shared" si="5"/>
        <v>1858.4499999999998</v>
      </c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3"/>
    </row>
    <row r="364" spans="1:32" ht="16.5" x14ac:dyDescent="0.3">
      <c r="A364" s="113" t="s">
        <v>1288</v>
      </c>
      <c r="B364" s="114" t="s">
        <v>1300</v>
      </c>
      <c r="C364" s="114" t="s">
        <v>2</v>
      </c>
      <c r="D364" s="114" t="s">
        <v>1274</v>
      </c>
      <c r="E364" s="115">
        <v>43408</v>
      </c>
      <c r="F364" s="116">
        <v>168.95</v>
      </c>
      <c r="G364" s="117">
        <v>2</v>
      </c>
      <c r="H364" s="124">
        <f t="shared" si="5"/>
        <v>337.9</v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3"/>
    </row>
    <row r="365" spans="1:32" ht="16.5" x14ac:dyDescent="0.3">
      <c r="A365" s="113" t="s">
        <v>1298</v>
      </c>
      <c r="B365" s="114" t="s">
        <v>1302</v>
      </c>
      <c r="C365" s="114" t="s">
        <v>5</v>
      </c>
      <c r="D365" s="114" t="s">
        <v>1276</v>
      </c>
      <c r="E365" s="115">
        <v>43409</v>
      </c>
      <c r="F365" s="116">
        <v>799.95</v>
      </c>
      <c r="G365" s="117">
        <v>7</v>
      </c>
      <c r="H365" s="124">
        <f t="shared" si="5"/>
        <v>5599.6500000000005</v>
      </c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3"/>
    </row>
    <row r="366" spans="1:32" ht="16.5" x14ac:dyDescent="0.3">
      <c r="A366" s="113" t="s">
        <v>1289</v>
      </c>
      <c r="B366" s="114" t="s">
        <v>1301</v>
      </c>
      <c r="C366" s="114" t="s">
        <v>1266</v>
      </c>
      <c r="D366" s="114" t="s">
        <v>1276</v>
      </c>
      <c r="E366" s="115">
        <v>43409</v>
      </c>
      <c r="F366" s="116">
        <v>340.95</v>
      </c>
      <c r="G366" s="117">
        <v>6</v>
      </c>
      <c r="H366" s="124">
        <f t="shared" si="5"/>
        <v>2045.6999999999998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3"/>
    </row>
    <row r="367" spans="1:32" ht="16.5" x14ac:dyDescent="0.3">
      <c r="A367" s="113" t="s">
        <v>1290</v>
      </c>
      <c r="B367" s="114" t="s">
        <v>1303</v>
      </c>
      <c r="C367" s="114" t="s">
        <v>1256</v>
      </c>
      <c r="D367" s="114" t="s">
        <v>1273</v>
      </c>
      <c r="E367" s="115">
        <v>43412</v>
      </c>
      <c r="F367" s="116">
        <v>79.989999999999995</v>
      </c>
      <c r="G367" s="117">
        <v>9</v>
      </c>
      <c r="H367" s="124">
        <f t="shared" si="5"/>
        <v>719.91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3"/>
    </row>
    <row r="368" spans="1:32" ht="16.5" x14ac:dyDescent="0.3">
      <c r="A368" s="113" t="s">
        <v>1291</v>
      </c>
      <c r="B368" s="114" t="s">
        <v>1304</v>
      </c>
      <c r="C368" s="114" t="s">
        <v>1256</v>
      </c>
      <c r="D368" s="114" t="s">
        <v>1274</v>
      </c>
      <c r="E368" s="115">
        <v>43412</v>
      </c>
      <c r="F368" s="116">
        <v>168.95</v>
      </c>
      <c r="G368" s="117">
        <v>11</v>
      </c>
      <c r="H368" s="124">
        <f t="shared" si="5"/>
        <v>1858.4499999999998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3"/>
    </row>
    <row r="369" spans="1:32" ht="16.5" x14ac:dyDescent="0.3">
      <c r="A369" s="113" t="s">
        <v>1292</v>
      </c>
      <c r="B369" s="114" t="s">
        <v>1304</v>
      </c>
      <c r="C369" s="114" t="s">
        <v>1266</v>
      </c>
      <c r="D369" s="114" t="s">
        <v>1275</v>
      </c>
      <c r="E369" s="115">
        <v>43416</v>
      </c>
      <c r="F369" s="116">
        <v>79.989999999999995</v>
      </c>
      <c r="G369" s="117">
        <v>13</v>
      </c>
      <c r="H369" s="124">
        <f t="shared" si="5"/>
        <v>1039.8699999999999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3"/>
    </row>
    <row r="370" spans="1:32" ht="16.5" x14ac:dyDescent="0.3">
      <c r="A370" s="113" t="s">
        <v>1293</v>
      </c>
      <c r="B370" s="114" t="s">
        <v>1305</v>
      </c>
      <c r="C370" s="114" t="s">
        <v>5</v>
      </c>
      <c r="D370" s="114" t="s">
        <v>1273</v>
      </c>
      <c r="E370" s="115">
        <v>43416</v>
      </c>
      <c r="F370" s="116">
        <v>340.95</v>
      </c>
      <c r="G370" s="117">
        <v>16</v>
      </c>
      <c r="H370" s="124">
        <f t="shared" si="5"/>
        <v>5455.2</v>
      </c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3"/>
    </row>
    <row r="371" spans="1:32" ht="16.5" x14ac:dyDescent="0.3">
      <c r="A371" s="113" t="s">
        <v>1299</v>
      </c>
      <c r="B371" s="114" t="s">
        <v>1301</v>
      </c>
      <c r="C371" s="114" t="s">
        <v>1266</v>
      </c>
      <c r="D371" s="114" t="s">
        <v>1273</v>
      </c>
      <c r="E371" s="115">
        <v>43416</v>
      </c>
      <c r="F371" s="116">
        <v>168.95</v>
      </c>
      <c r="G371" s="117">
        <v>11</v>
      </c>
      <c r="H371" s="124">
        <f t="shared" si="5"/>
        <v>1858.4499999999998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3"/>
    </row>
    <row r="372" spans="1:32" ht="16.5" x14ac:dyDescent="0.3">
      <c r="A372" s="113" t="s">
        <v>1294</v>
      </c>
      <c r="B372" s="114" t="s">
        <v>1308</v>
      </c>
      <c r="C372" s="114" t="s">
        <v>2</v>
      </c>
      <c r="D372" s="114" t="s">
        <v>1273</v>
      </c>
      <c r="E372" s="115">
        <v>43416</v>
      </c>
      <c r="F372" s="116">
        <v>79.989999999999995</v>
      </c>
      <c r="G372" s="117">
        <v>10</v>
      </c>
      <c r="H372" s="124">
        <f t="shared" si="5"/>
        <v>799.9</v>
      </c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3"/>
    </row>
    <row r="373" spans="1:32" ht="16.5" x14ac:dyDescent="0.3">
      <c r="A373" s="113" t="s">
        <v>1295</v>
      </c>
      <c r="B373" s="114" t="s">
        <v>1308</v>
      </c>
      <c r="C373" s="114" t="s">
        <v>1266</v>
      </c>
      <c r="D373" s="114" t="s">
        <v>1277</v>
      </c>
      <c r="E373" s="115">
        <v>43416</v>
      </c>
      <c r="F373" s="116">
        <v>168.95</v>
      </c>
      <c r="G373" s="117">
        <v>1</v>
      </c>
      <c r="H373" s="124">
        <f t="shared" si="5"/>
        <v>168.95</v>
      </c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3"/>
    </row>
    <row r="374" spans="1:32" ht="16.5" x14ac:dyDescent="0.3">
      <c r="A374" s="113" t="s">
        <v>1296</v>
      </c>
      <c r="B374" s="114" t="s">
        <v>1301</v>
      </c>
      <c r="C374" s="114" t="s">
        <v>1256</v>
      </c>
      <c r="D374" s="114" t="s">
        <v>1274</v>
      </c>
      <c r="E374" s="115">
        <v>43416</v>
      </c>
      <c r="F374" s="116">
        <v>340.95</v>
      </c>
      <c r="G374" s="117">
        <v>2</v>
      </c>
      <c r="H374" s="124">
        <f t="shared" si="5"/>
        <v>681.9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3"/>
    </row>
    <row r="375" spans="1:32" ht="16.5" x14ac:dyDescent="0.3">
      <c r="A375" s="113" t="s">
        <v>1297</v>
      </c>
      <c r="B375" s="114" t="s">
        <v>1302</v>
      </c>
      <c r="C375" s="114" t="s">
        <v>2</v>
      </c>
      <c r="D375" s="114" t="s">
        <v>1276</v>
      </c>
      <c r="E375" s="115">
        <v>43416</v>
      </c>
      <c r="F375" s="116">
        <v>340.95</v>
      </c>
      <c r="G375" s="117">
        <v>4</v>
      </c>
      <c r="H375" s="124">
        <f t="shared" si="5"/>
        <v>1363.8</v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3"/>
    </row>
    <row r="376" spans="1:32" ht="16.5" x14ac:dyDescent="0.3">
      <c r="A376" s="113" t="s">
        <v>1288</v>
      </c>
      <c r="B376" s="114" t="s">
        <v>1305</v>
      </c>
      <c r="C376" s="114" t="s">
        <v>2</v>
      </c>
      <c r="D376" s="114" t="s">
        <v>1274</v>
      </c>
      <c r="E376" s="115">
        <v>43419</v>
      </c>
      <c r="F376" s="116">
        <v>799.95</v>
      </c>
      <c r="G376" s="117">
        <v>3</v>
      </c>
      <c r="H376" s="124">
        <f t="shared" si="5"/>
        <v>2399.8500000000004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3"/>
    </row>
    <row r="377" spans="1:32" ht="16.5" x14ac:dyDescent="0.3">
      <c r="A377" s="113" t="s">
        <v>1298</v>
      </c>
      <c r="B377" s="114" t="s">
        <v>1303</v>
      </c>
      <c r="C377" s="114" t="s">
        <v>2</v>
      </c>
      <c r="D377" s="114" t="s">
        <v>1273</v>
      </c>
      <c r="E377" s="115">
        <v>43420</v>
      </c>
      <c r="F377" s="116">
        <v>168.95</v>
      </c>
      <c r="G377" s="117">
        <v>15</v>
      </c>
      <c r="H377" s="124">
        <f t="shared" si="5"/>
        <v>2534.25</v>
      </c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3"/>
    </row>
    <row r="378" spans="1:32" ht="16.5" x14ac:dyDescent="0.3">
      <c r="A378" s="113" t="s">
        <v>1289</v>
      </c>
      <c r="B378" s="114" t="s">
        <v>1302</v>
      </c>
      <c r="C378" s="114" t="s">
        <v>2</v>
      </c>
      <c r="D378" s="114" t="s">
        <v>1275</v>
      </c>
      <c r="E378" s="115">
        <v>43423</v>
      </c>
      <c r="F378" s="116">
        <v>79.989999999999995</v>
      </c>
      <c r="G378" s="117">
        <v>8</v>
      </c>
      <c r="H378" s="124">
        <f t="shared" si="5"/>
        <v>639.91999999999996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3"/>
    </row>
    <row r="379" spans="1:32" ht="16.5" x14ac:dyDescent="0.3">
      <c r="A379" s="113" t="s">
        <v>1290</v>
      </c>
      <c r="B379" s="114" t="s">
        <v>1301</v>
      </c>
      <c r="C379" s="114" t="s">
        <v>1266</v>
      </c>
      <c r="D379" s="114" t="s">
        <v>1273</v>
      </c>
      <c r="E379" s="115">
        <v>43423</v>
      </c>
      <c r="F379" s="116">
        <v>79.989999999999995</v>
      </c>
      <c r="G379" s="117">
        <v>13</v>
      </c>
      <c r="H379" s="124">
        <f t="shared" si="5"/>
        <v>1039.8699999999999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3"/>
    </row>
    <row r="380" spans="1:32" ht="16.5" x14ac:dyDescent="0.3">
      <c r="A380" s="113" t="s">
        <v>1291</v>
      </c>
      <c r="B380" s="114" t="s">
        <v>1300</v>
      </c>
      <c r="C380" s="114" t="s">
        <v>1256</v>
      </c>
      <c r="D380" s="114" t="s">
        <v>1274</v>
      </c>
      <c r="E380" s="115">
        <v>43423</v>
      </c>
      <c r="F380" s="116">
        <v>340.95</v>
      </c>
      <c r="G380" s="117">
        <v>9</v>
      </c>
      <c r="H380" s="124">
        <f t="shared" si="5"/>
        <v>3068.5499999999997</v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3"/>
    </row>
    <row r="381" spans="1:32" ht="16.5" x14ac:dyDescent="0.3">
      <c r="A381" s="113" t="s">
        <v>1292</v>
      </c>
      <c r="B381" s="114" t="s">
        <v>1304</v>
      </c>
      <c r="C381" s="114" t="s">
        <v>2</v>
      </c>
      <c r="D381" s="114" t="s">
        <v>1274</v>
      </c>
      <c r="E381" s="115">
        <v>43423</v>
      </c>
      <c r="F381" s="116">
        <v>168.95</v>
      </c>
      <c r="G381" s="117">
        <v>5</v>
      </c>
      <c r="H381" s="124">
        <f t="shared" si="5"/>
        <v>844.75</v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3"/>
    </row>
    <row r="382" spans="1:32" ht="16.5" x14ac:dyDescent="0.3">
      <c r="A382" s="113" t="s">
        <v>1293</v>
      </c>
      <c r="B382" s="114" t="s">
        <v>1301</v>
      </c>
      <c r="C382" s="114" t="s">
        <v>1266</v>
      </c>
      <c r="D382" s="114" t="s">
        <v>1274</v>
      </c>
      <c r="E382" s="115">
        <v>43423</v>
      </c>
      <c r="F382" s="116">
        <v>340.95</v>
      </c>
      <c r="G382" s="117">
        <v>10</v>
      </c>
      <c r="H382" s="124">
        <f t="shared" si="5"/>
        <v>3409.5</v>
      </c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3"/>
    </row>
    <row r="383" spans="1:32" ht="16.5" x14ac:dyDescent="0.3">
      <c r="A383" s="113" t="s">
        <v>1299</v>
      </c>
      <c r="B383" s="114" t="s">
        <v>1305</v>
      </c>
      <c r="C383" s="114" t="s">
        <v>1266</v>
      </c>
      <c r="D383" s="114" t="s">
        <v>1276</v>
      </c>
      <c r="E383" s="115">
        <v>43423</v>
      </c>
      <c r="F383" s="116">
        <v>79.989999999999995</v>
      </c>
      <c r="G383" s="117">
        <v>10</v>
      </c>
      <c r="H383" s="124">
        <f t="shared" si="5"/>
        <v>799.9</v>
      </c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3"/>
    </row>
    <row r="384" spans="1:32" ht="16.5" x14ac:dyDescent="0.3">
      <c r="A384" s="113" t="s">
        <v>1294</v>
      </c>
      <c r="B384" s="114" t="s">
        <v>1301</v>
      </c>
      <c r="C384" s="114" t="s">
        <v>1266</v>
      </c>
      <c r="D384" s="114" t="s">
        <v>1276</v>
      </c>
      <c r="E384" s="115">
        <v>43423</v>
      </c>
      <c r="F384" s="116">
        <v>340.95</v>
      </c>
      <c r="G384" s="117">
        <v>3</v>
      </c>
      <c r="H384" s="124">
        <f t="shared" si="5"/>
        <v>1022.8499999999999</v>
      </c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3"/>
    </row>
    <row r="385" spans="1:32" ht="16.5" x14ac:dyDescent="0.3">
      <c r="A385" s="113" t="s">
        <v>1295</v>
      </c>
      <c r="B385" s="114" t="s">
        <v>1306</v>
      </c>
      <c r="C385" s="114" t="s">
        <v>2</v>
      </c>
      <c r="D385" s="114" t="s">
        <v>1275</v>
      </c>
      <c r="E385" s="115">
        <v>43424</v>
      </c>
      <c r="F385" s="116">
        <v>168.95</v>
      </c>
      <c r="G385" s="117">
        <v>4</v>
      </c>
      <c r="H385" s="124">
        <f t="shared" si="5"/>
        <v>675.8</v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3"/>
    </row>
    <row r="386" spans="1:32" ht="16.5" x14ac:dyDescent="0.3">
      <c r="A386" s="113" t="s">
        <v>1296</v>
      </c>
      <c r="B386" s="114" t="s">
        <v>1307</v>
      </c>
      <c r="C386" s="114" t="s">
        <v>1256</v>
      </c>
      <c r="D386" s="114" t="s">
        <v>1277</v>
      </c>
      <c r="E386" s="115">
        <v>43424</v>
      </c>
      <c r="F386" s="116">
        <v>799.95</v>
      </c>
      <c r="G386" s="117">
        <v>5</v>
      </c>
      <c r="H386" s="124">
        <f t="shared" si="5"/>
        <v>3999.75</v>
      </c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3"/>
    </row>
    <row r="387" spans="1:32" ht="16.5" x14ac:dyDescent="0.3">
      <c r="A387" s="113" t="s">
        <v>1297</v>
      </c>
      <c r="B387" s="114" t="s">
        <v>1307</v>
      </c>
      <c r="C387" s="114" t="s">
        <v>2</v>
      </c>
      <c r="D387" s="114" t="s">
        <v>1274</v>
      </c>
      <c r="E387" s="115">
        <v>43424</v>
      </c>
      <c r="F387" s="116">
        <v>340.95</v>
      </c>
      <c r="G387" s="117">
        <v>7</v>
      </c>
      <c r="H387" s="124">
        <f t="shared" ref="H387:H450" si="6">F387*G387</f>
        <v>2386.65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3"/>
    </row>
    <row r="388" spans="1:32" ht="16.5" x14ac:dyDescent="0.3">
      <c r="A388" s="113" t="s">
        <v>1288</v>
      </c>
      <c r="B388" s="114" t="s">
        <v>1301</v>
      </c>
      <c r="C388" s="114" t="s">
        <v>2</v>
      </c>
      <c r="D388" s="114" t="s">
        <v>1273</v>
      </c>
      <c r="E388" s="115">
        <v>43426</v>
      </c>
      <c r="F388" s="116">
        <v>340.95</v>
      </c>
      <c r="G388" s="117">
        <v>8</v>
      </c>
      <c r="H388" s="124">
        <f t="shared" si="6"/>
        <v>2727.6</v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3"/>
    </row>
    <row r="389" spans="1:32" ht="16.5" x14ac:dyDescent="0.3">
      <c r="A389" s="113" t="s">
        <v>1298</v>
      </c>
      <c r="B389" s="114" t="s">
        <v>1304</v>
      </c>
      <c r="C389" s="114" t="s">
        <v>2</v>
      </c>
      <c r="D389" s="114" t="s">
        <v>1274</v>
      </c>
      <c r="E389" s="115">
        <v>43426</v>
      </c>
      <c r="F389" s="116">
        <v>79.989999999999995</v>
      </c>
      <c r="G389" s="117">
        <v>11</v>
      </c>
      <c r="H389" s="124">
        <f t="shared" si="6"/>
        <v>879.89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3"/>
    </row>
    <row r="390" spans="1:32" ht="16.5" x14ac:dyDescent="0.3">
      <c r="A390" s="113" t="s">
        <v>1289</v>
      </c>
      <c r="B390" s="114" t="s">
        <v>1301</v>
      </c>
      <c r="C390" s="114" t="s">
        <v>1266</v>
      </c>
      <c r="D390" s="114" t="s">
        <v>1276</v>
      </c>
      <c r="E390" s="115">
        <v>43426</v>
      </c>
      <c r="F390" s="116">
        <v>340.95</v>
      </c>
      <c r="G390" s="117">
        <v>15</v>
      </c>
      <c r="H390" s="124">
        <f t="shared" si="6"/>
        <v>5114.25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3"/>
    </row>
    <row r="391" spans="1:32" ht="16.5" x14ac:dyDescent="0.3">
      <c r="A391" s="113" t="s">
        <v>1290</v>
      </c>
      <c r="B391" s="114" t="s">
        <v>1306</v>
      </c>
      <c r="C391" s="114" t="s">
        <v>2</v>
      </c>
      <c r="D391" s="114" t="s">
        <v>1276</v>
      </c>
      <c r="E391" s="115">
        <v>43426</v>
      </c>
      <c r="F391" s="116">
        <v>168.95</v>
      </c>
      <c r="G391" s="117">
        <v>3</v>
      </c>
      <c r="H391" s="124">
        <f t="shared" si="6"/>
        <v>506.84999999999997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3"/>
    </row>
    <row r="392" spans="1:32" ht="16.5" x14ac:dyDescent="0.3">
      <c r="A392" s="113" t="s">
        <v>1291</v>
      </c>
      <c r="B392" s="114" t="s">
        <v>1301</v>
      </c>
      <c r="C392" s="114" t="s">
        <v>2</v>
      </c>
      <c r="D392" s="114" t="s">
        <v>1276</v>
      </c>
      <c r="E392" s="115">
        <v>43426</v>
      </c>
      <c r="F392" s="116">
        <v>340.95</v>
      </c>
      <c r="G392" s="117">
        <v>8</v>
      </c>
      <c r="H392" s="124">
        <f t="shared" si="6"/>
        <v>2727.6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3"/>
    </row>
    <row r="393" spans="1:32" ht="16.5" x14ac:dyDescent="0.3">
      <c r="A393" s="113" t="s">
        <v>1292</v>
      </c>
      <c r="B393" s="114" t="s">
        <v>1301</v>
      </c>
      <c r="C393" s="114" t="s">
        <v>1266</v>
      </c>
      <c r="D393" s="114" t="s">
        <v>1273</v>
      </c>
      <c r="E393" s="115">
        <v>43427</v>
      </c>
      <c r="F393" s="116">
        <v>340.95</v>
      </c>
      <c r="G393" s="117">
        <v>14</v>
      </c>
      <c r="H393" s="124">
        <f t="shared" si="6"/>
        <v>4773.3</v>
      </c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3"/>
    </row>
    <row r="394" spans="1:32" ht="16.5" x14ac:dyDescent="0.3">
      <c r="A394" s="113" t="s">
        <v>1293</v>
      </c>
      <c r="B394" s="114" t="s">
        <v>1305</v>
      </c>
      <c r="C394" s="114" t="s">
        <v>2</v>
      </c>
      <c r="D394" s="114" t="s">
        <v>1273</v>
      </c>
      <c r="E394" s="115">
        <v>43427</v>
      </c>
      <c r="F394" s="116">
        <v>340.95</v>
      </c>
      <c r="G394" s="117">
        <v>19</v>
      </c>
      <c r="H394" s="124">
        <f t="shared" si="6"/>
        <v>6478.05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3"/>
    </row>
    <row r="395" spans="1:32" ht="16.5" x14ac:dyDescent="0.3">
      <c r="A395" s="113" t="s">
        <v>1299</v>
      </c>
      <c r="B395" s="114" t="s">
        <v>1307</v>
      </c>
      <c r="C395" s="114" t="s">
        <v>2</v>
      </c>
      <c r="D395" s="114" t="s">
        <v>1277</v>
      </c>
      <c r="E395" s="115">
        <v>43427</v>
      </c>
      <c r="F395" s="116">
        <v>79.989999999999995</v>
      </c>
      <c r="G395" s="117">
        <v>4</v>
      </c>
      <c r="H395" s="124">
        <f t="shared" si="6"/>
        <v>319.95999999999998</v>
      </c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3"/>
    </row>
    <row r="396" spans="1:32" ht="16.5" x14ac:dyDescent="0.3">
      <c r="A396" s="113" t="s">
        <v>1294</v>
      </c>
      <c r="B396" s="114" t="s">
        <v>1307</v>
      </c>
      <c r="C396" s="114" t="s">
        <v>1266</v>
      </c>
      <c r="D396" s="114" t="s">
        <v>1276</v>
      </c>
      <c r="E396" s="115">
        <v>43427</v>
      </c>
      <c r="F396" s="116">
        <v>340.95</v>
      </c>
      <c r="G396" s="117">
        <v>15</v>
      </c>
      <c r="H396" s="124">
        <f t="shared" si="6"/>
        <v>5114.25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3"/>
    </row>
    <row r="397" spans="1:32" ht="16.5" x14ac:dyDescent="0.3">
      <c r="A397" s="113" t="s">
        <v>1295</v>
      </c>
      <c r="B397" s="114" t="s">
        <v>1308</v>
      </c>
      <c r="C397" s="114" t="s">
        <v>2</v>
      </c>
      <c r="D397" s="114" t="s">
        <v>1273</v>
      </c>
      <c r="E397" s="115">
        <v>43429</v>
      </c>
      <c r="F397" s="116">
        <v>799.95</v>
      </c>
      <c r="G397" s="117">
        <v>14</v>
      </c>
      <c r="H397" s="124">
        <f t="shared" si="6"/>
        <v>11199.300000000001</v>
      </c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3"/>
    </row>
    <row r="398" spans="1:32" ht="16.5" x14ac:dyDescent="0.3">
      <c r="A398" s="113" t="s">
        <v>1296</v>
      </c>
      <c r="B398" s="114" t="s">
        <v>1301</v>
      </c>
      <c r="C398" s="114" t="s">
        <v>2</v>
      </c>
      <c r="D398" s="114" t="s">
        <v>1273</v>
      </c>
      <c r="E398" s="115">
        <v>43429</v>
      </c>
      <c r="F398" s="116">
        <v>340.95</v>
      </c>
      <c r="G398" s="117">
        <v>8</v>
      </c>
      <c r="H398" s="124">
        <f t="shared" si="6"/>
        <v>2727.6</v>
      </c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3"/>
    </row>
    <row r="399" spans="1:32" ht="16.5" x14ac:dyDescent="0.3">
      <c r="A399" s="113" t="s">
        <v>1297</v>
      </c>
      <c r="B399" s="114" t="s">
        <v>1306</v>
      </c>
      <c r="C399" s="114" t="s">
        <v>1256</v>
      </c>
      <c r="D399" s="114" t="s">
        <v>1276</v>
      </c>
      <c r="E399" s="115">
        <v>43429</v>
      </c>
      <c r="F399" s="116">
        <v>799.95</v>
      </c>
      <c r="G399" s="117">
        <v>2</v>
      </c>
      <c r="H399" s="124">
        <f t="shared" si="6"/>
        <v>1599.9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3"/>
    </row>
    <row r="400" spans="1:32" ht="16.5" x14ac:dyDescent="0.3">
      <c r="A400" s="113" t="s">
        <v>1288</v>
      </c>
      <c r="B400" s="114" t="s">
        <v>1306</v>
      </c>
      <c r="C400" s="114" t="s">
        <v>1256</v>
      </c>
      <c r="D400" s="114" t="s">
        <v>1275</v>
      </c>
      <c r="E400" s="115">
        <v>43430</v>
      </c>
      <c r="F400" s="116">
        <v>168.95</v>
      </c>
      <c r="G400" s="117">
        <v>2</v>
      </c>
      <c r="H400" s="124">
        <f t="shared" si="6"/>
        <v>337.9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3"/>
    </row>
    <row r="401" spans="1:32" ht="16.5" x14ac:dyDescent="0.3">
      <c r="A401" s="113" t="s">
        <v>1298</v>
      </c>
      <c r="B401" s="114" t="s">
        <v>1303</v>
      </c>
      <c r="C401" s="114" t="s">
        <v>2</v>
      </c>
      <c r="D401" s="114" t="s">
        <v>1277</v>
      </c>
      <c r="E401" s="115">
        <v>43430</v>
      </c>
      <c r="F401" s="116">
        <v>799.95</v>
      </c>
      <c r="G401" s="117">
        <v>14</v>
      </c>
      <c r="H401" s="124">
        <f t="shared" si="6"/>
        <v>11199.300000000001</v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3"/>
    </row>
    <row r="402" spans="1:32" ht="16.5" x14ac:dyDescent="0.3">
      <c r="A402" s="113" t="s">
        <v>1289</v>
      </c>
      <c r="B402" s="114" t="s">
        <v>1301</v>
      </c>
      <c r="C402" s="114" t="s">
        <v>1256</v>
      </c>
      <c r="D402" s="114" t="s">
        <v>1273</v>
      </c>
      <c r="E402" s="115">
        <v>43432</v>
      </c>
      <c r="F402" s="116">
        <v>340.95</v>
      </c>
      <c r="G402" s="117">
        <v>14</v>
      </c>
      <c r="H402" s="124">
        <f t="shared" si="6"/>
        <v>4773.3</v>
      </c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3"/>
    </row>
    <row r="403" spans="1:32" ht="16.5" x14ac:dyDescent="0.3">
      <c r="A403" s="113" t="s">
        <v>1290</v>
      </c>
      <c r="B403" s="114" t="s">
        <v>1300</v>
      </c>
      <c r="C403" s="114" t="s">
        <v>2</v>
      </c>
      <c r="D403" s="114" t="s">
        <v>1277</v>
      </c>
      <c r="E403" s="115">
        <v>43432</v>
      </c>
      <c r="F403" s="116">
        <v>340.95</v>
      </c>
      <c r="G403" s="117">
        <v>9</v>
      </c>
      <c r="H403" s="124">
        <f t="shared" si="6"/>
        <v>3068.5499999999997</v>
      </c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3"/>
    </row>
    <row r="404" spans="1:32" ht="16.5" x14ac:dyDescent="0.3">
      <c r="A404" s="113" t="s">
        <v>1291</v>
      </c>
      <c r="B404" s="114" t="s">
        <v>1307</v>
      </c>
      <c r="C404" s="114" t="s">
        <v>1256</v>
      </c>
      <c r="D404" s="114" t="s">
        <v>1276</v>
      </c>
      <c r="E404" s="115">
        <v>43432</v>
      </c>
      <c r="F404" s="116">
        <v>79.989999999999995</v>
      </c>
      <c r="G404" s="117">
        <v>5</v>
      </c>
      <c r="H404" s="124">
        <f t="shared" si="6"/>
        <v>399.95</v>
      </c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3"/>
    </row>
    <row r="405" spans="1:32" ht="16.5" x14ac:dyDescent="0.3">
      <c r="A405" s="113" t="s">
        <v>1292</v>
      </c>
      <c r="B405" s="114" t="s">
        <v>1301</v>
      </c>
      <c r="C405" s="114" t="s">
        <v>2</v>
      </c>
      <c r="D405" s="114" t="s">
        <v>1275</v>
      </c>
      <c r="E405" s="115">
        <v>43433</v>
      </c>
      <c r="F405" s="116">
        <v>168.95</v>
      </c>
      <c r="G405" s="117">
        <v>3</v>
      </c>
      <c r="H405" s="124">
        <f t="shared" si="6"/>
        <v>506.84999999999997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3"/>
    </row>
    <row r="406" spans="1:32" ht="16.5" x14ac:dyDescent="0.3">
      <c r="A406" s="113" t="s">
        <v>1293</v>
      </c>
      <c r="B406" s="114" t="s">
        <v>1303</v>
      </c>
      <c r="C406" s="114" t="s">
        <v>1256</v>
      </c>
      <c r="D406" s="114" t="s">
        <v>1273</v>
      </c>
      <c r="E406" s="115">
        <v>43433</v>
      </c>
      <c r="F406" s="116">
        <v>340.95</v>
      </c>
      <c r="G406" s="117">
        <v>17</v>
      </c>
      <c r="H406" s="124">
        <f t="shared" si="6"/>
        <v>5796.15</v>
      </c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3"/>
    </row>
    <row r="407" spans="1:32" ht="16.5" x14ac:dyDescent="0.3">
      <c r="A407" s="113" t="s">
        <v>1299</v>
      </c>
      <c r="B407" s="114" t="s">
        <v>1301</v>
      </c>
      <c r="C407" s="114" t="s">
        <v>2</v>
      </c>
      <c r="D407" s="114" t="s">
        <v>1274</v>
      </c>
      <c r="E407" s="115">
        <v>43433</v>
      </c>
      <c r="F407" s="116">
        <v>340.95</v>
      </c>
      <c r="G407" s="117">
        <v>12</v>
      </c>
      <c r="H407" s="124">
        <f t="shared" si="6"/>
        <v>4091.3999999999996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3"/>
    </row>
    <row r="408" spans="1:32" ht="16.5" x14ac:dyDescent="0.3">
      <c r="A408" s="113" t="s">
        <v>1294</v>
      </c>
      <c r="B408" s="114" t="s">
        <v>1300</v>
      </c>
      <c r="C408" s="114" t="s">
        <v>1256</v>
      </c>
      <c r="D408" s="114" t="s">
        <v>1277</v>
      </c>
      <c r="E408" s="115">
        <v>43434</v>
      </c>
      <c r="F408" s="116">
        <v>168.95</v>
      </c>
      <c r="G408" s="117">
        <v>14</v>
      </c>
      <c r="H408" s="124">
        <f t="shared" si="6"/>
        <v>2365.2999999999997</v>
      </c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3"/>
    </row>
    <row r="409" spans="1:32" ht="16.5" x14ac:dyDescent="0.3">
      <c r="A409" s="113" t="s">
        <v>1295</v>
      </c>
      <c r="B409" s="114" t="s">
        <v>1305</v>
      </c>
      <c r="C409" s="114" t="s">
        <v>2</v>
      </c>
      <c r="D409" s="114" t="s">
        <v>1274</v>
      </c>
      <c r="E409" s="115">
        <v>43436</v>
      </c>
      <c r="F409" s="116">
        <v>340.95</v>
      </c>
      <c r="G409" s="117">
        <v>14</v>
      </c>
      <c r="H409" s="124">
        <f t="shared" si="6"/>
        <v>4773.3</v>
      </c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3"/>
    </row>
    <row r="410" spans="1:32" ht="16.5" x14ac:dyDescent="0.3">
      <c r="A410" s="113" t="s">
        <v>1296</v>
      </c>
      <c r="B410" s="114" t="s">
        <v>1306</v>
      </c>
      <c r="C410" s="114" t="s">
        <v>1256</v>
      </c>
      <c r="D410" s="114" t="s">
        <v>1275</v>
      </c>
      <c r="E410" s="115">
        <v>43437</v>
      </c>
      <c r="F410" s="116">
        <v>168.95</v>
      </c>
      <c r="G410" s="117">
        <v>9</v>
      </c>
      <c r="H410" s="124">
        <f t="shared" si="6"/>
        <v>1520.55</v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3"/>
    </row>
    <row r="411" spans="1:32" ht="16.5" x14ac:dyDescent="0.3">
      <c r="A411" s="113" t="s">
        <v>1297</v>
      </c>
      <c r="B411" s="114" t="s">
        <v>1307</v>
      </c>
      <c r="C411" s="114" t="s">
        <v>1256</v>
      </c>
      <c r="D411" s="114" t="s">
        <v>1273</v>
      </c>
      <c r="E411" s="115">
        <v>43437</v>
      </c>
      <c r="F411" s="116">
        <v>340.95</v>
      </c>
      <c r="G411" s="117">
        <v>13</v>
      </c>
      <c r="H411" s="124">
        <f t="shared" si="6"/>
        <v>4432.3499999999995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3"/>
    </row>
    <row r="412" spans="1:32" ht="16.5" x14ac:dyDescent="0.3">
      <c r="A412" s="113" t="s">
        <v>1288</v>
      </c>
      <c r="B412" s="114" t="s">
        <v>1307</v>
      </c>
      <c r="C412" s="114" t="s">
        <v>1266</v>
      </c>
      <c r="D412" s="114" t="s">
        <v>1273</v>
      </c>
      <c r="E412" s="115">
        <v>43438</v>
      </c>
      <c r="F412" s="116">
        <v>799.95</v>
      </c>
      <c r="G412" s="117">
        <v>12</v>
      </c>
      <c r="H412" s="124">
        <f t="shared" si="6"/>
        <v>9599.4000000000015</v>
      </c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3"/>
    </row>
    <row r="413" spans="1:32" ht="16.5" x14ac:dyDescent="0.3">
      <c r="A413" s="113" t="s">
        <v>1298</v>
      </c>
      <c r="B413" s="114" t="s">
        <v>1307</v>
      </c>
      <c r="C413" s="114" t="s">
        <v>2</v>
      </c>
      <c r="D413" s="114" t="s">
        <v>1274</v>
      </c>
      <c r="E413" s="115">
        <v>43438</v>
      </c>
      <c r="F413" s="116">
        <v>340.95</v>
      </c>
      <c r="G413" s="117">
        <v>15</v>
      </c>
      <c r="H413" s="124">
        <f t="shared" si="6"/>
        <v>5114.25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3"/>
    </row>
    <row r="414" spans="1:32" ht="16.5" x14ac:dyDescent="0.3">
      <c r="A414" s="113" t="s">
        <v>1289</v>
      </c>
      <c r="B414" s="114" t="s">
        <v>1301</v>
      </c>
      <c r="C414" s="114" t="s">
        <v>2</v>
      </c>
      <c r="D414" s="114" t="s">
        <v>1276</v>
      </c>
      <c r="E414" s="115">
        <v>43439</v>
      </c>
      <c r="F414" s="116">
        <v>340.95</v>
      </c>
      <c r="G414" s="117">
        <v>13</v>
      </c>
      <c r="H414" s="124">
        <f t="shared" si="6"/>
        <v>4432.3499999999995</v>
      </c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3"/>
    </row>
    <row r="415" spans="1:32" ht="16.5" x14ac:dyDescent="0.3">
      <c r="A415" s="113" t="s">
        <v>1290</v>
      </c>
      <c r="B415" s="114" t="s">
        <v>1307</v>
      </c>
      <c r="C415" s="114" t="s">
        <v>1266</v>
      </c>
      <c r="D415" s="114" t="s">
        <v>1275</v>
      </c>
      <c r="E415" s="115">
        <v>43440</v>
      </c>
      <c r="F415" s="116">
        <v>79.989999999999995</v>
      </c>
      <c r="G415" s="117">
        <v>3</v>
      </c>
      <c r="H415" s="124">
        <f t="shared" si="6"/>
        <v>239.96999999999997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3"/>
    </row>
    <row r="416" spans="1:32" ht="16.5" x14ac:dyDescent="0.3">
      <c r="A416" s="113" t="s">
        <v>1291</v>
      </c>
      <c r="B416" s="114" t="s">
        <v>1303</v>
      </c>
      <c r="C416" s="114" t="s">
        <v>2</v>
      </c>
      <c r="D416" s="114" t="s">
        <v>1273</v>
      </c>
      <c r="E416" s="115">
        <v>43443</v>
      </c>
      <c r="F416" s="116">
        <v>79.989999999999995</v>
      </c>
      <c r="G416" s="117">
        <v>13</v>
      </c>
      <c r="H416" s="124">
        <f t="shared" si="6"/>
        <v>1039.8699999999999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3"/>
    </row>
    <row r="417" spans="1:32" ht="16.5" x14ac:dyDescent="0.3">
      <c r="A417" s="113" t="s">
        <v>1292</v>
      </c>
      <c r="B417" s="114" t="s">
        <v>1301</v>
      </c>
      <c r="C417" s="114" t="s">
        <v>2</v>
      </c>
      <c r="D417" s="114" t="s">
        <v>1274</v>
      </c>
      <c r="E417" s="115">
        <v>43444</v>
      </c>
      <c r="F417" s="116">
        <v>168.95</v>
      </c>
      <c r="G417" s="117">
        <v>15</v>
      </c>
      <c r="H417" s="124">
        <f t="shared" si="6"/>
        <v>2534.25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3"/>
    </row>
    <row r="418" spans="1:32" ht="16.5" x14ac:dyDescent="0.3">
      <c r="A418" s="113" t="s">
        <v>1293</v>
      </c>
      <c r="B418" s="114" t="s">
        <v>1303</v>
      </c>
      <c r="C418" s="114" t="s">
        <v>1266</v>
      </c>
      <c r="D418" s="114" t="s">
        <v>1276</v>
      </c>
      <c r="E418" s="115">
        <v>43444</v>
      </c>
      <c r="F418" s="116">
        <v>79.989999999999995</v>
      </c>
      <c r="G418" s="117">
        <v>10</v>
      </c>
      <c r="H418" s="124">
        <f t="shared" si="6"/>
        <v>799.9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3"/>
    </row>
    <row r="419" spans="1:32" ht="16.5" x14ac:dyDescent="0.3">
      <c r="A419" s="113" t="s">
        <v>1299</v>
      </c>
      <c r="B419" s="114" t="s">
        <v>1301</v>
      </c>
      <c r="C419" s="114" t="s">
        <v>1256</v>
      </c>
      <c r="D419" s="114" t="s">
        <v>1276</v>
      </c>
      <c r="E419" s="115">
        <v>43445</v>
      </c>
      <c r="F419" s="116">
        <v>168.95</v>
      </c>
      <c r="G419" s="117">
        <v>5</v>
      </c>
      <c r="H419" s="124">
        <f t="shared" si="6"/>
        <v>844.75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3"/>
    </row>
    <row r="420" spans="1:32" ht="16.5" x14ac:dyDescent="0.3">
      <c r="A420" s="113" t="s">
        <v>1294</v>
      </c>
      <c r="B420" s="114" t="s">
        <v>1305</v>
      </c>
      <c r="C420" s="114" t="s">
        <v>1266</v>
      </c>
      <c r="D420" s="114" t="s">
        <v>1276</v>
      </c>
      <c r="E420" s="115">
        <v>43445</v>
      </c>
      <c r="F420" s="116">
        <v>79.989999999999995</v>
      </c>
      <c r="G420" s="117">
        <v>7</v>
      </c>
      <c r="H420" s="124">
        <f t="shared" si="6"/>
        <v>559.92999999999995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3"/>
    </row>
    <row r="421" spans="1:32" ht="16.5" x14ac:dyDescent="0.3">
      <c r="A421" s="113" t="s">
        <v>1295</v>
      </c>
      <c r="B421" s="114" t="s">
        <v>1306</v>
      </c>
      <c r="C421" s="114" t="s">
        <v>1266</v>
      </c>
      <c r="D421" s="114" t="s">
        <v>1275</v>
      </c>
      <c r="E421" s="115">
        <v>43447</v>
      </c>
      <c r="F421" s="116">
        <v>79.989999999999995</v>
      </c>
      <c r="G421" s="117">
        <v>6</v>
      </c>
      <c r="H421" s="124">
        <f t="shared" si="6"/>
        <v>479.93999999999994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3"/>
    </row>
    <row r="422" spans="1:32" ht="16.5" x14ac:dyDescent="0.3">
      <c r="A422" s="113" t="s">
        <v>1296</v>
      </c>
      <c r="B422" s="114" t="s">
        <v>1300</v>
      </c>
      <c r="C422" s="114" t="s">
        <v>1256</v>
      </c>
      <c r="D422" s="114" t="s">
        <v>1277</v>
      </c>
      <c r="E422" s="115">
        <v>43447</v>
      </c>
      <c r="F422" s="116">
        <v>168.95</v>
      </c>
      <c r="G422" s="117">
        <v>1</v>
      </c>
      <c r="H422" s="124">
        <f t="shared" si="6"/>
        <v>168.95</v>
      </c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3"/>
    </row>
    <row r="423" spans="1:32" ht="16.5" x14ac:dyDescent="0.3">
      <c r="A423" s="113" t="s">
        <v>1297</v>
      </c>
      <c r="B423" s="114" t="s">
        <v>1308</v>
      </c>
      <c r="C423" s="114" t="s">
        <v>1266</v>
      </c>
      <c r="D423" s="114" t="s">
        <v>1274</v>
      </c>
      <c r="E423" s="115">
        <v>43447</v>
      </c>
      <c r="F423" s="116">
        <v>340.95</v>
      </c>
      <c r="G423" s="117">
        <v>1</v>
      </c>
      <c r="H423" s="124">
        <f t="shared" si="6"/>
        <v>340.95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3"/>
    </row>
    <row r="424" spans="1:32" ht="16.5" x14ac:dyDescent="0.3">
      <c r="A424" s="113" t="s">
        <v>1288</v>
      </c>
      <c r="B424" s="114" t="s">
        <v>1301</v>
      </c>
      <c r="C424" s="114" t="s">
        <v>2</v>
      </c>
      <c r="D424" s="114" t="s">
        <v>1275</v>
      </c>
      <c r="E424" s="115">
        <v>43448</v>
      </c>
      <c r="F424" s="116">
        <v>799.95</v>
      </c>
      <c r="G424" s="117">
        <v>7</v>
      </c>
      <c r="H424" s="124">
        <f t="shared" si="6"/>
        <v>5599.6500000000005</v>
      </c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3"/>
    </row>
    <row r="425" spans="1:32" ht="16.5" x14ac:dyDescent="0.3">
      <c r="A425" s="113" t="s">
        <v>1298</v>
      </c>
      <c r="B425" s="114" t="s">
        <v>1300</v>
      </c>
      <c r="C425" s="114" t="s">
        <v>5</v>
      </c>
      <c r="D425" s="114" t="s">
        <v>1273</v>
      </c>
      <c r="E425" s="115">
        <v>43450</v>
      </c>
      <c r="F425" s="116">
        <v>799.95</v>
      </c>
      <c r="G425" s="117">
        <v>13</v>
      </c>
      <c r="H425" s="124">
        <f t="shared" si="6"/>
        <v>10399.35</v>
      </c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3"/>
    </row>
    <row r="426" spans="1:32" ht="16.5" x14ac:dyDescent="0.3">
      <c r="A426" s="113" t="s">
        <v>1297</v>
      </c>
      <c r="B426" s="114" t="s">
        <v>1305</v>
      </c>
      <c r="C426" s="114" t="s">
        <v>2</v>
      </c>
      <c r="D426" s="114" t="s">
        <v>1275</v>
      </c>
      <c r="E426" s="115">
        <v>43451</v>
      </c>
      <c r="F426" s="116">
        <v>340.95</v>
      </c>
      <c r="G426" s="117">
        <v>9</v>
      </c>
      <c r="H426" s="124">
        <f t="shared" si="6"/>
        <v>3068.5499999999997</v>
      </c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3"/>
    </row>
    <row r="427" spans="1:32" ht="16.5" x14ac:dyDescent="0.3">
      <c r="A427" s="113" t="s">
        <v>1288</v>
      </c>
      <c r="B427" s="114" t="s">
        <v>1301</v>
      </c>
      <c r="C427" s="114" t="s">
        <v>1266</v>
      </c>
      <c r="D427" s="114" t="s">
        <v>1273</v>
      </c>
      <c r="E427" s="115">
        <v>43451</v>
      </c>
      <c r="F427" s="116">
        <v>340.95</v>
      </c>
      <c r="G427" s="117">
        <v>13</v>
      </c>
      <c r="H427" s="124">
        <f t="shared" si="6"/>
        <v>4432.3499999999995</v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3"/>
    </row>
    <row r="428" spans="1:32" ht="16.5" x14ac:dyDescent="0.3">
      <c r="A428" s="113" t="s">
        <v>1298</v>
      </c>
      <c r="B428" s="114" t="s">
        <v>1306</v>
      </c>
      <c r="C428" s="114" t="s">
        <v>2</v>
      </c>
      <c r="D428" s="114" t="s">
        <v>1277</v>
      </c>
      <c r="E428" s="115">
        <v>43451</v>
      </c>
      <c r="F428" s="116">
        <v>340.95</v>
      </c>
      <c r="G428" s="117">
        <v>2</v>
      </c>
      <c r="H428" s="124">
        <f t="shared" si="6"/>
        <v>681.9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3"/>
    </row>
    <row r="429" spans="1:32" ht="16.5" x14ac:dyDescent="0.3">
      <c r="A429" s="113" t="s">
        <v>1289</v>
      </c>
      <c r="B429" s="114" t="s">
        <v>1307</v>
      </c>
      <c r="C429" s="114" t="s">
        <v>1256</v>
      </c>
      <c r="D429" s="114" t="s">
        <v>1277</v>
      </c>
      <c r="E429" s="115">
        <v>43452</v>
      </c>
      <c r="F429" s="116">
        <v>79.989999999999995</v>
      </c>
      <c r="G429" s="117">
        <v>4</v>
      </c>
      <c r="H429" s="124">
        <f t="shared" si="6"/>
        <v>319.95999999999998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3"/>
    </row>
    <row r="430" spans="1:32" ht="16.5" x14ac:dyDescent="0.3">
      <c r="A430" s="113" t="s">
        <v>1290</v>
      </c>
      <c r="B430" s="114" t="s">
        <v>1300</v>
      </c>
      <c r="C430" s="114" t="s">
        <v>1256</v>
      </c>
      <c r="D430" s="114" t="s">
        <v>1276</v>
      </c>
      <c r="E430" s="115">
        <v>43453</v>
      </c>
      <c r="F430" s="116">
        <v>799.95</v>
      </c>
      <c r="G430" s="117">
        <v>14</v>
      </c>
      <c r="H430" s="124">
        <f t="shared" si="6"/>
        <v>11199.300000000001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3"/>
    </row>
    <row r="431" spans="1:32" ht="16.5" x14ac:dyDescent="0.3">
      <c r="A431" s="113" t="s">
        <v>1291</v>
      </c>
      <c r="B431" s="114" t="s">
        <v>1301</v>
      </c>
      <c r="C431" s="114" t="s">
        <v>2</v>
      </c>
      <c r="D431" s="114" t="s">
        <v>1277</v>
      </c>
      <c r="E431" s="115">
        <v>43454</v>
      </c>
      <c r="F431" s="116">
        <v>340.95</v>
      </c>
      <c r="G431" s="117">
        <v>11</v>
      </c>
      <c r="H431" s="124">
        <f t="shared" si="6"/>
        <v>3750.45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3"/>
    </row>
    <row r="432" spans="1:32" ht="16.5" x14ac:dyDescent="0.3">
      <c r="A432" s="113" t="s">
        <v>1292</v>
      </c>
      <c r="B432" s="114" t="s">
        <v>1301</v>
      </c>
      <c r="C432" s="114" t="s">
        <v>2</v>
      </c>
      <c r="D432" s="114" t="s">
        <v>1277</v>
      </c>
      <c r="E432" s="115">
        <v>43454</v>
      </c>
      <c r="F432" s="116">
        <v>168.95</v>
      </c>
      <c r="G432" s="117">
        <v>11</v>
      </c>
      <c r="H432" s="124">
        <f t="shared" si="6"/>
        <v>1858.4499999999998</v>
      </c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3"/>
    </row>
    <row r="433" spans="1:32" ht="16.5" x14ac:dyDescent="0.3">
      <c r="A433" s="113" t="s">
        <v>1293</v>
      </c>
      <c r="B433" s="114" t="s">
        <v>1307</v>
      </c>
      <c r="C433" s="114" t="s">
        <v>1256</v>
      </c>
      <c r="D433" s="114" t="s">
        <v>1273</v>
      </c>
      <c r="E433" s="115">
        <v>43455</v>
      </c>
      <c r="F433" s="116">
        <v>799.95</v>
      </c>
      <c r="G433" s="117">
        <v>11</v>
      </c>
      <c r="H433" s="124">
        <f t="shared" si="6"/>
        <v>8799.4500000000007</v>
      </c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3"/>
    </row>
    <row r="434" spans="1:32" ht="16.5" x14ac:dyDescent="0.3">
      <c r="A434" s="113" t="s">
        <v>1299</v>
      </c>
      <c r="B434" s="114" t="s">
        <v>1308</v>
      </c>
      <c r="C434" s="114" t="s">
        <v>2</v>
      </c>
      <c r="D434" s="114" t="s">
        <v>1273</v>
      </c>
      <c r="E434" s="115">
        <v>43455</v>
      </c>
      <c r="F434" s="116">
        <v>79.989999999999995</v>
      </c>
      <c r="G434" s="117">
        <v>19</v>
      </c>
      <c r="H434" s="124">
        <f t="shared" si="6"/>
        <v>1519.81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3"/>
    </row>
    <row r="435" spans="1:32" ht="16.5" x14ac:dyDescent="0.3">
      <c r="A435" s="113" t="s">
        <v>1294</v>
      </c>
      <c r="B435" s="114" t="s">
        <v>1303</v>
      </c>
      <c r="C435" s="114" t="s">
        <v>2</v>
      </c>
      <c r="D435" s="114" t="s">
        <v>1274</v>
      </c>
      <c r="E435" s="115">
        <v>43457</v>
      </c>
      <c r="F435" s="116">
        <v>799.95</v>
      </c>
      <c r="G435" s="117">
        <v>6</v>
      </c>
      <c r="H435" s="124">
        <f t="shared" si="6"/>
        <v>4799.7000000000007</v>
      </c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3"/>
    </row>
    <row r="436" spans="1:32" ht="16.5" x14ac:dyDescent="0.3">
      <c r="A436" s="113" t="s">
        <v>1295</v>
      </c>
      <c r="B436" s="114" t="s">
        <v>1301</v>
      </c>
      <c r="C436" s="114" t="s">
        <v>2</v>
      </c>
      <c r="D436" s="114" t="s">
        <v>1275</v>
      </c>
      <c r="E436" s="115">
        <v>43458</v>
      </c>
      <c r="F436" s="116">
        <v>168.95</v>
      </c>
      <c r="G436" s="117">
        <v>9</v>
      </c>
      <c r="H436" s="124">
        <f t="shared" si="6"/>
        <v>1520.55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3"/>
    </row>
    <row r="437" spans="1:32" ht="16.5" x14ac:dyDescent="0.3">
      <c r="A437" s="113" t="s">
        <v>1296</v>
      </c>
      <c r="B437" s="114" t="s">
        <v>1307</v>
      </c>
      <c r="C437" s="114" t="s">
        <v>1266</v>
      </c>
      <c r="D437" s="114" t="s">
        <v>1273</v>
      </c>
      <c r="E437" s="115">
        <v>43458</v>
      </c>
      <c r="F437" s="116">
        <v>168.95</v>
      </c>
      <c r="G437" s="117">
        <v>19</v>
      </c>
      <c r="H437" s="124">
        <f t="shared" si="6"/>
        <v>3210.0499999999997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3"/>
    </row>
    <row r="438" spans="1:32" ht="16.5" x14ac:dyDescent="0.3">
      <c r="A438" s="113" t="s">
        <v>1297</v>
      </c>
      <c r="B438" s="114" t="s">
        <v>1302</v>
      </c>
      <c r="C438" s="114" t="s">
        <v>2</v>
      </c>
      <c r="D438" s="114" t="s">
        <v>1277</v>
      </c>
      <c r="E438" s="115">
        <v>43458</v>
      </c>
      <c r="F438" s="116">
        <v>79.989999999999995</v>
      </c>
      <c r="G438" s="117">
        <v>3</v>
      </c>
      <c r="H438" s="124">
        <f t="shared" si="6"/>
        <v>239.96999999999997</v>
      </c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3"/>
    </row>
    <row r="439" spans="1:32" ht="16.5" x14ac:dyDescent="0.3">
      <c r="A439" s="113" t="s">
        <v>1288</v>
      </c>
      <c r="B439" s="114" t="s">
        <v>1307</v>
      </c>
      <c r="C439" s="114" t="s">
        <v>1266</v>
      </c>
      <c r="D439" s="114" t="s">
        <v>1273</v>
      </c>
      <c r="E439" s="115">
        <v>43459</v>
      </c>
      <c r="F439" s="116">
        <v>799.95</v>
      </c>
      <c r="G439" s="117">
        <v>20</v>
      </c>
      <c r="H439" s="124">
        <f t="shared" si="6"/>
        <v>15999</v>
      </c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3"/>
    </row>
    <row r="440" spans="1:32" ht="16.5" x14ac:dyDescent="0.3">
      <c r="A440" s="113" t="s">
        <v>1298</v>
      </c>
      <c r="B440" s="114" t="s">
        <v>1307</v>
      </c>
      <c r="C440" s="114" t="s">
        <v>2</v>
      </c>
      <c r="D440" s="114" t="s">
        <v>1277</v>
      </c>
      <c r="E440" s="115">
        <v>43459</v>
      </c>
      <c r="F440" s="116">
        <v>168.95</v>
      </c>
      <c r="G440" s="117">
        <v>12</v>
      </c>
      <c r="H440" s="124">
        <f t="shared" si="6"/>
        <v>2027.3999999999999</v>
      </c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3"/>
    </row>
    <row r="441" spans="1:32" ht="16.5" x14ac:dyDescent="0.3">
      <c r="A441" s="113" t="s">
        <v>1289</v>
      </c>
      <c r="B441" s="114" t="s">
        <v>1300</v>
      </c>
      <c r="C441" s="114" t="s">
        <v>5</v>
      </c>
      <c r="D441" s="114" t="s">
        <v>1277</v>
      </c>
      <c r="E441" s="115">
        <v>43459</v>
      </c>
      <c r="F441" s="116">
        <v>79.989999999999995</v>
      </c>
      <c r="G441" s="117">
        <v>1</v>
      </c>
      <c r="H441" s="124">
        <f t="shared" si="6"/>
        <v>79.989999999999995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3"/>
    </row>
    <row r="442" spans="1:32" ht="16.5" x14ac:dyDescent="0.3">
      <c r="A442" s="113" t="s">
        <v>1290</v>
      </c>
      <c r="B442" s="114" t="s">
        <v>1304</v>
      </c>
      <c r="C442" s="114" t="s">
        <v>1266</v>
      </c>
      <c r="D442" s="114" t="s">
        <v>1275</v>
      </c>
      <c r="E442" s="115">
        <v>43461</v>
      </c>
      <c r="F442" s="116">
        <v>340.95</v>
      </c>
      <c r="G442" s="117">
        <v>3</v>
      </c>
      <c r="H442" s="124">
        <f t="shared" si="6"/>
        <v>1022.8499999999999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3"/>
    </row>
    <row r="443" spans="1:32" ht="16.5" x14ac:dyDescent="0.3">
      <c r="A443" s="113" t="s">
        <v>1291</v>
      </c>
      <c r="B443" s="114" t="s">
        <v>1301</v>
      </c>
      <c r="C443" s="114" t="s">
        <v>1256</v>
      </c>
      <c r="D443" s="114" t="s">
        <v>1273</v>
      </c>
      <c r="E443" s="115">
        <v>43461</v>
      </c>
      <c r="F443" s="116">
        <v>340.95</v>
      </c>
      <c r="G443" s="117">
        <v>16</v>
      </c>
      <c r="H443" s="124">
        <f t="shared" si="6"/>
        <v>5455.2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3"/>
    </row>
    <row r="444" spans="1:32" ht="16.5" x14ac:dyDescent="0.3">
      <c r="A444" s="113" t="s">
        <v>1292</v>
      </c>
      <c r="B444" s="114" t="s">
        <v>1305</v>
      </c>
      <c r="C444" s="114" t="s">
        <v>2</v>
      </c>
      <c r="D444" s="114" t="s">
        <v>1277</v>
      </c>
      <c r="E444" s="115">
        <v>43461</v>
      </c>
      <c r="F444" s="116">
        <v>340.95</v>
      </c>
      <c r="G444" s="117">
        <v>3</v>
      </c>
      <c r="H444" s="124">
        <f t="shared" si="6"/>
        <v>1022.8499999999999</v>
      </c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3"/>
    </row>
    <row r="445" spans="1:32" ht="16.5" x14ac:dyDescent="0.3">
      <c r="A445" s="113" t="s">
        <v>1293</v>
      </c>
      <c r="B445" s="114" t="s">
        <v>1304</v>
      </c>
      <c r="C445" s="114" t="s">
        <v>2</v>
      </c>
      <c r="D445" s="114" t="s">
        <v>1273</v>
      </c>
      <c r="E445" s="115">
        <v>43462</v>
      </c>
      <c r="F445" s="116">
        <v>168.95</v>
      </c>
      <c r="G445" s="117">
        <v>20</v>
      </c>
      <c r="H445" s="124">
        <f t="shared" si="6"/>
        <v>3379</v>
      </c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3"/>
    </row>
    <row r="446" spans="1:32" ht="16.5" x14ac:dyDescent="0.3">
      <c r="A446" s="113" t="s">
        <v>1299</v>
      </c>
      <c r="B446" s="114" t="s">
        <v>1305</v>
      </c>
      <c r="C446" s="114" t="s">
        <v>2</v>
      </c>
      <c r="D446" s="114" t="s">
        <v>1277</v>
      </c>
      <c r="E446" s="115">
        <v>43462</v>
      </c>
      <c r="F446" s="116">
        <v>340.95</v>
      </c>
      <c r="G446" s="117">
        <v>8</v>
      </c>
      <c r="H446" s="124">
        <f t="shared" si="6"/>
        <v>2727.6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3"/>
    </row>
    <row r="447" spans="1:32" ht="16.5" x14ac:dyDescent="0.3">
      <c r="A447" s="113" t="s">
        <v>1294</v>
      </c>
      <c r="B447" s="114" t="s">
        <v>1305</v>
      </c>
      <c r="C447" s="114" t="s">
        <v>5</v>
      </c>
      <c r="D447" s="114" t="s">
        <v>1274</v>
      </c>
      <c r="E447" s="115">
        <v>43462</v>
      </c>
      <c r="F447" s="116">
        <v>340.95</v>
      </c>
      <c r="G447" s="117">
        <v>9</v>
      </c>
      <c r="H447" s="124">
        <f t="shared" si="6"/>
        <v>3068.5499999999997</v>
      </c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3"/>
    </row>
    <row r="448" spans="1:32" ht="16.5" x14ac:dyDescent="0.3">
      <c r="A448" s="113" t="s">
        <v>1295</v>
      </c>
      <c r="B448" s="114" t="s">
        <v>1306</v>
      </c>
      <c r="C448" s="114" t="s">
        <v>5</v>
      </c>
      <c r="D448" s="114" t="s">
        <v>1275</v>
      </c>
      <c r="E448" s="115">
        <v>43464</v>
      </c>
      <c r="F448" s="116">
        <v>340.95</v>
      </c>
      <c r="G448" s="117">
        <v>12</v>
      </c>
      <c r="H448" s="124">
        <f t="shared" si="6"/>
        <v>4091.3999999999996</v>
      </c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3"/>
    </row>
    <row r="449" spans="1:32" ht="16.5" x14ac:dyDescent="0.3">
      <c r="A449" s="113" t="s">
        <v>1296</v>
      </c>
      <c r="B449" s="114" t="s">
        <v>1301</v>
      </c>
      <c r="C449" s="114" t="s">
        <v>2</v>
      </c>
      <c r="D449" s="114" t="s">
        <v>1273</v>
      </c>
      <c r="E449" s="115">
        <v>43464</v>
      </c>
      <c r="F449" s="116">
        <v>168.95</v>
      </c>
      <c r="G449" s="117">
        <v>9</v>
      </c>
      <c r="H449" s="124">
        <f t="shared" si="6"/>
        <v>1520.55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3"/>
    </row>
    <row r="450" spans="1:32" ht="16.5" x14ac:dyDescent="0.3">
      <c r="A450" s="113" t="s">
        <v>1297</v>
      </c>
      <c r="B450" s="114" t="s">
        <v>1307</v>
      </c>
      <c r="C450" s="114" t="s">
        <v>2</v>
      </c>
      <c r="D450" s="114" t="s">
        <v>1273</v>
      </c>
      <c r="E450" s="115">
        <v>43464</v>
      </c>
      <c r="F450" s="116">
        <v>79.989999999999995</v>
      </c>
      <c r="G450" s="117">
        <v>20</v>
      </c>
      <c r="H450" s="124">
        <f t="shared" si="6"/>
        <v>1599.8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3"/>
    </row>
    <row r="451" spans="1:32" ht="16.5" x14ac:dyDescent="0.3">
      <c r="A451" s="113" t="s">
        <v>1288</v>
      </c>
      <c r="B451" s="114" t="s">
        <v>1304</v>
      </c>
      <c r="C451" s="114" t="s">
        <v>1266</v>
      </c>
      <c r="D451" s="114" t="s">
        <v>1277</v>
      </c>
      <c r="E451" s="115">
        <v>43464</v>
      </c>
      <c r="F451" s="116">
        <v>340.95</v>
      </c>
      <c r="G451" s="117">
        <v>6</v>
      </c>
      <c r="H451" s="124">
        <f t="shared" ref="H451:H514" si="7">F451*G451</f>
        <v>2045.6999999999998</v>
      </c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3"/>
    </row>
    <row r="452" spans="1:32" ht="16.5" x14ac:dyDescent="0.3">
      <c r="A452" s="113" t="s">
        <v>1298</v>
      </c>
      <c r="B452" s="114" t="s">
        <v>1307</v>
      </c>
      <c r="C452" s="114" t="s">
        <v>1266</v>
      </c>
      <c r="D452" s="114" t="s">
        <v>1274</v>
      </c>
      <c r="E452" s="115">
        <v>43464</v>
      </c>
      <c r="F452" s="116">
        <v>79.989999999999995</v>
      </c>
      <c r="G452" s="117">
        <v>1</v>
      </c>
      <c r="H452" s="124">
        <f t="shared" si="7"/>
        <v>79.989999999999995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3"/>
    </row>
    <row r="453" spans="1:32" ht="16.5" x14ac:dyDescent="0.3">
      <c r="A453" s="113" t="s">
        <v>1289</v>
      </c>
      <c r="B453" s="114" t="s">
        <v>1303</v>
      </c>
      <c r="C453" s="114" t="s">
        <v>1266</v>
      </c>
      <c r="D453" s="114" t="s">
        <v>1276</v>
      </c>
      <c r="E453" s="115">
        <v>43464</v>
      </c>
      <c r="F453" s="116">
        <v>79.989999999999995</v>
      </c>
      <c r="G453" s="117">
        <v>5</v>
      </c>
      <c r="H453" s="124">
        <f t="shared" si="7"/>
        <v>399.95</v>
      </c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3"/>
    </row>
    <row r="454" spans="1:32" ht="16.5" x14ac:dyDescent="0.3">
      <c r="A454" s="113" t="s">
        <v>1290</v>
      </c>
      <c r="B454" s="114" t="s">
        <v>1305</v>
      </c>
      <c r="C454" s="114" t="s">
        <v>1266</v>
      </c>
      <c r="D454" s="114" t="s">
        <v>1276</v>
      </c>
      <c r="E454" s="115">
        <v>43464</v>
      </c>
      <c r="F454" s="116">
        <v>168.95</v>
      </c>
      <c r="G454" s="117">
        <v>3</v>
      </c>
      <c r="H454" s="124">
        <f t="shared" si="7"/>
        <v>506.84999999999997</v>
      </c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3"/>
    </row>
    <row r="455" spans="1:32" ht="16.5" x14ac:dyDescent="0.3">
      <c r="A455" s="113" t="s">
        <v>1291</v>
      </c>
      <c r="B455" s="114" t="s">
        <v>1303</v>
      </c>
      <c r="C455" s="114" t="s">
        <v>2</v>
      </c>
      <c r="D455" s="114" t="s">
        <v>1273</v>
      </c>
      <c r="E455" s="115">
        <v>43466</v>
      </c>
      <c r="F455" s="116">
        <v>79.989999999999995</v>
      </c>
      <c r="G455" s="117">
        <v>9</v>
      </c>
      <c r="H455" s="124">
        <f t="shared" si="7"/>
        <v>719.91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3"/>
    </row>
    <row r="456" spans="1:32" ht="16.5" x14ac:dyDescent="0.3">
      <c r="A456" s="113" t="s">
        <v>1292</v>
      </c>
      <c r="B456" s="114" t="s">
        <v>1306</v>
      </c>
      <c r="C456" s="114" t="s">
        <v>2</v>
      </c>
      <c r="D456" s="114" t="s">
        <v>1274</v>
      </c>
      <c r="E456" s="115">
        <v>43466</v>
      </c>
      <c r="F456" s="116">
        <v>168.95</v>
      </c>
      <c r="G456" s="117">
        <v>4</v>
      </c>
      <c r="H456" s="124">
        <f t="shared" si="7"/>
        <v>675.8</v>
      </c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3"/>
    </row>
    <row r="457" spans="1:32" ht="16.5" x14ac:dyDescent="0.3">
      <c r="A457" s="113" t="s">
        <v>1293</v>
      </c>
      <c r="B457" s="114" t="s">
        <v>1300</v>
      </c>
      <c r="C457" s="114" t="s">
        <v>5</v>
      </c>
      <c r="D457" s="114" t="s">
        <v>1274</v>
      </c>
      <c r="E457" s="115">
        <v>43466</v>
      </c>
      <c r="F457" s="116">
        <v>79.989999999999995</v>
      </c>
      <c r="G457" s="117">
        <v>11</v>
      </c>
      <c r="H457" s="124">
        <f t="shared" si="7"/>
        <v>879.89</v>
      </c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3"/>
    </row>
    <row r="458" spans="1:32" ht="16.5" x14ac:dyDescent="0.3">
      <c r="A458" s="113" t="s">
        <v>1299</v>
      </c>
      <c r="B458" s="114" t="s">
        <v>1308</v>
      </c>
      <c r="C458" s="114" t="s">
        <v>1266</v>
      </c>
      <c r="D458" s="114" t="s">
        <v>1274</v>
      </c>
      <c r="E458" s="115">
        <v>43466</v>
      </c>
      <c r="F458" s="116">
        <v>168.95</v>
      </c>
      <c r="G458" s="117">
        <v>15</v>
      </c>
      <c r="H458" s="124">
        <f t="shared" si="7"/>
        <v>2534.25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3"/>
    </row>
    <row r="459" spans="1:32" ht="16.5" x14ac:dyDescent="0.3">
      <c r="A459" s="113" t="s">
        <v>1294</v>
      </c>
      <c r="B459" s="114" t="s">
        <v>1301</v>
      </c>
      <c r="C459" s="114" t="s">
        <v>1266</v>
      </c>
      <c r="D459" s="114" t="s">
        <v>1276</v>
      </c>
      <c r="E459" s="115">
        <v>43466</v>
      </c>
      <c r="F459" s="116">
        <v>340.95</v>
      </c>
      <c r="G459" s="117">
        <v>8</v>
      </c>
      <c r="H459" s="124">
        <f t="shared" si="7"/>
        <v>2727.6</v>
      </c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3"/>
    </row>
    <row r="460" spans="1:32" ht="16.5" x14ac:dyDescent="0.3">
      <c r="A460" s="113" t="s">
        <v>1295</v>
      </c>
      <c r="B460" s="114" t="s">
        <v>1307</v>
      </c>
      <c r="C460" s="114" t="s">
        <v>5</v>
      </c>
      <c r="D460" s="114" t="s">
        <v>1273</v>
      </c>
      <c r="E460" s="115">
        <v>43467</v>
      </c>
      <c r="F460" s="116">
        <v>340.95</v>
      </c>
      <c r="G460" s="117">
        <v>12</v>
      </c>
      <c r="H460" s="124">
        <f t="shared" si="7"/>
        <v>4091.3999999999996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3"/>
    </row>
    <row r="461" spans="1:32" ht="16.5" x14ac:dyDescent="0.3">
      <c r="A461" s="113" t="s">
        <v>1296</v>
      </c>
      <c r="B461" s="114" t="s">
        <v>1307</v>
      </c>
      <c r="C461" s="114" t="s">
        <v>1256</v>
      </c>
      <c r="D461" s="114" t="s">
        <v>1277</v>
      </c>
      <c r="E461" s="115">
        <v>43467</v>
      </c>
      <c r="F461" s="116">
        <v>340.95</v>
      </c>
      <c r="G461" s="117">
        <v>4</v>
      </c>
      <c r="H461" s="124">
        <f t="shared" si="7"/>
        <v>1363.8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3"/>
    </row>
    <row r="462" spans="1:32" ht="16.5" x14ac:dyDescent="0.3">
      <c r="A462" s="113" t="s">
        <v>1297</v>
      </c>
      <c r="B462" s="114" t="s">
        <v>1304</v>
      </c>
      <c r="C462" s="114" t="s">
        <v>2</v>
      </c>
      <c r="D462" s="114" t="s">
        <v>1275</v>
      </c>
      <c r="E462" s="115">
        <v>43472</v>
      </c>
      <c r="F462" s="116">
        <v>340.95</v>
      </c>
      <c r="G462" s="117">
        <v>2</v>
      </c>
      <c r="H462" s="124">
        <f t="shared" si="7"/>
        <v>681.9</v>
      </c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3"/>
    </row>
    <row r="463" spans="1:32" ht="16.5" x14ac:dyDescent="0.3">
      <c r="A463" s="113" t="s">
        <v>1288</v>
      </c>
      <c r="B463" s="114" t="s">
        <v>1308</v>
      </c>
      <c r="C463" s="114" t="s">
        <v>5</v>
      </c>
      <c r="D463" s="114" t="s">
        <v>1277</v>
      </c>
      <c r="E463" s="115">
        <v>43472</v>
      </c>
      <c r="F463" s="116">
        <v>168.95</v>
      </c>
      <c r="G463" s="117">
        <v>15</v>
      </c>
      <c r="H463" s="124">
        <f t="shared" si="7"/>
        <v>2534.25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3"/>
    </row>
    <row r="464" spans="1:32" ht="16.5" x14ac:dyDescent="0.3">
      <c r="A464" s="113" t="s">
        <v>1298</v>
      </c>
      <c r="B464" s="114" t="s">
        <v>1304</v>
      </c>
      <c r="C464" s="114" t="s">
        <v>5</v>
      </c>
      <c r="D464" s="114" t="s">
        <v>1276</v>
      </c>
      <c r="E464" s="115">
        <v>43472</v>
      </c>
      <c r="F464" s="116">
        <v>79.989999999999995</v>
      </c>
      <c r="G464" s="117">
        <v>1</v>
      </c>
      <c r="H464" s="124">
        <f t="shared" si="7"/>
        <v>79.989999999999995</v>
      </c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3"/>
    </row>
    <row r="465" spans="1:32" ht="16.5" x14ac:dyDescent="0.3">
      <c r="A465" s="113" t="s">
        <v>1289</v>
      </c>
      <c r="B465" s="114" t="s">
        <v>1300</v>
      </c>
      <c r="C465" s="114" t="s">
        <v>1266</v>
      </c>
      <c r="D465" s="114" t="s">
        <v>1273</v>
      </c>
      <c r="E465" s="115">
        <v>43473</v>
      </c>
      <c r="F465" s="116">
        <v>799.95</v>
      </c>
      <c r="G465" s="117">
        <v>18</v>
      </c>
      <c r="H465" s="124">
        <f t="shared" si="7"/>
        <v>14399.1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3"/>
    </row>
    <row r="466" spans="1:32" ht="16.5" x14ac:dyDescent="0.3">
      <c r="A466" s="113" t="s">
        <v>1290</v>
      </c>
      <c r="B466" s="114" t="s">
        <v>1307</v>
      </c>
      <c r="C466" s="114" t="s">
        <v>2</v>
      </c>
      <c r="D466" s="114" t="s">
        <v>1273</v>
      </c>
      <c r="E466" s="115">
        <v>43473</v>
      </c>
      <c r="F466" s="116">
        <v>168.95</v>
      </c>
      <c r="G466" s="117">
        <v>20</v>
      </c>
      <c r="H466" s="124">
        <f t="shared" si="7"/>
        <v>3379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3"/>
    </row>
    <row r="467" spans="1:32" ht="16.5" x14ac:dyDescent="0.3">
      <c r="A467" s="113" t="s">
        <v>1291</v>
      </c>
      <c r="B467" s="114" t="s">
        <v>1300</v>
      </c>
      <c r="C467" s="114" t="s">
        <v>2</v>
      </c>
      <c r="D467" s="114" t="s">
        <v>1274</v>
      </c>
      <c r="E467" s="115">
        <v>43473</v>
      </c>
      <c r="F467" s="116">
        <v>168.95</v>
      </c>
      <c r="G467" s="117">
        <v>4</v>
      </c>
      <c r="H467" s="124">
        <f t="shared" si="7"/>
        <v>675.8</v>
      </c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3"/>
    </row>
    <row r="468" spans="1:32" ht="16.5" x14ac:dyDescent="0.3">
      <c r="A468" s="113" t="s">
        <v>1292</v>
      </c>
      <c r="B468" s="114" t="s">
        <v>1300</v>
      </c>
      <c r="C468" s="114" t="s">
        <v>1266</v>
      </c>
      <c r="D468" s="114" t="s">
        <v>1275</v>
      </c>
      <c r="E468" s="115">
        <v>43474</v>
      </c>
      <c r="F468" s="116">
        <v>340.95</v>
      </c>
      <c r="G468" s="117">
        <v>11</v>
      </c>
      <c r="H468" s="124">
        <f t="shared" si="7"/>
        <v>3750.45</v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3"/>
    </row>
    <row r="469" spans="1:32" ht="16.5" x14ac:dyDescent="0.3">
      <c r="A469" s="113" t="s">
        <v>1293</v>
      </c>
      <c r="B469" s="114" t="s">
        <v>1301</v>
      </c>
      <c r="C469" s="114" t="s">
        <v>2</v>
      </c>
      <c r="D469" s="114" t="s">
        <v>1275</v>
      </c>
      <c r="E469" s="115">
        <v>43474</v>
      </c>
      <c r="F469" s="116">
        <v>340.95</v>
      </c>
      <c r="G469" s="117">
        <v>1</v>
      </c>
      <c r="H469" s="124">
        <f t="shared" si="7"/>
        <v>340.95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3"/>
    </row>
    <row r="470" spans="1:32" ht="16.5" x14ac:dyDescent="0.3">
      <c r="A470" s="113" t="s">
        <v>1299</v>
      </c>
      <c r="B470" s="114" t="s">
        <v>1305</v>
      </c>
      <c r="C470" s="114" t="s">
        <v>1256</v>
      </c>
      <c r="D470" s="114" t="s">
        <v>1277</v>
      </c>
      <c r="E470" s="115">
        <v>43474</v>
      </c>
      <c r="F470" s="116">
        <v>340.95</v>
      </c>
      <c r="G470" s="117">
        <v>7</v>
      </c>
      <c r="H470" s="124">
        <f t="shared" si="7"/>
        <v>2386.65</v>
      </c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3"/>
    </row>
    <row r="471" spans="1:32" ht="16.5" x14ac:dyDescent="0.3">
      <c r="A471" s="113" t="s">
        <v>1294</v>
      </c>
      <c r="B471" s="114" t="s">
        <v>1302</v>
      </c>
      <c r="C471" s="114" t="s">
        <v>5</v>
      </c>
      <c r="D471" s="114" t="s">
        <v>1275</v>
      </c>
      <c r="E471" s="115">
        <v>43475</v>
      </c>
      <c r="F471" s="116">
        <v>799.95</v>
      </c>
      <c r="G471" s="117">
        <v>7</v>
      </c>
      <c r="H471" s="124">
        <f t="shared" si="7"/>
        <v>5599.6500000000005</v>
      </c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3"/>
    </row>
    <row r="472" spans="1:32" ht="16.5" x14ac:dyDescent="0.3">
      <c r="A472" s="113" t="s">
        <v>1295</v>
      </c>
      <c r="B472" s="114" t="s">
        <v>1301</v>
      </c>
      <c r="C472" s="114" t="s">
        <v>1256</v>
      </c>
      <c r="D472" s="114" t="s">
        <v>1275</v>
      </c>
      <c r="E472" s="115">
        <v>43475</v>
      </c>
      <c r="F472" s="116">
        <v>799.95</v>
      </c>
      <c r="G472" s="117">
        <v>8</v>
      </c>
      <c r="H472" s="124">
        <f t="shared" si="7"/>
        <v>6399.6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3"/>
    </row>
    <row r="473" spans="1:32" ht="16.5" x14ac:dyDescent="0.3">
      <c r="A473" s="113" t="s">
        <v>1296</v>
      </c>
      <c r="B473" s="114" t="s">
        <v>1306</v>
      </c>
      <c r="C473" s="114" t="s">
        <v>1266</v>
      </c>
      <c r="D473" s="114" t="s">
        <v>1273</v>
      </c>
      <c r="E473" s="115">
        <v>43475</v>
      </c>
      <c r="F473" s="116">
        <v>79.989999999999995</v>
      </c>
      <c r="G473" s="117">
        <v>16</v>
      </c>
      <c r="H473" s="124">
        <f t="shared" si="7"/>
        <v>1279.8399999999999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3"/>
    </row>
    <row r="474" spans="1:32" ht="16.5" x14ac:dyDescent="0.3">
      <c r="A474" s="113" t="s">
        <v>1297</v>
      </c>
      <c r="B474" s="114" t="s">
        <v>1308</v>
      </c>
      <c r="C474" s="114" t="s">
        <v>2</v>
      </c>
      <c r="D474" s="114" t="s">
        <v>1273</v>
      </c>
      <c r="E474" s="115">
        <v>43475</v>
      </c>
      <c r="F474" s="116">
        <v>168.95</v>
      </c>
      <c r="G474" s="117">
        <v>16</v>
      </c>
      <c r="H474" s="124">
        <f t="shared" si="7"/>
        <v>2703.2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3"/>
    </row>
    <row r="475" spans="1:32" ht="16.5" x14ac:dyDescent="0.3">
      <c r="A475" s="113" t="s">
        <v>1288</v>
      </c>
      <c r="B475" s="114" t="s">
        <v>1302</v>
      </c>
      <c r="C475" s="114" t="s">
        <v>5</v>
      </c>
      <c r="D475" s="114" t="s">
        <v>1277</v>
      </c>
      <c r="E475" s="115">
        <v>43475</v>
      </c>
      <c r="F475" s="116">
        <v>168.95</v>
      </c>
      <c r="G475" s="117">
        <v>6</v>
      </c>
      <c r="H475" s="124">
        <f t="shared" si="7"/>
        <v>1013.6999999999999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3"/>
    </row>
    <row r="476" spans="1:32" ht="16.5" x14ac:dyDescent="0.3">
      <c r="A476" s="113" t="s">
        <v>1298</v>
      </c>
      <c r="B476" s="114" t="s">
        <v>1303</v>
      </c>
      <c r="C476" s="114" t="s">
        <v>2</v>
      </c>
      <c r="D476" s="114" t="s">
        <v>1276</v>
      </c>
      <c r="E476" s="115">
        <v>43475</v>
      </c>
      <c r="F476" s="116">
        <v>799.95</v>
      </c>
      <c r="G476" s="117">
        <v>15</v>
      </c>
      <c r="H476" s="124">
        <f t="shared" si="7"/>
        <v>11999.25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3"/>
    </row>
    <row r="477" spans="1:32" ht="16.5" x14ac:dyDescent="0.3">
      <c r="A477" s="113" t="s">
        <v>1289</v>
      </c>
      <c r="B477" s="114" t="s">
        <v>1305</v>
      </c>
      <c r="C477" s="114" t="s">
        <v>2</v>
      </c>
      <c r="D477" s="114" t="s">
        <v>1276</v>
      </c>
      <c r="E477" s="115">
        <v>43475</v>
      </c>
      <c r="F477" s="116">
        <v>340.95</v>
      </c>
      <c r="G477" s="117">
        <v>11</v>
      </c>
      <c r="H477" s="124">
        <f t="shared" si="7"/>
        <v>3750.45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3"/>
    </row>
    <row r="478" spans="1:32" ht="16.5" x14ac:dyDescent="0.3">
      <c r="A478" s="113" t="s">
        <v>1290</v>
      </c>
      <c r="B478" s="114" t="s">
        <v>1304</v>
      </c>
      <c r="C478" s="114" t="s">
        <v>5</v>
      </c>
      <c r="D478" s="114" t="s">
        <v>1273</v>
      </c>
      <c r="E478" s="115">
        <v>43476</v>
      </c>
      <c r="F478" s="116">
        <v>168.95</v>
      </c>
      <c r="G478" s="117">
        <v>6</v>
      </c>
      <c r="H478" s="124">
        <f t="shared" si="7"/>
        <v>1013.6999999999999</v>
      </c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3"/>
    </row>
    <row r="479" spans="1:32" ht="16.5" x14ac:dyDescent="0.3">
      <c r="A479" s="113" t="s">
        <v>1291</v>
      </c>
      <c r="B479" s="114" t="s">
        <v>1305</v>
      </c>
      <c r="C479" s="114" t="s">
        <v>1256</v>
      </c>
      <c r="D479" s="114" t="s">
        <v>1276</v>
      </c>
      <c r="E479" s="115">
        <v>43476</v>
      </c>
      <c r="F479" s="116">
        <v>168.95</v>
      </c>
      <c r="G479" s="117">
        <v>11</v>
      </c>
      <c r="H479" s="124">
        <f t="shared" si="7"/>
        <v>1858.4499999999998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3"/>
    </row>
    <row r="480" spans="1:32" ht="16.5" x14ac:dyDescent="0.3">
      <c r="A480" s="113" t="s">
        <v>1292</v>
      </c>
      <c r="B480" s="114" t="s">
        <v>1306</v>
      </c>
      <c r="C480" s="114" t="s">
        <v>1266</v>
      </c>
      <c r="D480" s="114" t="s">
        <v>1276</v>
      </c>
      <c r="E480" s="115">
        <v>43476</v>
      </c>
      <c r="F480" s="116">
        <v>799.95</v>
      </c>
      <c r="G480" s="117">
        <v>7</v>
      </c>
      <c r="H480" s="124">
        <f t="shared" si="7"/>
        <v>5599.6500000000005</v>
      </c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3"/>
    </row>
    <row r="481" spans="1:32" ht="16.5" x14ac:dyDescent="0.3">
      <c r="A481" s="113" t="s">
        <v>1293</v>
      </c>
      <c r="B481" s="114" t="s">
        <v>1308</v>
      </c>
      <c r="C481" s="114" t="s">
        <v>2</v>
      </c>
      <c r="D481" s="114" t="s">
        <v>1276</v>
      </c>
      <c r="E481" s="115">
        <v>43478</v>
      </c>
      <c r="F481" s="116">
        <v>168.95</v>
      </c>
      <c r="G481" s="117">
        <v>1</v>
      </c>
      <c r="H481" s="124">
        <f t="shared" si="7"/>
        <v>168.95</v>
      </c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3"/>
    </row>
    <row r="482" spans="1:32" ht="16.5" x14ac:dyDescent="0.3">
      <c r="A482" s="113" t="s">
        <v>1299</v>
      </c>
      <c r="B482" s="114" t="s">
        <v>1300</v>
      </c>
      <c r="C482" s="114" t="s">
        <v>5</v>
      </c>
      <c r="D482" s="114" t="s">
        <v>1275</v>
      </c>
      <c r="E482" s="115">
        <v>43479</v>
      </c>
      <c r="F482" s="116">
        <v>168.95</v>
      </c>
      <c r="G482" s="117">
        <v>15</v>
      </c>
      <c r="H482" s="124">
        <f t="shared" si="7"/>
        <v>2534.25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3"/>
    </row>
    <row r="483" spans="1:32" ht="16.5" x14ac:dyDescent="0.3">
      <c r="A483" s="113" t="s">
        <v>1294</v>
      </c>
      <c r="B483" s="114" t="s">
        <v>1306</v>
      </c>
      <c r="C483" s="114" t="s">
        <v>1256</v>
      </c>
      <c r="D483" s="114" t="s">
        <v>1275</v>
      </c>
      <c r="E483" s="115">
        <v>43479</v>
      </c>
      <c r="F483" s="116">
        <v>79.989999999999995</v>
      </c>
      <c r="G483" s="117">
        <v>12</v>
      </c>
      <c r="H483" s="124">
        <f t="shared" si="7"/>
        <v>959.87999999999988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3"/>
    </row>
    <row r="484" spans="1:32" ht="16.5" x14ac:dyDescent="0.3">
      <c r="A484" s="113" t="s">
        <v>1295</v>
      </c>
      <c r="B484" s="114" t="s">
        <v>1301</v>
      </c>
      <c r="C484" s="114" t="s">
        <v>5</v>
      </c>
      <c r="D484" s="114" t="s">
        <v>1273</v>
      </c>
      <c r="E484" s="115">
        <v>43479</v>
      </c>
      <c r="F484" s="116">
        <v>168.95</v>
      </c>
      <c r="G484" s="117">
        <v>13</v>
      </c>
      <c r="H484" s="124">
        <f t="shared" si="7"/>
        <v>2196.35</v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3"/>
    </row>
    <row r="485" spans="1:32" ht="16.5" x14ac:dyDescent="0.3">
      <c r="A485" s="113" t="s">
        <v>1296</v>
      </c>
      <c r="B485" s="114" t="s">
        <v>1300</v>
      </c>
      <c r="C485" s="114" t="s">
        <v>1266</v>
      </c>
      <c r="D485" s="114" t="s">
        <v>1276</v>
      </c>
      <c r="E485" s="115">
        <v>43479</v>
      </c>
      <c r="F485" s="116">
        <v>340.95</v>
      </c>
      <c r="G485" s="117">
        <v>1</v>
      </c>
      <c r="H485" s="124">
        <f t="shared" si="7"/>
        <v>340.95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3"/>
    </row>
    <row r="486" spans="1:32" ht="16.5" x14ac:dyDescent="0.3">
      <c r="A486" s="113" t="s">
        <v>1297</v>
      </c>
      <c r="B486" s="114" t="s">
        <v>1302</v>
      </c>
      <c r="C486" s="114" t="s">
        <v>1256</v>
      </c>
      <c r="D486" s="114" t="s">
        <v>1276</v>
      </c>
      <c r="E486" s="115">
        <v>43479</v>
      </c>
      <c r="F486" s="116">
        <v>340.95</v>
      </c>
      <c r="G486" s="117">
        <v>15</v>
      </c>
      <c r="H486" s="124">
        <f t="shared" si="7"/>
        <v>5114.25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3"/>
    </row>
    <row r="487" spans="1:32" ht="16.5" x14ac:dyDescent="0.3">
      <c r="A487" s="113" t="s">
        <v>1288</v>
      </c>
      <c r="B487" s="114" t="s">
        <v>1302</v>
      </c>
      <c r="C487" s="114" t="s">
        <v>1256</v>
      </c>
      <c r="D487" s="114" t="s">
        <v>1273</v>
      </c>
      <c r="E487" s="115">
        <v>43481</v>
      </c>
      <c r="F487" s="116">
        <v>799.95</v>
      </c>
      <c r="G487" s="117">
        <v>6</v>
      </c>
      <c r="H487" s="124">
        <f t="shared" si="7"/>
        <v>4799.7000000000007</v>
      </c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3"/>
    </row>
    <row r="488" spans="1:32" ht="16.5" x14ac:dyDescent="0.3">
      <c r="A488" s="113" t="s">
        <v>1298</v>
      </c>
      <c r="B488" s="114" t="s">
        <v>1306</v>
      </c>
      <c r="C488" s="114" t="s">
        <v>5</v>
      </c>
      <c r="D488" s="114" t="s">
        <v>1276</v>
      </c>
      <c r="E488" s="115">
        <v>43481</v>
      </c>
      <c r="F488" s="116">
        <v>340.95</v>
      </c>
      <c r="G488" s="117">
        <v>13</v>
      </c>
      <c r="H488" s="124">
        <f t="shared" si="7"/>
        <v>4432.3499999999995</v>
      </c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3"/>
    </row>
    <row r="489" spans="1:32" ht="16.5" x14ac:dyDescent="0.3">
      <c r="A489" s="113" t="s">
        <v>1289</v>
      </c>
      <c r="B489" s="114" t="s">
        <v>1303</v>
      </c>
      <c r="C489" s="114" t="s">
        <v>2</v>
      </c>
      <c r="D489" s="114" t="s">
        <v>1275</v>
      </c>
      <c r="E489" s="115">
        <v>43482</v>
      </c>
      <c r="F489" s="116">
        <v>168.95</v>
      </c>
      <c r="G489" s="117">
        <v>15</v>
      </c>
      <c r="H489" s="124">
        <f t="shared" si="7"/>
        <v>2534.25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3"/>
    </row>
    <row r="490" spans="1:32" ht="16.5" x14ac:dyDescent="0.3">
      <c r="A490" s="113" t="s">
        <v>1290</v>
      </c>
      <c r="B490" s="114" t="s">
        <v>1306</v>
      </c>
      <c r="C490" s="114" t="s">
        <v>2</v>
      </c>
      <c r="D490" s="114" t="s">
        <v>1274</v>
      </c>
      <c r="E490" s="115">
        <v>43482</v>
      </c>
      <c r="F490" s="116">
        <v>340.95</v>
      </c>
      <c r="G490" s="117">
        <v>12</v>
      </c>
      <c r="H490" s="124">
        <f t="shared" si="7"/>
        <v>4091.3999999999996</v>
      </c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3"/>
    </row>
    <row r="491" spans="1:32" ht="16.5" x14ac:dyDescent="0.3">
      <c r="A491" s="113" t="s">
        <v>1291</v>
      </c>
      <c r="B491" s="114" t="s">
        <v>1308</v>
      </c>
      <c r="C491" s="114" t="s">
        <v>2</v>
      </c>
      <c r="D491" s="114" t="s">
        <v>1276</v>
      </c>
      <c r="E491" s="115">
        <v>43482</v>
      </c>
      <c r="F491" s="116">
        <v>340.95</v>
      </c>
      <c r="G491" s="117">
        <v>2</v>
      </c>
      <c r="H491" s="124">
        <f t="shared" si="7"/>
        <v>681.9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3"/>
    </row>
    <row r="492" spans="1:32" ht="16.5" x14ac:dyDescent="0.3">
      <c r="A492" s="113" t="s">
        <v>1292</v>
      </c>
      <c r="B492" s="114" t="s">
        <v>1305</v>
      </c>
      <c r="C492" s="114" t="s">
        <v>2</v>
      </c>
      <c r="D492" s="114" t="s">
        <v>1275</v>
      </c>
      <c r="E492" s="115">
        <v>43483</v>
      </c>
      <c r="F492" s="116">
        <v>79.989999999999995</v>
      </c>
      <c r="G492" s="117">
        <v>2</v>
      </c>
      <c r="H492" s="124">
        <f t="shared" si="7"/>
        <v>159.97999999999999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3"/>
    </row>
    <row r="493" spans="1:32" ht="16.5" x14ac:dyDescent="0.3">
      <c r="A493" s="113" t="s">
        <v>1293</v>
      </c>
      <c r="B493" s="114" t="s">
        <v>1301</v>
      </c>
      <c r="C493" s="114" t="s">
        <v>1266</v>
      </c>
      <c r="D493" s="114" t="s">
        <v>1273</v>
      </c>
      <c r="E493" s="115">
        <v>43483</v>
      </c>
      <c r="F493" s="116">
        <v>79.989999999999995</v>
      </c>
      <c r="G493" s="117">
        <v>8</v>
      </c>
      <c r="H493" s="124">
        <f t="shared" si="7"/>
        <v>639.91999999999996</v>
      </c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3"/>
    </row>
    <row r="494" spans="1:32" ht="16.5" x14ac:dyDescent="0.3">
      <c r="A494" s="113" t="s">
        <v>1299</v>
      </c>
      <c r="B494" s="114" t="s">
        <v>1302</v>
      </c>
      <c r="C494" s="114" t="s">
        <v>5</v>
      </c>
      <c r="D494" s="114" t="s">
        <v>1277</v>
      </c>
      <c r="E494" s="115">
        <v>43483</v>
      </c>
      <c r="F494" s="116">
        <v>340.95</v>
      </c>
      <c r="G494" s="117">
        <v>10</v>
      </c>
      <c r="H494" s="124">
        <f t="shared" si="7"/>
        <v>3409.5</v>
      </c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3"/>
    </row>
    <row r="495" spans="1:32" ht="16.5" x14ac:dyDescent="0.3">
      <c r="A495" s="113" t="s">
        <v>1294</v>
      </c>
      <c r="B495" s="114" t="s">
        <v>1308</v>
      </c>
      <c r="C495" s="114" t="s">
        <v>2</v>
      </c>
      <c r="D495" s="114" t="s">
        <v>1275</v>
      </c>
      <c r="E495" s="115">
        <v>43486</v>
      </c>
      <c r="F495" s="116">
        <v>799.95</v>
      </c>
      <c r="G495" s="117">
        <v>3</v>
      </c>
      <c r="H495" s="124">
        <f t="shared" si="7"/>
        <v>2399.8500000000004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3"/>
    </row>
    <row r="496" spans="1:32" ht="16.5" x14ac:dyDescent="0.3">
      <c r="A496" s="113" t="s">
        <v>1295</v>
      </c>
      <c r="B496" s="114" t="s">
        <v>1301</v>
      </c>
      <c r="C496" s="114" t="s">
        <v>2</v>
      </c>
      <c r="D496" s="114" t="s">
        <v>1274</v>
      </c>
      <c r="E496" s="115">
        <v>43486</v>
      </c>
      <c r="F496" s="116">
        <v>79.989999999999995</v>
      </c>
      <c r="G496" s="117">
        <v>14</v>
      </c>
      <c r="H496" s="124">
        <f t="shared" si="7"/>
        <v>1119.8599999999999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3"/>
    </row>
    <row r="497" spans="1:32" ht="16.5" x14ac:dyDescent="0.3">
      <c r="A497" s="113" t="s">
        <v>1296</v>
      </c>
      <c r="B497" s="114" t="s">
        <v>1301</v>
      </c>
      <c r="C497" s="114" t="s">
        <v>2</v>
      </c>
      <c r="D497" s="114" t="s">
        <v>1276</v>
      </c>
      <c r="E497" s="115">
        <v>43486</v>
      </c>
      <c r="F497" s="116">
        <v>340.95</v>
      </c>
      <c r="G497" s="117">
        <v>8</v>
      </c>
      <c r="H497" s="124">
        <f t="shared" si="7"/>
        <v>2727.6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3"/>
    </row>
    <row r="498" spans="1:32" ht="16.5" x14ac:dyDescent="0.3">
      <c r="A498" s="113" t="s">
        <v>1297</v>
      </c>
      <c r="B498" s="114" t="s">
        <v>1307</v>
      </c>
      <c r="C498" s="114" t="s">
        <v>1256</v>
      </c>
      <c r="D498" s="114" t="s">
        <v>1274</v>
      </c>
      <c r="E498" s="115">
        <v>43487</v>
      </c>
      <c r="F498" s="116">
        <v>799.95</v>
      </c>
      <c r="G498" s="117">
        <v>10</v>
      </c>
      <c r="H498" s="124">
        <f t="shared" si="7"/>
        <v>7999.5</v>
      </c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3"/>
    </row>
    <row r="499" spans="1:32" ht="16.5" x14ac:dyDescent="0.3">
      <c r="A499" s="113" t="s">
        <v>1288</v>
      </c>
      <c r="B499" s="114" t="s">
        <v>1308</v>
      </c>
      <c r="C499" s="114" t="s">
        <v>1266</v>
      </c>
      <c r="D499" s="114" t="s">
        <v>1273</v>
      </c>
      <c r="E499" s="115">
        <v>43489</v>
      </c>
      <c r="F499" s="116">
        <v>799.95</v>
      </c>
      <c r="G499" s="117">
        <v>15</v>
      </c>
      <c r="H499" s="124">
        <f t="shared" si="7"/>
        <v>11999.25</v>
      </c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3"/>
    </row>
    <row r="500" spans="1:32" ht="16.5" x14ac:dyDescent="0.3">
      <c r="A500" s="113" t="s">
        <v>1298</v>
      </c>
      <c r="B500" s="114" t="s">
        <v>1303</v>
      </c>
      <c r="C500" s="114" t="s">
        <v>1256</v>
      </c>
      <c r="D500" s="114" t="s">
        <v>1277</v>
      </c>
      <c r="E500" s="115">
        <v>43489</v>
      </c>
      <c r="F500" s="116">
        <v>340.95</v>
      </c>
      <c r="G500" s="117">
        <v>11</v>
      </c>
      <c r="H500" s="124">
        <f t="shared" si="7"/>
        <v>3750.45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3"/>
    </row>
    <row r="501" spans="1:32" ht="16.5" x14ac:dyDescent="0.3">
      <c r="A501" s="113" t="s">
        <v>1289</v>
      </c>
      <c r="B501" s="114" t="s">
        <v>1305</v>
      </c>
      <c r="C501" s="114" t="s">
        <v>1256</v>
      </c>
      <c r="D501" s="114" t="s">
        <v>1276</v>
      </c>
      <c r="E501" s="115">
        <v>43490</v>
      </c>
      <c r="F501" s="116">
        <v>79.989999999999995</v>
      </c>
      <c r="G501" s="117">
        <v>10</v>
      </c>
      <c r="H501" s="124">
        <f t="shared" si="7"/>
        <v>799.9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3"/>
    </row>
    <row r="502" spans="1:32" ht="16.5" x14ac:dyDescent="0.3">
      <c r="A502" s="113" t="s">
        <v>1290</v>
      </c>
      <c r="B502" s="114" t="s">
        <v>1301</v>
      </c>
      <c r="C502" s="114" t="s">
        <v>1256</v>
      </c>
      <c r="D502" s="114" t="s">
        <v>1277</v>
      </c>
      <c r="E502" s="115">
        <v>43492</v>
      </c>
      <c r="F502" s="116">
        <v>168.95</v>
      </c>
      <c r="G502" s="117">
        <v>11</v>
      </c>
      <c r="H502" s="124">
        <f t="shared" si="7"/>
        <v>1858.4499999999998</v>
      </c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3"/>
    </row>
    <row r="503" spans="1:32" ht="16.5" x14ac:dyDescent="0.3">
      <c r="A503" s="113" t="s">
        <v>1291</v>
      </c>
      <c r="B503" s="114" t="s">
        <v>1304</v>
      </c>
      <c r="C503" s="114" t="s">
        <v>2</v>
      </c>
      <c r="D503" s="114" t="s">
        <v>1275</v>
      </c>
      <c r="E503" s="115">
        <v>43493</v>
      </c>
      <c r="F503" s="116">
        <v>799.95</v>
      </c>
      <c r="G503" s="117">
        <v>2</v>
      </c>
      <c r="H503" s="124">
        <f t="shared" si="7"/>
        <v>1599.9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3"/>
    </row>
    <row r="504" spans="1:32" ht="16.5" x14ac:dyDescent="0.3">
      <c r="A504" s="113" t="s">
        <v>1292</v>
      </c>
      <c r="B504" s="114" t="s">
        <v>1306</v>
      </c>
      <c r="C504" s="114" t="s">
        <v>5</v>
      </c>
      <c r="D504" s="114" t="s">
        <v>1277</v>
      </c>
      <c r="E504" s="115">
        <v>43493</v>
      </c>
      <c r="F504" s="116">
        <v>340.95</v>
      </c>
      <c r="G504" s="117">
        <v>15</v>
      </c>
      <c r="H504" s="124">
        <f t="shared" si="7"/>
        <v>5114.25</v>
      </c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3"/>
    </row>
    <row r="505" spans="1:32" ht="16.5" x14ac:dyDescent="0.3">
      <c r="A505" s="113" t="s">
        <v>1293</v>
      </c>
      <c r="B505" s="114" t="s">
        <v>1306</v>
      </c>
      <c r="C505" s="114" t="s">
        <v>1266</v>
      </c>
      <c r="D505" s="114" t="s">
        <v>1274</v>
      </c>
      <c r="E505" s="115">
        <v>43493</v>
      </c>
      <c r="F505" s="116">
        <v>799.95</v>
      </c>
      <c r="G505" s="117">
        <v>11</v>
      </c>
      <c r="H505" s="124">
        <f t="shared" si="7"/>
        <v>8799.4500000000007</v>
      </c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3"/>
    </row>
    <row r="506" spans="1:32" ht="16.5" x14ac:dyDescent="0.3">
      <c r="A506" s="113" t="s">
        <v>1299</v>
      </c>
      <c r="B506" s="114" t="s">
        <v>1303</v>
      </c>
      <c r="C506" s="114" t="s">
        <v>1266</v>
      </c>
      <c r="D506" s="114" t="s">
        <v>1273</v>
      </c>
      <c r="E506" s="115">
        <v>43494</v>
      </c>
      <c r="F506" s="116">
        <v>340.95</v>
      </c>
      <c r="G506" s="117">
        <v>17</v>
      </c>
      <c r="H506" s="124">
        <f t="shared" si="7"/>
        <v>5796.15</v>
      </c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3"/>
    </row>
    <row r="507" spans="1:32" ht="16.5" x14ac:dyDescent="0.3">
      <c r="A507" s="113" t="s">
        <v>1294</v>
      </c>
      <c r="B507" s="114" t="s">
        <v>1305</v>
      </c>
      <c r="C507" s="114" t="s">
        <v>2</v>
      </c>
      <c r="D507" s="114" t="s">
        <v>1277</v>
      </c>
      <c r="E507" s="115">
        <v>43494</v>
      </c>
      <c r="F507" s="116">
        <v>340.95</v>
      </c>
      <c r="G507" s="117">
        <v>8</v>
      </c>
      <c r="H507" s="124">
        <f t="shared" si="7"/>
        <v>2727.6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3"/>
    </row>
    <row r="508" spans="1:32" ht="16.5" x14ac:dyDescent="0.3">
      <c r="A508" s="113" t="s">
        <v>1295</v>
      </c>
      <c r="B508" s="114" t="s">
        <v>1301</v>
      </c>
      <c r="C508" s="114" t="s">
        <v>5</v>
      </c>
      <c r="D508" s="114" t="s">
        <v>1275</v>
      </c>
      <c r="E508" s="115">
        <v>43495</v>
      </c>
      <c r="F508" s="116">
        <v>168.95</v>
      </c>
      <c r="G508" s="117">
        <v>9</v>
      </c>
      <c r="H508" s="124">
        <f t="shared" si="7"/>
        <v>1520.55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3"/>
    </row>
    <row r="509" spans="1:32" ht="16.5" x14ac:dyDescent="0.3">
      <c r="A509" s="113" t="s">
        <v>1296</v>
      </c>
      <c r="B509" s="114" t="s">
        <v>1307</v>
      </c>
      <c r="C509" s="114" t="s">
        <v>1256</v>
      </c>
      <c r="D509" s="114" t="s">
        <v>1274</v>
      </c>
      <c r="E509" s="115">
        <v>43495</v>
      </c>
      <c r="F509" s="116">
        <v>79.989999999999995</v>
      </c>
      <c r="G509" s="117">
        <v>2</v>
      </c>
      <c r="H509" s="124">
        <f t="shared" si="7"/>
        <v>159.97999999999999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3"/>
    </row>
    <row r="510" spans="1:32" ht="16.5" x14ac:dyDescent="0.3">
      <c r="A510" s="113" t="s">
        <v>1297</v>
      </c>
      <c r="B510" s="114" t="s">
        <v>1303</v>
      </c>
      <c r="C510" s="114" t="s">
        <v>1266</v>
      </c>
      <c r="D510" s="114" t="s">
        <v>1276</v>
      </c>
      <c r="E510" s="115">
        <v>43496</v>
      </c>
      <c r="F510" s="116">
        <v>799.95</v>
      </c>
      <c r="G510" s="117">
        <v>15</v>
      </c>
      <c r="H510" s="124">
        <f t="shared" si="7"/>
        <v>11999.25</v>
      </c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3"/>
    </row>
    <row r="511" spans="1:32" ht="16.5" x14ac:dyDescent="0.3">
      <c r="A511" s="113" t="s">
        <v>1288</v>
      </c>
      <c r="B511" s="114" t="s">
        <v>1307</v>
      </c>
      <c r="C511" s="114" t="s">
        <v>2</v>
      </c>
      <c r="D511" s="114" t="s">
        <v>1275</v>
      </c>
      <c r="E511" s="115">
        <v>43497</v>
      </c>
      <c r="F511" s="116">
        <v>168.95</v>
      </c>
      <c r="G511" s="117">
        <v>4</v>
      </c>
      <c r="H511" s="124">
        <f t="shared" si="7"/>
        <v>675.8</v>
      </c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3"/>
    </row>
    <row r="512" spans="1:32" ht="16.5" x14ac:dyDescent="0.3">
      <c r="A512" s="113" t="s">
        <v>1298</v>
      </c>
      <c r="B512" s="114" t="s">
        <v>1300</v>
      </c>
      <c r="C512" s="114" t="s">
        <v>5</v>
      </c>
      <c r="D512" s="114" t="s">
        <v>1275</v>
      </c>
      <c r="E512" s="115">
        <v>43497</v>
      </c>
      <c r="F512" s="116">
        <v>340.95</v>
      </c>
      <c r="G512" s="117">
        <v>15</v>
      </c>
      <c r="H512" s="124">
        <f t="shared" si="7"/>
        <v>5114.25</v>
      </c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3"/>
    </row>
    <row r="513" spans="1:32" ht="16.5" x14ac:dyDescent="0.3">
      <c r="A513" s="113" t="s">
        <v>1289</v>
      </c>
      <c r="B513" s="114" t="s">
        <v>1302</v>
      </c>
      <c r="C513" s="114" t="s">
        <v>2</v>
      </c>
      <c r="D513" s="114" t="s">
        <v>1273</v>
      </c>
      <c r="E513" s="115">
        <v>43499</v>
      </c>
      <c r="F513" s="116">
        <v>168.95</v>
      </c>
      <c r="G513" s="117">
        <v>13</v>
      </c>
      <c r="H513" s="124">
        <f t="shared" si="7"/>
        <v>2196.35</v>
      </c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3"/>
    </row>
    <row r="514" spans="1:32" ht="16.5" x14ac:dyDescent="0.3">
      <c r="A514" s="113" t="s">
        <v>1290</v>
      </c>
      <c r="B514" s="114" t="s">
        <v>1307</v>
      </c>
      <c r="C514" s="114" t="s">
        <v>1266</v>
      </c>
      <c r="D514" s="114" t="s">
        <v>1277</v>
      </c>
      <c r="E514" s="115">
        <v>43499</v>
      </c>
      <c r="F514" s="116">
        <v>79.989999999999995</v>
      </c>
      <c r="G514" s="117">
        <v>8</v>
      </c>
      <c r="H514" s="124">
        <f t="shared" si="7"/>
        <v>639.91999999999996</v>
      </c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3"/>
    </row>
    <row r="515" spans="1:32" ht="16.5" x14ac:dyDescent="0.3">
      <c r="A515" s="113" t="s">
        <v>1291</v>
      </c>
      <c r="B515" s="114" t="s">
        <v>1303</v>
      </c>
      <c r="C515" s="114" t="s">
        <v>1256</v>
      </c>
      <c r="D515" s="114" t="s">
        <v>1277</v>
      </c>
      <c r="E515" s="115">
        <v>43499</v>
      </c>
      <c r="F515" s="116">
        <v>79.989999999999995</v>
      </c>
      <c r="G515" s="117">
        <v>1</v>
      </c>
      <c r="H515" s="124">
        <f t="shared" ref="H515:H578" si="8">F515*G515</f>
        <v>79.989999999999995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3"/>
    </row>
    <row r="516" spans="1:32" ht="16.5" x14ac:dyDescent="0.3">
      <c r="A516" s="113" t="s">
        <v>1292</v>
      </c>
      <c r="B516" s="114" t="s">
        <v>1303</v>
      </c>
      <c r="C516" s="114" t="s">
        <v>1266</v>
      </c>
      <c r="D516" s="114" t="s">
        <v>1277</v>
      </c>
      <c r="E516" s="115">
        <v>43499</v>
      </c>
      <c r="F516" s="116">
        <v>168.95</v>
      </c>
      <c r="G516" s="117">
        <v>13</v>
      </c>
      <c r="H516" s="124">
        <f t="shared" si="8"/>
        <v>2196.35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3"/>
    </row>
    <row r="517" spans="1:32" ht="16.5" x14ac:dyDescent="0.3">
      <c r="A517" s="113" t="s">
        <v>1293</v>
      </c>
      <c r="B517" s="114" t="s">
        <v>1305</v>
      </c>
      <c r="C517" s="114" t="s">
        <v>1266</v>
      </c>
      <c r="D517" s="114" t="s">
        <v>1273</v>
      </c>
      <c r="E517" s="115">
        <v>43500</v>
      </c>
      <c r="F517" s="116">
        <v>340.95</v>
      </c>
      <c r="G517" s="117">
        <v>13</v>
      </c>
      <c r="H517" s="124">
        <f t="shared" si="8"/>
        <v>4432.3499999999995</v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3"/>
    </row>
    <row r="518" spans="1:32" ht="16.5" x14ac:dyDescent="0.3">
      <c r="A518" s="113" t="s">
        <v>1299</v>
      </c>
      <c r="B518" s="114" t="s">
        <v>1306</v>
      </c>
      <c r="C518" s="114" t="s">
        <v>1256</v>
      </c>
      <c r="D518" s="114" t="s">
        <v>1273</v>
      </c>
      <c r="E518" s="115">
        <v>43501</v>
      </c>
      <c r="F518" s="116">
        <v>340.95</v>
      </c>
      <c r="G518" s="117">
        <v>12</v>
      </c>
      <c r="H518" s="124">
        <f t="shared" si="8"/>
        <v>4091.3999999999996</v>
      </c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3"/>
    </row>
    <row r="519" spans="1:32" ht="16.5" x14ac:dyDescent="0.3">
      <c r="A519" s="113" t="s">
        <v>1294</v>
      </c>
      <c r="B519" s="114" t="s">
        <v>1301</v>
      </c>
      <c r="C519" s="114" t="s">
        <v>1256</v>
      </c>
      <c r="D519" s="114" t="s">
        <v>1276</v>
      </c>
      <c r="E519" s="115">
        <v>43501</v>
      </c>
      <c r="F519" s="116">
        <v>340.95</v>
      </c>
      <c r="G519" s="117">
        <v>9</v>
      </c>
      <c r="H519" s="124">
        <f t="shared" si="8"/>
        <v>3068.5499999999997</v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3"/>
    </row>
    <row r="520" spans="1:32" ht="16.5" x14ac:dyDescent="0.3">
      <c r="A520" s="113" t="s">
        <v>1295</v>
      </c>
      <c r="B520" s="114" t="s">
        <v>1305</v>
      </c>
      <c r="C520" s="114" t="s">
        <v>2</v>
      </c>
      <c r="D520" s="114" t="s">
        <v>1276</v>
      </c>
      <c r="E520" s="115">
        <v>43501</v>
      </c>
      <c r="F520" s="116">
        <v>168.95</v>
      </c>
      <c r="G520" s="117">
        <v>6</v>
      </c>
      <c r="H520" s="124">
        <f t="shared" si="8"/>
        <v>1013.6999999999999</v>
      </c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3"/>
    </row>
    <row r="521" spans="1:32" ht="16.5" x14ac:dyDescent="0.3">
      <c r="A521" s="113" t="s">
        <v>1296</v>
      </c>
      <c r="B521" s="114" t="s">
        <v>1308</v>
      </c>
      <c r="C521" s="114" t="s">
        <v>5</v>
      </c>
      <c r="D521" s="114" t="s">
        <v>1274</v>
      </c>
      <c r="E521" s="115">
        <v>43502</v>
      </c>
      <c r="F521" s="116">
        <v>340.95</v>
      </c>
      <c r="G521" s="117">
        <v>14</v>
      </c>
      <c r="H521" s="124">
        <f t="shared" si="8"/>
        <v>4773.3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3"/>
    </row>
    <row r="522" spans="1:32" ht="16.5" x14ac:dyDescent="0.3">
      <c r="A522" s="113" t="s">
        <v>1297</v>
      </c>
      <c r="B522" s="114" t="s">
        <v>1300</v>
      </c>
      <c r="C522" s="114" t="s">
        <v>1256</v>
      </c>
      <c r="D522" s="114" t="s">
        <v>1274</v>
      </c>
      <c r="E522" s="115">
        <v>43502</v>
      </c>
      <c r="F522" s="116">
        <v>79.989999999999995</v>
      </c>
      <c r="G522" s="117">
        <v>3</v>
      </c>
      <c r="H522" s="124">
        <f t="shared" si="8"/>
        <v>239.96999999999997</v>
      </c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3"/>
    </row>
    <row r="523" spans="1:32" ht="16.5" x14ac:dyDescent="0.3">
      <c r="A523" s="113" t="s">
        <v>1288</v>
      </c>
      <c r="B523" s="114" t="s">
        <v>1300</v>
      </c>
      <c r="C523" s="114" t="s">
        <v>2</v>
      </c>
      <c r="D523" s="114" t="s">
        <v>1277</v>
      </c>
      <c r="E523" s="115">
        <v>43503</v>
      </c>
      <c r="F523" s="116">
        <v>799.95</v>
      </c>
      <c r="G523" s="117">
        <v>6</v>
      </c>
      <c r="H523" s="124">
        <f t="shared" si="8"/>
        <v>4799.7000000000007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3"/>
    </row>
    <row r="524" spans="1:32" ht="16.5" x14ac:dyDescent="0.3">
      <c r="A524" s="113" t="s">
        <v>1298</v>
      </c>
      <c r="B524" s="114" t="s">
        <v>1300</v>
      </c>
      <c r="C524" s="114" t="s">
        <v>2</v>
      </c>
      <c r="D524" s="114" t="s">
        <v>1277</v>
      </c>
      <c r="E524" s="115">
        <v>43503</v>
      </c>
      <c r="F524" s="116">
        <v>79.989999999999995</v>
      </c>
      <c r="G524" s="117">
        <v>1</v>
      </c>
      <c r="H524" s="124">
        <f t="shared" si="8"/>
        <v>79.989999999999995</v>
      </c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3"/>
    </row>
    <row r="525" spans="1:32" ht="16.5" x14ac:dyDescent="0.3">
      <c r="A525" s="113" t="s">
        <v>1289</v>
      </c>
      <c r="B525" s="114" t="s">
        <v>1305</v>
      </c>
      <c r="C525" s="114" t="s">
        <v>1266</v>
      </c>
      <c r="D525" s="114" t="s">
        <v>1275</v>
      </c>
      <c r="E525" s="115">
        <v>43507</v>
      </c>
      <c r="F525" s="116">
        <v>168.95</v>
      </c>
      <c r="G525" s="117">
        <v>14</v>
      </c>
      <c r="H525" s="124">
        <f t="shared" si="8"/>
        <v>2365.2999999999997</v>
      </c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3"/>
    </row>
    <row r="526" spans="1:32" ht="16.5" x14ac:dyDescent="0.3">
      <c r="A526" s="113" t="s">
        <v>1290</v>
      </c>
      <c r="B526" s="114" t="s">
        <v>1304</v>
      </c>
      <c r="C526" s="114" t="s">
        <v>1266</v>
      </c>
      <c r="D526" s="114" t="s">
        <v>1273</v>
      </c>
      <c r="E526" s="115">
        <v>43507</v>
      </c>
      <c r="F526" s="116">
        <v>340.95</v>
      </c>
      <c r="G526" s="117">
        <v>11</v>
      </c>
      <c r="H526" s="124">
        <f t="shared" si="8"/>
        <v>3750.45</v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3"/>
    </row>
    <row r="527" spans="1:32" ht="16.5" x14ac:dyDescent="0.3">
      <c r="A527" s="113" t="s">
        <v>1291</v>
      </c>
      <c r="B527" s="114" t="s">
        <v>1307</v>
      </c>
      <c r="C527" s="114" t="s">
        <v>1266</v>
      </c>
      <c r="D527" s="114" t="s">
        <v>1277</v>
      </c>
      <c r="E527" s="115">
        <v>43507</v>
      </c>
      <c r="F527" s="116">
        <v>340.95</v>
      </c>
      <c r="G527" s="117">
        <v>7</v>
      </c>
      <c r="H527" s="124">
        <f t="shared" si="8"/>
        <v>2386.65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3"/>
    </row>
    <row r="528" spans="1:32" ht="16.5" x14ac:dyDescent="0.3">
      <c r="A528" s="113" t="s">
        <v>1292</v>
      </c>
      <c r="B528" s="114" t="s">
        <v>1306</v>
      </c>
      <c r="C528" s="114" t="s">
        <v>1266</v>
      </c>
      <c r="D528" s="114" t="s">
        <v>1277</v>
      </c>
      <c r="E528" s="115">
        <v>43507</v>
      </c>
      <c r="F528" s="116">
        <v>799.95</v>
      </c>
      <c r="G528" s="117">
        <v>11</v>
      </c>
      <c r="H528" s="124">
        <f t="shared" si="8"/>
        <v>8799.4500000000007</v>
      </c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3"/>
    </row>
    <row r="529" spans="1:32" ht="16.5" x14ac:dyDescent="0.3">
      <c r="A529" s="113" t="s">
        <v>1293</v>
      </c>
      <c r="B529" s="114" t="s">
        <v>1307</v>
      </c>
      <c r="C529" s="114" t="s">
        <v>1266</v>
      </c>
      <c r="D529" s="114" t="s">
        <v>1276</v>
      </c>
      <c r="E529" s="115">
        <v>43507</v>
      </c>
      <c r="F529" s="116">
        <v>168.95</v>
      </c>
      <c r="G529" s="117">
        <v>7</v>
      </c>
      <c r="H529" s="124">
        <f t="shared" si="8"/>
        <v>1182.6499999999999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3"/>
    </row>
    <row r="530" spans="1:32" ht="16.5" x14ac:dyDescent="0.3">
      <c r="A530" s="113" t="s">
        <v>1299</v>
      </c>
      <c r="B530" s="114" t="s">
        <v>1305</v>
      </c>
      <c r="C530" s="114" t="s">
        <v>2</v>
      </c>
      <c r="D530" s="114" t="s">
        <v>1273</v>
      </c>
      <c r="E530" s="115">
        <v>43513</v>
      </c>
      <c r="F530" s="116">
        <v>168.95</v>
      </c>
      <c r="G530" s="117">
        <v>14</v>
      </c>
      <c r="H530" s="124">
        <f t="shared" si="8"/>
        <v>2365.2999999999997</v>
      </c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3"/>
    </row>
    <row r="531" spans="1:32" ht="16.5" x14ac:dyDescent="0.3">
      <c r="A531" s="113" t="s">
        <v>1294</v>
      </c>
      <c r="B531" s="114" t="s">
        <v>1305</v>
      </c>
      <c r="C531" s="114" t="s">
        <v>1266</v>
      </c>
      <c r="D531" s="114" t="s">
        <v>1277</v>
      </c>
      <c r="E531" s="115">
        <v>43514</v>
      </c>
      <c r="F531" s="116">
        <v>340.95</v>
      </c>
      <c r="G531" s="117">
        <v>2</v>
      </c>
      <c r="H531" s="124">
        <f t="shared" si="8"/>
        <v>681.9</v>
      </c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3"/>
    </row>
    <row r="532" spans="1:32" ht="16.5" x14ac:dyDescent="0.3">
      <c r="A532" s="113" t="s">
        <v>1295</v>
      </c>
      <c r="B532" s="114" t="s">
        <v>1305</v>
      </c>
      <c r="C532" s="114" t="s">
        <v>1256</v>
      </c>
      <c r="D532" s="114" t="s">
        <v>1276</v>
      </c>
      <c r="E532" s="115">
        <v>43514</v>
      </c>
      <c r="F532" s="116">
        <v>340.95</v>
      </c>
      <c r="G532" s="117">
        <v>15</v>
      </c>
      <c r="H532" s="124">
        <f t="shared" si="8"/>
        <v>5114.25</v>
      </c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3"/>
    </row>
    <row r="533" spans="1:32" ht="16.5" x14ac:dyDescent="0.3">
      <c r="A533" s="113" t="s">
        <v>1296</v>
      </c>
      <c r="B533" s="114" t="s">
        <v>1302</v>
      </c>
      <c r="C533" s="114" t="s">
        <v>1266</v>
      </c>
      <c r="D533" s="114" t="s">
        <v>1275</v>
      </c>
      <c r="E533" s="115">
        <v>43515</v>
      </c>
      <c r="F533" s="116">
        <v>340.95</v>
      </c>
      <c r="G533" s="117">
        <v>7</v>
      </c>
      <c r="H533" s="124">
        <f t="shared" si="8"/>
        <v>2386.65</v>
      </c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3"/>
    </row>
    <row r="534" spans="1:32" ht="16.5" x14ac:dyDescent="0.3">
      <c r="A534" s="113" t="s">
        <v>1297</v>
      </c>
      <c r="B534" s="114" t="s">
        <v>1300</v>
      </c>
      <c r="C534" s="114" t="s">
        <v>5</v>
      </c>
      <c r="D534" s="114" t="s">
        <v>1274</v>
      </c>
      <c r="E534" s="115">
        <v>43516</v>
      </c>
      <c r="F534" s="116">
        <v>799.95</v>
      </c>
      <c r="G534" s="117">
        <v>4</v>
      </c>
      <c r="H534" s="124">
        <f t="shared" si="8"/>
        <v>3199.8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3"/>
    </row>
    <row r="535" spans="1:32" ht="16.5" x14ac:dyDescent="0.3">
      <c r="A535" s="113" t="s">
        <v>1288</v>
      </c>
      <c r="B535" s="114" t="s">
        <v>1305</v>
      </c>
      <c r="C535" s="114" t="s">
        <v>1256</v>
      </c>
      <c r="D535" s="114" t="s">
        <v>1275</v>
      </c>
      <c r="E535" s="115">
        <v>43518</v>
      </c>
      <c r="F535" s="116">
        <v>340.95</v>
      </c>
      <c r="G535" s="117">
        <v>6</v>
      </c>
      <c r="H535" s="124">
        <f t="shared" si="8"/>
        <v>2045.6999999999998</v>
      </c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3"/>
    </row>
    <row r="536" spans="1:32" ht="16.5" x14ac:dyDescent="0.3">
      <c r="A536" s="113" t="s">
        <v>1298</v>
      </c>
      <c r="B536" s="114" t="s">
        <v>1308</v>
      </c>
      <c r="C536" s="114" t="s">
        <v>1256</v>
      </c>
      <c r="D536" s="114" t="s">
        <v>1275</v>
      </c>
      <c r="E536" s="115">
        <v>43518</v>
      </c>
      <c r="F536" s="116">
        <v>79.989999999999995</v>
      </c>
      <c r="G536" s="117">
        <v>3</v>
      </c>
      <c r="H536" s="124">
        <f t="shared" si="8"/>
        <v>239.96999999999997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3"/>
    </row>
    <row r="537" spans="1:32" ht="16.5" x14ac:dyDescent="0.3">
      <c r="A537" s="113" t="s">
        <v>1289</v>
      </c>
      <c r="B537" s="114" t="s">
        <v>1308</v>
      </c>
      <c r="C537" s="114" t="s">
        <v>2</v>
      </c>
      <c r="D537" s="114" t="s">
        <v>1273</v>
      </c>
      <c r="E537" s="115">
        <v>43518</v>
      </c>
      <c r="F537" s="116">
        <v>340.95</v>
      </c>
      <c r="G537" s="117">
        <v>19</v>
      </c>
      <c r="H537" s="124">
        <f t="shared" si="8"/>
        <v>6478.05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3"/>
    </row>
    <row r="538" spans="1:32" ht="16.5" x14ac:dyDescent="0.3">
      <c r="A538" s="113" t="s">
        <v>1290</v>
      </c>
      <c r="B538" s="114" t="s">
        <v>1306</v>
      </c>
      <c r="C538" s="114" t="s">
        <v>1266</v>
      </c>
      <c r="D538" s="114" t="s">
        <v>1276</v>
      </c>
      <c r="E538" s="115">
        <v>43518</v>
      </c>
      <c r="F538" s="116">
        <v>799.95</v>
      </c>
      <c r="G538" s="117">
        <v>13</v>
      </c>
      <c r="H538" s="124">
        <f t="shared" si="8"/>
        <v>10399.35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3"/>
    </row>
    <row r="539" spans="1:32" ht="16.5" x14ac:dyDescent="0.3">
      <c r="A539" s="113" t="s">
        <v>1291</v>
      </c>
      <c r="B539" s="114" t="s">
        <v>1307</v>
      </c>
      <c r="C539" s="114" t="s">
        <v>2</v>
      </c>
      <c r="D539" s="114" t="s">
        <v>1275</v>
      </c>
      <c r="E539" s="115">
        <v>43520</v>
      </c>
      <c r="F539" s="116">
        <v>340.95</v>
      </c>
      <c r="G539" s="117">
        <v>11</v>
      </c>
      <c r="H539" s="124">
        <f t="shared" si="8"/>
        <v>3750.45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3"/>
    </row>
    <row r="540" spans="1:32" ht="16.5" x14ac:dyDescent="0.3">
      <c r="A540" s="113" t="s">
        <v>1292</v>
      </c>
      <c r="B540" s="114" t="s">
        <v>1308</v>
      </c>
      <c r="C540" s="114" t="s">
        <v>1266</v>
      </c>
      <c r="D540" s="114" t="s">
        <v>1277</v>
      </c>
      <c r="E540" s="115">
        <v>43521</v>
      </c>
      <c r="F540" s="116">
        <v>340.95</v>
      </c>
      <c r="G540" s="117">
        <v>6</v>
      </c>
      <c r="H540" s="124">
        <f t="shared" si="8"/>
        <v>2045.6999999999998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3"/>
    </row>
    <row r="541" spans="1:32" ht="16.5" x14ac:dyDescent="0.3">
      <c r="A541" s="113" t="s">
        <v>1293</v>
      </c>
      <c r="B541" s="114" t="s">
        <v>1307</v>
      </c>
      <c r="C541" s="114" t="s">
        <v>1256</v>
      </c>
      <c r="D541" s="114" t="s">
        <v>1276</v>
      </c>
      <c r="E541" s="115">
        <v>43521</v>
      </c>
      <c r="F541" s="116">
        <v>340.95</v>
      </c>
      <c r="G541" s="117">
        <v>3</v>
      </c>
      <c r="H541" s="124">
        <f t="shared" si="8"/>
        <v>1022.8499999999999</v>
      </c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3"/>
    </row>
    <row r="542" spans="1:32" ht="16.5" x14ac:dyDescent="0.3">
      <c r="A542" s="113" t="s">
        <v>1299</v>
      </c>
      <c r="B542" s="114" t="s">
        <v>1305</v>
      </c>
      <c r="C542" s="114" t="s">
        <v>2</v>
      </c>
      <c r="D542" s="114" t="s">
        <v>1277</v>
      </c>
      <c r="E542" s="115">
        <v>43523</v>
      </c>
      <c r="F542" s="116">
        <v>79.989999999999995</v>
      </c>
      <c r="G542" s="117">
        <v>6</v>
      </c>
      <c r="H542" s="124">
        <f t="shared" si="8"/>
        <v>479.93999999999994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3"/>
    </row>
    <row r="543" spans="1:32" ht="16.5" x14ac:dyDescent="0.3">
      <c r="A543" s="113" t="s">
        <v>1294</v>
      </c>
      <c r="B543" s="114" t="s">
        <v>1305</v>
      </c>
      <c r="C543" s="114" t="s">
        <v>2</v>
      </c>
      <c r="D543" s="114" t="s">
        <v>1276</v>
      </c>
      <c r="E543" s="115">
        <v>43523</v>
      </c>
      <c r="F543" s="116">
        <v>168.95</v>
      </c>
      <c r="G543" s="117">
        <v>8</v>
      </c>
      <c r="H543" s="124">
        <f t="shared" si="8"/>
        <v>1351.6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3"/>
    </row>
    <row r="544" spans="1:32" ht="16.5" x14ac:dyDescent="0.3">
      <c r="A544" s="113" t="s">
        <v>1295</v>
      </c>
      <c r="B544" s="114" t="s">
        <v>1301</v>
      </c>
      <c r="C544" s="114" t="s">
        <v>2</v>
      </c>
      <c r="D544" s="114" t="s">
        <v>1274</v>
      </c>
      <c r="E544" s="115">
        <v>43525</v>
      </c>
      <c r="F544" s="116">
        <v>340.95</v>
      </c>
      <c r="G544" s="117">
        <v>11</v>
      </c>
      <c r="H544" s="124">
        <f t="shared" si="8"/>
        <v>3750.45</v>
      </c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3"/>
    </row>
    <row r="545" spans="1:32" ht="16.5" x14ac:dyDescent="0.3">
      <c r="A545" s="113" t="s">
        <v>1296</v>
      </c>
      <c r="B545" s="114" t="s">
        <v>1305</v>
      </c>
      <c r="C545" s="114" t="s">
        <v>2</v>
      </c>
      <c r="D545" s="114" t="s">
        <v>1274</v>
      </c>
      <c r="E545" s="115">
        <v>43525</v>
      </c>
      <c r="F545" s="116">
        <v>340.95</v>
      </c>
      <c r="G545" s="117">
        <v>11</v>
      </c>
      <c r="H545" s="124">
        <f t="shared" si="8"/>
        <v>3750.45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3"/>
    </row>
    <row r="546" spans="1:32" ht="16.5" x14ac:dyDescent="0.3">
      <c r="A546" s="113" t="s">
        <v>1297</v>
      </c>
      <c r="B546" s="114" t="s">
        <v>1307</v>
      </c>
      <c r="C546" s="114" t="s">
        <v>1266</v>
      </c>
      <c r="D546" s="114" t="s">
        <v>1276</v>
      </c>
      <c r="E546" s="115">
        <v>43527</v>
      </c>
      <c r="F546" s="116">
        <v>340.95</v>
      </c>
      <c r="G546" s="117">
        <v>12</v>
      </c>
      <c r="H546" s="124">
        <f t="shared" si="8"/>
        <v>4091.3999999999996</v>
      </c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3"/>
    </row>
    <row r="547" spans="1:32" ht="16.5" x14ac:dyDescent="0.3">
      <c r="A547" s="113" t="s">
        <v>1288</v>
      </c>
      <c r="B547" s="114" t="s">
        <v>1302</v>
      </c>
      <c r="C547" s="114" t="s">
        <v>1266</v>
      </c>
      <c r="D547" s="114" t="s">
        <v>1276</v>
      </c>
      <c r="E547" s="115">
        <v>43528</v>
      </c>
      <c r="F547" s="116">
        <v>799.95</v>
      </c>
      <c r="G547" s="117">
        <v>13</v>
      </c>
      <c r="H547" s="124">
        <f t="shared" si="8"/>
        <v>10399.35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3"/>
    </row>
    <row r="548" spans="1:32" ht="16.5" x14ac:dyDescent="0.3">
      <c r="A548" s="113" t="s">
        <v>1298</v>
      </c>
      <c r="B548" s="114" t="s">
        <v>1306</v>
      </c>
      <c r="C548" s="114" t="s">
        <v>1266</v>
      </c>
      <c r="D548" s="114" t="s">
        <v>1273</v>
      </c>
      <c r="E548" s="115">
        <v>43531</v>
      </c>
      <c r="F548" s="116">
        <v>168.95</v>
      </c>
      <c r="G548" s="117">
        <v>8</v>
      </c>
      <c r="H548" s="124">
        <f t="shared" si="8"/>
        <v>1351.6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3"/>
    </row>
    <row r="549" spans="1:32" ht="16.5" x14ac:dyDescent="0.3">
      <c r="A549" s="113" t="s">
        <v>1289</v>
      </c>
      <c r="B549" s="114" t="s">
        <v>1304</v>
      </c>
      <c r="C549" s="114" t="s">
        <v>1256</v>
      </c>
      <c r="D549" s="114" t="s">
        <v>1277</v>
      </c>
      <c r="E549" s="115">
        <v>43535</v>
      </c>
      <c r="F549" s="116">
        <v>340.95</v>
      </c>
      <c r="G549" s="117">
        <v>2</v>
      </c>
      <c r="H549" s="124">
        <f t="shared" si="8"/>
        <v>681.9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3"/>
    </row>
    <row r="550" spans="1:32" ht="16.5" x14ac:dyDescent="0.3">
      <c r="A550" s="113" t="s">
        <v>1290</v>
      </c>
      <c r="B550" s="114" t="s">
        <v>1304</v>
      </c>
      <c r="C550" s="114" t="s">
        <v>1256</v>
      </c>
      <c r="D550" s="114" t="s">
        <v>1277</v>
      </c>
      <c r="E550" s="115">
        <v>43535</v>
      </c>
      <c r="F550" s="116">
        <v>79.989999999999995</v>
      </c>
      <c r="G550" s="117">
        <v>2</v>
      </c>
      <c r="H550" s="124">
        <f t="shared" si="8"/>
        <v>159.97999999999999</v>
      </c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3"/>
    </row>
    <row r="551" spans="1:32" ht="16.5" x14ac:dyDescent="0.3">
      <c r="A551" s="113" t="s">
        <v>1291</v>
      </c>
      <c r="B551" s="114" t="s">
        <v>1304</v>
      </c>
      <c r="C551" s="114" t="s">
        <v>1266</v>
      </c>
      <c r="D551" s="114" t="s">
        <v>1274</v>
      </c>
      <c r="E551" s="115">
        <v>43535</v>
      </c>
      <c r="F551" s="116">
        <v>340.95</v>
      </c>
      <c r="G551" s="117">
        <v>12</v>
      </c>
      <c r="H551" s="124">
        <f t="shared" si="8"/>
        <v>4091.3999999999996</v>
      </c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3"/>
    </row>
    <row r="552" spans="1:32" ht="16.5" x14ac:dyDescent="0.3">
      <c r="A552" s="113" t="s">
        <v>1292</v>
      </c>
      <c r="B552" s="114" t="s">
        <v>1301</v>
      </c>
      <c r="C552" s="114" t="s">
        <v>1266</v>
      </c>
      <c r="D552" s="114" t="s">
        <v>1275</v>
      </c>
      <c r="E552" s="115">
        <v>43538</v>
      </c>
      <c r="F552" s="116">
        <v>340.95</v>
      </c>
      <c r="G552" s="117">
        <v>13</v>
      </c>
      <c r="H552" s="124">
        <f t="shared" si="8"/>
        <v>4432.3499999999995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3"/>
    </row>
    <row r="553" spans="1:32" ht="16.5" x14ac:dyDescent="0.3">
      <c r="A553" s="113" t="s">
        <v>1293</v>
      </c>
      <c r="B553" s="114" t="s">
        <v>1304</v>
      </c>
      <c r="C553" s="114" t="s">
        <v>1266</v>
      </c>
      <c r="D553" s="114" t="s">
        <v>1273</v>
      </c>
      <c r="E553" s="115">
        <v>43538</v>
      </c>
      <c r="F553" s="116">
        <v>799.95</v>
      </c>
      <c r="G553" s="117">
        <v>9</v>
      </c>
      <c r="H553" s="124">
        <f t="shared" si="8"/>
        <v>7199.55</v>
      </c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3"/>
    </row>
    <row r="554" spans="1:32" ht="16.5" x14ac:dyDescent="0.3">
      <c r="A554" s="113" t="s">
        <v>1299</v>
      </c>
      <c r="B554" s="114" t="s">
        <v>1308</v>
      </c>
      <c r="C554" s="114" t="s">
        <v>2</v>
      </c>
      <c r="D554" s="114" t="s">
        <v>1277</v>
      </c>
      <c r="E554" s="115">
        <v>43538</v>
      </c>
      <c r="F554" s="116">
        <v>340.95</v>
      </c>
      <c r="G554" s="117">
        <v>11</v>
      </c>
      <c r="H554" s="124">
        <f t="shared" si="8"/>
        <v>3750.45</v>
      </c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3"/>
    </row>
    <row r="555" spans="1:32" ht="16.5" x14ac:dyDescent="0.3">
      <c r="A555" s="113" t="s">
        <v>1294</v>
      </c>
      <c r="B555" s="114" t="s">
        <v>1303</v>
      </c>
      <c r="C555" s="114" t="s">
        <v>2</v>
      </c>
      <c r="D555" s="114" t="s">
        <v>1273</v>
      </c>
      <c r="E555" s="115">
        <v>43539</v>
      </c>
      <c r="F555" s="116">
        <v>799.95</v>
      </c>
      <c r="G555" s="117">
        <v>8</v>
      </c>
      <c r="H555" s="124">
        <f t="shared" si="8"/>
        <v>6399.6</v>
      </c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3"/>
    </row>
    <row r="556" spans="1:32" ht="16.5" x14ac:dyDescent="0.3">
      <c r="A556" s="113" t="s">
        <v>1295</v>
      </c>
      <c r="B556" s="114" t="s">
        <v>1305</v>
      </c>
      <c r="C556" s="114" t="s">
        <v>5</v>
      </c>
      <c r="D556" s="114" t="s">
        <v>1276</v>
      </c>
      <c r="E556" s="115">
        <v>43539</v>
      </c>
      <c r="F556" s="116">
        <v>340.95</v>
      </c>
      <c r="G556" s="117">
        <v>4</v>
      </c>
      <c r="H556" s="124">
        <f t="shared" si="8"/>
        <v>1363.8</v>
      </c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3"/>
    </row>
    <row r="557" spans="1:32" ht="16.5" x14ac:dyDescent="0.3">
      <c r="A557" s="113" t="s">
        <v>1296</v>
      </c>
      <c r="B557" s="114" t="s">
        <v>1302</v>
      </c>
      <c r="C557" s="114" t="s">
        <v>1266</v>
      </c>
      <c r="D557" s="114" t="s">
        <v>1274</v>
      </c>
      <c r="E557" s="115">
        <v>43542</v>
      </c>
      <c r="F557" s="116">
        <v>340.95</v>
      </c>
      <c r="G557" s="117">
        <v>4</v>
      </c>
      <c r="H557" s="124">
        <f t="shared" si="8"/>
        <v>1363.8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3"/>
    </row>
    <row r="558" spans="1:32" ht="16.5" x14ac:dyDescent="0.3">
      <c r="A558" s="113" t="s">
        <v>1297</v>
      </c>
      <c r="B558" s="114" t="s">
        <v>1308</v>
      </c>
      <c r="C558" s="114" t="s">
        <v>1256</v>
      </c>
      <c r="D558" s="114" t="s">
        <v>1276</v>
      </c>
      <c r="E558" s="115">
        <v>43542</v>
      </c>
      <c r="F558" s="116">
        <v>340.95</v>
      </c>
      <c r="G558" s="117">
        <v>8</v>
      </c>
      <c r="H558" s="124">
        <f t="shared" si="8"/>
        <v>2727.6</v>
      </c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3"/>
    </row>
    <row r="559" spans="1:32" ht="16.5" x14ac:dyDescent="0.3">
      <c r="A559" s="113" t="s">
        <v>1288</v>
      </c>
      <c r="B559" s="114" t="s">
        <v>1305</v>
      </c>
      <c r="C559" s="114" t="s">
        <v>1266</v>
      </c>
      <c r="D559" s="114" t="s">
        <v>1273</v>
      </c>
      <c r="E559" s="115">
        <v>43543</v>
      </c>
      <c r="F559" s="116">
        <v>79.989999999999995</v>
      </c>
      <c r="G559" s="117">
        <v>18</v>
      </c>
      <c r="H559" s="124">
        <f t="shared" si="8"/>
        <v>1439.82</v>
      </c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3"/>
    </row>
    <row r="560" spans="1:32" ht="16.5" x14ac:dyDescent="0.3">
      <c r="A560" s="113" t="s">
        <v>1298</v>
      </c>
      <c r="B560" s="114" t="s">
        <v>1306</v>
      </c>
      <c r="C560" s="114" t="s">
        <v>1266</v>
      </c>
      <c r="D560" s="114" t="s">
        <v>1274</v>
      </c>
      <c r="E560" s="115">
        <v>43543</v>
      </c>
      <c r="F560" s="116">
        <v>79.989999999999995</v>
      </c>
      <c r="G560" s="117">
        <v>9</v>
      </c>
      <c r="H560" s="124">
        <f t="shared" si="8"/>
        <v>719.91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3"/>
    </row>
    <row r="561" spans="1:32" ht="16.5" x14ac:dyDescent="0.3">
      <c r="A561" s="113" t="s">
        <v>1289</v>
      </c>
      <c r="B561" s="114" t="s">
        <v>1307</v>
      </c>
      <c r="C561" s="114" t="s">
        <v>1266</v>
      </c>
      <c r="D561" s="114" t="s">
        <v>1275</v>
      </c>
      <c r="E561" s="115">
        <v>43546</v>
      </c>
      <c r="F561" s="116">
        <v>79.989999999999995</v>
      </c>
      <c r="G561" s="117">
        <v>1</v>
      </c>
      <c r="H561" s="124">
        <f t="shared" si="8"/>
        <v>79.989999999999995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3"/>
    </row>
    <row r="562" spans="1:32" ht="16.5" x14ac:dyDescent="0.3">
      <c r="A562" s="113" t="s">
        <v>1290</v>
      </c>
      <c r="B562" s="114" t="s">
        <v>1303</v>
      </c>
      <c r="C562" s="114" t="s">
        <v>1266</v>
      </c>
      <c r="D562" s="114" t="s">
        <v>1276</v>
      </c>
      <c r="E562" s="115">
        <v>43549</v>
      </c>
      <c r="F562" s="116">
        <v>799.95</v>
      </c>
      <c r="G562" s="117">
        <v>10</v>
      </c>
      <c r="H562" s="124">
        <f t="shared" si="8"/>
        <v>7999.5</v>
      </c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3"/>
    </row>
    <row r="563" spans="1:32" ht="16.5" x14ac:dyDescent="0.3">
      <c r="A563" s="113" t="s">
        <v>1291</v>
      </c>
      <c r="B563" s="114" t="s">
        <v>1305</v>
      </c>
      <c r="C563" s="114" t="s">
        <v>1266</v>
      </c>
      <c r="D563" s="114" t="s">
        <v>1273</v>
      </c>
      <c r="E563" s="115">
        <v>43551</v>
      </c>
      <c r="F563" s="116">
        <v>340.95</v>
      </c>
      <c r="G563" s="117">
        <v>18</v>
      </c>
      <c r="H563" s="124">
        <f t="shared" si="8"/>
        <v>6137.0999999999995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3"/>
    </row>
    <row r="564" spans="1:32" ht="16.5" x14ac:dyDescent="0.3">
      <c r="A564" s="113" t="s">
        <v>1292</v>
      </c>
      <c r="B564" s="114" t="s">
        <v>1307</v>
      </c>
      <c r="C564" s="114" t="s">
        <v>1256</v>
      </c>
      <c r="D564" s="114" t="s">
        <v>1277</v>
      </c>
      <c r="E564" s="115">
        <v>43551</v>
      </c>
      <c r="F564" s="116">
        <v>340.95</v>
      </c>
      <c r="G564" s="117">
        <v>4</v>
      </c>
      <c r="H564" s="124">
        <f t="shared" si="8"/>
        <v>1363.8</v>
      </c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3"/>
    </row>
    <row r="565" spans="1:32" ht="16.5" x14ac:dyDescent="0.3">
      <c r="A565" s="113" t="s">
        <v>1293</v>
      </c>
      <c r="B565" s="114" t="s">
        <v>1308</v>
      </c>
      <c r="C565" s="114" t="s">
        <v>2</v>
      </c>
      <c r="D565" s="114" t="s">
        <v>1274</v>
      </c>
      <c r="E565" s="115">
        <v>43551</v>
      </c>
      <c r="F565" s="116">
        <v>168.95</v>
      </c>
      <c r="G565" s="117">
        <v>9</v>
      </c>
      <c r="H565" s="124">
        <f t="shared" si="8"/>
        <v>1520.55</v>
      </c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3"/>
    </row>
    <row r="566" spans="1:32" ht="16.5" x14ac:dyDescent="0.3">
      <c r="A566" s="113" t="s">
        <v>1299</v>
      </c>
      <c r="B566" s="114" t="s">
        <v>1308</v>
      </c>
      <c r="C566" s="114" t="s">
        <v>2</v>
      </c>
      <c r="D566" s="114" t="s">
        <v>1277</v>
      </c>
      <c r="E566" s="115">
        <v>43552</v>
      </c>
      <c r="F566" s="116">
        <v>340.95</v>
      </c>
      <c r="G566" s="117">
        <v>4</v>
      </c>
      <c r="H566" s="124">
        <f t="shared" si="8"/>
        <v>1363.8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3"/>
    </row>
    <row r="567" spans="1:32" ht="16.5" x14ac:dyDescent="0.3">
      <c r="A567" s="113" t="s">
        <v>1294</v>
      </c>
      <c r="B567" s="114" t="s">
        <v>1302</v>
      </c>
      <c r="C567" s="114" t="s">
        <v>5</v>
      </c>
      <c r="D567" s="114" t="s">
        <v>1273</v>
      </c>
      <c r="E567" s="115">
        <v>43553</v>
      </c>
      <c r="F567" s="116">
        <v>799.95</v>
      </c>
      <c r="G567" s="117">
        <v>7</v>
      </c>
      <c r="H567" s="124">
        <f t="shared" si="8"/>
        <v>5599.6500000000005</v>
      </c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3"/>
    </row>
    <row r="568" spans="1:32" ht="16.5" x14ac:dyDescent="0.3">
      <c r="A568" s="113" t="s">
        <v>1295</v>
      </c>
      <c r="B568" s="114" t="s">
        <v>1304</v>
      </c>
      <c r="C568" s="114" t="s">
        <v>2</v>
      </c>
      <c r="D568" s="114" t="s">
        <v>1277</v>
      </c>
      <c r="E568" s="115">
        <v>43553</v>
      </c>
      <c r="F568" s="116">
        <v>340.95</v>
      </c>
      <c r="G568" s="117">
        <v>6</v>
      </c>
      <c r="H568" s="124">
        <f t="shared" si="8"/>
        <v>2045.6999999999998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3"/>
    </row>
    <row r="569" spans="1:32" ht="16.5" x14ac:dyDescent="0.3">
      <c r="A569" s="113" t="s">
        <v>1296</v>
      </c>
      <c r="B569" s="114" t="s">
        <v>1300</v>
      </c>
      <c r="C569" s="114" t="s">
        <v>1256</v>
      </c>
      <c r="D569" s="114" t="s">
        <v>1277</v>
      </c>
      <c r="E569" s="115">
        <v>43555</v>
      </c>
      <c r="F569" s="116">
        <v>168.95</v>
      </c>
      <c r="G569" s="117">
        <v>14</v>
      </c>
      <c r="H569" s="124">
        <f t="shared" si="8"/>
        <v>2365.2999999999997</v>
      </c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3"/>
    </row>
    <row r="570" spans="1:32" ht="16.5" x14ac:dyDescent="0.3">
      <c r="A570" s="113" t="s">
        <v>1297</v>
      </c>
      <c r="B570" s="114" t="s">
        <v>1305</v>
      </c>
      <c r="C570" s="114" t="s">
        <v>1266</v>
      </c>
      <c r="D570" s="114" t="s">
        <v>1273</v>
      </c>
      <c r="E570" s="115">
        <v>43556</v>
      </c>
      <c r="F570" s="116">
        <v>79.989999999999995</v>
      </c>
      <c r="G570" s="117">
        <v>9</v>
      </c>
      <c r="H570" s="124">
        <f t="shared" si="8"/>
        <v>719.91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3"/>
    </row>
    <row r="571" spans="1:32" ht="16.5" x14ac:dyDescent="0.3">
      <c r="A571" s="113" t="s">
        <v>1288</v>
      </c>
      <c r="B571" s="114" t="s">
        <v>1306</v>
      </c>
      <c r="C571" s="114" t="s">
        <v>1256</v>
      </c>
      <c r="D571" s="114" t="s">
        <v>1276</v>
      </c>
      <c r="E571" s="115">
        <v>43556</v>
      </c>
      <c r="F571" s="116">
        <v>340.95</v>
      </c>
      <c r="G571" s="117">
        <v>10</v>
      </c>
      <c r="H571" s="124">
        <f t="shared" si="8"/>
        <v>3409.5</v>
      </c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3"/>
    </row>
    <row r="572" spans="1:32" ht="16.5" x14ac:dyDescent="0.3">
      <c r="A572" s="113" t="s">
        <v>1298</v>
      </c>
      <c r="B572" s="114" t="s">
        <v>1301</v>
      </c>
      <c r="C572" s="114" t="s">
        <v>2</v>
      </c>
      <c r="D572" s="114" t="s">
        <v>1276</v>
      </c>
      <c r="E572" s="115">
        <v>43556</v>
      </c>
      <c r="F572" s="116">
        <v>340.95</v>
      </c>
      <c r="G572" s="117">
        <v>13</v>
      </c>
      <c r="H572" s="124">
        <f t="shared" si="8"/>
        <v>4432.3499999999995</v>
      </c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3"/>
    </row>
    <row r="573" spans="1:32" ht="16.5" x14ac:dyDescent="0.3">
      <c r="A573" s="113" t="s">
        <v>1289</v>
      </c>
      <c r="B573" s="114" t="s">
        <v>1301</v>
      </c>
      <c r="C573" s="114" t="s">
        <v>1266</v>
      </c>
      <c r="D573" s="114" t="s">
        <v>1273</v>
      </c>
      <c r="E573" s="115">
        <v>43557</v>
      </c>
      <c r="F573" s="116">
        <v>799.95</v>
      </c>
      <c r="G573" s="117">
        <v>12</v>
      </c>
      <c r="H573" s="124">
        <f t="shared" si="8"/>
        <v>9599.4000000000015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3"/>
    </row>
    <row r="574" spans="1:32" ht="16.5" x14ac:dyDescent="0.3">
      <c r="A574" s="113" t="s">
        <v>1290</v>
      </c>
      <c r="B574" s="114" t="s">
        <v>1300</v>
      </c>
      <c r="C574" s="114" t="s">
        <v>1256</v>
      </c>
      <c r="D574" s="114" t="s">
        <v>1277</v>
      </c>
      <c r="E574" s="115">
        <v>43557</v>
      </c>
      <c r="F574" s="116">
        <v>340.95</v>
      </c>
      <c r="G574" s="117">
        <v>4</v>
      </c>
      <c r="H574" s="124">
        <f t="shared" si="8"/>
        <v>1363.8</v>
      </c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3"/>
    </row>
    <row r="575" spans="1:32" ht="16.5" x14ac:dyDescent="0.3">
      <c r="A575" s="113" t="s">
        <v>1291</v>
      </c>
      <c r="B575" s="114" t="s">
        <v>1303</v>
      </c>
      <c r="C575" s="114" t="s">
        <v>1256</v>
      </c>
      <c r="D575" s="114" t="s">
        <v>1275</v>
      </c>
      <c r="E575" s="115">
        <v>43558</v>
      </c>
      <c r="F575" s="116">
        <v>340.95</v>
      </c>
      <c r="G575" s="117">
        <v>6</v>
      </c>
      <c r="H575" s="124">
        <f t="shared" si="8"/>
        <v>2045.6999999999998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3"/>
    </row>
    <row r="576" spans="1:32" ht="16.5" x14ac:dyDescent="0.3">
      <c r="A576" s="113" t="s">
        <v>1292</v>
      </c>
      <c r="B576" s="114" t="s">
        <v>1301</v>
      </c>
      <c r="C576" s="114" t="s">
        <v>1256</v>
      </c>
      <c r="D576" s="114" t="s">
        <v>1277</v>
      </c>
      <c r="E576" s="115">
        <v>43559</v>
      </c>
      <c r="F576" s="116">
        <v>79.989999999999995</v>
      </c>
      <c r="G576" s="117">
        <v>2</v>
      </c>
      <c r="H576" s="124">
        <f t="shared" si="8"/>
        <v>159.97999999999999</v>
      </c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3"/>
    </row>
    <row r="577" spans="1:32" ht="16.5" x14ac:dyDescent="0.3">
      <c r="A577" s="113" t="s">
        <v>1293</v>
      </c>
      <c r="B577" s="114" t="s">
        <v>1300</v>
      </c>
      <c r="C577" s="114" t="s">
        <v>1256</v>
      </c>
      <c r="D577" s="114" t="s">
        <v>1274</v>
      </c>
      <c r="E577" s="115">
        <v>43559</v>
      </c>
      <c r="F577" s="116">
        <v>168.95</v>
      </c>
      <c r="G577" s="117">
        <v>15</v>
      </c>
      <c r="H577" s="124">
        <f t="shared" si="8"/>
        <v>2534.25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3"/>
    </row>
    <row r="578" spans="1:32" ht="16.5" x14ac:dyDescent="0.3">
      <c r="A578" s="113" t="s">
        <v>1299</v>
      </c>
      <c r="B578" s="114" t="s">
        <v>1304</v>
      </c>
      <c r="C578" s="114" t="s">
        <v>1266</v>
      </c>
      <c r="D578" s="114" t="s">
        <v>1276</v>
      </c>
      <c r="E578" s="115">
        <v>43562</v>
      </c>
      <c r="F578" s="116">
        <v>168.95</v>
      </c>
      <c r="G578" s="117">
        <v>9</v>
      </c>
      <c r="H578" s="124">
        <f t="shared" si="8"/>
        <v>1520.55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3"/>
    </row>
    <row r="579" spans="1:32" ht="16.5" x14ac:dyDescent="0.3">
      <c r="A579" s="113" t="s">
        <v>1294</v>
      </c>
      <c r="B579" s="114" t="s">
        <v>1304</v>
      </c>
      <c r="C579" s="114" t="s">
        <v>2</v>
      </c>
      <c r="D579" s="114" t="s">
        <v>1275</v>
      </c>
      <c r="E579" s="115">
        <v>43563</v>
      </c>
      <c r="F579" s="116">
        <v>340.95</v>
      </c>
      <c r="G579" s="117">
        <v>4</v>
      </c>
      <c r="H579" s="124">
        <f t="shared" ref="H579:H642" si="9">F579*G579</f>
        <v>1363.8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3"/>
    </row>
    <row r="580" spans="1:32" ht="16.5" x14ac:dyDescent="0.3">
      <c r="A580" s="113" t="s">
        <v>1295</v>
      </c>
      <c r="B580" s="114" t="s">
        <v>1302</v>
      </c>
      <c r="C580" s="114" t="s">
        <v>5</v>
      </c>
      <c r="D580" s="114" t="s">
        <v>1277</v>
      </c>
      <c r="E580" s="115">
        <v>43563</v>
      </c>
      <c r="F580" s="116">
        <v>340.95</v>
      </c>
      <c r="G580" s="117">
        <v>10</v>
      </c>
      <c r="H580" s="124">
        <f t="shared" si="9"/>
        <v>3409.5</v>
      </c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3"/>
    </row>
    <row r="581" spans="1:32" ht="16.5" x14ac:dyDescent="0.3">
      <c r="A581" s="113" t="s">
        <v>1296</v>
      </c>
      <c r="B581" s="114" t="s">
        <v>1304</v>
      </c>
      <c r="C581" s="114" t="s">
        <v>1266</v>
      </c>
      <c r="D581" s="114" t="s">
        <v>1277</v>
      </c>
      <c r="E581" s="115">
        <v>43563</v>
      </c>
      <c r="F581" s="116">
        <v>340.95</v>
      </c>
      <c r="G581" s="117">
        <v>10</v>
      </c>
      <c r="H581" s="124">
        <f t="shared" si="9"/>
        <v>3409.5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3"/>
    </row>
    <row r="582" spans="1:32" ht="16.5" x14ac:dyDescent="0.3">
      <c r="A582" s="113" t="s">
        <v>1297</v>
      </c>
      <c r="B582" s="114" t="s">
        <v>1306</v>
      </c>
      <c r="C582" s="114" t="s">
        <v>2</v>
      </c>
      <c r="D582" s="114" t="s">
        <v>1274</v>
      </c>
      <c r="E582" s="115">
        <v>43564</v>
      </c>
      <c r="F582" s="116">
        <v>340.95</v>
      </c>
      <c r="G582" s="117">
        <v>4</v>
      </c>
      <c r="H582" s="124">
        <f t="shared" si="9"/>
        <v>1363.8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3"/>
    </row>
    <row r="583" spans="1:32" ht="16.5" x14ac:dyDescent="0.3">
      <c r="A583" s="113" t="s">
        <v>1288</v>
      </c>
      <c r="B583" s="114" t="s">
        <v>1304</v>
      </c>
      <c r="C583" s="114" t="s">
        <v>2</v>
      </c>
      <c r="D583" s="114" t="s">
        <v>1277</v>
      </c>
      <c r="E583" s="115">
        <v>43565</v>
      </c>
      <c r="F583" s="116">
        <v>340.95</v>
      </c>
      <c r="G583" s="117">
        <v>6</v>
      </c>
      <c r="H583" s="124">
        <f t="shared" si="9"/>
        <v>2045.6999999999998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3"/>
    </row>
    <row r="584" spans="1:32" ht="16.5" x14ac:dyDescent="0.3">
      <c r="A584" s="113" t="s">
        <v>1298</v>
      </c>
      <c r="B584" s="114" t="s">
        <v>1308</v>
      </c>
      <c r="C584" s="114" t="s">
        <v>2</v>
      </c>
      <c r="D584" s="114" t="s">
        <v>1274</v>
      </c>
      <c r="E584" s="115">
        <v>43565</v>
      </c>
      <c r="F584" s="116">
        <v>340.95</v>
      </c>
      <c r="G584" s="117">
        <v>6</v>
      </c>
      <c r="H584" s="124">
        <f t="shared" si="9"/>
        <v>2045.6999999999998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3"/>
    </row>
    <row r="585" spans="1:32" ht="16.5" x14ac:dyDescent="0.3">
      <c r="A585" s="113" t="s">
        <v>1289</v>
      </c>
      <c r="B585" s="114" t="s">
        <v>1305</v>
      </c>
      <c r="C585" s="114" t="s">
        <v>1256</v>
      </c>
      <c r="D585" s="114" t="s">
        <v>1275</v>
      </c>
      <c r="E585" s="115">
        <v>43567</v>
      </c>
      <c r="F585" s="116">
        <v>340.95</v>
      </c>
      <c r="G585" s="117">
        <v>7</v>
      </c>
      <c r="H585" s="124">
        <f t="shared" si="9"/>
        <v>2386.65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3"/>
    </row>
    <row r="586" spans="1:32" ht="16.5" x14ac:dyDescent="0.3">
      <c r="A586" s="113" t="s">
        <v>1290</v>
      </c>
      <c r="B586" s="114" t="s">
        <v>1303</v>
      </c>
      <c r="C586" s="114" t="s">
        <v>1266</v>
      </c>
      <c r="D586" s="114" t="s">
        <v>1273</v>
      </c>
      <c r="E586" s="115">
        <v>43567</v>
      </c>
      <c r="F586" s="116">
        <v>168.95</v>
      </c>
      <c r="G586" s="117">
        <v>8</v>
      </c>
      <c r="H586" s="124">
        <f t="shared" si="9"/>
        <v>1351.6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3"/>
    </row>
    <row r="587" spans="1:32" ht="16.5" x14ac:dyDescent="0.3">
      <c r="A587" s="113" t="s">
        <v>1291</v>
      </c>
      <c r="B587" s="114" t="s">
        <v>1308</v>
      </c>
      <c r="C587" s="114" t="s">
        <v>1266</v>
      </c>
      <c r="D587" s="114" t="s">
        <v>1273</v>
      </c>
      <c r="E587" s="115">
        <v>43567</v>
      </c>
      <c r="F587" s="116">
        <v>340.95</v>
      </c>
      <c r="G587" s="117">
        <v>15</v>
      </c>
      <c r="H587" s="124">
        <f t="shared" si="9"/>
        <v>5114.25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3"/>
    </row>
    <row r="588" spans="1:32" ht="16.5" x14ac:dyDescent="0.3">
      <c r="A588" s="113" t="s">
        <v>1292</v>
      </c>
      <c r="B588" s="114" t="s">
        <v>1301</v>
      </c>
      <c r="C588" s="114" t="s">
        <v>1266</v>
      </c>
      <c r="D588" s="114" t="s">
        <v>1274</v>
      </c>
      <c r="E588" s="115">
        <v>43567</v>
      </c>
      <c r="F588" s="116">
        <v>340.95</v>
      </c>
      <c r="G588" s="117">
        <v>4</v>
      </c>
      <c r="H588" s="124">
        <f t="shared" si="9"/>
        <v>1363.8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3"/>
    </row>
    <row r="589" spans="1:32" ht="16.5" x14ac:dyDescent="0.3">
      <c r="A589" s="113" t="s">
        <v>1293</v>
      </c>
      <c r="B589" s="114" t="s">
        <v>1301</v>
      </c>
      <c r="C589" s="114" t="s">
        <v>2</v>
      </c>
      <c r="D589" s="114" t="s">
        <v>1277</v>
      </c>
      <c r="E589" s="115">
        <v>43570</v>
      </c>
      <c r="F589" s="116">
        <v>340.95</v>
      </c>
      <c r="G589" s="117">
        <v>12</v>
      </c>
      <c r="H589" s="124">
        <f t="shared" si="9"/>
        <v>4091.3999999999996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3"/>
    </row>
    <row r="590" spans="1:32" ht="16.5" x14ac:dyDescent="0.3">
      <c r="A590" s="113" t="s">
        <v>1299</v>
      </c>
      <c r="B590" s="114" t="s">
        <v>1304</v>
      </c>
      <c r="C590" s="114" t="s">
        <v>1266</v>
      </c>
      <c r="D590" s="114" t="s">
        <v>1276</v>
      </c>
      <c r="E590" s="115">
        <v>43571</v>
      </c>
      <c r="F590" s="116">
        <v>799.95</v>
      </c>
      <c r="G590" s="117">
        <v>9</v>
      </c>
      <c r="H590" s="124">
        <f t="shared" si="9"/>
        <v>7199.55</v>
      </c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3"/>
    </row>
    <row r="591" spans="1:32" ht="16.5" x14ac:dyDescent="0.3">
      <c r="A591" s="113" t="s">
        <v>1294</v>
      </c>
      <c r="B591" s="114" t="s">
        <v>1301</v>
      </c>
      <c r="C591" s="114" t="s">
        <v>1256</v>
      </c>
      <c r="D591" s="114" t="s">
        <v>1274</v>
      </c>
      <c r="E591" s="115">
        <v>43573</v>
      </c>
      <c r="F591" s="116">
        <v>340.95</v>
      </c>
      <c r="G591" s="117">
        <v>12</v>
      </c>
      <c r="H591" s="124">
        <f t="shared" si="9"/>
        <v>4091.3999999999996</v>
      </c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3"/>
    </row>
    <row r="592" spans="1:32" ht="16.5" x14ac:dyDescent="0.3">
      <c r="A592" s="113" t="s">
        <v>1295</v>
      </c>
      <c r="B592" s="114" t="s">
        <v>1305</v>
      </c>
      <c r="C592" s="114" t="s">
        <v>1266</v>
      </c>
      <c r="D592" s="114" t="s">
        <v>1274</v>
      </c>
      <c r="E592" s="115">
        <v>43573</v>
      </c>
      <c r="F592" s="116">
        <v>799.95</v>
      </c>
      <c r="G592" s="117">
        <v>13</v>
      </c>
      <c r="H592" s="124">
        <f t="shared" si="9"/>
        <v>10399.35</v>
      </c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3"/>
    </row>
    <row r="593" spans="1:32" ht="16.5" x14ac:dyDescent="0.3">
      <c r="A593" s="113" t="s">
        <v>1296</v>
      </c>
      <c r="B593" s="114" t="s">
        <v>1300</v>
      </c>
      <c r="C593" s="114" t="s">
        <v>1266</v>
      </c>
      <c r="D593" s="114" t="s">
        <v>1274</v>
      </c>
      <c r="E593" s="115">
        <v>43573</v>
      </c>
      <c r="F593" s="116">
        <v>79.989999999999995</v>
      </c>
      <c r="G593" s="117">
        <v>7</v>
      </c>
      <c r="H593" s="124">
        <f t="shared" si="9"/>
        <v>559.92999999999995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3"/>
    </row>
    <row r="594" spans="1:32" ht="16.5" x14ac:dyDescent="0.3">
      <c r="A594" s="113" t="s">
        <v>1297</v>
      </c>
      <c r="B594" s="114" t="s">
        <v>1300</v>
      </c>
      <c r="C594" s="114" t="s">
        <v>1266</v>
      </c>
      <c r="D594" s="114" t="s">
        <v>1275</v>
      </c>
      <c r="E594" s="115">
        <v>43577</v>
      </c>
      <c r="F594" s="116">
        <v>168.95</v>
      </c>
      <c r="G594" s="117">
        <v>1</v>
      </c>
      <c r="H594" s="124">
        <f t="shared" si="9"/>
        <v>168.95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3"/>
    </row>
    <row r="595" spans="1:32" ht="16.5" x14ac:dyDescent="0.3">
      <c r="A595" s="113" t="s">
        <v>1288</v>
      </c>
      <c r="B595" s="114" t="s">
        <v>1303</v>
      </c>
      <c r="C595" s="114" t="s">
        <v>2</v>
      </c>
      <c r="D595" s="114" t="s">
        <v>1273</v>
      </c>
      <c r="E595" s="115">
        <v>43577</v>
      </c>
      <c r="F595" s="116">
        <v>79.989999999999995</v>
      </c>
      <c r="G595" s="117">
        <v>7</v>
      </c>
      <c r="H595" s="124">
        <f t="shared" si="9"/>
        <v>559.92999999999995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3"/>
    </row>
    <row r="596" spans="1:32" ht="16.5" x14ac:dyDescent="0.3">
      <c r="A596" s="113" t="s">
        <v>1298</v>
      </c>
      <c r="B596" s="114" t="s">
        <v>1302</v>
      </c>
      <c r="C596" s="114" t="s">
        <v>1266</v>
      </c>
      <c r="D596" s="114" t="s">
        <v>1277</v>
      </c>
      <c r="E596" s="115">
        <v>43578</v>
      </c>
      <c r="F596" s="116">
        <v>168.95</v>
      </c>
      <c r="G596" s="117">
        <v>12</v>
      </c>
      <c r="H596" s="124">
        <f t="shared" si="9"/>
        <v>2027.3999999999999</v>
      </c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3"/>
    </row>
    <row r="597" spans="1:32" ht="16.5" x14ac:dyDescent="0.3">
      <c r="A597" s="113" t="s">
        <v>1289</v>
      </c>
      <c r="B597" s="114" t="s">
        <v>1308</v>
      </c>
      <c r="C597" s="114" t="s">
        <v>2</v>
      </c>
      <c r="D597" s="114" t="s">
        <v>1276</v>
      </c>
      <c r="E597" s="115">
        <v>43578</v>
      </c>
      <c r="F597" s="116">
        <v>799.95</v>
      </c>
      <c r="G597" s="117">
        <v>5</v>
      </c>
      <c r="H597" s="124">
        <f t="shared" si="9"/>
        <v>3999.75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3"/>
    </row>
    <row r="598" spans="1:32" ht="16.5" x14ac:dyDescent="0.3">
      <c r="A598" s="113" t="s">
        <v>1290</v>
      </c>
      <c r="B598" s="114" t="s">
        <v>1301</v>
      </c>
      <c r="C598" s="114" t="s">
        <v>1256</v>
      </c>
      <c r="D598" s="114" t="s">
        <v>1277</v>
      </c>
      <c r="E598" s="115">
        <v>43579</v>
      </c>
      <c r="F598" s="116">
        <v>340.95</v>
      </c>
      <c r="G598" s="117">
        <v>2</v>
      </c>
      <c r="H598" s="124">
        <f t="shared" si="9"/>
        <v>681.9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3"/>
    </row>
    <row r="599" spans="1:32" ht="16.5" x14ac:dyDescent="0.3">
      <c r="A599" s="113" t="s">
        <v>1291</v>
      </c>
      <c r="B599" s="114" t="s">
        <v>1301</v>
      </c>
      <c r="C599" s="114" t="s">
        <v>1256</v>
      </c>
      <c r="D599" s="114" t="s">
        <v>1274</v>
      </c>
      <c r="E599" s="115">
        <v>43580</v>
      </c>
      <c r="F599" s="116">
        <v>799.95</v>
      </c>
      <c r="G599" s="117">
        <v>14</v>
      </c>
      <c r="H599" s="124">
        <f t="shared" si="9"/>
        <v>11199.300000000001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3"/>
    </row>
    <row r="600" spans="1:32" ht="16.5" x14ac:dyDescent="0.3">
      <c r="A600" s="113" t="s">
        <v>1292</v>
      </c>
      <c r="B600" s="114" t="s">
        <v>1303</v>
      </c>
      <c r="C600" s="114" t="s">
        <v>5</v>
      </c>
      <c r="D600" s="114" t="s">
        <v>1274</v>
      </c>
      <c r="E600" s="115">
        <v>43581</v>
      </c>
      <c r="F600" s="116">
        <v>79.989999999999995</v>
      </c>
      <c r="G600" s="117">
        <v>9</v>
      </c>
      <c r="H600" s="124">
        <f t="shared" si="9"/>
        <v>719.91</v>
      </c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3"/>
    </row>
    <row r="601" spans="1:32" ht="16.5" x14ac:dyDescent="0.3">
      <c r="A601" s="113" t="s">
        <v>1293</v>
      </c>
      <c r="B601" s="114" t="s">
        <v>1308</v>
      </c>
      <c r="C601" s="114" t="s">
        <v>2</v>
      </c>
      <c r="D601" s="114" t="s">
        <v>1277</v>
      </c>
      <c r="E601" s="115">
        <v>43583</v>
      </c>
      <c r="F601" s="116">
        <v>799.95</v>
      </c>
      <c r="G601" s="117">
        <v>10</v>
      </c>
      <c r="H601" s="124">
        <f t="shared" si="9"/>
        <v>7999.5</v>
      </c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3"/>
    </row>
    <row r="602" spans="1:32" ht="16.5" x14ac:dyDescent="0.3">
      <c r="A602" s="113" t="s">
        <v>1299</v>
      </c>
      <c r="B602" s="114" t="s">
        <v>1307</v>
      </c>
      <c r="C602" s="114" t="s">
        <v>5</v>
      </c>
      <c r="D602" s="114" t="s">
        <v>1275</v>
      </c>
      <c r="E602" s="115">
        <v>43584</v>
      </c>
      <c r="F602" s="116">
        <v>799.95</v>
      </c>
      <c r="G602" s="117">
        <v>8</v>
      </c>
      <c r="H602" s="124">
        <f t="shared" si="9"/>
        <v>6399.6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3"/>
    </row>
    <row r="603" spans="1:32" ht="16.5" x14ac:dyDescent="0.3">
      <c r="A603" s="113" t="s">
        <v>1294</v>
      </c>
      <c r="B603" s="114" t="s">
        <v>1304</v>
      </c>
      <c r="C603" s="114" t="s">
        <v>1256</v>
      </c>
      <c r="D603" s="114" t="s">
        <v>1273</v>
      </c>
      <c r="E603" s="115">
        <v>43585</v>
      </c>
      <c r="F603" s="116">
        <v>799.95</v>
      </c>
      <c r="G603" s="117">
        <v>11</v>
      </c>
      <c r="H603" s="124">
        <f t="shared" si="9"/>
        <v>8799.4500000000007</v>
      </c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3"/>
    </row>
    <row r="604" spans="1:32" ht="16.5" x14ac:dyDescent="0.3">
      <c r="A604" s="113" t="s">
        <v>1295</v>
      </c>
      <c r="B604" s="114" t="s">
        <v>1307</v>
      </c>
      <c r="C604" s="114" t="s">
        <v>1266</v>
      </c>
      <c r="D604" s="114" t="s">
        <v>1274</v>
      </c>
      <c r="E604" s="115">
        <v>43585</v>
      </c>
      <c r="F604" s="116">
        <v>79.989999999999995</v>
      </c>
      <c r="G604" s="117">
        <v>6</v>
      </c>
      <c r="H604" s="124">
        <f t="shared" si="9"/>
        <v>479.93999999999994</v>
      </c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3"/>
    </row>
    <row r="605" spans="1:32" ht="16.5" x14ac:dyDescent="0.3">
      <c r="A605" s="113" t="s">
        <v>1296</v>
      </c>
      <c r="B605" s="114" t="s">
        <v>1307</v>
      </c>
      <c r="C605" s="114" t="s">
        <v>5</v>
      </c>
      <c r="D605" s="114" t="s">
        <v>1276</v>
      </c>
      <c r="E605" s="115">
        <v>43586</v>
      </c>
      <c r="F605" s="116">
        <v>799.95</v>
      </c>
      <c r="G605" s="117">
        <v>9</v>
      </c>
      <c r="H605" s="124">
        <f t="shared" si="9"/>
        <v>7199.55</v>
      </c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3"/>
    </row>
    <row r="606" spans="1:32" ht="16.5" x14ac:dyDescent="0.3">
      <c r="A606" s="113" t="s">
        <v>1297</v>
      </c>
      <c r="B606" s="114" t="s">
        <v>1303</v>
      </c>
      <c r="C606" s="114" t="s">
        <v>2</v>
      </c>
      <c r="D606" s="114" t="s">
        <v>1274</v>
      </c>
      <c r="E606" s="115">
        <v>43587</v>
      </c>
      <c r="F606" s="116">
        <v>340.95</v>
      </c>
      <c r="G606" s="117">
        <v>4</v>
      </c>
      <c r="H606" s="124">
        <f t="shared" si="9"/>
        <v>1363.8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3"/>
    </row>
    <row r="607" spans="1:32" ht="16.5" x14ac:dyDescent="0.3">
      <c r="A607" s="113" t="s">
        <v>1288</v>
      </c>
      <c r="B607" s="114" t="s">
        <v>1301</v>
      </c>
      <c r="C607" s="114" t="s">
        <v>1256</v>
      </c>
      <c r="D607" s="114" t="s">
        <v>1273</v>
      </c>
      <c r="E607" s="115">
        <v>43588</v>
      </c>
      <c r="F607" s="116">
        <v>799.95</v>
      </c>
      <c r="G607" s="117">
        <v>20</v>
      </c>
      <c r="H607" s="124">
        <f t="shared" si="9"/>
        <v>15999</v>
      </c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3"/>
    </row>
    <row r="608" spans="1:32" ht="16.5" x14ac:dyDescent="0.3">
      <c r="A608" s="113" t="s">
        <v>1298</v>
      </c>
      <c r="B608" s="114" t="s">
        <v>1307</v>
      </c>
      <c r="C608" s="114" t="s">
        <v>1266</v>
      </c>
      <c r="D608" s="114" t="s">
        <v>1276</v>
      </c>
      <c r="E608" s="115">
        <v>43588</v>
      </c>
      <c r="F608" s="116">
        <v>168.95</v>
      </c>
      <c r="G608" s="117">
        <v>1</v>
      </c>
      <c r="H608" s="124">
        <f t="shared" si="9"/>
        <v>168.95</v>
      </c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3"/>
    </row>
    <row r="609" spans="1:32" ht="16.5" x14ac:dyDescent="0.3">
      <c r="A609" s="113" t="s">
        <v>1289</v>
      </c>
      <c r="B609" s="114" t="s">
        <v>1307</v>
      </c>
      <c r="C609" s="114" t="s">
        <v>1256</v>
      </c>
      <c r="D609" s="114" t="s">
        <v>1275</v>
      </c>
      <c r="E609" s="115">
        <v>43590</v>
      </c>
      <c r="F609" s="116">
        <v>340.95</v>
      </c>
      <c r="G609" s="117">
        <v>10</v>
      </c>
      <c r="H609" s="124">
        <f t="shared" si="9"/>
        <v>3409.5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3"/>
    </row>
    <row r="610" spans="1:32" ht="16.5" x14ac:dyDescent="0.3">
      <c r="A610" s="113" t="s">
        <v>1290</v>
      </c>
      <c r="B610" s="114" t="s">
        <v>1303</v>
      </c>
      <c r="C610" s="114" t="s">
        <v>1256</v>
      </c>
      <c r="D610" s="114" t="s">
        <v>1274</v>
      </c>
      <c r="E610" s="115">
        <v>43590</v>
      </c>
      <c r="F610" s="116">
        <v>340.95</v>
      </c>
      <c r="G610" s="117">
        <v>1</v>
      </c>
      <c r="H610" s="124">
        <f t="shared" si="9"/>
        <v>340.95</v>
      </c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3"/>
    </row>
    <row r="611" spans="1:32" ht="16.5" x14ac:dyDescent="0.3">
      <c r="A611" s="113" t="s">
        <v>1291</v>
      </c>
      <c r="B611" s="114" t="s">
        <v>1300</v>
      </c>
      <c r="C611" s="114" t="s">
        <v>1266</v>
      </c>
      <c r="D611" s="114" t="s">
        <v>1275</v>
      </c>
      <c r="E611" s="115">
        <v>43591</v>
      </c>
      <c r="F611" s="116">
        <v>168.95</v>
      </c>
      <c r="G611" s="117">
        <v>7</v>
      </c>
      <c r="H611" s="124">
        <f t="shared" si="9"/>
        <v>1182.6499999999999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3"/>
    </row>
    <row r="612" spans="1:32" ht="16.5" x14ac:dyDescent="0.3">
      <c r="A612" s="113" t="s">
        <v>1292</v>
      </c>
      <c r="B612" s="114" t="s">
        <v>1300</v>
      </c>
      <c r="C612" s="114" t="s">
        <v>1266</v>
      </c>
      <c r="D612" s="114" t="s">
        <v>1277</v>
      </c>
      <c r="E612" s="115">
        <v>43591</v>
      </c>
      <c r="F612" s="116">
        <v>79.989999999999995</v>
      </c>
      <c r="G612" s="117">
        <v>11</v>
      </c>
      <c r="H612" s="124">
        <f t="shared" si="9"/>
        <v>879.89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3"/>
    </row>
    <row r="613" spans="1:32" ht="16.5" x14ac:dyDescent="0.3">
      <c r="A613" s="113" t="s">
        <v>1293</v>
      </c>
      <c r="B613" s="114" t="s">
        <v>1307</v>
      </c>
      <c r="C613" s="114" t="s">
        <v>1256</v>
      </c>
      <c r="D613" s="114" t="s">
        <v>1276</v>
      </c>
      <c r="E613" s="115">
        <v>43591</v>
      </c>
      <c r="F613" s="116">
        <v>340.95</v>
      </c>
      <c r="G613" s="117">
        <v>9</v>
      </c>
      <c r="H613" s="124">
        <f t="shared" si="9"/>
        <v>3068.5499999999997</v>
      </c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3"/>
    </row>
    <row r="614" spans="1:32" ht="16.5" x14ac:dyDescent="0.3">
      <c r="A614" s="113" t="s">
        <v>1299</v>
      </c>
      <c r="B614" s="114" t="s">
        <v>1303</v>
      </c>
      <c r="C614" s="114" t="s">
        <v>5</v>
      </c>
      <c r="D614" s="114" t="s">
        <v>1276</v>
      </c>
      <c r="E614" s="115">
        <v>43591</v>
      </c>
      <c r="F614" s="116">
        <v>79.989999999999995</v>
      </c>
      <c r="G614" s="117">
        <v>7</v>
      </c>
      <c r="H614" s="124">
        <f t="shared" si="9"/>
        <v>559.92999999999995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3"/>
    </row>
    <row r="615" spans="1:32" ht="16.5" x14ac:dyDescent="0.3">
      <c r="A615" s="113" t="s">
        <v>1294</v>
      </c>
      <c r="B615" s="114" t="s">
        <v>1304</v>
      </c>
      <c r="C615" s="114" t="s">
        <v>1266</v>
      </c>
      <c r="D615" s="114" t="s">
        <v>1277</v>
      </c>
      <c r="E615" s="115">
        <v>43592</v>
      </c>
      <c r="F615" s="116">
        <v>168.95</v>
      </c>
      <c r="G615" s="117">
        <v>3</v>
      </c>
      <c r="H615" s="124">
        <f t="shared" si="9"/>
        <v>506.84999999999997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3"/>
    </row>
    <row r="616" spans="1:32" ht="16.5" x14ac:dyDescent="0.3">
      <c r="A616" s="113" t="s">
        <v>1295</v>
      </c>
      <c r="B616" s="114" t="s">
        <v>1306</v>
      </c>
      <c r="C616" s="114" t="s">
        <v>2</v>
      </c>
      <c r="D616" s="114" t="s">
        <v>1275</v>
      </c>
      <c r="E616" s="115">
        <v>43595</v>
      </c>
      <c r="F616" s="116">
        <v>340.95</v>
      </c>
      <c r="G616" s="117">
        <v>10</v>
      </c>
      <c r="H616" s="124">
        <f t="shared" si="9"/>
        <v>3409.5</v>
      </c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3"/>
    </row>
    <row r="617" spans="1:32" ht="16.5" x14ac:dyDescent="0.3">
      <c r="A617" s="113" t="s">
        <v>1296</v>
      </c>
      <c r="B617" s="114" t="s">
        <v>1302</v>
      </c>
      <c r="C617" s="114" t="s">
        <v>1256</v>
      </c>
      <c r="D617" s="114" t="s">
        <v>1273</v>
      </c>
      <c r="E617" s="115">
        <v>43595</v>
      </c>
      <c r="F617" s="116">
        <v>79.989999999999995</v>
      </c>
      <c r="G617" s="117">
        <v>8</v>
      </c>
      <c r="H617" s="124">
        <f t="shared" si="9"/>
        <v>639.91999999999996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3"/>
    </row>
    <row r="618" spans="1:32" ht="16.5" x14ac:dyDescent="0.3">
      <c r="A618" s="113" t="s">
        <v>1297</v>
      </c>
      <c r="B618" s="114" t="s">
        <v>1300</v>
      </c>
      <c r="C618" s="114" t="s">
        <v>5</v>
      </c>
      <c r="D618" s="114" t="s">
        <v>1277</v>
      </c>
      <c r="E618" s="115">
        <v>43595</v>
      </c>
      <c r="F618" s="116">
        <v>340.95</v>
      </c>
      <c r="G618" s="117">
        <v>2</v>
      </c>
      <c r="H618" s="124">
        <f t="shared" si="9"/>
        <v>681.9</v>
      </c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3"/>
    </row>
    <row r="619" spans="1:32" ht="16.5" x14ac:dyDescent="0.3">
      <c r="A619" s="113" t="s">
        <v>1288</v>
      </c>
      <c r="B619" s="114" t="s">
        <v>1301</v>
      </c>
      <c r="C619" s="114" t="s">
        <v>1266</v>
      </c>
      <c r="D619" s="114" t="s">
        <v>1277</v>
      </c>
      <c r="E619" s="115">
        <v>43595</v>
      </c>
      <c r="F619" s="116">
        <v>340.95</v>
      </c>
      <c r="G619" s="117">
        <v>8</v>
      </c>
      <c r="H619" s="124">
        <f t="shared" si="9"/>
        <v>2727.6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3"/>
    </row>
    <row r="620" spans="1:32" ht="16.5" x14ac:dyDescent="0.3">
      <c r="A620" s="113" t="s">
        <v>1298</v>
      </c>
      <c r="B620" s="114" t="s">
        <v>1305</v>
      </c>
      <c r="C620" s="114" t="s">
        <v>1256</v>
      </c>
      <c r="D620" s="114" t="s">
        <v>1277</v>
      </c>
      <c r="E620" s="115">
        <v>43597</v>
      </c>
      <c r="F620" s="116">
        <v>168.95</v>
      </c>
      <c r="G620" s="117">
        <v>14</v>
      </c>
      <c r="H620" s="124">
        <f t="shared" si="9"/>
        <v>2365.2999999999997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3"/>
    </row>
    <row r="621" spans="1:32" ht="16.5" x14ac:dyDescent="0.3">
      <c r="A621" s="113" t="s">
        <v>1289</v>
      </c>
      <c r="B621" s="114" t="s">
        <v>1301</v>
      </c>
      <c r="C621" s="114" t="s">
        <v>2</v>
      </c>
      <c r="D621" s="114" t="s">
        <v>1277</v>
      </c>
      <c r="E621" s="115">
        <v>43597</v>
      </c>
      <c r="F621" s="116">
        <v>79.989999999999995</v>
      </c>
      <c r="G621" s="117">
        <v>10</v>
      </c>
      <c r="H621" s="124">
        <f t="shared" si="9"/>
        <v>799.9</v>
      </c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3"/>
    </row>
    <row r="622" spans="1:32" ht="16.5" x14ac:dyDescent="0.3">
      <c r="A622" s="113" t="s">
        <v>1290</v>
      </c>
      <c r="B622" s="114" t="s">
        <v>1304</v>
      </c>
      <c r="C622" s="114" t="s">
        <v>2</v>
      </c>
      <c r="D622" s="114" t="s">
        <v>1274</v>
      </c>
      <c r="E622" s="115">
        <v>43597</v>
      </c>
      <c r="F622" s="116">
        <v>340.95</v>
      </c>
      <c r="G622" s="117">
        <v>5</v>
      </c>
      <c r="H622" s="124">
        <f t="shared" si="9"/>
        <v>1704.75</v>
      </c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3"/>
    </row>
    <row r="623" spans="1:32" ht="16.5" x14ac:dyDescent="0.3">
      <c r="A623" s="113" t="s">
        <v>1291</v>
      </c>
      <c r="B623" s="114" t="s">
        <v>1308</v>
      </c>
      <c r="C623" s="114" t="s">
        <v>2</v>
      </c>
      <c r="D623" s="114" t="s">
        <v>1277</v>
      </c>
      <c r="E623" s="115">
        <v>43598</v>
      </c>
      <c r="F623" s="116">
        <v>79.989999999999995</v>
      </c>
      <c r="G623" s="117">
        <v>15</v>
      </c>
      <c r="H623" s="124">
        <f t="shared" si="9"/>
        <v>1199.8499999999999</v>
      </c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3"/>
    </row>
    <row r="624" spans="1:32" ht="16.5" x14ac:dyDescent="0.3">
      <c r="A624" s="113" t="s">
        <v>1292</v>
      </c>
      <c r="B624" s="114" t="s">
        <v>1300</v>
      </c>
      <c r="C624" s="114" t="s">
        <v>1266</v>
      </c>
      <c r="D624" s="114" t="s">
        <v>1277</v>
      </c>
      <c r="E624" s="115">
        <v>43598</v>
      </c>
      <c r="F624" s="116">
        <v>340.95</v>
      </c>
      <c r="G624" s="117">
        <v>12</v>
      </c>
      <c r="H624" s="124">
        <f t="shared" si="9"/>
        <v>4091.3999999999996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3"/>
    </row>
    <row r="625" spans="1:32" ht="16.5" x14ac:dyDescent="0.3">
      <c r="A625" s="113" t="s">
        <v>1293</v>
      </c>
      <c r="B625" s="114" t="s">
        <v>1307</v>
      </c>
      <c r="C625" s="114" t="s">
        <v>1266</v>
      </c>
      <c r="D625" s="114" t="s">
        <v>1276</v>
      </c>
      <c r="E625" s="115">
        <v>43600</v>
      </c>
      <c r="F625" s="116">
        <v>168.95</v>
      </c>
      <c r="G625" s="117">
        <v>2</v>
      </c>
      <c r="H625" s="124">
        <f t="shared" si="9"/>
        <v>337.9</v>
      </c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3"/>
    </row>
    <row r="626" spans="1:32" ht="16.5" x14ac:dyDescent="0.3">
      <c r="A626" s="113" t="s">
        <v>1299</v>
      </c>
      <c r="B626" s="114" t="s">
        <v>1305</v>
      </c>
      <c r="C626" s="114" t="s">
        <v>1256</v>
      </c>
      <c r="D626" s="114" t="s">
        <v>1273</v>
      </c>
      <c r="E626" s="115">
        <v>43602</v>
      </c>
      <c r="F626" s="116">
        <v>340.95</v>
      </c>
      <c r="G626" s="117">
        <v>11</v>
      </c>
      <c r="H626" s="124">
        <f t="shared" si="9"/>
        <v>3750.45</v>
      </c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3"/>
    </row>
    <row r="627" spans="1:32" ht="16.5" x14ac:dyDescent="0.3">
      <c r="A627" s="113" t="s">
        <v>1294</v>
      </c>
      <c r="B627" s="114" t="s">
        <v>1303</v>
      </c>
      <c r="C627" s="114" t="s">
        <v>1266</v>
      </c>
      <c r="D627" s="114" t="s">
        <v>1273</v>
      </c>
      <c r="E627" s="115">
        <v>43602</v>
      </c>
      <c r="F627" s="116">
        <v>799.95</v>
      </c>
      <c r="G627" s="117">
        <v>14</v>
      </c>
      <c r="H627" s="124">
        <f t="shared" si="9"/>
        <v>11199.300000000001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3"/>
    </row>
    <row r="628" spans="1:32" ht="16.5" x14ac:dyDescent="0.3">
      <c r="A628" s="113" t="s">
        <v>1295</v>
      </c>
      <c r="B628" s="114" t="s">
        <v>1304</v>
      </c>
      <c r="C628" s="114" t="s">
        <v>2</v>
      </c>
      <c r="D628" s="114" t="s">
        <v>1273</v>
      </c>
      <c r="E628" s="115">
        <v>43604</v>
      </c>
      <c r="F628" s="116">
        <v>79.989999999999995</v>
      </c>
      <c r="G628" s="117">
        <v>17</v>
      </c>
      <c r="H628" s="124">
        <f t="shared" si="9"/>
        <v>1359.83</v>
      </c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3"/>
    </row>
    <row r="629" spans="1:32" ht="16.5" x14ac:dyDescent="0.3">
      <c r="A629" s="113" t="s">
        <v>1296</v>
      </c>
      <c r="B629" s="114" t="s">
        <v>1304</v>
      </c>
      <c r="C629" s="114" t="s">
        <v>1256</v>
      </c>
      <c r="D629" s="114" t="s">
        <v>1277</v>
      </c>
      <c r="E629" s="115">
        <v>43604</v>
      </c>
      <c r="F629" s="116">
        <v>340.95</v>
      </c>
      <c r="G629" s="117">
        <v>8</v>
      </c>
      <c r="H629" s="124">
        <f t="shared" si="9"/>
        <v>2727.6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3"/>
    </row>
    <row r="630" spans="1:32" ht="16.5" x14ac:dyDescent="0.3">
      <c r="A630" s="113" t="s">
        <v>1297</v>
      </c>
      <c r="B630" s="114" t="s">
        <v>1305</v>
      </c>
      <c r="C630" s="114" t="s">
        <v>1266</v>
      </c>
      <c r="D630" s="114" t="s">
        <v>1277</v>
      </c>
      <c r="E630" s="115">
        <v>43605</v>
      </c>
      <c r="F630" s="116">
        <v>799.95</v>
      </c>
      <c r="G630" s="117">
        <v>13</v>
      </c>
      <c r="H630" s="124">
        <f t="shared" si="9"/>
        <v>10399.35</v>
      </c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3"/>
    </row>
    <row r="631" spans="1:32" ht="16.5" x14ac:dyDescent="0.3">
      <c r="A631" s="113" t="s">
        <v>1288</v>
      </c>
      <c r="B631" s="114" t="s">
        <v>1303</v>
      </c>
      <c r="C631" s="114" t="s">
        <v>1256</v>
      </c>
      <c r="D631" s="114" t="s">
        <v>1274</v>
      </c>
      <c r="E631" s="115">
        <v>43605</v>
      </c>
      <c r="F631" s="116">
        <v>340.95</v>
      </c>
      <c r="G631" s="117">
        <v>8</v>
      </c>
      <c r="H631" s="124">
        <f t="shared" si="9"/>
        <v>2727.6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3"/>
    </row>
    <row r="632" spans="1:32" ht="16.5" x14ac:dyDescent="0.3">
      <c r="A632" s="113" t="s">
        <v>1298</v>
      </c>
      <c r="B632" s="114" t="s">
        <v>1307</v>
      </c>
      <c r="C632" s="114" t="s">
        <v>2</v>
      </c>
      <c r="D632" s="114" t="s">
        <v>1276</v>
      </c>
      <c r="E632" s="115">
        <v>43605</v>
      </c>
      <c r="F632" s="116">
        <v>168.95</v>
      </c>
      <c r="G632" s="117">
        <v>13</v>
      </c>
      <c r="H632" s="124">
        <f t="shared" si="9"/>
        <v>2196.35</v>
      </c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3"/>
    </row>
    <row r="633" spans="1:32" ht="16.5" x14ac:dyDescent="0.3">
      <c r="A633" s="113" t="s">
        <v>1289</v>
      </c>
      <c r="B633" s="114" t="s">
        <v>1304</v>
      </c>
      <c r="C633" s="114" t="s">
        <v>1266</v>
      </c>
      <c r="D633" s="114" t="s">
        <v>1277</v>
      </c>
      <c r="E633" s="115">
        <v>43606</v>
      </c>
      <c r="F633" s="116">
        <v>168.95</v>
      </c>
      <c r="G633" s="117">
        <v>6</v>
      </c>
      <c r="H633" s="124">
        <f t="shared" si="9"/>
        <v>1013.6999999999999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3"/>
    </row>
    <row r="634" spans="1:32" ht="16.5" x14ac:dyDescent="0.3">
      <c r="A634" s="113" t="s">
        <v>1290</v>
      </c>
      <c r="B634" s="114" t="s">
        <v>1303</v>
      </c>
      <c r="C634" s="114" t="s">
        <v>1256</v>
      </c>
      <c r="D634" s="114" t="s">
        <v>1273</v>
      </c>
      <c r="E634" s="115">
        <v>43608</v>
      </c>
      <c r="F634" s="116">
        <v>340.95</v>
      </c>
      <c r="G634" s="117">
        <v>7</v>
      </c>
      <c r="H634" s="124">
        <f t="shared" si="9"/>
        <v>2386.65</v>
      </c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3"/>
    </row>
    <row r="635" spans="1:32" ht="16.5" x14ac:dyDescent="0.3">
      <c r="A635" s="113" t="s">
        <v>1291</v>
      </c>
      <c r="B635" s="114" t="s">
        <v>1305</v>
      </c>
      <c r="C635" s="114" t="s">
        <v>2</v>
      </c>
      <c r="D635" s="114" t="s">
        <v>1277</v>
      </c>
      <c r="E635" s="115">
        <v>43608</v>
      </c>
      <c r="F635" s="116">
        <v>79.989999999999995</v>
      </c>
      <c r="G635" s="117">
        <v>2</v>
      </c>
      <c r="H635" s="124">
        <f t="shared" si="9"/>
        <v>159.97999999999999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3"/>
    </row>
    <row r="636" spans="1:32" ht="16.5" x14ac:dyDescent="0.3">
      <c r="A636" s="113" t="s">
        <v>1292</v>
      </c>
      <c r="B636" s="114" t="s">
        <v>1307</v>
      </c>
      <c r="C636" s="114" t="s">
        <v>1266</v>
      </c>
      <c r="D636" s="114" t="s">
        <v>1273</v>
      </c>
      <c r="E636" s="115">
        <v>43609</v>
      </c>
      <c r="F636" s="116">
        <v>799.95</v>
      </c>
      <c r="G636" s="117">
        <v>7</v>
      </c>
      <c r="H636" s="124">
        <f t="shared" si="9"/>
        <v>5599.6500000000005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3"/>
    </row>
    <row r="637" spans="1:32" ht="16.5" x14ac:dyDescent="0.3">
      <c r="A637" s="113" t="s">
        <v>1293</v>
      </c>
      <c r="B637" s="114" t="s">
        <v>1303</v>
      </c>
      <c r="C637" s="114" t="s">
        <v>2</v>
      </c>
      <c r="D637" s="114" t="s">
        <v>1275</v>
      </c>
      <c r="E637" s="115">
        <v>43611</v>
      </c>
      <c r="F637" s="116">
        <v>168.95</v>
      </c>
      <c r="G637" s="117">
        <v>14</v>
      </c>
      <c r="H637" s="124">
        <f t="shared" si="9"/>
        <v>2365.2999999999997</v>
      </c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3"/>
    </row>
    <row r="638" spans="1:32" ht="16.5" x14ac:dyDescent="0.3">
      <c r="A638" s="113" t="s">
        <v>1299</v>
      </c>
      <c r="B638" s="114" t="s">
        <v>1307</v>
      </c>
      <c r="C638" s="114" t="s">
        <v>2</v>
      </c>
      <c r="D638" s="114" t="s">
        <v>1275</v>
      </c>
      <c r="E638" s="115">
        <v>43611</v>
      </c>
      <c r="F638" s="116">
        <v>168.95</v>
      </c>
      <c r="G638" s="117">
        <v>12</v>
      </c>
      <c r="H638" s="124">
        <f t="shared" si="9"/>
        <v>2027.3999999999999</v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3"/>
    </row>
    <row r="639" spans="1:32" ht="16.5" x14ac:dyDescent="0.3">
      <c r="A639" s="113" t="s">
        <v>1294</v>
      </c>
      <c r="B639" s="114" t="s">
        <v>1301</v>
      </c>
      <c r="C639" s="114" t="s">
        <v>2</v>
      </c>
      <c r="D639" s="114" t="s">
        <v>1274</v>
      </c>
      <c r="E639" s="115">
        <v>43611</v>
      </c>
      <c r="F639" s="116">
        <v>168.95</v>
      </c>
      <c r="G639" s="117">
        <v>13</v>
      </c>
      <c r="H639" s="124">
        <f t="shared" si="9"/>
        <v>2196.35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3"/>
    </row>
    <row r="640" spans="1:32" ht="16.5" x14ac:dyDescent="0.3">
      <c r="A640" s="113" t="s">
        <v>1295</v>
      </c>
      <c r="B640" s="114" t="s">
        <v>1303</v>
      </c>
      <c r="C640" s="114" t="s">
        <v>2</v>
      </c>
      <c r="D640" s="114" t="s">
        <v>1276</v>
      </c>
      <c r="E640" s="115">
        <v>43611</v>
      </c>
      <c r="F640" s="116">
        <v>340.95</v>
      </c>
      <c r="G640" s="117">
        <v>10</v>
      </c>
      <c r="H640" s="124">
        <f t="shared" si="9"/>
        <v>3409.5</v>
      </c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3"/>
    </row>
    <row r="641" spans="1:32" ht="16.5" x14ac:dyDescent="0.3">
      <c r="A641" s="113" t="s">
        <v>1296</v>
      </c>
      <c r="B641" s="114" t="s">
        <v>1307</v>
      </c>
      <c r="C641" s="114" t="s">
        <v>5</v>
      </c>
      <c r="D641" s="114" t="s">
        <v>1273</v>
      </c>
      <c r="E641" s="115">
        <v>43612</v>
      </c>
      <c r="F641" s="116">
        <v>799.95</v>
      </c>
      <c r="G641" s="117">
        <v>20</v>
      </c>
      <c r="H641" s="124">
        <f t="shared" si="9"/>
        <v>15999</v>
      </c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3"/>
    </row>
    <row r="642" spans="1:32" ht="16.5" x14ac:dyDescent="0.3">
      <c r="A642" s="113" t="s">
        <v>1297</v>
      </c>
      <c r="B642" s="114" t="s">
        <v>1307</v>
      </c>
      <c r="C642" s="114" t="s">
        <v>1266</v>
      </c>
      <c r="D642" s="114" t="s">
        <v>1277</v>
      </c>
      <c r="E642" s="115">
        <v>43612</v>
      </c>
      <c r="F642" s="116">
        <v>340.95</v>
      </c>
      <c r="G642" s="117">
        <v>5</v>
      </c>
      <c r="H642" s="124">
        <f t="shared" si="9"/>
        <v>1704.75</v>
      </c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3"/>
    </row>
    <row r="643" spans="1:32" ht="16.5" x14ac:dyDescent="0.3">
      <c r="A643" s="113" t="s">
        <v>1288</v>
      </c>
      <c r="B643" s="114" t="s">
        <v>1303</v>
      </c>
      <c r="C643" s="114" t="s">
        <v>2</v>
      </c>
      <c r="D643" s="114" t="s">
        <v>1274</v>
      </c>
      <c r="E643" s="115">
        <v>43612</v>
      </c>
      <c r="F643" s="116">
        <v>799.95</v>
      </c>
      <c r="G643" s="117">
        <v>4</v>
      </c>
      <c r="H643" s="124">
        <f t="shared" ref="H643:H706" si="10">F643*G643</f>
        <v>3199.8</v>
      </c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3"/>
    </row>
    <row r="644" spans="1:32" ht="16.5" x14ac:dyDescent="0.3">
      <c r="A644" s="113" t="s">
        <v>1298</v>
      </c>
      <c r="B644" s="114" t="s">
        <v>1303</v>
      </c>
      <c r="C644" s="114" t="s">
        <v>1266</v>
      </c>
      <c r="D644" s="114" t="s">
        <v>1274</v>
      </c>
      <c r="E644" s="115">
        <v>43612</v>
      </c>
      <c r="F644" s="116">
        <v>799.95</v>
      </c>
      <c r="G644" s="117">
        <v>2</v>
      </c>
      <c r="H644" s="124">
        <f t="shared" si="10"/>
        <v>1599.9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3"/>
    </row>
    <row r="645" spans="1:32" ht="16.5" x14ac:dyDescent="0.3">
      <c r="A645" s="113" t="s">
        <v>1289</v>
      </c>
      <c r="B645" s="114" t="s">
        <v>1304</v>
      </c>
      <c r="C645" s="114" t="s">
        <v>1266</v>
      </c>
      <c r="D645" s="114" t="s">
        <v>1276</v>
      </c>
      <c r="E645" s="115">
        <v>43612</v>
      </c>
      <c r="F645" s="116">
        <v>79.989999999999995</v>
      </c>
      <c r="G645" s="117">
        <v>2</v>
      </c>
      <c r="H645" s="124">
        <f t="shared" si="10"/>
        <v>159.97999999999999</v>
      </c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3"/>
    </row>
    <row r="646" spans="1:32" ht="16.5" x14ac:dyDescent="0.3">
      <c r="A646" s="113" t="s">
        <v>1290</v>
      </c>
      <c r="B646" s="114" t="s">
        <v>1308</v>
      </c>
      <c r="C646" s="114" t="s">
        <v>5</v>
      </c>
      <c r="D646" s="114" t="s">
        <v>1273</v>
      </c>
      <c r="E646" s="115">
        <v>43614</v>
      </c>
      <c r="F646" s="116">
        <v>168.95</v>
      </c>
      <c r="G646" s="117">
        <v>17</v>
      </c>
      <c r="H646" s="124">
        <f t="shared" si="10"/>
        <v>2872.1499999999996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3"/>
    </row>
    <row r="647" spans="1:32" ht="16.5" x14ac:dyDescent="0.3">
      <c r="A647" s="113" t="s">
        <v>1291</v>
      </c>
      <c r="B647" s="114" t="s">
        <v>1308</v>
      </c>
      <c r="C647" s="114" t="s">
        <v>2</v>
      </c>
      <c r="D647" s="114" t="s">
        <v>1277</v>
      </c>
      <c r="E647" s="115">
        <v>43614</v>
      </c>
      <c r="F647" s="116">
        <v>168.95</v>
      </c>
      <c r="G647" s="117">
        <v>13</v>
      </c>
      <c r="H647" s="124">
        <f t="shared" si="10"/>
        <v>2196.35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3"/>
    </row>
    <row r="648" spans="1:32" ht="16.5" x14ac:dyDescent="0.3">
      <c r="A648" s="113" t="s">
        <v>1292</v>
      </c>
      <c r="B648" s="114" t="s">
        <v>1305</v>
      </c>
      <c r="C648" s="114" t="s">
        <v>1266</v>
      </c>
      <c r="D648" s="114" t="s">
        <v>1276</v>
      </c>
      <c r="E648" s="115">
        <v>43615</v>
      </c>
      <c r="F648" s="116">
        <v>340.95</v>
      </c>
      <c r="G648" s="117">
        <v>9</v>
      </c>
      <c r="H648" s="124">
        <f t="shared" si="10"/>
        <v>3068.5499999999997</v>
      </c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3"/>
    </row>
    <row r="649" spans="1:32" ht="16.5" x14ac:dyDescent="0.3">
      <c r="A649" s="113" t="s">
        <v>1293</v>
      </c>
      <c r="B649" s="114" t="s">
        <v>1301</v>
      </c>
      <c r="C649" s="114" t="s">
        <v>2</v>
      </c>
      <c r="D649" s="114" t="s">
        <v>1273</v>
      </c>
      <c r="E649" s="115">
        <v>43616</v>
      </c>
      <c r="F649" s="116">
        <v>799.95</v>
      </c>
      <c r="G649" s="117">
        <v>8</v>
      </c>
      <c r="H649" s="124">
        <f t="shared" si="10"/>
        <v>6399.6</v>
      </c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3"/>
    </row>
    <row r="650" spans="1:32" ht="16.5" x14ac:dyDescent="0.3">
      <c r="A650" s="113" t="s">
        <v>1299</v>
      </c>
      <c r="B650" s="114" t="s">
        <v>1302</v>
      </c>
      <c r="C650" s="114" t="s">
        <v>1266</v>
      </c>
      <c r="D650" s="114" t="s">
        <v>1273</v>
      </c>
      <c r="E650" s="115">
        <v>43616</v>
      </c>
      <c r="F650" s="116">
        <v>340.95</v>
      </c>
      <c r="G650" s="117">
        <v>20</v>
      </c>
      <c r="H650" s="124">
        <f t="shared" si="10"/>
        <v>6819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3"/>
    </row>
    <row r="651" spans="1:32" ht="16.5" x14ac:dyDescent="0.3">
      <c r="A651" s="113" t="s">
        <v>1294</v>
      </c>
      <c r="B651" s="114" t="s">
        <v>1307</v>
      </c>
      <c r="C651" s="114" t="s">
        <v>1256</v>
      </c>
      <c r="D651" s="114" t="s">
        <v>1276</v>
      </c>
      <c r="E651" s="115">
        <v>43616</v>
      </c>
      <c r="F651" s="116">
        <v>799.95</v>
      </c>
      <c r="G651" s="117">
        <v>12</v>
      </c>
      <c r="H651" s="124">
        <f t="shared" si="10"/>
        <v>9599.4000000000015</v>
      </c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3"/>
    </row>
    <row r="652" spans="1:32" ht="16.5" x14ac:dyDescent="0.3">
      <c r="A652" s="113" t="s">
        <v>1295</v>
      </c>
      <c r="B652" s="114" t="s">
        <v>1303</v>
      </c>
      <c r="C652" s="114" t="s">
        <v>1256</v>
      </c>
      <c r="D652" s="114" t="s">
        <v>1276</v>
      </c>
      <c r="E652" s="115">
        <v>43616</v>
      </c>
      <c r="F652" s="116">
        <v>340.95</v>
      </c>
      <c r="G652" s="117">
        <v>9</v>
      </c>
      <c r="H652" s="124">
        <f t="shared" si="10"/>
        <v>3068.5499999999997</v>
      </c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3"/>
    </row>
    <row r="653" spans="1:32" ht="16.5" x14ac:dyDescent="0.3">
      <c r="A653" s="113" t="s">
        <v>1296</v>
      </c>
      <c r="B653" s="114" t="s">
        <v>1300</v>
      </c>
      <c r="C653" s="114" t="s">
        <v>1266</v>
      </c>
      <c r="D653" s="114" t="s">
        <v>1276</v>
      </c>
      <c r="E653" s="115">
        <v>43618</v>
      </c>
      <c r="F653" s="116">
        <v>79.989999999999995</v>
      </c>
      <c r="G653" s="117">
        <v>3</v>
      </c>
      <c r="H653" s="124">
        <f t="shared" si="10"/>
        <v>239.96999999999997</v>
      </c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3"/>
    </row>
    <row r="654" spans="1:32" ht="16.5" x14ac:dyDescent="0.3">
      <c r="A654" s="113" t="s">
        <v>1297</v>
      </c>
      <c r="B654" s="114" t="s">
        <v>1304</v>
      </c>
      <c r="C654" s="114" t="s">
        <v>2</v>
      </c>
      <c r="D654" s="114" t="s">
        <v>1273</v>
      </c>
      <c r="E654" s="115">
        <v>43619</v>
      </c>
      <c r="F654" s="116">
        <v>168.95</v>
      </c>
      <c r="G654" s="117">
        <v>14</v>
      </c>
      <c r="H654" s="124">
        <f t="shared" si="10"/>
        <v>2365.2999999999997</v>
      </c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3"/>
    </row>
    <row r="655" spans="1:32" ht="16.5" x14ac:dyDescent="0.3">
      <c r="A655" s="113" t="s">
        <v>1288</v>
      </c>
      <c r="B655" s="114" t="s">
        <v>1308</v>
      </c>
      <c r="C655" s="114" t="s">
        <v>1266</v>
      </c>
      <c r="D655" s="114" t="s">
        <v>1277</v>
      </c>
      <c r="E655" s="115">
        <v>43619</v>
      </c>
      <c r="F655" s="116">
        <v>799.95</v>
      </c>
      <c r="G655" s="117">
        <v>10</v>
      </c>
      <c r="H655" s="124">
        <f t="shared" si="10"/>
        <v>7999.5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3"/>
    </row>
    <row r="656" spans="1:32" ht="16.5" x14ac:dyDescent="0.3">
      <c r="A656" s="113" t="s">
        <v>1298</v>
      </c>
      <c r="B656" s="114" t="s">
        <v>1307</v>
      </c>
      <c r="C656" s="114" t="s">
        <v>2</v>
      </c>
      <c r="D656" s="114" t="s">
        <v>1277</v>
      </c>
      <c r="E656" s="115">
        <v>43619</v>
      </c>
      <c r="F656" s="116">
        <v>168.95</v>
      </c>
      <c r="G656" s="117">
        <v>4</v>
      </c>
      <c r="H656" s="124">
        <f t="shared" si="10"/>
        <v>675.8</v>
      </c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3"/>
    </row>
    <row r="657" spans="1:32" ht="16.5" x14ac:dyDescent="0.3">
      <c r="A657" s="113" t="s">
        <v>1289</v>
      </c>
      <c r="B657" s="114" t="s">
        <v>1307</v>
      </c>
      <c r="C657" s="114" t="s">
        <v>1256</v>
      </c>
      <c r="D657" s="114" t="s">
        <v>1275</v>
      </c>
      <c r="E657" s="115">
        <v>43622</v>
      </c>
      <c r="F657" s="116">
        <v>340.95</v>
      </c>
      <c r="G657" s="117">
        <v>2</v>
      </c>
      <c r="H657" s="124">
        <f t="shared" si="10"/>
        <v>681.9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3"/>
    </row>
    <row r="658" spans="1:32" ht="16.5" x14ac:dyDescent="0.3">
      <c r="A658" s="113" t="s">
        <v>1290</v>
      </c>
      <c r="B658" s="114" t="s">
        <v>1307</v>
      </c>
      <c r="C658" s="114" t="s">
        <v>2</v>
      </c>
      <c r="D658" s="114" t="s">
        <v>1273</v>
      </c>
      <c r="E658" s="115">
        <v>43622</v>
      </c>
      <c r="F658" s="116">
        <v>168.95</v>
      </c>
      <c r="G658" s="117">
        <v>6</v>
      </c>
      <c r="H658" s="124">
        <f t="shared" si="10"/>
        <v>1013.6999999999999</v>
      </c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3"/>
    </row>
    <row r="659" spans="1:32" ht="16.5" x14ac:dyDescent="0.3">
      <c r="A659" s="113" t="s">
        <v>1291</v>
      </c>
      <c r="B659" s="114" t="s">
        <v>1300</v>
      </c>
      <c r="C659" s="114" t="s">
        <v>2</v>
      </c>
      <c r="D659" s="114" t="s">
        <v>1275</v>
      </c>
      <c r="E659" s="115">
        <v>43625</v>
      </c>
      <c r="F659" s="116">
        <v>340.95</v>
      </c>
      <c r="G659" s="117">
        <v>7</v>
      </c>
      <c r="H659" s="124">
        <f t="shared" si="10"/>
        <v>2386.65</v>
      </c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3"/>
    </row>
    <row r="660" spans="1:32" ht="16.5" x14ac:dyDescent="0.3">
      <c r="A660" s="113" t="s">
        <v>1292</v>
      </c>
      <c r="B660" s="114" t="s">
        <v>1304</v>
      </c>
      <c r="C660" s="114" t="s">
        <v>2</v>
      </c>
      <c r="D660" s="114" t="s">
        <v>1274</v>
      </c>
      <c r="E660" s="115">
        <v>43626</v>
      </c>
      <c r="F660" s="116">
        <v>799.95</v>
      </c>
      <c r="G660" s="117">
        <v>3</v>
      </c>
      <c r="H660" s="124">
        <f t="shared" si="10"/>
        <v>2399.8500000000004</v>
      </c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3"/>
    </row>
    <row r="661" spans="1:32" ht="16.5" x14ac:dyDescent="0.3">
      <c r="A661" s="113" t="s">
        <v>1293</v>
      </c>
      <c r="B661" s="114" t="s">
        <v>1300</v>
      </c>
      <c r="C661" s="114" t="s">
        <v>5</v>
      </c>
      <c r="D661" s="114" t="s">
        <v>1273</v>
      </c>
      <c r="E661" s="115">
        <v>43628</v>
      </c>
      <c r="F661" s="116">
        <v>340.95</v>
      </c>
      <c r="G661" s="117">
        <v>8</v>
      </c>
      <c r="H661" s="124">
        <f t="shared" si="10"/>
        <v>2727.6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3"/>
    </row>
    <row r="662" spans="1:32" ht="16.5" x14ac:dyDescent="0.3">
      <c r="A662" s="113" t="s">
        <v>1299</v>
      </c>
      <c r="B662" s="114" t="s">
        <v>1305</v>
      </c>
      <c r="C662" s="114" t="s">
        <v>1266</v>
      </c>
      <c r="D662" s="114" t="s">
        <v>1276</v>
      </c>
      <c r="E662" s="115">
        <v>43628</v>
      </c>
      <c r="F662" s="116">
        <v>340.95</v>
      </c>
      <c r="G662" s="117">
        <v>9</v>
      </c>
      <c r="H662" s="124">
        <f t="shared" si="10"/>
        <v>3068.5499999999997</v>
      </c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3"/>
    </row>
    <row r="663" spans="1:32" ht="16.5" x14ac:dyDescent="0.3">
      <c r="A663" s="113" t="s">
        <v>1294</v>
      </c>
      <c r="B663" s="114" t="s">
        <v>1301</v>
      </c>
      <c r="C663" s="114" t="s">
        <v>1266</v>
      </c>
      <c r="D663" s="114" t="s">
        <v>1273</v>
      </c>
      <c r="E663" s="115">
        <v>43629</v>
      </c>
      <c r="F663" s="116">
        <v>799.95</v>
      </c>
      <c r="G663" s="117">
        <v>11</v>
      </c>
      <c r="H663" s="124">
        <f t="shared" si="10"/>
        <v>8799.4500000000007</v>
      </c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3"/>
    </row>
    <row r="664" spans="1:32" ht="16.5" x14ac:dyDescent="0.3">
      <c r="A664" s="113" t="s">
        <v>1295</v>
      </c>
      <c r="B664" s="114" t="s">
        <v>1306</v>
      </c>
      <c r="C664" s="114" t="s">
        <v>1256</v>
      </c>
      <c r="D664" s="114" t="s">
        <v>1274</v>
      </c>
      <c r="E664" s="115">
        <v>43629</v>
      </c>
      <c r="F664" s="116">
        <v>340.95</v>
      </c>
      <c r="G664" s="117">
        <v>11</v>
      </c>
      <c r="H664" s="124">
        <f t="shared" si="10"/>
        <v>3750.45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3"/>
    </row>
    <row r="665" spans="1:32" ht="16.5" x14ac:dyDescent="0.3">
      <c r="A665" s="113" t="s">
        <v>1296</v>
      </c>
      <c r="B665" s="114" t="s">
        <v>1306</v>
      </c>
      <c r="C665" s="114" t="s">
        <v>1266</v>
      </c>
      <c r="D665" s="114" t="s">
        <v>1275</v>
      </c>
      <c r="E665" s="115">
        <v>43633</v>
      </c>
      <c r="F665" s="116">
        <v>799.95</v>
      </c>
      <c r="G665" s="117">
        <v>1</v>
      </c>
      <c r="H665" s="124">
        <f t="shared" si="10"/>
        <v>799.95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3"/>
    </row>
    <row r="666" spans="1:32" ht="16.5" x14ac:dyDescent="0.3">
      <c r="A666" s="113" t="s">
        <v>1297</v>
      </c>
      <c r="B666" s="114" t="s">
        <v>1305</v>
      </c>
      <c r="C666" s="114" t="s">
        <v>5</v>
      </c>
      <c r="D666" s="114" t="s">
        <v>1276</v>
      </c>
      <c r="E666" s="115">
        <v>43633</v>
      </c>
      <c r="F666" s="116">
        <v>79.989999999999995</v>
      </c>
      <c r="G666" s="117">
        <v>11</v>
      </c>
      <c r="H666" s="124">
        <f t="shared" si="10"/>
        <v>879.89</v>
      </c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3"/>
    </row>
    <row r="667" spans="1:32" ht="16.5" x14ac:dyDescent="0.3">
      <c r="A667" s="113" t="s">
        <v>1288</v>
      </c>
      <c r="B667" s="114" t="s">
        <v>1301</v>
      </c>
      <c r="C667" s="114" t="s">
        <v>1256</v>
      </c>
      <c r="D667" s="114" t="s">
        <v>1276</v>
      </c>
      <c r="E667" s="115">
        <v>43633</v>
      </c>
      <c r="F667" s="116">
        <v>79.989999999999995</v>
      </c>
      <c r="G667" s="117">
        <v>11</v>
      </c>
      <c r="H667" s="124">
        <f t="shared" si="10"/>
        <v>879.89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3"/>
    </row>
    <row r="668" spans="1:32" ht="16.5" x14ac:dyDescent="0.3">
      <c r="A668" s="113" t="s">
        <v>1298</v>
      </c>
      <c r="B668" s="114" t="s">
        <v>1305</v>
      </c>
      <c r="C668" s="114" t="s">
        <v>2</v>
      </c>
      <c r="D668" s="114" t="s">
        <v>1275</v>
      </c>
      <c r="E668" s="115">
        <v>43635</v>
      </c>
      <c r="F668" s="116">
        <v>340.95</v>
      </c>
      <c r="G668" s="117">
        <v>3</v>
      </c>
      <c r="H668" s="124">
        <f t="shared" si="10"/>
        <v>1022.8499999999999</v>
      </c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3"/>
    </row>
    <row r="669" spans="1:32" ht="16.5" x14ac:dyDescent="0.3">
      <c r="A669" s="113" t="s">
        <v>1289</v>
      </c>
      <c r="B669" s="114" t="s">
        <v>1302</v>
      </c>
      <c r="C669" s="114" t="s">
        <v>2</v>
      </c>
      <c r="D669" s="114" t="s">
        <v>1275</v>
      </c>
      <c r="E669" s="115">
        <v>43635</v>
      </c>
      <c r="F669" s="116">
        <v>799.95</v>
      </c>
      <c r="G669" s="117">
        <v>1</v>
      </c>
      <c r="H669" s="124">
        <f t="shared" si="10"/>
        <v>799.95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3"/>
    </row>
    <row r="670" spans="1:32" ht="16.5" x14ac:dyDescent="0.3">
      <c r="A670" s="113" t="s">
        <v>1290</v>
      </c>
      <c r="B670" s="114" t="s">
        <v>1307</v>
      </c>
      <c r="C670" s="114" t="s">
        <v>1256</v>
      </c>
      <c r="D670" s="114" t="s">
        <v>1277</v>
      </c>
      <c r="E670" s="115">
        <v>43635</v>
      </c>
      <c r="F670" s="116">
        <v>340.95</v>
      </c>
      <c r="G670" s="117">
        <v>1</v>
      </c>
      <c r="H670" s="124">
        <f t="shared" si="10"/>
        <v>340.95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3"/>
    </row>
    <row r="671" spans="1:32" ht="16.5" x14ac:dyDescent="0.3">
      <c r="A671" s="113" t="s">
        <v>1291</v>
      </c>
      <c r="B671" s="114" t="s">
        <v>1307</v>
      </c>
      <c r="C671" s="114" t="s">
        <v>1256</v>
      </c>
      <c r="D671" s="114" t="s">
        <v>1275</v>
      </c>
      <c r="E671" s="115">
        <v>43637</v>
      </c>
      <c r="F671" s="116">
        <v>340.95</v>
      </c>
      <c r="G671" s="117">
        <v>7</v>
      </c>
      <c r="H671" s="124">
        <f t="shared" si="10"/>
        <v>2386.65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3"/>
    </row>
    <row r="672" spans="1:32" ht="16.5" x14ac:dyDescent="0.3">
      <c r="A672" s="113" t="s">
        <v>1292</v>
      </c>
      <c r="B672" s="114" t="s">
        <v>1305</v>
      </c>
      <c r="C672" s="114" t="s">
        <v>2</v>
      </c>
      <c r="D672" s="114" t="s">
        <v>1275</v>
      </c>
      <c r="E672" s="115">
        <v>43637</v>
      </c>
      <c r="F672" s="116">
        <v>799.95</v>
      </c>
      <c r="G672" s="117">
        <v>12</v>
      </c>
      <c r="H672" s="124">
        <f t="shared" si="10"/>
        <v>9599.4000000000015</v>
      </c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3"/>
    </row>
    <row r="673" spans="1:32" ht="16.5" x14ac:dyDescent="0.3">
      <c r="A673" s="113" t="s">
        <v>1293</v>
      </c>
      <c r="B673" s="114" t="s">
        <v>1300</v>
      </c>
      <c r="C673" s="114" t="s">
        <v>2</v>
      </c>
      <c r="D673" s="114" t="s">
        <v>1273</v>
      </c>
      <c r="E673" s="115">
        <v>43640</v>
      </c>
      <c r="F673" s="116">
        <v>799.95</v>
      </c>
      <c r="G673" s="117">
        <v>19</v>
      </c>
      <c r="H673" s="124">
        <f t="shared" si="10"/>
        <v>15199.050000000001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3"/>
    </row>
    <row r="674" spans="1:32" ht="16.5" x14ac:dyDescent="0.3">
      <c r="A674" s="113" t="s">
        <v>1299</v>
      </c>
      <c r="B674" s="114" t="s">
        <v>1306</v>
      </c>
      <c r="C674" s="114" t="s">
        <v>1256</v>
      </c>
      <c r="D674" s="114" t="s">
        <v>1273</v>
      </c>
      <c r="E674" s="115">
        <v>43641</v>
      </c>
      <c r="F674" s="116">
        <v>799.95</v>
      </c>
      <c r="G674" s="117">
        <v>16</v>
      </c>
      <c r="H674" s="124">
        <f t="shared" si="10"/>
        <v>12799.2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3"/>
    </row>
    <row r="675" spans="1:32" ht="16.5" x14ac:dyDescent="0.3">
      <c r="A675" s="113" t="s">
        <v>1294</v>
      </c>
      <c r="B675" s="114" t="s">
        <v>1301</v>
      </c>
      <c r="C675" s="114" t="s">
        <v>2</v>
      </c>
      <c r="D675" s="114" t="s">
        <v>1273</v>
      </c>
      <c r="E675" s="115">
        <v>43641</v>
      </c>
      <c r="F675" s="116">
        <v>799.95</v>
      </c>
      <c r="G675" s="117">
        <v>17</v>
      </c>
      <c r="H675" s="124">
        <f t="shared" si="10"/>
        <v>13599.150000000001</v>
      </c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3"/>
    </row>
    <row r="676" spans="1:32" ht="16.5" x14ac:dyDescent="0.3">
      <c r="A676" s="113" t="s">
        <v>1295</v>
      </c>
      <c r="B676" s="114" t="s">
        <v>1303</v>
      </c>
      <c r="C676" s="114" t="s">
        <v>1266</v>
      </c>
      <c r="D676" s="114" t="s">
        <v>1276</v>
      </c>
      <c r="E676" s="115">
        <v>43641</v>
      </c>
      <c r="F676" s="116">
        <v>799.95</v>
      </c>
      <c r="G676" s="117">
        <v>8</v>
      </c>
      <c r="H676" s="124">
        <f t="shared" si="10"/>
        <v>6399.6</v>
      </c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3"/>
    </row>
    <row r="677" spans="1:32" ht="16.5" x14ac:dyDescent="0.3">
      <c r="A677" s="113" t="s">
        <v>1296</v>
      </c>
      <c r="B677" s="114" t="s">
        <v>1307</v>
      </c>
      <c r="C677" s="114" t="s">
        <v>2</v>
      </c>
      <c r="D677" s="114" t="s">
        <v>1276</v>
      </c>
      <c r="E677" s="115">
        <v>43641</v>
      </c>
      <c r="F677" s="116">
        <v>79.989999999999995</v>
      </c>
      <c r="G677" s="117">
        <v>3</v>
      </c>
      <c r="H677" s="124">
        <f t="shared" si="10"/>
        <v>239.96999999999997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3"/>
    </row>
    <row r="678" spans="1:32" ht="16.5" x14ac:dyDescent="0.3">
      <c r="A678" s="113" t="s">
        <v>1297</v>
      </c>
      <c r="B678" s="114" t="s">
        <v>1304</v>
      </c>
      <c r="C678" s="114" t="s">
        <v>1266</v>
      </c>
      <c r="D678" s="114" t="s">
        <v>1277</v>
      </c>
      <c r="E678" s="115">
        <v>43642</v>
      </c>
      <c r="F678" s="116">
        <v>79.989999999999995</v>
      </c>
      <c r="G678" s="117">
        <v>15</v>
      </c>
      <c r="H678" s="124">
        <f t="shared" si="10"/>
        <v>1199.8499999999999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3"/>
    </row>
    <row r="679" spans="1:32" ht="16.5" x14ac:dyDescent="0.3">
      <c r="A679" s="113" t="s">
        <v>1288</v>
      </c>
      <c r="B679" s="114" t="s">
        <v>1301</v>
      </c>
      <c r="C679" s="114" t="s">
        <v>1266</v>
      </c>
      <c r="D679" s="114" t="s">
        <v>1275</v>
      </c>
      <c r="E679" s="115">
        <v>43643</v>
      </c>
      <c r="F679" s="116">
        <v>168.95</v>
      </c>
      <c r="G679" s="117">
        <v>13</v>
      </c>
      <c r="H679" s="124">
        <f t="shared" si="10"/>
        <v>2196.35</v>
      </c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3"/>
    </row>
    <row r="680" spans="1:32" ht="16.5" x14ac:dyDescent="0.3">
      <c r="A680" s="113" t="s">
        <v>1298</v>
      </c>
      <c r="B680" s="114" t="s">
        <v>1307</v>
      </c>
      <c r="C680" s="114" t="s">
        <v>1266</v>
      </c>
      <c r="D680" s="114" t="s">
        <v>1277</v>
      </c>
      <c r="E680" s="115">
        <v>43643</v>
      </c>
      <c r="F680" s="116">
        <v>168.95</v>
      </c>
      <c r="G680" s="117">
        <v>3</v>
      </c>
      <c r="H680" s="124">
        <f t="shared" si="10"/>
        <v>506.84999999999997</v>
      </c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3"/>
    </row>
    <row r="681" spans="1:32" ht="16.5" x14ac:dyDescent="0.3">
      <c r="A681" s="113" t="s">
        <v>1289</v>
      </c>
      <c r="B681" s="114" t="s">
        <v>1304</v>
      </c>
      <c r="C681" s="114" t="s">
        <v>2</v>
      </c>
      <c r="D681" s="114" t="s">
        <v>1275</v>
      </c>
      <c r="E681" s="115">
        <v>43644</v>
      </c>
      <c r="F681" s="116">
        <v>79.989999999999995</v>
      </c>
      <c r="G681" s="117">
        <v>6</v>
      </c>
      <c r="H681" s="124">
        <f t="shared" si="10"/>
        <v>479.93999999999994</v>
      </c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3"/>
    </row>
    <row r="682" spans="1:32" ht="16.5" x14ac:dyDescent="0.3">
      <c r="A682" s="113" t="s">
        <v>1290</v>
      </c>
      <c r="B682" s="114" t="s">
        <v>1301</v>
      </c>
      <c r="C682" s="114" t="s">
        <v>2</v>
      </c>
      <c r="D682" s="114" t="s">
        <v>1274</v>
      </c>
      <c r="E682" s="115">
        <v>43644</v>
      </c>
      <c r="F682" s="116">
        <v>340.95</v>
      </c>
      <c r="G682" s="117">
        <v>5</v>
      </c>
      <c r="H682" s="124">
        <f t="shared" si="10"/>
        <v>1704.75</v>
      </c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3"/>
    </row>
    <row r="683" spans="1:32" ht="16.5" x14ac:dyDescent="0.3">
      <c r="A683" s="113" t="s">
        <v>1291</v>
      </c>
      <c r="B683" s="114" t="s">
        <v>1301</v>
      </c>
      <c r="C683" s="114" t="s">
        <v>1256</v>
      </c>
      <c r="D683" s="114" t="s">
        <v>1274</v>
      </c>
      <c r="E683" s="115">
        <v>43646</v>
      </c>
      <c r="F683" s="116">
        <v>340.95</v>
      </c>
      <c r="G683" s="117">
        <v>15</v>
      </c>
      <c r="H683" s="124">
        <f t="shared" si="10"/>
        <v>5114.25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3"/>
    </row>
    <row r="684" spans="1:32" ht="16.5" x14ac:dyDescent="0.3">
      <c r="A684" s="113" t="s">
        <v>1292</v>
      </c>
      <c r="B684" s="114" t="s">
        <v>1305</v>
      </c>
      <c r="C684" s="114" t="s">
        <v>2</v>
      </c>
      <c r="D684" s="114" t="s">
        <v>1274</v>
      </c>
      <c r="E684" s="115">
        <v>43646</v>
      </c>
      <c r="F684" s="116">
        <v>340.95</v>
      </c>
      <c r="G684" s="117">
        <v>2</v>
      </c>
      <c r="H684" s="124">
        <f t="shared" si="10"/>
        <v>681.9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3"/>
    </row>
    <row r="685" spans="1:32" ht="16.5" x14ac:dyDescent="0.3">
      <c r="A685" s="113" t="s">
        <v>1293</v>
      </c>
      <c r="B685" s="114" t="s">
        <v>1307</v>
      </c>
      <c r="C685" s="114" t="s">
        <v>1266</v>
      </c>
      <c r="D685" s="114" t="s">
        <v>1275</v>
      </c>
      <c r="E685" s="115">
        <v>43647</v>
      </c>
      <c r="F685" s="116">
        <v>79.989999999999995</v>
      </c>
      <c r="G685" s="117">
        <v>4</v>
      </c>
      <c r="H685" s="124">
        <f t="shared" si="10"/>
        <v>319.95999999999998</v>
      </c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3"/>
    </row>
    <row r="686" spans="1:32" ht="16.5" x14ac:dyDescent="0.3">
      <c r="A686" s="113" t="s">
        <v>1299</v>
      </c>
      <c r="B686" s="114" t="s">
        <v>1300</v>
      </c>
      <c r="C686" s="114" t="s">
        <v>1256</v>
      </c>
      <c r="D686" s="114" t="s">
        <v>1273</v>
      </c>
      <c r="E686" s="115">
        <v>43647</v>
      </c>
      <c r="F686" s="116">
        <v>340.95</v>
      </c>
      <c r="G686" s="117">
        <v>9</v>
      </c>
      <c r="H686" s="124">
        <f t="shared" si="10"/>
        <v>3068.5499999999997</v>
      </c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3"/>
    </row>
    <row r="687" spans="1:32" ht="16.5" x14ac:dyDescent="0.3">
      <c r="A687" s="113" t="s">
        <v>1294</v>
      </c>
      <c r="B687" s="114" t="s">
        <v>1301</v>
      </c>
      <c r="C687" s="114" t="s">
        <v>1266</v>
      </c>
      <c r="D687" s="114" t="s">
        <v>1274</v>
      </c>
      <c r="E687" s="115">
        <v>43647</v>
      </c>
      <c r="F687" s="116">
        <v>79.989999999999995</v>
      </c>
      <c r="G687" s="117">
        <v>8</v>
      </c>
      <c r="H687" s="124">
        <f t="shared" si="10"/>
        <v>639.91999999999996</v>
      </c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3"/>
    </row>
    <row r="688" spans="1:32" ht="16.5" x14ac:dyDescent="0.3">
      <c r="A688" s="113" t="s">
        <v>1295</v>
      </c>
      <c r="B688" s="114" t="s">
        <v>1304</v>
      </c>
      <c r="C688" s="114" t="s">
        <v>1266</v>
      </c>
      <c r="D688" s="114" t="s">
        <v>1273</v>
      </c>
      <c r="E688" s="115">
        <v>43648</v>
      </c>
      <c r="F688" s="116">
        <v>799.95</v>
      </c>
      <c r="G688" s="117">
        <v>10</v>
      </c>
      <c r="H688" s="124">
        <f t="shared" si="10"/>
        <v>7999.5</v>
      </c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3"/>
    </row>
    <row r="689" spans="1:32" ht="16.5" x14ac:dyDescent="0.3">
      <c r="A689" s="113" t="s">
        <v>1296</v>
      </c>
      <c r="B689" s="114" t="s">
        <v>1303</v>
      </c>
      <c r="C689" s="114" t="s">
        <v>2</v>
      </c>
      <c r="D689" s="114" t="s">
        <v>1275</v>
      </c>
      <c r="E689" s="115">
        <v>43649</v>
      </c>
      <c r="F689" s="116">
        <v>79.989999999999995</v>
      </c>
      <c r="G689" s="117">
        <v>4</v>
      </c>
      <c r="H689" s="124">
        <f t="shared" si="10"/>
        <v>319.95999999999998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3"/>
    </row>
    <row r="690" spans="1:32" ht="16.5" x14ac:dyDescent="0.3">
      <c r="A690" s="113" t="s">
        <v>1297</v>
      </c>
      <c r="B690" s="114" t="s">
        <v>1301</v>
      </c>
      <c r="C690" s="114" t="s">
        <v>1266</v>
      </c>
      <c r="D690" s="114" t="s">
        <v>1277</v>
      </c>
      <c r="E690" s="115">
        <v>43649</v>
      </c>
      <c r="F690" s="116">
        <v>340.95</v>
      </c>
      <c r="G690" s="117">
        <v>13</v>
      </c>
      <c r="H690" s="124">
        <f t="shared" si="10"/>
        <v>4432.3499999999995</v>
      </c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3"/>
    </row>
    <row r="691" spans="1:32" ht="16.5" x14ac:dyDescent="0.3">
      <c r="A691" s="113" t="s">
        <v>1288</v>
      </c>
      <c r="B691" s="114" t="s">
        <v>1305</v>
      </c>
      <c r="C691" s="114" t="s">
        <v>2</v>
      </c>
      <c r="D691" s="114" t="s">
        <v>1273</v>
      </c>
      <c r="E691" s="115">
        <v>43651</v>
      </c>
      <c r="F691" s="116">
        <v>168.95</v>
      </c>
      <c r="G691" s="117">
        <v>8</v>
      </c>
      <c r="H691" s="124">
        <f t="shared" si="10"/>
        <v>1351.6</v>
      </c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3"/>
    </row>
    <row r="692" spans="1:32" ht="16.5" x14ac:dyDescent="0.3">
      <c r="A692" s="113" t="s">
        <v>1298</v>
      </c>
      <c r="B692" s="114" t="s">
        <v>1307</v>
      </c>
      <c r="C692" s="114" t="s">
        <v>2</v>
      </c>
      <c r="D692" s="114" t="s">
        <v>1274</v>
      </c>
      <c r="E692" s="115">
        <v>43653</v>
      </c>
      <c r="F692" s="116">
        <v>79.989999999999995</v>
      </c>
      <c r="G692" s="117">
        <v>10</v>
      </c>
      <c r="H692" s="124">
        <f t="shared" si="10"/>
        <v>799.9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3"/>
    </row>
    <row r="693" spans="1:32" ht="16.5" x14ac:dyDescent="0.3">
      <c r="A693" s="113" t="s">
        <v>1289</v>
      </c>
      <c r="B693" s="114" t="s">
        <v>1301</v>
      </c>
      <c r="C693" s="114" t="s">
        <v>2</v>
      </c>
      <c r="D693" s="114" t="s">
        <v>1274</v>
      </c>
      <c r="E693" s="115">
        <v>43653</v>
      </c>
      <c r="F693" s="116">
        <v>340.95</v>
      </c>
      <c r="G693" s="117">
        <v>7</v>
      </c>
      <c r="H693" s="124">
        <f t="shared" si="10"/>
        <v>2386.65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3"/>
    </row>
    <row r="694" spans="1:32" ht="16.5" x14ac:dyDescent="0.3">
      <c r="A694" s="113" t="s">
        <v>1290</v>
      </c>
      <c r="B694" s="114" t="s">
        <v>1306</v>
      </c>
      <c r="C694" s="114" t="s">
        <v>2</v>
      </c>
      <c r="D694" s="114" t="s">
        <v>1276</v>
      </c>
      <c r="E694" s="115">
        <v>43653</v>
      </c>
      <c r="F694" s="116">
        <v>79.989999999999995</v>
      </c>
      <c r="G694" s="117">
        <v>15</v>
      </c>
      <c r="H694" s="124">
        <f t="shared" si="10"/>
        <v>1199.8499999999999</v>
      </c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3"/>
    </row>
    <row r="695" spans="1:32" ht="16.5" x14ac:dyDescent="0.3">
      <c r="A695" s="113" t="s">
        <v>1291</v>
      </c>
      <c r="B695" s="114" t="s">
        <v>1306</v>
      </c>
      <c r="C695" s="114" t="s">
        <v>1256</v>
      </c>
      <c r="D695" s="114" t="s">
        <v>1276</v>
      </c>
      <c r="E695" s="115">
        <v>43653</v>
      </c>
      <c r="F695" s="116">
        <v>168.95</v>
      </c>
      <c r="G695" s="117">
        <v>3</v>
      </c>
      <c r="H695" s="124">
        <f t="shared" si="10"/>
        <v>506.84999999999997</v>
      </c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3"/>
    </row>
    <row r="696" spans="1:32" ht="16.5" x14ac:dyDescent="0.3">
      <c r="A696" s="113" t="s">
        <v>1292</v>
      </c>
      <c r="B696" s="114" t="s">
        <v>1305</v>
      </c>
      <c r="C696" s="114" t="s">
        <v>1266</v>
      </c>
      <c r="D696" s="114" t="s">
        <v>1275</v>
      </c>
      <c r="E696" s="115">
        <v>43654</v>
      </c>
      <c r="F696" s="116">
        <v>79.989999999999995</v>
      </c>
      <c r="G696" s="117">
        <v>3</v>
      </c>
      <c r="H696" s="124">
        <f t="shared" si="10"/>
        <v>239.96999999999997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3"/>
    </row>
    <row r="697" spans="1:32" ht="16.5" x14ac:dyDescent="0.3">
      <c r="A697" s="113" t="s">
        <v>1293</v>
      </c>
      <c r="B697" s="114" t="s">
        <v>1302</v>
      </c>
      <c r="C697" s="114" t="s">
        <v>1266</v>
      </c>
      <c r="D697" s="114" t="s">
        <v>1273</v>
      </c>
      <c r="E697" s="115">
        <v>43654</v>
      </c>
      <c r="F697" s="116">
        <v>168.95</v>
      </c>
      <c r="G697" s="117">
        <v>17</v>
      </c>
      <c r="H697" s="124">
        <f t="shared" si="10"/>
        <v>2872.1499999999996</v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3"/>
    </row>
    <row r="698" spans="1:32" ht="16.5" x14ac:dyDescent="0.3">
      <c r="A698" s="113" t="s">
        <v>1299</v>
      </c>
      <c r="B698" s="114" t="s">
        <v>1307</v>
      </c>
      <c r="C698" s="114" t="s">
        <v>1266</v>
      </c>
      <c r="D698" s="114" t="s">
        <v>1277</v>
      </c>
      <c r="E698" s="115">
        <v>43654</v>
      </c>
      <c r="F698" s="116">
        <v>79.989999999999995</v>
      </c>
      <c r="G698" s="117">
        <v>14</v>
      </c>
      <c r="H698" s="124">
        <f t="shared" si="10"/>
        <v>1119.8599999999999</v>
      </c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3"/>
    </row>
    <row r="699" spans="1:32" ht="16.5" x14ac:dyDescent="0.3">
      <c r="A699" s="113" t="s">
        <v>1294</v>
      </c>
      <c r="B699" s="114" t="s">
        <v>1301</v>
      </c>
      <c r="C699" s="114" t="s">
        <v>5</v>
      </c>
      <c r="D699" s="114" t="s">
        <v>1276</v>
      </c>
      <c r="E699" s="115">
        <v>43654</v>
      </c>
      <c r="F699" s="116">
        <v>799.95</v>
      </c>
      <c r="G699" s="117">
        <v>5</v>
      </c>
      <c r="H699" s="124">
        <f t="shared" si="10"/>
        <v>3999.75</v>
      </c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3"/>
    </row>
    <row r="700" spans="1:32" ht="16.5" x14ac:dyDescent="0.3">
      <c r="A700" s="113" t="s">
        <v>1295</v>
      </c>
      <c r="B700" s="114" t="s">
        <v>1301</v>
      </c>
      <c r="C700" s="114" t="s">
        <v>5</v>
      </c>
      <c r="D700" s="114" t="s">
        <v>1273</v>
      </c>
      <c r="E700" s="115">
        <v>43655</v>
      </c>
      <c r="F700" s="116">
        <v>340.95</v>
      </c>
      <c r="G700" s="117">
        <v>6</v>
      </c>
      <c r="H700" s="124">
        <f t="shared" si="10"/>
        <v>2045.6999999999998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3"/>
    </row>
    <row r="701" spans="1:32" ht="16.5" x14ac:dyDescent="0.3">
      <c r="A701" s="113" t="s">
        <v>1296</v>
      </c>
      <c r="B701" s="114" t="s">
        <v>1300</v>
      </c>
      <c r="C701" s="114" t="s">
        <v>1256</v>
      </c>
      <c r="D701" s="114" t="s">
        <v>1273</v>
      </c>
      <c r="E701" s="115">
        <v>43656</v>
      </c>
      <c r="F701" s="116">
        <v>340.95</v>
      </c>
      <c r="G701" s="117">
        <v>9</v>
      </c>
      <c r="H701" s="124">
        <f t="shared" si="10"/>
        <v>3068.5499999999997</v>
      </c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3"/>
    </row>
    <row r="702" spans="1:32" ht="16.5" x14ac:dyDescent="0.3">
      <c r="A702" s="113" t="s">
        <v>1297</v>
      </c>
      <c r="B702" s="114" t="s">
        <v>1307</v>
      </c>
      <c r="C702" s="114" t="s">
        <v>1256</v>
      </c>
      <c r="D702" s="114" t="s">
        <v>1274</v>
      </c>
      <c r="E702" s="115">
        <v>43656</v>
      </c>
      <c r="F702" s="116">
        <v>340.95</v>
      </c>
      <c r="G702" s="117">
        <v>6</v>
      </c>
      <c r="H702" s="124">
        <f t="shared" si="10"/>
        <v>2045.6999999999998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3"/>
    </row>
    <row r="703" spans="1:32" ht="16.5" x14ac:dyDescent="0.3">
      <c r="A703" s="113" t="s">
        <v>1288</v>
      </c>
      <c r="B703" s="114" t="s">
        <v>1306</v>
      </c>
      <c r="C703" s="114" t="s">
        <v>1256</v>
      </c>
      <c r="D703" s="114" t="s">
        <v>1274</v>
      </c>
      <c r="E703" s="115">
        <v>43657</v>
      </c>
      <c r="F703" s="116">
        <v>799.95</v>
      </c>
      <c r="G703" s="117">
        <v>7</v>
      </c>
      <c r="H703" s="124">
        <f t="shared" si="10"/>
        <v>5599.6500000000005</v>
      </c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3"/>
    </row>
    <row r="704" spans="1:32" ht="16.5" x14ac:dyDescent="0.3">
      <c r="A704" s="113" t="s">
        <v>1298</v>
      </c>
      <c r="B704" s="114" t="s">
        <v>1307</v>
      </c>
      <c r="C704" s="114" t="s">
        <v>1266</v>
      </c>
      <c r="D704" s="114" t="s">
        <v>1274</v>
      </c>
      <c r="E704" s="115">
        <v>43657</v>
      </c>
      <c r="F704" s="116">
        <v>168.95</v>
      </c>
      <c r="G704" s="117">
        <v>4</v>
      </c>
      <c r="H704" s="124">
        <f t="shared" si="10"/>
        <v>675.8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3"/>
    </row>
    <row r="705" spans="1:32" ht="16.5" x14ac:dyDescent="0.3">
      <c r="A705" s="113" t="s">
        <v>1289</v>
      </c>
      <c r="B705" s="114" t="s">
        <v>1303</v>
      </c>
      <c r="C705" s="114" t="s">
        <v>1256</v>
      </c>
      <c r="D705" s="114" t="s">
        <v>1273</v>
      </c>
      <c r="E705" s="115">
        <v>43658</v>
      </c>
      <c r="F705" s="116">
        <v>168.95</v>
      </c>
      <c r="G705" s="117">
        <v>13</v>
      </c>
      <c r="H705" s="124">
        <f t="shared" si="10"/>
        <v>2196.35</v>
      </c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3"/>
    </row>
    <row r="706" spans="1:32" ht="16.5" x14ac:dyDescent="0.3">
      <c r="A706" s="113" t="s">
        <v>1290</v>
      </c>
      <c r="B706" s="114" t="s">
        <v>1307</v>
      </c>
      <c r="C706" s="114" t="s">
        <v>1266</v>
      </c>
      <c r="D706" s="114" t="s">
        <v>1274</v>
      </c>
      <c r="E706" s="115">
        <v>43661</v>
      </c>
      <c r="F706" s="116">
        <v>79.989999999999995</v>
      </c>
      <c r="G706" s="117">
        <v>8</v>
      </c>
      <c r="H706" s="124">
        <f t="shared" si="10"/>
        <v>639.91999999999996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3"/>
    </row>
    <row r="707" spans="1:32" ht="16.5" x14ac:dyDescent="0.3">
      <c r="A707" s="113" t="s">
        <v>1291</v>
      </c>
      <c r="B707" s="114" t="s">
        <v>1305</v>
      </c>
      <c r="C707" s="114" t="s">
        <v>1266</v>
      </c>
      <c r="D707" s="114" t="s">
        <v>1274</v>
      </c>
      <c r="E707" s="115">
        <v>43661</v>
      </c>
      <c r="F707" s="116">
        <v>79.989999999999995</v>
      </c>
      <c r="G707" s="117">
        <v>12</v>
      </c>
      <c r="H707" s="124">
        <f t="shared" ref="H707:H770" si="11">F707*G707</f>
        <v>959.87999999999988</v>
      </c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3"/>
    </row>
    <row r="708" spans="1:32" ht="16.5" x14ac:dyDescent="0.3">
      <c r="A708" s="113" t="s">
        <v>1292</v>
      </c>
      <c r="B708" s="114" t="s">
        <v>1301</v>
      </c>
      <c r="C708" s="114" t="s">
        <v>1256</v>
      </c>
      <c r="D708" s="114" t="s">
        <v>1276</v>
      </c>
      <c r="E708" s="115">
        <v>43661</v>
      </c>
      <c r="F708" s="116">
        <v>79.989999999999995</v>
      </c>
      <c r="G708" s="117">
        <v>3</v>
      </c>
      <c r="H708" s="124">
        <f t="shared" si="11"/>
        <v>239.96999999999997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3"/>
    </row>
    <row r="709" spans="1:32" ht="16.5" x14ac:dyDescent="0.3">
      <c r="A709" s="113" t="s">
        <v>1293</v>
      </c>
      <c r="B709" s="114" t="s">
        <v>1303</v>
      </c>
      <c r="C709" s="114" t="s">
        <v>1266</v>
      </c>
      <c r="D709" s="114" t="s">
        <v>1275</v>
      </c>
      <c r="E709" s="115">
        <v>43662</v>
      </c>
      <c r="F709" s="116">
        <v>79.989999999999995</v>
      </c>
      <c r="G709" s="117">
        <v>15</v>
      </c>
      <c r="H709" s="124">
        <f t="shared" si="11"/>
        <v>1199.8499999999999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3"/>
    </row>
    <row r="710" spans="1:32" ht="16.5" x14ac:dyDescent="0.3">
      <c r="A710" s="113" t="s">
        <v>1299</v>
      </c>
      <c r="B710" s="114" t="s">
        <v>1304</v>
      </c>
      <c r="C710" s="114" t="s">
        <v>1256</v>
      </c>
      <c r="D710" s="114" t="s">
        <v>1277</v>
      </c>
      <c r="E710" s="115">
        <v>43662</v>
      </c>
      <c r="F710" s="116">
        <v>168.95</v>
      </c>
      <c r="G710" s="117">
        <v>4</v>
      </c>
      <c r="H710" s="124">
        <f t="shared" si="11"/>
        <v>675.8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3"/>
    </row>
    <row r="711" spans="1:32" ht="16.5" x14ac:dyDescent="0.3">
      <c r="A711" s="113" t="s">
        <v>1294</v>
      </c>
      <c r="B711" s="114" t="s">
        <v>1307</v>
      </c>
      <c r="C711" s="114" t="s">
        <v>2</v>
      </c>
      <c r="D711" s="114" t="s">
        <v>1277</v>
      </c>
      <c r="E711" s="115">
        <v>43663</v>
      </c>
      <c r="F711" s="116">
        <v>79.989999999999995</v>
      </c>
      <c r="G711" s="117">
        <v>12</v>
      </c>
      <c r="H711" s="124">
        <f t="shared" si="11"/>
        <v>959.87999999999988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3"/>
    </row>
    <row r="712" spans="1:32" ht="16.5" x14ac:dyDescent="0.3">
      <c r="A712" s="113" t="s">
        <v>1295</v>
      </c>
      <c r="B712" s="114" t="s">
        <v>1307</v>
      </c>
      <c r="C712" s="114" t="s">
        <v>1256</v>
      </c>
      <c r="D712" s="114" t="s">
        <v>1274</v>
      </c>
      <c r="E712" s="115">
        <v>43663</v>
      </c>
      <c r="F712" s="116">
        <v>340.95</v>
      </c>
      <c r="G712" s="117">
        <v>2</v>
      </c>
      <c r="H712" s="124">
        <f t="shared" si="11"/>
        <v>681.9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3"/>
    </row>
    <row r="713" spans="1:32" ht="16.5" x14ac:dyDescent="0.3">
      <c r="A713" s="113" t="s">
        <v>1296</v>
      </c>
      <c r="B713" s="114" t="s">
        <v>1301</v>
      </c>
      <c r="C713" s="114" t="s">
        <v>1256</v>
      </c>
      <c r="D713" s="114" t="s">
        <v>1274</v>
      </c>
      <c r="E713" s="115">
        <v>43664</v>
      </c>
      <c r="F713" s="116">
        <v>340.95</v>
      </c>
      <c r="G713" s="117">
        <v>5</v>
      </c>
      <c r="H713" s="124">
        <f t="shared" si="11"/>
        <v>1704.75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3"/>
    </row>
    <row r="714" spans="1:32" ht="16.5" x14ac:dyDescent="0.3">
      <c r="A714" s="113" t="s">
        <v>1297</v>
      </c>
      <c r="B714" s="114" t="s">
        <v>1305</v>
      </c>
      <c r="C714" s="114" t="s">
        <v>2</v>
      </c>
      <c r="D714" s="114" t="s">
        <v>1276</v>
      </c>
      <c r="E714" s="115">
        <v>43664</v>
      </c>
      <c r="F714" s="116">
        <v>340.95</v>
      </c>
      <c r="G714" s="117">
        <v>3</v>
      </c>
      <c r="H714" s="124">
        <f t="shared" si="11"/>
        <v>1022.8499999999999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3"/>
    </row>
    <row r="715" spans="1:32" ht="16.5" x14ac:dyDescent="0.3">
      <c r="A715" s="113" t="s">
        <v>1288</v>
      </c>
      <c r="B715" s="114" t="s">
        <v>1300</v>
      </c>
      <c r="C715" s="114" t="s">
        <v>2</v>
      </c>
      <c r="D715" s="114" t="s">
        <v>1277</v>
      </c>
      <c r="E715" s="115">
        <v>43665</v>
      </c>
      <c r="F715" s="116">
        <v>79.989999999999995</v>
      </c>
      <c r="G715" s="117">
        <v>3</v>
      </c>
      <c r="H715" s="124">
        <f t="shared" si="11"/>
        <v>239.96999999999997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3"/>
    </row>
    <row r="716" spans="1:32" ht="16.5" x14ac:dyDescent="0.3">
      <c r="A716" s="113" t="s">
        <v>1298</v>
      </c>
      <c r="B716" s="114" t="s">
        <v>1304</v>
      </c>
      <c r="C716" s="114" t="s">
        <v>1266</v>
      </c>
      <c r="D716" s="114" t="s">
        <v>1275</v>
      </c>
      <c r="E716" s="115">
        <v>43669</v>
      </c>
      <c r="F716" s="116">
        <v>168.95</v>
      </c>
      <c r="G716" s="117">
        <v>2</v>
      </c>
      <c r="H716" s="124">
        <f t="shared" si="11"/>
        <v>337.9</v>
      </c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3"/>
    </row>
    <row r="717" spans="1:32" ht="16.5" x14ac:dyDescent="0.3">
      <c r="A717" s="113" t="s">
        <v>1289</v>
      </c>
      <c r="B717" s="114" t="s">
        <v>1305</v>
      </c>
      <c r="C717" s="114" t="s">
        <v>1256</v>
      </c>
      <c r="D717" s="114" t="s">
        <v>1275</v>
      </c>
      <c r="E717" s="115">
        <v>43669</v>
      </c>
      <c r="F717" s="116">
        <v>168.95</v>
      </c>
      <c r="G717" s="117">
        <v>2</v>
      </c>
      <c r="H717" s="124">
        <f t="shared" si="11"/>
        <v>337.9</v>
      </c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3"/>
    </row>
    <row r="718" spans="1:32" ht="16.5" x14ac:dyDescent="0.3">
      <c r="A718" s="113" t="s">
        <v>1290</v>
      </c>
      <c r="B718" s="114" t="s">
        <v>1306</v>
      </c>
      <c r="C718" s="114" t="s">
        <v>1266</v>
      </c>
      <c r="D718" s="114" t="s">
        <v>1276</v>
      </c>
      <c r="E718" s="115">
        <v>43670</v>
      </c>
      <c r="F718" s="116">
        <v>79.989999999999995</v>
      </c>
      <c r="G718" s="117">
        <v>2</v>
      </c>
      <c r="H718" s="124">
        <f t="shared" si="11"/>
        <v>159.97999999999999</v>
      </c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3"/>
    </row>
    <row r="719" spans="1:32" ht="16.5" x14ac:dyDescent="0.3">
      <c r="A719" s="113" t="s">
        <v>1291</v>
      </c>
      <c r="B719" s="114" t="s">
        <v>1305</v>
      </c>
      <c r="C719" s="114" t="s">
        <v>1266</v>
      </c>
      <c r="D719" s="114" t="s">
        <v>1276</v>
      </c>
      <c r="E719" s="115">
        <v>43671</v>
      </c>
      <c r="F719" s="116">
        <v>340.95</v>
      </c>
      <c r="G719" s="117">
        <v>6</v>
      </c>
      <c r="H719" s="124">
        <f t="shared" si="11"/>
        <v>2045.6999999999998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3"/>
    </row>
    <row r="720" spans="1:32" ht="16.5" x14ac:dyDescent="0.3">
      <c r="A720" s="113" t="s">
        <v>1292</v>
      </c>
      <c r="B720" s="114" t="s">
        <v>1304</v>
      </c>
      <c r="C720" s="114" t="s">
        <v>2</v>
      </c>
      <c r="D720" s="114" t="s">
        <v>1273</v>
      </c>
      <c r="E720" s="115">
        <v>43672</v>
      </c>
      <c r="F720" s="116">
        <v>168.95</v>
      </c>
      <c r="G720" s="117">
        <v>17</v>
      </c>
      <c r="H720" s="124">
        <f t="shared" si="11"/>
        <v>2872.1499999999996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3"/>
    </row>
    <row r="721" spans="1:32" ht="16.5" x14ac:dyDescent="0.3">
      <c r="A721" s="113" t="s">
        <v>1293</v>
      </c>
      <c r="B721" s="114" t="s">
        <v>1304</v>
      </c>
      <c r="C721" s="114" t="s">
        <v>1256</v>
      </c>
      <c r="D721" s="114" t="s">
        <v>1274</v>
      </c>
      <c r="E721" s="115">
        <v>43674</v>
      </c>
      <c r="F721" s="116">
        <v>799.95</v>
      </c>
      <c r="G721" s="117">
        <v>10</v>
      </c>
      <c r="H721" s="124">
        <f t="shared" si="11"/>
        <v>7999.5</v>
      </c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3"/>
    </row>
    <row r="722" spans="1:32" ht="16.5" x14ac:dyDescent="0.3">
      <c r="A722" s="113" t="s">
        <v>1299</v>
      </c>
      <c r="B722" s="114" t="s">
        <v>1305</v>
      </c>
      <c r="C722" s="114" t="s">
        <v>1266</v>
      </c>
      <c r="D722" s="114" t="s">
        <v>1274</v>
      </c>
      <c r="E722" s="115">
        <v>43674</v>
      </c>
      <c r="F722" s="116">
        <v>340.95</v>
      </c>
      <c r="G722" s="117">
        <v>14</v>
      </c>
      <c r="H722" s="124">
        <f t="shared" si="11"/>
        <v>4773.3</v>
      </c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3"/>
    </row>
    <row r="723" spans="1:32" ht="16.5" x14ac:dyDescent="0.3">
      <c r="A723" s="113" t="s">
        <v>1294</v>
      </c>
      <c r="B723" s="114" t="s">
        <v>1304</v>
      </c>
      <c r="C723" s="114" t="s">
        <v>1256</v>
      </c>
      <c r="D723" s="114" t="s">
        <v>1275</v>
      </c>
      <c r="E723" s="115">
        <v>43675</v>
      </c>
      <c r="F723" s="116">
        <v>340.95</v>
      </c>
      <c r="G723" s="117">
        <v>9</v>
      </c>
      <c r="H723" s="124">
        <f t="shared" si="11"/>
        <v>3068.5499999999997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3"/>
    </row>
    <row r="724" spans="1:32" ht="16.5" x14ac:dyDescent="0.3">
      <c r="A724" s="113" t="s">
        <v>1295</v>
      </c>
      <c r="B724" s="114" t="s">
        <v>1305</v>
      </c>
      <c r="C724" s="114" t="s">
        <v>2</v>
      </c>
      <c r="D724" s="114" t="s">
        <v>1277</v>
      </c>
      <c r="E724" s="115">
        <v>43675</v>
      </c>
      <c r="F724" s="116">
        <v>79.989999999999995</v>
      </c>
      <c r="G724" s="117">
        <v>10</v>
      </c>
      <c r="H724" s="124">
        <f t="shared" si="11"/>
        <v>799.9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3"/>
    </row>
    <row r="725" spans="1:32" ht="16.5" x14ac:dyDescent="0.3">
      <c r="A725" s="113" t="s">
        <v>1296</v>
      </c>
      <c r="B725" s="114" t="s">
        <v>1301</v>
      </c>
      <c r="C725" s="114" t="s">
        <v>1266</v>
      </c>
      <c r="D725" s="114" t="s">
        <v>1273</v>
      </c>
      <c r="E725" s="115">
        <v>43677</v>
      </c>
      <c r="F725" s="116">
        <v>79.989999999999995</v>
      </c>
      <c r="G725" s="117">
        <v>8</v>
      </c>
      <c r="H725" s="124">
        <f t="shared" si="11"/>
        <v>639.91999999999996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3"/>
    </row>
    <row r="726" spans="1:32" ht="16.5" x14ac:dyDescent="0.3">
      <c r="A726" s="113" t="s">
        <v>1297</v>
      </c>
      <c r="B726" s="114" t="s">
        <v>1304</v>
      </c>
      <c r="C726" s="114" t="s">
        <v>1256</v>
      </c>
      <c r="D726" s="114" t="s">
        <v>1276</v>
      </c>
      <c r="E726" s="115">
        <v>43678</v>
      </c>
      <c r="F726" s="116">
        <v>79.989999999999995</v>
      </c>
      <c r="G726" s="117">
        <v>9</v>
      </c>
      <c r="H726" s="124">
        <f t="shared" si="11"/>
        <v>719.91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3"/>
    </row>
    <row r="727" spans="1:32" ht="16.5" x14ac:dyDescent="0.3">
      <c r="A727" s="113" t="s">
        <v>1288</v>
      </c>
      <c r="B727" s="114" t="s">
        <v>1301</v>
      </c>
      <c r="C727" s="114" t="s">
        <v>2</v>
      </c>
      <c r="D727" s="114" t="s">
        <v>1274</v>
      </c>
      <c r="E727" s="115">
        <v>43679</v>
      </c>
      <c r="F727" s="116">
        <v>799.95</v>
      </c>
      <c r="G727" s="117">
        <v>7</v>
      </c>
      <c r="H727" s="124">
        <f t="shared" si="11"/>
        <v>5599.6500000000005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3"/>
    </row>
    <row r="728" spans="1:32" ht="16.5" x14ac:dyDescent="0.3">
      <c r="A728" s="113" t="s">
        <v>1298</v>
      </c>
      <c r="B728" s="114" t="s">
        <v>1307</v>
      </c>
      <c r="C728" s="114" t="s">
        <v>1266</v>
      </c>
      <c r="D728" s="114" t="s">
        <v>1276</v>
      </c>
      <c r="E728" s="115">
        <v>43679</v>
      </c>
      <c r="F728" s="116">
        <v>799.95</v>
      </c>
      <c r="G728" s="117">
        <v>5</v>
      </c>
      <c r="H728" s="124">
        <f t="shared" si="11"/>
        <v>3999.75</v>
      </c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3"/>
    </row>
    <row r="729" spans="1:32" ht="16.5" x14ac:dyDescent="0.3">
      <c r="A729" s="113" t="s">
        <v>1289</v>
      </c>
      <c r="B729" s="114" t="s">
        <v>1303</v>
      </c>
      <c r="C729" s="114" t="s">
        <v>1256</v>
      </c>
      <c r="D729" s="114" t="s">
        <v>1274</v>
      </c>
      <c r="E729" s="115">
        <v>43681</v>
      </c>
      <c r="F729" s="116">
        <v>340.95</v>
      </c>
      <c r="G729" s="117">
        <v>8</v>
      </c>
      <c r="H729" s="124">
        <f t="shared" si="11"/>
        <v>2727.6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3"/>
    </row>
    <row r="730" spans="1:32" ht="16.5" x14ac:dyDescent="0.3">
      <c r="A730" s="113" t="s">
        <v>1290</v>
      </c>
      <c r="B730" s="114" t="s">
        <v>1301</v>
      </c>
      <c r="C730" s="114" t="s">
        <v>1266</v>
      </c>
      <c r="D730" s="114" t="s">
        <v>1274</v>
      </c>
      <c r="E730" s="115">
        <v>43682</v>
      </c>
      <c r="F730" s="116">
        <v>340.95</v>
      </c>
      <c r="G730" s="117">
        <v>10</v>
      </c>
      <c r="H730" s="124">
        <f t="shared" si="11"/>
        <v>3409.5</v>
      </c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3"/>
    </row>
    <row r="731" spans="1:32" ht="16.5" x14ac:dyDescent="0.3">
      <c r="A731" s="113" t="s">
        <v>1291</v>
      </c>
      <c r="B731" s="114" t="s">
        <v>1307</v>
      </c>
      <c r="C731" s="114" t="s">
        <v>1256</v>
      </c>
      <c r="D731" s="114" t="s">
        <v>1276</v>
      </c>
      <c r="E731" s="115">
        <v>43682</v>
      </c>
      <c r="F731" s="116">
        <v>168.95</v>
      </c>
      <c r="G731" s="117">
        <v>5</v>
      </c>
      <c r="H731" s="124">
        <f t="shared" si="11"/>
        <v>844.75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3"/>
    </row>
    <row r="732" spans="1:32" ht="16.5" x14ac:dyDescent="0.3">
      <c r="A732" s="113" t="s">
        <v>1292</v>
      </c>
      <c r="B732" s="114" t="s">
        <v>1303</v>
      </c>
      <c r="C732" s="114" t="s">
        <v>1266</v>
      </c>
      <c r="D732" s="114" t="s">
        <v>1275</v>
      </c>
      <c r="E732" s="115">
        <v>43684</v>
      </c>
      <c r="F732" s="116">
        <v>340.95</v>
      </c>
      <c r="G732" s="117">
        <v>10</v>
      </c>
      <c r="H732" s="124">
        <f t="shared" si="11"/>
        <v>3409.5</v>
      </c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3"/>
    </row>
    <row r="733" spans="1:32" ht="16.5" x14ac:dyDescent="0.3">
      <c r="A733" s="113" t="s">
        <v>1293</v>
      </c>
      <c r="B733" s="114" t="s">
        <v>1304</v>
      </c>
      <c r="C733" s="114" t="s">
        <v>1266</v>
      </c>
      <c r="D733" s="114" t="s">
        <v>1274</v>
      </c>
      <c r="E733" s="115">
        <v>43684</v>
      </c>
      <c r="F733" s="116">
        <v>79.989999999999995</v>
      </c>
      <c r="G733" s="117">
        <v>3</v>
      </c>
      <c r="H733" s="124">
        <f t="shared" si="11"/>
        <v>239.96999999999997</v>
      </c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3"/>
    </row>
    <row r="734" spans="1:32" ht="16.5" x14ac:dyDescent="0.3">
      <c r="A734" s="113" t="s">
        <v>1299</v>
      </c>
      <c r="B734" s="114" t="s">
        <v>1307</v>
      </c>
      <c r="C734" s="114" t="s">
        <v>1256</v>
      </c>
      <c r="D734" s="114" t="s">
        <v>1273</v>
      </c>
      <c r="E734" s="115">
        <v>43685</v>
      </c>
      <c r="F734" s="116">
        <v>340.95</v>
      </c>
      <c r="G734" s="117">
        <v>16</v>
      </c>
      <c r="H734" s="124">
        <f t="shared" si="11"/>
        <v>5455.2</v>
      </c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3"/>
    </row>
    <row r="735" spans="1:32" ht="16.5" x14ac:dyDescent="0.3">
      <c r="A735" s="113" t="s">
        <v>1294</v>
      </c>
      <c r="B735" s="114" t="s">
        <v>1308</v>
      </c>
      <c r="C735" s="114" t="s">
        <v>5</v>
      </c>
      <c r="D735" s="114" t="s">
        <v>1275</v>
      </c>
      <c r="E735" s="115">
        <v>43686</v>
      </c>
      <c r="F735" s="116">
        <v>79.989999999999995</v>
      </c>
      <c r="G735" s="117">
        <v>8</v>
      </c>
      <c r="H735" s="124">
        <f t="shared" si="11"/>
        <v>639.91999999999996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3"/>
    </row>
    <row r="736" spans="1:32" ht="16.5" x14ac:dyDescent="0.3">
      <c r="A736" s="113" t="s">
        <v>1295</v>
      </c>
      <c r="B736" s="114" t="s">
        <v>1302</v>
      </c>
      <c r="C736" s="114" t="s">
        <v>1256</v>
      </c>
      <c r="D736" s="114" t="s">
        <v>1274</v>
      </c>
      <c r="E736" s="115">
        <v>43686</v>
      </c>
      <c r="F736" s="116">
        <v>340.95</v>
      </c>
      <c r="G736" s="117">
        <v>5</v>
      </c>
      <c r="H736" s="124">
        <f t="shared" si="11"/>
        <v>1704.75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3"/>
    </row>
    <row r="737" spans="1:32" ht="16.5" x14ac:dyDescent="0.3">
      <c r="A737" s="113" t="s">
        <v>1296</v>
      </c>
      <c r="B737" s="114" t="s">
        <v>1305</v>
      </c>
      <c r="C737" s="114" t="s">
        <v>1266</v>
      </c>
      <c r="D737" s="114" t="s">
        <v>1275</v>
      </c>
      <c r="E737" s="115">
        <v>43689</v>
      </c>
      <c r="F737" s="116">
        <v>340.95</v>
      </c>
      <c r="G737" s="117">
        <v>13</v>
      </c>
      <c r="H737" s="124">
        <f t="shared" si="11"/>
        <v>4432.3499999999995</v>
      </c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3"/>
    </row>
    <row r="738" spans="1:32" ht="16.5" x14ac:dyDescent="0.3">
      <c r="A738" s="113" t="s">
        <v>1297</v>
      </c>
      <c r="B738" s="114" t="s">
        <v>1301</v>
      </c>
      <c r="C738" s="114" t="s">
        <v>1266</v>
      </c>
      <c r="D738" s="114" t="s">
        <v>1275</v>
      </c>
      <c r="E738" s="115">
        <v>43689</v>
      </c>
      <c r="F738" s="116">
        <v>79.989999999999995</v>
      </c>
      <c r="G738" s="117">
        <v>13</v>
      </c>
      <c r="H738" s="124">
        <f t="shared" si="11"/>
        <v>1039.8699999999999</v>
      </c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3"/>
    </row>
    <row r="739" spans="1:32" ht="16.5" x14ac:dyDescent="0.3">
      <c r="A739" s="113" t="s">
        <v>1288</v>
      </c>
      <c r="B739" s="114" t="s">
        <v>1302</v>
      </c>
      <c r="C739" s="114" t="s">
        <v>5</v>
      </c>
      <c r="D739" s="114" t="s">
        <v>1275</v>
      </c>
      <c r="E739" s="115">
        <v>43689</v>
      </c>
      <c r="F739" s="116">
        <v>340.95</v>
      </c>
      <c r="G739" s="117">
        <v>11</v>
      </c>
      <c r="H739" s="124">
        <f t="shared" si="11"/>
        <v>3750.45</v>
      </c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3"/>
    </row>
    <row r="740" spans="1:32" ht="16.5" x14ac:dyDescent="0.3">
      <c r="A740" s="113" t="s">
        <v>1298</v>
      </c>
      <c r="B740" s="114" t="s">
        <v>1306</v>
      </c>
      <c r="C740" s="114" t="s">
        <v>2</v>
      </c>
      <c r="D740" s="114" t="s">
        <v>1274</v>
      </c>
      <c r="E740" s="115">
        <v>43689</v>
      </c>
      <c r="F740" s="116">
        <v>799.95</v>
      </c>
      <c r="G740" s="117">
        <v>12</v>
      </c>
      <c r="H740" s="124">
        <f t="shared" si="11"/>
        <v>9599.4000000000015</v>
      </c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3"/>
    </row>
    <row r="741" spans="1:32" ht="16.5" x14ac:dyDescent="0.3">
      <c r="A741" s="113" t="s">
        <v>1289</v>
      </c>
      <c r="B741" s="114" t="s">
        <v>1306</v>
      </c>
      <c r="C741" s="114" t="s">
        <v>1266</v>
      </c>
      <c r="D741" s="114" t="s">
        <v>1276</v>
      </c>
      <c r="E741" s="115">
        <v>43689</v>
      </c>
      <c r="F741" s="116">
        <v>79.989999999999995</v>
      </c>
      <c r="G741" s="117">
        <v>1</v>
      </c>
      <c r="H741" s="124">
        <f t="shared" si="11"/>
        <v>79.989999999999995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3"/>
    </row>
    <row r="742" spans="1:32" ht="16.5" x14ac:dyDescent="0.3">
      <c r="A742" s="113" t="s">
        <v>1290</v>
      </c>
      <c r="B742" s="114" t="s">
        <v>1301</v>
      </c>
      <c r="C742" s="114" t="s">
        <v>1266</v>
      </c>
      <c r="D742" s="114" t="s">
        <v>1273</v>
      </c>
      <c r="E742" s="115">
        <v>43690</v>
      </c>
      <c r="F742" s="116">
        <v>168.95</v>
      </c>
      <c r="G742" s="117">
        <v>8</v>
      </c>
      <c r="H742" s="124">
        <f t="shared" si="11"/>
        <v>1351.6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3"/>
    </row>
    <row r="743" spans="1:32" ht="16.5" x14ac:dyDescent="0.3">
      <c r="A743" s="113" t="s">
        <v>1291</v>
      </c>
      <c r="B743" s="114" t="s">
        <v>1307</v>
      </c>
      <c r="C743" s="114" t="s">
        <v>2</v>
      </c>
      <c r="D743" s="114" t="s">
        <v>1276</v>
      </c>
      <c r="E743" s="115">
        <v>43690</v>
      </c>
      <c r="F743" s="116">
        <v>340.95</v>
      </c>
      <c r="G743" s="117">
        <v>7</v>
      </c>
      <c r="H743" s="124">
        <f t="shared" si="11"/>
        <v>2386.65</v>
      </c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3"/>
    </row>
    <row r="744" spans="1:32" ht="16.5" x14ac:dyDescent="0.3">
      <c r="A744" s="113" t="s">
        <v>1292</v>
      </c>
      <c r="B744" s="114" t="s">
        <v>1300</v>
      </c>
      <c r="C744" s="114" t="s">
        <v>2</v>
      </c>
      <c r="D744" s="114" t="s">
        <v>1273</v>
      </c>
      <c r="E744" s="115">
        <v>43692</v>
      </c>
      <c r="F744" s="116">
        <v>799.95</v>
      </c>
      <c r="G744" s="117">
        <v>16</v>
      </c>
      <c r="H744" s="124">
        <f t="shared" si="11"/>
        <v>12799.2</v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3"/>
    </row>
    <row r="745" spans="1:32" ht="16.5" x14ac:dyDescent="0.3">
      <c r="A745" s="113" t="s">
        <v>1293</v>
      </c>
      <c r="B745" s="114" t="s">
        <v>1301</v>
      </c>
      <c r="C745" s="114" t="s">
        <v>2</v>
      </c>
      <c r="D745" s="114" t="s">
        <v>1276</v>
      </c>
      <c r="E745" s="115">
        <v>43692</v>
      </c>
      <c r="F745" s="116">
        <v>168.95</v>
      </c>
      <c r="G745" s="117">
        <v>5</v>
      </c>
      <c r="H745" s="124">
        <f t="shared" si="11"/>
        <v>844.75</v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3"/>
    </row>
    <row r="746" spans="1:32" ht="16.5" x14ac:dyDescent="0.3">
      <c r="A746" s="113" t="s">
        <v>1299</v>
      </c>
      <c r="B746" s="114" t="s">
        <v>1301</v>
      </c>
      <c r="C746" s="114" t="s">
        <v>2</v>
      </c>
      <c r="D746" s="114" t="s">
        <v>1276</v>
      </c>
      <c r="E746" s="115">
        <v>43692</v>
      </c>
      <c r="F746" s="116">
        <v>79.989999999999995</v>
      </c>
      <c r="G746" s="117">
        <v>8</v>
      </c>
      <c r="H746" s="124">
        <f t="shared" si="11"/>
        <v>639.91999999999996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3"/>
    </row>
    <row r="747" spans="1:32" ht="16.5" x14ac:dyDescent="0.3">
      <c r="A747" s="113" t="s">
        <v>1294</v>
      </c>
      <c r="B747" s="114" t="s">
        <v>1305</v>
      </c>
      <c r="C747" s="114" t="s">
        <v>2</v>
      </c>
      <c r="D747" s="114" t="s">
        <v>1275</v>
      </c>
      <c r="E747" s="115">
        <v>43693</v>
      </c>
      <c r="F747" s="116">
        <v>340.95</v>
      </c>
      <c r="G747" s="117">
        <v>9</v>
      </c>
      <c r="H747" s="124">
        <f t="shared" si="11"/>
        <v>3068.5499999999997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3"/>
    </row>
    <row r="748" spans="1:32" ht="16.5" x14ac:dyDescent="0.3">
      <c r="A748" s="113" t="s">
        <v>1295</v>
      </c>
      <c r="B748" s="114" t="s">
        <v>1304</v>
      </c>
      <c r="C748" s="114" t="s">
        <v>5</v>
      </c>
      <c r="D748" s="114" t="s">
        <v>1277</v>
      </c>
      <c r="E748" s="115">
        <v>43693</v>
      </c>
      <c r="F748" s="116">
        <v>340.95</v>
      </c>
      <c r="G748" s="117">
        <v>8</v>
      </c>
      <c r="H748" s="124">
        <f t="shared" si="11"/>
        <v>2727.6</v>
      </c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3"/>
    </row>
    <row r="749" spans="1:32" ht="16.5" x14ac:dyDescent="0.3">
      <c r="A749" s="113" t="s">
        <v>1296</v>
      </c>
      <c r="B749" s="114" t="s">
        <v>1307</v>
      </c>
      <c r="C749" s="114" t="s">
        <v>2</v>
      </c>
      <c r="D749" s="114" t="s">
        <v>1274</v>
      </c>
      <c r="E749" s="115">
        <v>43693</v>
      </c>
      <c r="F749" s="116">
        <v>340.95</v>
      </c>
      <c r="G749" s="117">
        <v>3</v>
      </c>
      <c r="H749" s="124">
        <f t="shared" si="11"/>
        <v>1022.8499999999999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3"/>
    </row>
    <row r="750" spans="1:32" ht="16.5" x14ac:dyDescent="0.3">
      <c r="A750" s="113" t="s">
        <v>1297</v>
      </c>
      <c r="B750" s="114" t="s">
        <v>1306</v>
      </c>
      <c r="C750" s="114" t="s">
        <v>2</v>
      </c>
      <c r="D750" s="114" t="s">
        <v>1276</v>
      </c>
      <c r="E750" s="115">
        <v>43693</v>
      </c>
      <c r="F750" s="116">
        <v>340.95</v>
      </c>
      <c r="G750" s="117">
        <v>15</v>
      </c>
      <c r="H750" s="124">
        <f t="shared" si="11"/>
        <v>5114.25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3"/>
    </row>
    <row r="751" spans="1:32" ht="16.5" x14ac:dyDescent="0.3">
      <c r="A751" s="113" t="s">
        <v>1288</v>
      </c>
      <c r="B751" s="114" t="s">
        <v>1304</v>
      </c>
      <c r="C751" s="114" t="s">
        <v>1266</v>
      </c>
      <c r="D751" s="114" t="s">
        <v>1274</v>
      </c>
      <c r="E751" s="115">
        <v>43696</v>
      </c>
      <c r="F751" s="116">
        <v>799.95</v>
      </c>
      <c r="G751" s="117">
        <v>13</v>
      </c>
      <c r="H751" s="124">
        <f t="shared" si="11"/>
        <v>10399.35</v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3"/>
    </row>
    <row r="752" spans="1:32" ht="16.5" x14ac:dyDescent="0.3">
      <c r="A752" s="113" t="s">
        <v>1298</v>
      </c>
      <c r="B752" s="114" t="s">
        <v>1300</v>
      </c>
      <c r="C752" s="114" t="s">
        <v>1256</v>
      </c>
      <c r="D752" s="114" t="s">
        <v>1274</v>
      </c>
      <c r="E752" s="115">
        <v>43696</v>
      </c>
      <c r="F752" s="116">
        <v>79.989999999999995</v>
      </c>
      <c r="G752" s="117">
        <v>7</v>
      </c>
      <c r="H752" s="124">
        <f t="shared" si="11"/>
        <v>559.92999999999995</v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3"/>
    </row>
    <row r="753" spans="1:32" ht="16.5" x14ac:dyDescent="0.3">
      <c r="A753" s="113" t="s">
        <v>1289</v>
      </c>
      <c r="B753" s="114" t="s">
        <v>1301</v>
      </c>
      <c r="C753" s="114" t="s">
        <v>1256</v>
      </c>
      <c r="D753" s="114" t="s">
        <v>1276</v>
      </c>
      <c r="E753" s="115">
        <v>43696</v>
      </c>
      <c r="F753" s="116">
        <v>340.95</v>
      </c>
      <c r="G753" s="117">
        <v>1</v>
      </c>
      <c r="H753" s="124">
        <f t="shared" si="11"/>
        <v>340.95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3"/>
    </row>
    <row r="754" spans="1:32" ht="16.5" x14ac:dyDescent="0.3">
      <c r="A754" s="113" t="s">
        <v>1290</v>
      </c>
      <c r="B754" s="114" t="s">
        <v>1308</v>
      </c>
      <c r="C754" s="114" t="s">
        <v>2</v>
      </c>
      <c r="D754" s="114" t="s">
        <v>1275</v>
      </c>
      <c r="E754" s="115">
        <v>43697</v>
      </c>
      <c r="F754" s="116">
        <v>79.989999999999995</v>
      </c>
      <c r="G754" s="117">
        <v>13</v>
      </c>
      <c r="H754" s="124">
        <f t="shared" si="11"/>
        <v>1039.8699999999999</v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3"/>
    </row>
    <row r="755" spans="1:32" ht="16.5" x14ac:dyDescent="0.3">
      <c r="A755" s="113" t="s">
        <v>1291</v>
      </c>
      <c r="B755" s="114" t="s">
        <v>1305</v>
      </c>
      <c r="C755" s="114" t="s">
        <v>1266</v>
      </c>
      <c r="D755" s="114" t="s">
        <v>1274</v>
      </c>
      <c r="E755" s="115">
        <v>43697</v>
      </c>
      <c r="F755" s="116">
        <v>168.95</v>
      </c>
      <c r="G755" s="117">
        <v>2</v>
      </c>
      <c r="H755" s="124">
        <f t="shared" si="11"/>
        <v>337.9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3"/>
    </row>
    <row r="756" spans="1:32" ht="16.5" x14ac:dyDescent="0.3">
      <c r="A756" s="113" t="s">
        <v>1292</v>
      </c>
      <c r="B756" s="114" t="s">
        <v>1308</v>
      </c>
      <c r="C756" s="114" t="s">
        <v>1256</v>
      </c>
      <c r="D756" s="114" t="s">
        <v>1277</v>
      </c>
      <c r="E756" s="115">
        <v>43699</v>
      </c>
      <c r="F756" s="116">
        <v>340.95</v>
      </c>
      <c r="G756" s="117">
        <v>1</v>
      </c>
      <c r="H756" s="124">
        <f t="shared" si="11"/>
        <v>340.95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3"/>
    </row>
    <row r="757" spans="1:32" ht="16.5" x14ac:dyDescent="0.3">
      <c r="A757" s="113" t="s">
        <v>1293</v>
      </c>
      <c r="B757" s="114" t="s">
        <v>1307</v>
      </c>
      <c r="C757" s="114" t="s">
        <v>1256</v>
      </c>
      <c r="D757" s="114" t="s">
        <v>1274</v>
      </c>
      <c r="E757" s="115">
        <v>43700</v>
      </c>
      <c r="F757" s="116">
        <v>340.95</v>
      </c>
      <c r="G757" s="117">
        <v>1</v>
      </c>
      <c r="H757" s="124">
        <f t="shared" si="11"/>
        <v>340.95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3"/>
    </row>
    <row r="758" spans="1:32" ht="16.5" x14ac:dyDescent="0.3">
      <c r="A758" s="113" t="s">
        <v>1299</v>
      </c>
      <c r="B758" s="114" t="s">
        <v>1306</v>
      </c>
      <c r="C758" s="114" t="s">
        <v>5</v>
      </c>
      <c r="D758" s="114" t="s">
        <v>1276</v>
      </c>
      <c r="E758" s="115">
        <v>43702</v>
      </c>
      <c r="F758" s="116">
        <v>79.989999999999995</v>
      </c>
      <c r="G758" s="117">
        <v>8</v>
      </c>
      <c r="H758" s="124">
        <f t="shared" si="11"/>
        <v>639.91999999999996</v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3"/>
    </row>
    <row r="759" spans="1:32" ht="16.5" x14ac:dyDescent="0.3">
      <c r="A759" s="113" t="s">
        <v>1294</v>
      </c>
      <c r="B759" s="114" t="s">
        <v>1305</v>
      </c>
      <c r="C759" s="114" t="s">
        <v>1266</v>
      </c>
      <c r="D759" s="114" t="s">
        <v>1277</v>
      </c>
      <c r="E759" s="115">
        <v>43703</v>
      </c>
      <c r="F759" s="116">
        <v>799.95</v>
      </c>
      <c r="G759" s="117">
        <v>10</v>
      </c>
      <c r="H759" s="124">
        <f t="shared" si="11"/>
        <v>7999.5</v>
      </c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3"/>
    </row>
    <row r="760" spans="1:32" ht="16.5" x14ac:dyDescent="0.3">
      <c r="A760" s="113" t="s">
        <v>1295</v>
      </c>
      <c r="B760" s="114" t="s">
        <v>1301</v>
      </c>
      <c r="C760" s="114" t="s">
        <v>5</v>
      </c>
      <c r="D760" s="114" t="s">
        <v>1276</v>
      </c>
      <c r="E760" s="115">
        <v>43704</v>
      </c>
      <c r="F760" s="116">
        <v>79.989999999999995</v>
      </c>
      <c r="G760" s="117">
        <v>15</v>
      </c>
      <c r="H760" s="124">
        <f t="shared" si="11"/>
        <v>1199.8499999999999</v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3"/>
    </row>
    <row r="761" spans="1:32" ht="16.5" x14ac:dyDescent="0.3">
      <c r="A761" s="113" t="s">
        <v>1296</v>
      </c>
      <c r="B761" s="114" t="s">
        <v>1300</v>
      </c>
      <c r="C761" s="114" t="s">
        <v>1256</v>
      </c>
      <c r="D761" s="114" t="s">
        <v>1277</v>
      </c>
      <c r="E761" s="115">
        <v>43705</v>
      </c>
      <c r="F761" s="116">
        <v>168.95</v>
      </c>
      <c r="G761" s="117">
        <v>13</v>
      </c>
      <c r="H761" s="124">
        <f t="shared" si="11"/>
        <v>2196.35</v>
      </c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3"/>
    </row>
    <row r="762" spans="1:32" ht="16.5" x14ac:dyDescent="0.3">
      <c r="A762" s="113" t="s">
        <v>1297</v>
      </c>
      <c r="B762" s="114" t="s">
        <v>1301</v>
      </c>
      <c r="C762" s="114" t="s">
        <v>1266</v>
      </c>
      <c r="D762" s="114" t="s">
        <v>1276</v>
      </c>
      <c r="E762" s="115">
        <v>43705</v>
      </c>
      <c r="F762" s="116">
        <v>168.95</v>
      </c>
      <c r="G762" s="117">
        <v>12</v>
      </c>
      <c r="H762" s="124">
        <f t="shared" si="11"/>
        <v>2027.3999999999999</v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3"/>
    </row>
    <row r="763" spans="1:32" ht="16.5" x14ac:dyDescent="0.3">
      <c r="A763" s="113" t="s">
        <v>1288</v>
      </c>
      <c r="B763" s="114" t="s">
        <v>1305</v>
      </c>
      <c r="C763" s="114" t="s">
        <v>1256</v>
      </c>
      <c r="D763" s="114" t="s">
        <v>1275</v>
      </c>
      <c r="E763" s="115">
        <v>43706</v>
      </c>
      <c r="F763" s="116">
        <v>340.95</v>
      </c>
      <c r="G763" s="117">
        <v>5</v>
      </c>
      <c r="H763" s="124">
        <f t="shared" si="11"/>
        <v>1704.75</v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3"/>
    </row>
    <row r="764" spans="1:32" ht="16.5" x14ac:dyDescent="0.3">
      <c r="A764" s="113" t="s">
        <v>1298</v>
      </c>
      <c r="B764" s="114" t="s">
        <v>1306</v>
      </c>
      <c r="C764" s="114" t="s">
        <v>1266</v>
      </c>
      <c r="D764" s="114" t="s">
        <v>1276</v>
      </c>
      <c r="E764" s="115">
        <v>43707</v>
      </c>
      <c r="F764" s="116">
        <v>340.95</v>
      </c>
      <c r="G764" s="117">
        <v>7</v>
      </c>
      <c r="H764" s="124">
        <f t="shared" si="11"/>
        <v>2386.65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3"/>
    </row>
    <row r="765" spans="1:32" ht="16.5" x14ac:dyDescent="0.3">
      <c r="A765" s="113" t="s">
        <v>1289</v>
      </c>
      <c r="B765" s="114" t="s">
        <v>1300</v>
      </c>
      <c r="C765" s="114" t="s">
        <v>1256</v>
      </c>
      <c r="D765" s="114" t="s">
        <v>1274</v>
      </c>
      <c r="E765" s="115">
        <v>43710</v>
      </c>
      <c r="F765" s="116">
        <v>340.95</v>
      </c>
      <c r="G765" s="117">
        <v>5</v>
      </c>
      <c r="H765" s="124">
        <f t="shared" si="11"/>
        <v>1704.75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3"/>
    </row>
    <row r="766" spans="1:32" ht="16.5" x14ac:dyDescent="0.3">
      <c r="A766" s="113" t="s">
        <v>1290</v>
      </c>
      <c r="B766" s="114" t="s">
        <v>1303</v>
      </c>
      <c r="C766" s="114" t="s">
        <v>1256</v>
      </c>
      <c r="D766" s="114" t="s">
        <v>1274</v>
      </c>
      <c r="E766" s="115">
        <v>43711</v>
      </c>
      <c r="F766" s="116">
        <v>340.95</v>
      </c>
      <c r="G766" s="117">
        <v>10</v>
      </c>
      <c r="H766" s="124">
        <f t="shared" si="11"/>
        <v>3409.5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3"/>
    </row>
    <row r="767" spans="1:32" ht="16.5" x14ac:dyDescent="0.3">
      <c r="A767" s="113" t="s">
        <v>1291</v>
      </c>
      <c r="B767" s="114" t="s">
        <v>1308</v>
      </c>
      <c r="C767" s="114" t="s">
        <v>1256</v>
      </c>
      <c r="D767" s="114" t="s">
        <v>1274</v>
      </c>
      <c r="E767" s="115">
        <v>43712</v>
      </c>
      <c r="F767" s="116">
        <v>79.989999999999995</v>
      </c>
      <c r="G767" s="117">
        <v>7</v>
      </c>
      <c r="H767" s="124">
        <f t="shared" si="11"/>
        <v>559.92999999999995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3"/>
    </row>
    <row r="768" spans="1:32" ht="16.5" x14ac:dyDescent="0.3">
      <c r="A768" s="113" t="s">
        <v>1292</v>
      </c>
      <c r="B768" s="114" t="s">
        <v>1301</v>
      </c>
      <c r="C768" s="114" t="s">
        <v>1266</v>
      </c>
      <c r="D768" s="114" t="s">
        <v>1275</v>
      </c>
      <c r="E768" s="115">
        <v>43713</v>
      </c>
      <c r="F768" s="116">
        <v>799.95</v>
      </c>
      <c r="G768" s="117">
        <v>13</v>
      </c>
      <c r="H768" s="124">
        <f t="shared" si="11"/>
        <v>10399.35</v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3"/>
    </row>
    <row r="769" spans="1:32" ht="16.5" x14ac:dyDescent="0.3">
      <c r="A769" s="113" t="s">
        <v>1293</v>
      </c>
      <c r="B769" s="114" t="s">
        <v>1303</v>
      </c>
      <c r="C769" s="114" t="s">
        <v>5</v>
      </c>
      <c r="D769" s="114" t="s">
        <v>1277</v>
      </c>
      <c r="E769" s="115">
        <v>43714</v>
      </c>
      <c r="F769" s="116">
        <v>168.95</v>
      </c>
      <c r="G769" s="117">
        <v>3</v>
      </c>
      <c r="H769" s="124">
        <f t="shared" si="11"/>
        <v>506.84999999999997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3"/>
    </row>
    <row r="770" spans="1:32" ht="16.5" x14ac:dyDescent="0.3">
      <c r="A770" s="113" t="s">
        <v>1299</v>
      </c>
      <c r="B770" s="114" t="s">
        <v>1306</v>
      </c>
      <c r="C770" s="114" t="s">
        <v>2</v>
      </c>
      <c r="D770" s="114" t="s">
        <v>1276</v>
      </c>
      <c r="E770" s="115">
        <v>43714</v>
      </c>
      <c r="F770" s="116">
        <v>340.95</v>
      </c>
      <c r="G770" s="117">
        <v>7</v>
      </c>
      <c r="H770" s="124">
        <f t="shared" si="11"/>
        <v>2386.65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3"/>
    </row>
    <row r="771" spans="1:32" ht="16.5" x14ac:dyDescent="0.3">
      <c r="A771" s="113" t="s">
        <v>1294</v>
      </c>
      <c r="B771" s="114" t="s">
        <v>1305</v>
      </c>
      <c r="C771" s="114" t="s">
        <v>1266</v>
      </c>
      <c r="D771" s="114" t="s">
        <v>1275</v>
      </c>
      <c r="E771" s="115">
        <v>43717</v>
      </c>
      <c r="F771" s="116">
        <v>340.95</v>
      </c>
      <c r="G771" s="117">
        <v>9</v>
      </c>
      <c r="H771" s="124">
        <f t="shared" ref="H771:H834" si="12">F771*G771</f>
        <v>3068.5499999999997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3"/>
    </row>
    <row r="772" spans="1:32" ht="16.5" x14ac:dyDescent="0.3">
      <c r="A772" s="113" t="s">
        <v>1295</v>
      </c>
      <c r="B772" s="114" t="s">
        <v>1304</v>
      </c>
      <c r="C772" s="114" t="s">
        <v>2</v>
      </c>
      <c r="D772" s="114" t="s">
        <v>1275</v>
      </c>
      <c r="E772" s="115">
        <v>43717</v>
      </c>
      <c r="F772" s="116">
        <v>79.989999999999995</v>
      </c>
      <c r="G772" s="117">
        <v>2</v>
      </c>
      <c r="H772" s="124">
        <f t="shared" si="12"/>
        <v>159.97999999999999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3"/>
    </row>
    <row r="773" spans="1:32" ht="16.5" x14ac:dyDescent="0.3">
      <c r="A773" s="113" t="s">
        <v>1296</v>
      </c>
      <c r="B773" s="114" t="s">
        <v>1304</v>
      </c>
      <c r="C773" s="114" t="s">
        <v>1256</v>
      </c>
      <c r="D773" s="114" t="s">
        <v>1275</v>
      </c>
      <c r="E773" s="115">
        <v>43717</v>
      </c>
      <c r="F773" s="116">
        <v>168.95</v>
      </c>
      <c r="G773" s="117">
        <v>1</v>
      </c>
      <c r="H773" s="124">
        <f t="shared" si="12"/>
        <v>168.95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3"/>
    </row>
    <row r="774" spans="1:32" ht="16.5" x14ac:dyDescent="0.3">
      <c r="A774" s="113" t="s">
        <v>1297</v>
      </c>
      <c r="B774" s="114" t="s">
        <v>1301</v>
      </c>
      <c r="C774" s="114" t="s">
        <v>2</v>
      </c>
      <c r="D774" s="114" t="s">
        <v>1275</v>
      </c>
      <c r="E774" s="115">
        <v>43717</v>
      </c>
      <c r="F774" s="116">
        <v>340.95</v>
      </c>
      <c r="G774" s="117">
        <v>14</v>
      </c>
      <c r="H774" s="124">
        <f t="shared" si="12"/>
        <v>4773.3</v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3"/>
    </row>
    <row r="775" spans="1:32" ht="16.5" x14ac:dyDescent="0.3">
      <c r="A775" s="113" t="s">
        <v>1288</v>
      </c>
      <c r="B775" s="114" t="s">
        <v>1301</v>
      </c>
      <c r="C775" s="114" t="s">
        <v>1256</v>
      </c>
      <c r="D775" s="114" t="s">
        <v>1277</v>
      </c>
      <c r="E775" s="115">
        <v>43717</v>
      </c>
      <c r="F775" s="116">
        <v>168.95</v>
      </c>
      <c r="G775" s="117">
        <v>6</v>
      </c>
      <c r="H775" s="124">
        <f t="shared" si="12"/>
        <v>1013.6999999999999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3"/>
    </row>
    <row r="776" spans="1:32" ht="16.5" x14ac:dyDescent="0.3">
      <c r="A776" s="113" t="s">
        <v>1298</v>
      </c>
      <c r="B776" s="114" t="s">
        <v>1307</v>
      </c>
      <c r="C776" s="114" t="s">
        <v>5</v>
      </c>
      <c r="D776" s="114" t="s">
        <v>1277</v>
      </c>
      <c r="E776" s="115">
        <v>43717</v>
      </c>
      <c r="F776" s="116">
        <v>168.95</v>
      </c>
      <c r="G776" s="117">
        <v>15</v>
      </c>
      <c r="H776" s="124">
        <f t="shared" si="12"/>
        <v>2534.25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3"/>
    </row>
    <row r="777" spans="1:32" ht="16.5" x14ac:dyDescent="0.3">
      <c r="A777" s="113" t="s">
        <v>1289</v>
      </c>
      <c r="B777" s="114" t="s">
        <v>1308</v>
      </c>
      <c r="C777" s="114" t="s">
        <v>5</v>
      </c>
      <c r="D777" s="114" t="s">
        <v>1276</v>
      </c>
      <c r="E777" s="115">
        <v>43717</v>
      </c>
      <c r="F777" s="116">
        <v>340.95</v>
      </c>
      <c r="G777" s="117">
        <v>8</v>
      </c>
      <c r="H777" s="124">
        <f t="shared" si="12"/>
        <v>2727.6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3"/>
    </row>
    <row r="778" spans="1:32" ht="16.5" x14ac:dyDescent="0.3">
      <c r="A778" s="113" t="s">
        <v>1290</v>
      </c>
      <c r="B778" s="114" t="s">
        <v>1306</v>
      </c>
      <c r="C778" s="114" t="s">
        <v>1256</v>
      </c>
      <c r="D778" s="114" t="s">
        <v>1275</v>
      </c>
      <c r="E778" s="115">
        <v>43723</v>
      </c>
      <c r="F778" s="116">
        <v>79.989999999999995</v>
      </c>
      <c r="G778" s="117">
        <v>7</v>
      </c>
      <c r="H778" s="124">
        <f t="shared" si="12"/>
        <v>559.92999999999995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3"/>
    </row>
    <row r="779" spans="1:32" ht="16.5" x14ac:dyDescent="0.3">
      <c r="A779" s="113" t="s">
        <v>1291</v>
      </c>
      <c r="B779" s="114" t="s">
        <v>1305</v>
      </c>
      <c r="C779" s="114" t="s">
        <v>5</v>
      </c>
      <c r="D779" s="114" t="s">
        <v>1276</v>
      </c>
      <c r="E779" s="115">
        <v>43723</v>
      </c>
      <c r="F779" s="116">
        <v>340.95</v>
      </c>
      <c r="G779" s="117">
        <v>13</v>
      </c>
      <c r="H779" s="124">
        <f t="shared" si="12"/>
        <v>4432.3499999999995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3"/>
    </row>
    <row r="780" spans="1:32" ht="16.5" x14ac:dyDescent="0.3">
      <c r="A780" s="113" t="s">
        <v>1292</v>
      </c>
      <c r="B780" s="114" t="s">
        <v>1305</v>
      </c>
      <c r="C780" s="114" t="s">
        <v>1266</v>
      </c>
      <c r="D780" s="114" t="s">
        <v>1276</v>
      </c>
      <c r="E780" s="115">
        <v>43723</v>
      </c>
      <c r="F780" s="116">
        <v>79.989999999999995</v>
      </c>
      <c r="G780" s="117">
        <v>15</v>
      </c>
      <c r="H780" s="124">
        <f t="shared" si="12"/>
        <v>1199.8499999999999</v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3"/>
    </row>
    <row r="781" spans="1:32" ht="16.5" x14ac:dyDescent="0.3">
      <c r="A781" s="113" t="s">
        <v>1293</v>
      </c>
      <c r="B781" s="114" t="s">
        <v>1301</v>
      </c>
      <c r="C781" s="114" t="s">
        <v>5</v>
      </c>
      <c r="D781" s="114" t="s">
        <v>1274</v>
      </c>
      <c r="E781" s="115">
        <v>43725</v>
      </c>
      <c r="F781" s="116">
        <v>79.989999999999995</v>
      </c>
      <c r="G781" s="117">
        <v>1</v>
      </c>
      <c r="H781" s="124">
        <f t="shared" si="12"/>
        <v>79.989999999999995</v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3"/>
    </row>
    <row r="782" spans="1:32" ht="16.5" x14ac:dyDescent="0.3">
      <c r="A782" s="113" t="s">
        <v>1299</v>
      </c>
      <c r="B782" s="114" t="s">
        <v>1308</v>
      </c>
      <c r="C782" s="114" t="s">
        <v>2</v>
      </c>
      <c r="D782" s="114" t="s">
        <v>1273</v>
      </c>
      <c r="E782" s="115">
        <v>43726</v>
      </c>
      <c r="F782" s="116">
        <v>168.95</v>
      </c>
      <c r="G782" s="117">
        <v>20</v>
      </c>
      <c r="H782" s="124">
        <f t="shared" si="12"/>
        <v>3379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3"/>
    </row>
    <row r="783" spans="1:32" ht="16.5" x14ac:dyDescent="0.3">
      <c r="A783" s="113" t="s">
        <v>1294</v>
      </c>
      <c r="B783" s="114" t="s">
        <v>1304</v>
      </c>
      <c r="C783" s="114" t="s">
        <v>2</v>
      </c>
      <c r="D783" s="114" t="s">
        <v>1274</v>
      </c>
      <c r="E783" s="115">
        <v>43726</v>
      </c>
      <c r="F783" s="116">
        <v>340.95</v>
      </c>
      <c r="G783" s="117">
        <v>13</v>
      </c>
      <c r="H783" s="124">
        <f t="shared" si="12"/>
        <v>4432.3499999999995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3"/>
    </row>
    <row r="784" spans="1:32" ht="16.5" x14ac:dyDescent="0.3">
      <c r="A784" s="113" t="s">
        <v>1295</v>
      </c>
      <c r="B784" s="114" t="s">
        <v>1300</v>
      </c>
      <c r="C784" s="114" t="s">
        <v>2</v>
      </c>
      <c r="D784" s="114" t="s">
        <v>1276</v>
      </c>
      <c r="E784" s="115">
        <v>43726</v>
      </c>
      <c r="F784" s="116">
        <v>799.95</v>
      </c>
      <c r="G784" s="117">
        <v>9</v>
      </c>
      <c r="H784" s="124">
        <f t="shared" si="12"/>
        <v>7199.55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3"/>
    </row>
    <row r="785" spans="1:32" ht="16.5" x14ac:dyDescent="0.3">
      <c r="A785" s="113" t="s">
        <v>1296</v>
      </c>
      <c r="B785" s="114" t="s">
        <v>1304</v>
      </c>
      <c r="C785" s="114" t="s">
        <v>1266</v>
      </c>
      <c r="D785" s="114" t="s">
        <v>1275</v>
      </c>
      <c r="E785" s="115">
        <v>43731</v>
      </c>
      <c r="F785" s="116">
        <v>340.95</v>
      </c>
      <c r="G785" s="117">
        <v>8</v>
      </c>
      <c r="H785" s="124">
        <f t="shared" si="12"/>
        <v>2727.6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3"/>
    </row>
    <row r="786" spans="1:32" ht="16.5" x14ac:dyDescent="0.3">
      <c r="A786" s="113" t="s">
        <v>1297</v>
      </c>
      <c r="B786" s="114" t="s">
        <v>1301</v>
      </c>
      <c r="C786" s="114" t="s">
        <v>1256</v>
      </c>
      <c r="D786" s="114" t="s">
        <v>1273</v>
      </c>
      <c r="E786" s="115">
        <v>43731</v>
      </c>
      <c r="F786" s="116">
        <v>168.95</v>
      </c>
      <c r="G786" s="117">
        <v>20</v>
      </c>
      <c r="H786" s="124">
        <f t="shared" si="12"/>
        <v>3379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3"/>
    </row>
    <row r="787" spans="1:32" ht="16.5" x14ac:dyDescent="0.3">
      <c r="A787" s="113" t="s">
        <v>1288</v>
      </c>
      <c r="B787" s="114" t="s">
        <v>1300</v>
      </c>
      <c r="C787" s="114" t="s">
        <v>1256</v>
      </c>
      <c r="D787" s="114" t="s">
        <v>1277</v>
      </c>
      <c r="E787" s="115">
        <v>43731</v>
      </c>
      <c r="F787" s="116">
        <v>340.95</v>
      </c>
      <c r="G787" s="117">
        <v>6</v>
      </c>
      <c r="H787" s="124">
        <f t="shared" si="12"/>
        <v>2045.6999999999998</v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3"/>
    </row>
    <row r="788" spans="1:32" ht="16.5" x14ac:dyDescent="0.3">
      <c r="A788" s="113" t="s">
        <v>1298</v>
      </c>
      <c r="B788" s="114" t="s">
        <v>1306</v>
      </c>
      <c r="C788" s="114" t="s">
        <v>1266</v>
      </c>
      <c r="D788" s="114" t="s">
        <v>1276</v>
      </c>
      <c r="E788" s="115">
        <v>43731</v>
      </c>
      <c r="F788" s="116">
        <v>340.95</v>
      </c>
      <c r="G788" s="117">
        <v>6</v>
      </c>
      <c r="H788" s="124">
        <f t="shared" si="12"/>
        <v>2045.6999999999998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3"/>
    </row>
    <row r="789" spans="1:32" ht="16.5" x14ac:dyDescent="0.3">
      <c r="A789" s="113" t="s">
        <v>1289</v>
      </c>
      <c r="B789" s="114" t="s">
        <v>1305</v>
      </c>
      <c r="C789" s="114" t="s">
        <v>1266</v>
      </c>
      <c r="D789" s="114" t="s">
        <v>1276</v>
      </c>
      <c r="E789" s="115">
        <v>43731</v>
      </c>
      <c r="F789" s="116">
        <v>168.95</v>
      </c>
      <c r="G789" s="117">
        <v>6</v>
      </c>
      <c r="H789" s="124">
        <f t="shared" si="12"/>
        <v>1013.6999999999999</v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3"/>
    </row>
    <row r="790" spans="1:32" ht="16.5" x14ac:dyDescent="0.3">
      <c r="A790" s="113" t="s">
        <v>1290</v>
      </c>
      <c r="B790" s="114" t="s">
        <v>1307</v>
      </c>
      <c r="C790" s="114" t="s">
        <v>5</v>
      </c>
      <c r="D790" s="114" t="s">
        <v>1273</v>
      </c>
      <c r="E790" s="115">
        <v>43732</v>
      </c>
      <c r="F790" s="116">
        <v>799.95</v>
      </c>
      <c r="G790" s="117">
        <v>19</v>
      </c>
      <c r="H790" s="124">
        <f t="shared" si="12"/>
        <v>15199.050000000001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3"/>
    </row>
    <row r="791" spans="1:32" ht="16.5" x14ac:dyDescent="0.3">
      <c r="A791" s="113" t="s">
        <v>1291</v>
      </c>
      <c r="B791" s="114" t="s">
        <v>1302</v>
      </c>
      <c r="C791" s="114" t="s">
        <v>2</v>
      </c>
      <c r="D791" s="114" t="s">
        <v>1276</v>
      </c>
      <c r="E791" s="115">
        <v>43732</v>
      </c>
      <c r="F791" s="116">
        <v>340.95</v>
      </c>
      <c r="G791" s="117">
        <v>10</v>
      </c>
      <c r="H791" s="124">
        <f t="shared" si="12"/>
        <v>3409.5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3"/>
    </row>
    <row r="792" spans="1:32" ht="16.5" x14ac:dyDescent="0.3">
      <c r="A792" s="113" t="s">
        <v>1292</v>
      </c>
      <c r="B792" s="114" t="s">
        <v>1304</v>
      </c>
      <c r="C792" s="114" t="s">
        <v>2</v>
      </c>
      <c r="D792" s="114" t="s">
        <v>1275</v>
      </c>
      <c r="E792" s="115">
        <v>43733</v>
      </c>
      <c r="F792" s="116">
        <v>168.95</v>
      </c>
      <c r="G792" s="117">
        <v>6</v>
      </c>
      <c r="H792" s="124">
        <f t="shared" si="12"/>
        <v>1013.6999999999999</v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3"/>
    </row>
    <row r="793" spans="1:32" ht="16.5" x14ac:dyDescent="0.3">
      <c r="A793" s="113" t="s">
        <v>1293</v>
      </c>
      <c r="B793" s="114" t="s">
        <v>1300</v>
      </c>
      <c r="C793" s="114" t="s">
        <v>1256</v>
      </c>
      <c r="D793" s="114" t="s">
        <v>1276</v>
      </c>
      <c r="E793" s="115">
        <v>43734</v>
      </c>
      <c r="F793" s="116">
        <v>79.989999999999995</v>
      </c>
      <c r="G793" s="117">
        <v>7</v>
      </c>
      <c r="H793" s="124">
        <f t="shared" si="12"/>
        <v>559.92999999999995</v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3"/>
    </row>
    <row r="794" spans="1:32" ht="16.5" x14ac:dyDescent="0.3">
      <c r="A794" s="113" t="s">
        <v>1299</v>
      </c>
      <c r="B794" s="114" t="s">
        <v>1305</v>
      </c>
      <c r="C794" s="114" t="s">
        <v>1256</v>
      </c>
      <c r="D794" s="114" t="s">
        <v>1275</v>
      </c>
      <c r="E794" s="115">
        <v>43737</v>
      </c>
      <c r="F794" s="116">
        <v>340.95</v>
      </c>
      <c r="G794" s="117">
        <v>13</v>
      </c>
      <c r="H794" s="124">
        <f t="shared" si="12"/>
        <v>4432.3499999999995</v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3"/>
    </row>
    <row r="795" spans="1:32" ht="16.5" x14ac:dyDescent="0.3">
      <c r="A795" s="113" t="s">
        <v>1294</v>
      </c>
      <c r="B795" s="114" t="s">
        <v>1305</v>
      </c>
      <c r="C795" s="114" t="s">
        <v>5</v>
      </c>
      <c r="D795" s="114" t="s">
        <v>1277</v>
      </c>
      <c r="E795" s="115">
        <v>43737</v>
      </c>
      <c r="F795" s="116">
        <v>168.95</v>
      </c>
      <c r="G795" s="117">
        <v>10</v>
      </c>
      <c r="H795" s="124">
        <f t="shared" si="12"/>
        <v>1689.5</v>
      </c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3"/>
    </row>
    <row r="796" spans="1:32" ht="16.5" x14ac:dyDescent="0.3">
      <c r="A796" s="113" t="s">
        <v>1295</v>
      </c>
      <c r="B796" s="114" t="s">
        <v>1304</v>
      </c>
      <c r="C796" s="114" t="s">
        <v>1266</v>
      </c>
      <c r="D796" s="114" t="s">
        <v>1274</v>
      </c>
      <c r="E796" s="115">
        <v>43738</v>
      </c>
      <c r="F796" s="116">
        <v>799.95</v>
      </c>
      <c r="G796" s="117">
        <v>15</v>
      </c>
      <c r="H796" s="124">
        <f t="shared" si="12"/>
        <v>11999.25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3"/>
    </row>
    <row r="797" spans="1:32" ht="16.5" x14ac:dyDescent="0.3">
      <c r="A797" s="113" t="s">
        <v>1296</v>
      </c>
      <c r="B797" s="114" t="s">
        <v>1304</v>
      </c>
      <c r="C797" s="114" t="s">
        <v>1266</v>
      </c>
      <c r="D797" s="114" t="s">
        <v>1274</v>
      </c>
      <c r="E797" s="115">
        <v>43738</v>
      </c>
      <c r="F797" s="116">
        <v>340.95</v>
      </c>
      <c r="G797" s="117">
        <v>3</v>
      </c>
      <c r="H797" s="124">
        <f t="shared" si="12"/>
        <v>1022.8499999999999</v>
      </c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3"/>
    </row>
    <row r="798" spans="1:32" ht="16.5" x14ac:dyDescent="0.3">
      <c r="A798" s="113" t="s">
        <v>1297</v>
      </c>
      <c r="B798" s="114" t="s">
        <v>1306</v>
      </c>
      <c r="C798" s="114" t="s">
        <v>1266</v>
      </c>
      <c r="D798" s="114" t="s">
        <v>1276</v>
      </c>
      <c r="E798" s="115">
        <v>43738</v>
      </c>
      <c r="F798" s="116">
        <v>168.95</v>
      </c>
      <c r="G798" s="117">
        <v>10</v>
      </c>
      <c r="H798" s="124">
        <f t="shared" si="12"/>
        <v>1689.5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3"/>
    </row>
    <row r="799" spans="1:32" ht="16.5" x14ac:dyDescent="0.3">
      <c r="A799" s="113" t="s">
        <v>1288</v>
      </c>
      <c r="B799" s="114" t="s">
        <v>1307</v>
      </c>
      <c r="C799" s="114" t="s">
        <v>1266</v>
      </c>
      <c r="D799" s="114" t="s">
        <v>1277</v>
      </c>
      <c r="E799" s="115">
        <v>43739</v>
      </c>
      <c r="F799" s="116">
        <v>799.95</v>
      </c>
      <c r="G799" s="117">
        <v>11</v>
      </c>
      <c r="H799" s="124">
        <f t="shared" si="12"/>
        <v>8799.4500000000007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3"/>
    </row>
    <row r="800" spans="1:32" ht="16.5" x14ac:dyDescent="0.3">
      <c r="A800" s="113" t="s">
        <v>1298</v>
      </c>
      <c r="B800" s="114" t="s">
        <v>1305</v>
      </c>
      <c r="C800" s="114" t="s">
        <v>1256</v>
      </c>
      <c r="D800" s="114" t="s">
        <v>1274</v>
      </c>
      <c r="E800" s="115">
        <v>43739</v>
      </c>
      <c r="F800" s="116">
        <v>799.95</v>
      </c>
      <c r="G800" s="117">
        <v>4</v>
      </c>
      <c r="H800" s="124">
        <f t="shared" si="12"/>
        <v>3199.8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3"/>
    </row>
    <row r="801" spans="1:32" ht="16.5" x14ac:dyDescent="0.3">
      <c r="A801" s="113" t="s">
        <v>1289</v>
      </c>
      <c r="B801" s="114" t="s">
        <v>1306</v>
      </c>
      <c r="C801" s="114" t="s">
        <v>1266</v>
      </c>
      <c r="D801" s="114" t="s">
        <v>1276</v>
      </c>
      <c r="E801" s="115">
        <v>43739</v>
      </c>
      <c r="F801" s="116">
        <v>79.989999999999995</v>
      </c>
      <c r="G801" s="117">
        <v>11</v>
      </c>
      <c r="H801" s="124">
        <f t="shared" si="12"/>
        <v>879.89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3"/>
    </row>
    <row r="802" spans="1:32" ht="16.5" x14ac:dyDescent="0.3">
      <c r="A802" s="113" t="s">
        <v>1290</v>
      </c>
      <c r="B802" s="114" t="s">
        <v>1303</v>
      </c>
      <c r="C802" s="114" t="s">
        <v>1256</v>
      </c>
      <c r="D802" s="114" t="s">
        <v>1274</v>
      </c>
      <c r="E802" s="115">
        <v>43740</v>
      </c>
      <c r="F802" s="116">
        <v>340.95</v>
      </c>
      <c r="G802" s="117">
        <v>9</v>
      </c>
      <c r="H802" s="124">
        <f t="shared" si="12"/>
        <v>3068.5499999999997</v>
      </c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3"/>
    </row>
    <row r="803" spans="1:32" ht="16.5" x14ac:dyDescent="0.3">
      <c r="A803" s="113" t="s">
        <v>1291</v>
      </c>
      <c r="B803" s="114" t="s">
        <v>1307</v>
      </c>
      <c r="C803" s="114" t="s">
        <v>2</v>
      </c>
      <c r="D803" s="114" t="s">
        <v>1275</v>
      </c>
      <c r="E803" s="115">
        <v>43741</v>
      </c>
      <c r="F803" s="116">
        <v>799.95</v>
      </c>
      <c r="G803" s="117">
        <v>9</v>
      </c>
      <c r="H803" s="124">
        <f t="shared" si="12"/>
        <v>7199.55</v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3"/>
    </row>
    <row r="804" spans="1:32" ht="16.5" x14ac:dyDescent="0.3">
      <c r="A804" s="113" t="s">
        <v>1292</v>
      </c>
      <c r="B804" s="114" t="s">
        <v>1308</v>
      </c>
      <c r="C804" s="114" t="s">
        <v>1266</v>
      </c>
      <c r="D804" s="114" t="s">
        <v>1273</v>
      </c>
      <c r="E804" s="115">
        <v>43741</v>
      </c>
      <c r="F804" s="116">
        <v>79.989999999999995</v>
      </c>
      <c r="G804" s="117">
        <v>19</v>
      </c>
      <c r="H804" s="124">
        <f t="shared" si="12"/>
        <v>1519.81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3"/>
    </row>
    <row r="805" spans="1:32" ht="16.5" x14ac:dyDescent="0.3">
      <c r="A805" s="113" t="s">
        <v>1293</v>
      </c>
      <c r="B805" s="114" t="s">
        <v>1307</v>
      </c>
      <c r="C805" s="114" t="s">
        <v>1266</v>
      </c>
      <c r="D805" s="114" t="s">
        <v>1273</v>
      </c>
      <c r="E805" s="115">
        <v>43744</v>
      </c>
      <c r="F805" s="116">
        <v>799.95</v>
      </c>
      <c r="G805" s="117">
        <v>14</v>
      </c>
      <c r="H805" s="124">
        <f t="shared" si="12"/>
        <v>11199.300000000001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3"/>
    </row>
    <row r="806" spans="1:32" ht="16.5" x14ac:dyDescent="0.3">
      <c r="A806" s="113" t="s">
        <v>1299</v>
      </c>
      <c r="B806" s="114" t="s">
        <v>1301</v>
      </c>
      <c r="C806" s="114" t="s">
        <v>1266</v>
      </c>
      <c r="D806" s="114" t="s">
        <v>1275</v>
      </c>
      <c r="E806" s="115">
        <v>43745</v>
      </c>
      <c r="F806" s="116">
        <v>168.95</v>
      </c>
      <c r="G806" s="117">
        <v>1</v>
      </c>
      <c r="H806" s="124">
        <f t="shared" si="12"/>
        <v>168.95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3"/>
    </row>
    <row r="807" spans="1:32" ht="16.5" x14ac:dyDescent="0.3">
      <c r="A807" s="113" t="s">
        <v>1294</v>
      </c>
      <c r="B807" s="114" t="s">
        <v>1306</v>
      </c>
      <c r="C807" s="114" t="s">
        <v>1266</v>
      </c>
      <c r="D807" s="114" t="s">
        <v>1275</v>
      </c>
      <c r="E807" s="115">
        <v>43745</v>
      </c>
      <c r="F807" s="116">
        <v>168.95</v>
      </c>
      <c r="G807" s="117">
        <v>1</v>
      </c>
      <c r="H807" s="124">
        <f t="shared" si="12"/>
        <v>168.95</v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3"/>
    </row>
    <row r="808" spans="1:32" ht="16.5" x14ac:dyDescent="0.3">
      <c r="A808" s="113" t="s">
        <v>1295</v>
      </c>
      <c r="B808" s="114" t="s">
        <v>1301</v>
      </c>
      <c r="C808" s="114" t="s">
        <v>2</v>
      </c>
      <c r="D808" s="114" t="s">
        <v>1273</v>
      </c>
      <c r="E808" s="115">
        <v>43745</v>
      </c>
      <c r="F808" s="116">
        <v>340.95</v>
      </c>
      <c r="G808" s="117">
        <v>12</v>
      </c>
      <c r="H808" s="124">
        <f t="shared" si="12"/>
        <v>4091.3999999999996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3"/>
    </row>
    <row r="809" spans="1:32" ht="16.5" x14ac:dyDescent="0.3">
      <c r="A809" s="113" t="s">
        <v>1296</v>
      </c>
      <c r="B809" s="114" t="s">
        <v>1301</v>
      </c>
      <c r="C809" s="114" t="s">
        <v>1266</v>
      </c>
      <c r="D809" s="114" t="s">
        <v>1277</v>
      </c>
      <c r="E809" s="115">
        <v>43745</v>
      </c>
      <c r="F809" s="116">
        <v>79.989999999999995</v>
      </c>
      <c r="G809" s="117">
        <v>15</v>
      </c>
      <c r="H809" s="124">
        <f t="shared" si="12"/>
        <v>1199.8499999999999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3"/>
    </row>
    <row r="810" spans="1:32" ht="16.5" x14ac:dyDescent="0.3">
      <c r="A810" s="113" t="s">
        <v>1297</v>
      </c>
      <c r="B810" s="114" t="s">
        <v>1308</v>
      </c>
      <c r="C810" s="114" t="s">
        <v>1256</v>
      </c>
      <c r="D810" s="114" t="s">
        <v>1273</v>
      </c>
      <c r="E810" s="115">
        <v>43746</v>
      </c>
      <c r="F810" s="116">
        <v>168.95</v>
      </c>
      <c r="G810" s="117">
        <v>6</v>
      </c>
      <c r="H810" s="124">
        <f t="shared" si="12"/>
        <v>1013.6999999999999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3"/>
    </row>
    <row r="811" spans="1:32" ht="16.5" x14ac:dyDescent="0.3">
      <c r="A811" s="113" t="s">
        <v>1288</v>
      </c>
      <c r="B811" s="114" t="s">
        <v>1301</v>
      </c>
      <c r="C811" s="114" t="s">
        <v>5</v>
      </c>
      <c r="D811" s="114" t="s">
        <v>1277</v>
      </c>
      <c r="E811" s="115">
        <v>43746</v>
      </c>
      <c r="F811" s="116">
        <v>799.95</v>
      </c>
      <c r="G811" s="117">
        <v>15</v>
      </c>
      <c r="H811" s="124">
        <f t="shared" si="12"/>
        <v>11999.25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3"/>
    </row>
    <row r="812" spans="1:32" ht="16.5" x14ac:dyDescent="0.3">
      <c r="A812" s="113" t="s">
        <v>1298</v>
      </c>
      <c r="B812" s="114" t="s">
        <v>1301</v>
      </c>
      <c r="C812" s="114" t="s">
        <v>5</v>
      </c>
      <c r="D812" s="114" t="s">
        <v>1276</v>
      </c>
      <c r="E812" s="115">
        <v>43746</v>
      </c>
      <c r="F812" s="116">
        <v>168.95</v>
      </c>
      <c r="G812" s="117">
        <v>14</v>
      </c>
      <c r="H812" s="124">
        <f t="shared" si="12"/>
        <v>2365.2999999999997</v>
      </c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3"/>
    </row>
    <row r="813" spans="1:32" ht="16.5" x14ac:dyDescent="0.3">
      <c r="A813" s="113" t="s">
        <v>1289</v>
      </c>
      <c r="B813" s="114" t="s">
        <v>1305</v>
      </c>
      <c r="C813" s="114" t="s">
        <v>5</v>
      </c>
      <c r="D813" s="114" t="s">
        <v>1276</v>
      </c>
      <c r="E813" s="115">
        <v>43746</v>
      </c>
      <c r="F813" s="116">
        <v>340.95</v>
      </c>
      <c r="G813" s="117">
        <v>1</v>
      </c>
      <c r="H813" s="124">
        <f t="shared" si="12"/>
        <v>340.95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3"/>
    </row>
    <row r="814" spans="1:32" ht="16.5" x14ac:dyDescent="0.3">
      <c r="A814" s="113" t="s">
        <v>1290</v>
      </c>
      <c r="B814" s="114" t="s">
        <v>1306</v>
      </c>
      <c r="C814" s="114" t="s">
        <v>1256</v>
      </c>
      <c r="D814" s="114" t="s">
        <v>1276</v>
      </c>
      <c r="E814" s="115">
        <v>43747</v>
      </c>
      <c r="F814" s="116">
        <v>168.95</v>
      </c>
      <c r="G814" s="117">
        <v>12</v>
      </c>
      <c r="H814" s="124">
        <f t="shared" si="12"/>
        <v>2027.3999999999999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3"/>
    </row>
    <row r="815" spans="1:32" ht="16.5" x14ac:dyDescent="0.3">
      <c r="A815" s="113" t="s">
        <v>1291</v>
      </c>
      <c r="B815" s="114" t="s">
        <v>1307</v>
      </c>
      <c r="C815" s="114" t="s">
        <v>2</v>
      </c>
      <c r="D815" s="114" t="s">
        <v>1273</v>
      </c>
      <c r="E815" s="115">
        <v>43748</v>
      </c>
      <c r="F815" s="116">
        <v>168.95</v>
      </c>
      <c r="G815" s="117">
        <v>8</v>
      </c>
      <c r="H815" s="124">
        <f t="shared" si="12"/>
        <v>1351.6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3"/>
    </row>
    <row r="816" spans="1:32" ht="16.5" x14ac:dyDescent="0.3">
      <c r="A816" s="113" t="s">
        <v>1292</v>
      </c>
      <c r="B816" s="114" t="s">
        <v>1304</v>
      </c>
      <c r="C816" s="114" t="s">
        <v>1256</v>
      </c>
      <c r="D816" s="114" t="s">
        <v>1275</v>
      </c>
      <c r="E816" s="115">
        <v>43749</v>
      </c>
      <c r="F816" s="116">
        <v>168.95</v>
      </c>
      <c r="G816" s="117">
        <v>10</v>
      </c>
      <c r="H816" s="124">
        <f t="shared" si="12"/>
        <v>1689.5</v>
      </c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3"/>
    </row>
    <row r="817" spans="1:32" ht="16.5" x14ac:dyDescent="0.3">
      <c r="A817" s="113" t="s">
        <v>1293</v>
      </c>
      <c r="B817" s="114" t="s">
        <v>1303</v>
      </c>
      <c r="C817" s="114" t="s">
        <v>1256</v>
      </c>
      <c r="D817" s="114" t="s">
        <v>1275</v>
      </c>
      <c r="E817" s="115">
        <v>43751</v>
      </c>
      <c r="F817" s="116">
        <v>340.95</v>
      </c>
      <c r="G817" s="117">
        <v>4</v>
      </c>
      <c r="H817" s="124">
        <f t="shared" si="12"/>
        <v>1363.8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3"/>
    </row>
    <row r="818" spans="1:32" ht="16.5" x14ac:dyDescent="0.3">
      <c r="A818" s="113" t="s">
        <v>1299</v>
      </c>
      <c r="B818" s="114" t="s">
        <v>1300</v>
      </c>
      <c r="C818" s="114" t="s">
        <v>1266</v>
      </c>
      <c r="D818" s="114" t="s">
        <v>1276</v>
      </c>
      <c r="E818" s="115">
        <v>43751</v>
      </c>
      <c r="F818" s="116">
        <v>340.95</v>
      </c>
      <c r="G818" s="117">
        <v>1</v>
      </c>
      <c r="H818" s="124">
        <f t="shared" si="12"/>
        <v>340.95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3"/>
    </row>
    <row r="819" spans="1:32" ht="16.5" x14ac:dyDescent="0.3">
      <c r="A819" s="113" t="s">
        <v>1294</v>
      </c>
      <c r="B819" s="114" t="s">
        <v>1306</v>
      </c>
      <c r="C819" s="114" t="s">
        <v>2</v>
      </c>
      <c r="D819" s="114" t="s">
        <v>1277</v>
      </c>
      <c r="E819" s="115">
        <v>43752</v>
      </c>
      <c r="F819" s="116">
        <v>799.95</v>
      </c>
      <c r="G819" s="117">
        <v>3</v>
      </c>
      <c r="H819" s="124">
        <f t="shared" si="12"/>
        <v>2399.8500000000004</v>
      </c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3"/>
    </row>
    <row r="820" spans="1:32" ht="16.5" x14ac:dyDescent="0.3">
      <c r="A820" s="113" t="s">
        <v>1297</v>
      </c>
      <c r="B820" s="114" t="s">
        <v>1300</v>
      </c>
      <c r="C820" s="114" t="s">
        <v>1266</v>
      </c>
      <c r="D820" s="114" t="s">
        <v>1277</v>
      </c>
      <c r="E820" s="115">
        <v>43756</v>
      </c>
      <c r="F820" s="116">
        <v>340.95</v>
      </c>
      <c r="G820" s="117">
        <v>8</v>
      </c>
      <c r="H820" s="124">
        <f t="shared" si="12"/>
        <v>2727.6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3"/>
    </row>
    <row r="821" spans="1:32" ht="16.5" x14ac:dyDescent="0.3">
      <c r="A821" s="113" t="s">
        <v>1288</v>
      </c>
      <c r="B821" s="114" t="s">
        <v>1304</v>
      </c>
      <c r="C821" s="114" t="s">
        <v>2</v>
      </c>
      <c r="D821" s="114" t="s">
        <v>1273</v>
      </c>
      <c r="E821" s="115">
        <v>43758</v>
      </c>
      <c r="F821" s="116">
        <v>799.95</v>
      </c>
      <c r="G821" s="117">
        <v>11</v>
      </c>
      <c r="H821" s="124">
        <f t="shared" si="12"/>
        <v>8799.4500000000007</v>
      </c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3"/>
    </row>
    <row r="822" spans="1:32" ht="16.5" x14ac:dyDescent="0.3">
      <c r="A822" s="113" t="s">
        <v>1298</v>
      </c>
      <c r="B822" s="114" t="s">
        <v>1308</v>
      </c>
      <c r="C822" s="114" t="s">
        <v>5</v>
      </c>
      <c r="D822" s="114" t="s">
        <v>1275</v>
      </c>
      <c r="E822" s="115">
        <v>43762</v>
      </c>
      <c r="F822" s="116">
        <v>340.95</v>
      </c>
      <c r="G822" s="117">
        <v>6</v>
      </c>
      <c r="H822" s="124">
        <f t="shared" si="12"/>
        <v>2045.6999999999998</v>
      </c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3"/>
    </row>
    <row r="823" spans="1:32" ht="16.5" x14ac:dyDescent="0.3">
      <c r="A823" s="113" t="s">
        <v>1289</v>
      </c>
      <c r="B823" s="114" t="s">
        <v>1303</v>
      </c>
      <c r="C823" s="114" t="s">
        <v>5</v>
      </c>
      <c r="D823" s="114" t="s">
        <v>1274</v>
      </c>
      <c r="E823" s="115">
        <v>43762</v>
      </c>
      <c r="F823" s="116">
        <v>340.95</v>
      </c>
      <c r="G823" s="117">
        <v>1</v>
      </c>
      <c r="H823" s="124">
        <f t="shared" si="12"/>
        <v>340.95</v>
      </c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3"/>
    </row>
    <row r="824" spans="1:32" ht="16.5" x14ac:dyDescent="0.3">
      <c r="A824" s="113" t="s">
        <v>1290</v>
      </c>
      <c r="B824" s="114" t="s">
        <v>1305</v>
      </c>
      <c r="C824" s="114" t="s">
        <v>1256</v>
      </c>
      <c r="D824" s="114" t="s">
        <v>1273</v>
      </c>
      <c r="E824" s="115">
        <v>43763</v>
      </c>
      <c r="F824" s="116">
        <v>340.95</v>
      </c>
      <c r="G824" s="117">
        <v>18</v>
      </c>
      <c r="H824" s="124">
        <f t="shared" si="12"/>
        <v>6137.0999999999995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3"/>
    </row>
    <row r="825" spans="1:32" ht="16.5" x14ac:dyDescent="0.3">
      <c r="A825" s="113" t="s">
        <v>1291</v>
      </c>
      <c r="B825" s="114" t="s">
        <v>1304</v>
      </c>
      <c r="C825" s="114" t="s">
        <v>1256</v>
      </c>
      <c r="D825" s="114" t="s">
        <v>1274</v>
      </c>
      <c r="E825" s="115">
        <v>43763</v>
      </c>
      <c r="F825" s="116">
        <v>168.95</v>
      </c>
      <c r="G825" s="117">
        <v>1</v>
      </c>
      <c r="H825" s="124">
        <f t="shared" si="12"/>
        <v>168.95</v>
      </c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3"/>
    </row>
    <row r="826" spans="1:32" ht="16.5" x14ac:dyDescent="0.3">
      <c r="A826" s="113" t="s">
        <v>1292</v>
      </c>
      <c r="B826" s="114" t="s">
        <v>1301</v>
      </c>
      <c r="C826" s="114" t="s">
        <v>2</v>
      </c>
      <c r="D826" s="114" t="s">
        <v>1273</v>
      </c>
      <c r="E826" s="115">
        <v>43765</v>
      </c>
      <c r="F826" s="116">
        <v>340.95</v>
      </c>
      <c r="G826" s="117">
        <v>16</v>
      </c>
      <c r="H826" s="124">
        <f t="shared" si="12"/>
        <v>5455.2</v>
      </c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3"/>
    </row>
    <row r="827" spans="1:32" ht="16.5" x14ac:dyDescent="0.3">
      <c r="A827" s="113" t="s">
        <v>1293</v>
      </c>
      <c r="B827" s="114" t="s">
        <v>1303</v>
      </c>
      <c r="C827" s="114" t="s">
        <v>5</v>
      </c>
      <c r="D827" s="114" t="s">
        <v>1273</v>
      </c>
      <c r="E827" s="115">
        <v>43766</v>
      </c>
      <c r="F827" s="116">
        <v>168.95</v>
      </c>
      <c r="G827" s="117">
        <v>18</v>
      </c>
      <c r="H827" s="124">
        <f t="shared" si="12"/>
        <v>3041.1</v>
      </c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3"/>
    </row>
    <row r="828" spans="1:32" ht="16.5" x14ac:dyDescent="0.3">
      <c r="A828" s="113" t="s">
        <v>1299</v>
      </c>
      <c r="B828" s="114" t="s">
        <v>1308</v>
      </c>
      <c r="C828" s="114" t="s">
        <v>1256</v>
      </c>
      <c r="D828" s="114" t="s">
        <v>1277</v>
      </c>
      <c r="E828" s="115">
        <v>43766</v>
      </c>
      <c r="F828" s="116">
        <v>79.989999999999995</v>
      </c>
      <c r="G828" s="117">
        <v>8</v>
      </c>
      <c r="H828" s="124">
        <f t="shared" si="12"/>
        <v>639.91999999999996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3"/>
    </row>
    <row r="829" spans="1:32" ht="16.5" x14ac:dyDescent="0.3">
      <c r="A829" s="113" t="s">
        <v>1294</v>
      </c>
      <c r="B829" s="114" t="s">
        <v>1303</v>
      </c>
      <c r="C829" s="114" t="s">
        <v>5</v>
      </c>
      <c r="D829" s="114" t="s">
        <v>1274</v>
      </c>
      <c r="E829" s="115">
        <v>43766</v>
      </c>
      <c r="F829" s="116">
        <v>799.95</v>
      </c>
      <c r="G829" s="117">
        <v>13</v>
      </c>
      <c r="H829" s="124">
        <f t="shared" si="12"/>
        <v>10399.35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3"/>
    </row>
    <row r="830" spans="1:32" ht="16.5" x14ac:dyDescent="0.3">
      <c r="A830" s="113" t="s">
        <v>1295</v>
      </c>
      <c r="B830" s="114" t="s">
        <v>1307</v>
      </c>
      <c r="C830" s="114" t="s">
        <v>2</v>
      </c>
      <c r="D830" s="114" t="s">
        <v>1274</v>
      </c>
      <c r="E830" s="115">
        <v>43766</v>
      </c>
      <c r="F830" s="116">
        <v>799.95</v>
      </c>
      <c r="G830" s="117">
        <v>5</v>
      </c>
      <c r="H830" s="124">
        <f t="shared" si="12"/>
        <v>3999.75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3"/>
    </row>
    <row r="831" spans="1:32" ht="16.5" x14ac:dyDescent="0.3">
      <c r="A831" s="113" t="s">
        <v>1296</v>
      </c>
      <c r="B831" s="114" t="s">
        <v>1304</v>
      </c>
      <c r="C831" s="114" t="s">
        <v>1266</v>
      </c>
      <c r="D831" s="114" t="s">
        <v>1275</v>
      </c>
      <c r="E831" s="115">
        <v>43769</v>
      </c>
      <c r="F831" s="116">
        <v>168.95</v>
      </c>
      <c r="G831" s="117">
        <v>2</v>
      </c>
      <c r="H831" s="124">
        <f t="shared" si="12"/>
        <v>337.9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3"/>
    </row>
    <row r="832" spans="1:32" ht="16.5" x14ac:dyDescent="0.3">
      <c r="A832" s="113" t="s">
        <v>1297</v>
      </c>
      <c r="B832" s="114" t="s">
        <v>1301</v>
      </c>
      <c r="C832" s="114" t="s">
        <v>2</v>
      </c>
      <c r="D832" s="114" t="s">
        <v>1274</v>
      </c>
      <c r="E832" s="115">
        <v>43770</v>
      </c>
      <c r="F832" s="116">
        <v>168.95</v>
      </c>
      <c r="G832" s="117">
        <v>13</v>
      </c>
      <c r="H832" s="124">
        <f t="shared" si="12"/>
        <v>2196.35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3"/>
    </row>
    <row r="833" spans="1:32" ht="16.5" x14ac:dyDescent="0.3">
      <c r="A833" s="113" t="s">
        <v>1288</v>
      </c>
      <c r="B833" s="114" t="s">
        <v>1308</v>
      </c>
      <c r="C833" s="114" t="s">
        <v>1266</v>
      </c>
      <c r="D833" s="114" t="s">
        <v>1273</v>
      </c>
      <c r="E833" s="115">
        <v>43772</v>
      </c>
      <c r="F833" s="116">
        <v>799.95</v>
      </c>
      <c r="G833" s="117">
        <v>8</v>
      </c>
      <c r="H833" s="124">
        <f t="shared" si="12"/>
        <v>6399.6</v>
      </c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3"/>
    </row>
    <row r="834" spans="1:32" ht="16.5" x14ac:dyDescent="0.3">
      <c r="A834" s="113" t="s">
        <v>1298</v>
      </c>
      <c r="B834" s="114" t="s">
        <v>1305</v>
      </c>
      <c r="C834" s="114" t="s">
        <v>1266</v>
      </c>
      <c r="D834" s="114" t="s">
        <v>1275</v>
      </c>
      <c r="E834" s="115">
        <v>43773</v>
      </c>
      <c r="F834" s="116">
        <v>799.95</v>
      </c>
      <c r="G834" s="117">
        <v>7</v>
      </c>
      <c r="H834" s="124">
        <f t="shared" si="12"/>
        <v>5599.6500000000005</v>
      </c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3"/>
    </row>
    <row r="835" spans="1:32" ht="16.5" x14ac:dyDescent="0.3">
      <c r="A835" s="113" t="s">
        <v>1289</v>
      </c>
      <c r="B835" s="114" t="s">
        <v>1302</v>
      </c>
      <c r="C835" s="114" t="s">
        <v>5</v>
      </c>
      <c r="D835" s="114" t="s">
        <v>1274</v>
      </c>
      <c r="E835" s="115">
        <v>43773</v>
      </c>
      <c r="F835" s="116">
        <v>340.95</v>
      </c>
      <c r="G835" s="117">
        <v>11</v>
      </c>
      <c r="H835" s="124">
        <f t="shared" ref="H835:H898" si="13">F835*G835</f>
        <v>3750.45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3"/>
    </row>
    <row r="836" spans="1:32" ht="16.5" x14ac:dyDescent="0.3">
      <c r="A836" s="113" t="s">
        <v>1290</v>
      </c>
      <c r="B836" s="114" t="s">
        <v>1300</v>
      </c>
      <c r="C836" s="114" t="s">
        <v>1266</v>
      </c>
      <c r="D836" s="114" t="s">
        <v>1276</v>
      </c>
      <c r="E836" s="115">
        <v>43773</v>
      </c>
      <c r="F836" s="116">
        <v>340.95</v>
      </c>
      <c r="G836" s="117">
        <v>11</v>
      </c>
      <c r="H836" s="124">
        <f t="shared" si="13"/>
        <v>3750.45</v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3"/>
    </row>
    <row r="837" spans="1:32" ht="16.5" x14ac:dyDescent="0.3">
      <c r="A837" s="113" t="s">
        <v>1291</v>
      </c>
      <c r="B837" s="114" t="s">
        <v>1301</v>
      </c>
      <c r="C837" s="114" t="s">
        <v>1266</v>
      </c>
      <c r="D837" s="114" t="s">
        <v>1275</v>
      </c>
      <c r="E837" s="115">
        <v>43774</v>
      </c>
      <c r="F837" s="116">
        <v>799.95</v>
      </c>
      <c r="G837" s="117">
        <v>13</v>
      </c>
      <c r="H837" s="124">
        <f t="shared" si="13"/>
        <v>10399.35</v>
      </c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3"/>
    </row>
    <row r="838" spans="1:32" ht="16.5" x14ac:dyDescent="0.3">
      <c r="A838" s="113" t="s">
        <v>1292</v>
      </c>
      <c r="B838" s="114" t="s">
        <v>1305</v>
      </c>
      <c r="C838" s="114" t="s">
        <v>1266</v>
      </c>
      <c r="D838" s="114" t="s">
        <v>1275</v>
      </c>
      <c r="E838" s="115">
        <v>43774</v>
      </c>
      <c r="F838" s="116">
        <v>79.989999999999995</v>
      </c>
      <c r="G838" s="117">
        <v>1</v>
      </c>
      <c r="H838" s="124">
        <f t="shared" si="13"/>
        <v>79.989999999999995</v>
      </c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3"/>
    </row>
    <row r="839" spans="1:32" ht="16.5" x14ac:dyDescent="0.3">
      <c r="A839" s="113" t="s">
        <v>1293</v>
      </c>
      <c r="B839" s="114" t="s">
        <v>1302</v>
      </c>
      <c r="C839" s="114" t="s">
        <v>1256</v>
      </c>
      <c r="D839" s="114" t="s">
        <v>1274</v>
      </c>
      <c r="E839" s="115">
        <v>43774</v>
      </c>
      <c r="F839" s="116">
        <v>340.95</v>
      </c>
      <c r="G839" s="117">
        <v>8</v>
      </c>
      <c r="H839" s="124">
        <f t="shared" si="13"/>
        <v>2727.6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3"/>
    </row>
    <row r="840" spans="1:32" ht="16.5" x14ac:dyDescent="0.3">
      <c r="A840" s="113" t="s">
        <v>1299</v>
      </c>
      <c r="B840" s="114" t="s">
        <v>1305</v>
      </c>
      <c r="C840" s="114" t="s">
        <v>2</v>
      </c>
      <c r="D840" s="114" t="s">
        <v>1275</v>
      </c>
      <c r="E840" s="115">
        <v>43775</v>
      </c>
      <c r="F840" s="116">
        <v>799.95</v>
      </c>
      <c r="G840" s="117">
        <v>2</v>
      </c>
      <c r="H840" s="124">
        <f t="shared" si="13"/>
        <v>1599.9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3"/>
    </row>
    <row r="841" spans="1:32" ht="16.5" x14ac:dyDescent="0.3">
      <c r="A841" s="113" t="s">
        <v>1294</v>
      </c>
      <c r="B841" s="114" t="s">
        <v>1300</v>
      </c>
      <c r="C841" s="114" t="s">
        <v>5</v>
      </c>
      <c r="D841" s="114" t="s">
        <v>1273</v>
      </c>
      <c r="E841" s="115">
        <v>43775</v>
      </c>
      <c r="F841" s="116">
        <v>340.95</v>
      </c>
      <c r="G841" s="117">
        <v>17</v>
      </c>
      <c r="H841" s="124">
        <f t="shared" si="13"/>
        <v>5796.15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3"/>
    </row>
    <row r="842" spans="1:32" ht="16.5" x14ac:dyDescent="0.3">
      <c r="A842" s="113" t="s">
        <v>1295</v>
      </c>
      <c r="B842" s="114" t="s">
        <v>1306</v>
      </c>
      <c r="C842" s="114" t="s">
        <v>2</v>
      </c>
      <c r="D842" s="114" t="s">
        <v>1277</v>
      </c>
      <c r="E842" s="115">
        <v>43775</v>
      </c>
      <c r="F842" s="116">
        <v>168.95</v>
      </c>
      <c r="G842" s="117">
        <v>7</v>
      </c>
      <c r="H842" s="124">
        <f t="shared" si="13"/>
        <v>1182.6499999999999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3"/>
    </row>
    <row r="843" spans="1:32" ht="16.5" x14ac:dyDescent="0.3">
      <c r="A843" s="113" t="s">
        <v>1296</v>
      </c>
      <c r="B843" s="114" t="s">
        <v>1302</v>
      </c>
      <c r="C843" s="114" t="s">
        <v>5</v>
      </c>
      <c r="D843" s="114" t="s">
        <v>1277</v>
      </c>
      <c r="E843" s="115">
        <v>43776</v>
      </c>
      <c r="F843" s="116">
        <v>340.95</v>
      </c>
      <c r="G843" s="117">
        <v>6</v>
      </c>
      <c r="H843" s="124">
        <f t="shared" si="13"/>
        <v>2045.6999999999998</v>
      </c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3"/>
    </row>
    <row r="844" spans="1:32" ht="16.5" x14ac:dyDescent="0.3">
      <c r="A844" s="113" t="s">
        <v>1297</v>
      </c>
      <c r="B844" s="114" t="s">
        <v>1308</v>
      </c>
      <c r="C844" s="114" t="s">
        <v>2</v>
      </c>
      <c r="D844" s="114" t="s">
        <v>1273</v>
      </c>
      <c r="E844" s="115">
        <v>43777</v>
      </c>
      <c r="F844" s="116">
        <v>168.95</v>
      </c>
      <c r="G844" s="117">
        <v>9</v>
      </c>
      <c r="H844" s="124">
        <f t="shared" si="13"/>
        <v>1520.55</v>
      </c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3"/>
    </row>
    <row r="845" spans="1:32" ht="16.5" x14ac:dyDescent="0.3">
      <c r="A845" s="113" t="s">
        <v>1288</v>
      </c>
      <c r="B845" s="114" t="s">
        <v>1305</v>
      </c>
      <c r="C845" s="114" t="s">
        <v>1266</v>
      </c>
      <c r="D845" s="114" t="s">
        <v>1276</v>
      </c>
      <c r="E845" s="115">
        <v>43777</v>
      </c>
      <c r="F845" s="116">
        <v>168.95</v>
      </c>
      <c r="G845" s="117">
        <v>9</v>
      </c>
      <c r="H845" s="124">
        <f t="shared" si="13"/>
        <v>1520.55</v>
      </c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3"/>
    </row>
    <row r="846" spans="1:32" ht="16.5" x14ac:dyDescent="0.3">
      <c r="A846" s="113" t="s">
        <v>1298</v>
      </c>
      <c r="B846" s="114" t="s">
        <v>1304</v>
      </c>
      <c r="C846" s="114" t="s">
        <v>5</v>
      </c>
      <c r="D846" s="114" t="s">
        <v>1277</v>
      </c>
      <c r="E846" s="115">
        <v>43780</v>
      </c>
      <c r="F846" s="116">
        <v>340.95</v>
      </c>
      <c r="G846" s="117">
        <v>10</v>
      </c>
      <c r="H846" s="124">
        <f t="shared" si="13"/>
        <v>3409.5</v>
      </c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3"/>
    </row>
    <row r="847" spans="1:32" ht="16.5" x14ac:dyDescent="0.3">
      <c r="A847" s="113" t="s">
        <v>1289</v>
      </c>
      <c r="B847" s="114" t="s">
        <v>1300</v>
      </c>
      <c r="C847" s="114" t="s">
        <v>5</v>
      </c>
      <c r="D847" s="114" t="s">
        <v>1277</v>
      </c>
      <c r="E847" s="115">
        <v>43780</v>
      </c>
      <c r="F847" s="116">
        <v>79.989999999999995</v>
      </c>
      <c r="G847" s="117">
        <v>1</v>
      </c>
      <c r="H847" s="124">
        <f t="shared" si="13"/>
        <v>79.989999999999995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3"/>
    </row>
    <row r="848" spans="1:32" ht="16.5" x14ac:dyDescent="0.3">
      <c r="A848" s="113" t="s">
        <v>1290</v>
      </c>
      <c r="B848" s="114" t="s">
        <v>1307</v>
      </c>
      <c r="C848" s="114" t="s">
        <v>2</v>
      </c>
      <c r="D848" s="114" t="s">
        <v>1274</v>
      </c>
      <c r="E848" s="115">
        <v>43780</v>
      </c>
      <c r="F848" s="116">
        <v>168.95</v>
      </c>
      <c r="G848" s="117">
        <v>13</v>
      </c>
      <c r="H848" s="124">
        <f t="shared" si="13"/>
        <v>2196.35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3"/>
    </row>
    <row r="849" spans="1:32" ht="16.5" x14ac:dyDescent="0.3">
      <c r="A849" s="113" t="s">
        <v>1291</v>
      </c>
      <c r="B849" s="114" t="s">
        <v>1308</v>
      </c>
      <c r="C849" s="114" t="s">
        <v>1256</v>
      </c>
      <c r="D849" s="114" t="s">
        <v>1277</v>
      </c>
      <c r="E849" s="115">
        <v>43781</v>
      </c>
      <c r="F849" s="116">
        <v>799.95</v>
      </c>
      <c r="G849" s="117">
        <v>1</v>
      </c>
      <c r="H849" s="124">
        <f t="shared" si="13"/>
        <v>799.95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3"/>
    </row>
    <row r="850" spans="1:32" ht="16.5" x14ac:dyDescent="0.3">
      <c r="A850" s="113" t="s">
        <v>1292</v>
      </c>
      <c r="B850" s="114" t="s">
        <v>1307</v>
      </c>
      <c r="C850" s="114" t="s">
        <v>5</v>
      </c>
      <c r="D850" s="114" t="s">
        <v>1275</v>
      </c>
      <c r="E850" s="115">
        <v>43782</v>
      </c>
      <c r="F850" s="116">
        <v>799.95</v>
      </c>
      <c r="G850" s="117">
        <v>7</v>
      </c>
      <c r="H850" s="124">
        <f t="shared" si="13"/>
        <v>5599.6500000000005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3"/>
    </row>
    <row r="851" spans="1:32" ht="16.5" x14ac:dyDescent="0.3">
      <c r="A851" s="113" t="s">
        <v>1293</v>
      </c>
      <c r="B851" s="114" t="s">
        <v>1305</v>
      </c>
      <c r="C851" s="114" t="s">
        <v>5</v>
      </c>
      <c r="D851" s="114" t="s">
        <v>1275</v>
      </c>
      <c r="E851" s="115">
        <v>43783</v>
      </c>
      <c r="F851" s="116">
        <v>340.95</v>
      </c>
      <c r="G851" s="117">
        <v>10</v>
      </c>
      <c r="H851" s="124">
        <f t="shared" si="13"/>
        <v>3409.5</v>
      </c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3"/>
    </row>
    <row r="852" spans="1:32" ht="16.5" x14ac:dyDescent="0.3">
      <c r="A852" s="113" t="s">
        <v>1299</v>
      </c>
      <c r="B852" s="114" t="s">
        <v>1305</v>
      </c>
      <c r="C852" s="114" t="s">
        <v>2</v>
      </c>
      <c r="D852" s="114" t="s">
        <v>1277</v>
      </c>
      <c r="E852" s="115">
        <v>43783</v>
      </c>
      <c r="F852" s="116">
        <v>168.95</v>
      </c>
      <c r="G852" s="117">
        <v>6</v>
      </c>
      <c r="H852" s="124">
        <f t="shared" si="13"/>
        <v>1013.6999999999999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3"/>
    </row>
    <row r="853" spans="1:32" ht="16.5" x14ac:dyDescent="0.3">
      <c r="A853" s="113" t="s">
        <v>1294</v>
      </c>
      <c r="B853" s="114" t="s">
        <v>1307</v>
      </c>
      <c r="C853" s="114" t="s">
        <v>1256</v>
      </c>
      <c r="D853" s="114" t="s">
        <v>1275</v>
      </c>
      <c r="E853" s="115">
        <v>43784</v>
      </c>
      <c r="F853" s="116">
        <v>340.95</v>
      </c>
      <c r="G853" s="117">
        <v>2</v>
      </c>
      <c r="H853" s="124">
        <f t="shared" si="13"/>
        <v>681.9</v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3"/>
    </row>
    <row r="854" spans="1:32" ht="16.5" x14ac:dyDescent="0.3">
      <c r="A854" s="113" t="s">
        <v>1295</v>
      </c>
      <c r="B854" s="114" t="s">
        <v>1307</v>
      </c>
      <c r="C854" s="114" t="s">
        <v>5</v>
      </c>
      <c r="D854" s="114" t="s">
        <v>1277</v>
      </c>
      <c r="E854" s="115">
        <v>43784</v>
      </c>
      <c r="F854" s="116">
        <v>340.95</v>
      </c>
      <c r="G854" s="117">
        <v>13</v>
      </c>
      <c r="H854" s="124">
        <f t="shared" si="13"/>
        <v>4432.3499999999995</v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3"/>
    </row>
    <row r="855" spans="1:32" ht="16.5" x14ac:dyDescent="0.3">
      <c r="A855" s="113" t="s">
        <v>1296</v>
      </c>
      <c r="B855" s="114" t="s">
        <v>1302</v>
      </c>
      <c r="C855" s="114" t="s">
        <v>1256</v>
      </c>
      <c r="D855" s="114" t="s">
        <v>1276</v>
      </c>
      <c r="E855" s="115">
        <v>43787</v>
      </c>
      <c r="F855" s="116">
        <v>340.95</v>
      </c>
      <c r="G855" s="117">
        <v>3</v>
      </c>
      <c r="H855" s="124">
        <f t="shared" si="13"/>
        <v>1022.8499999999999</v>
      </c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3"/>
    </row>
    <row r="856" spans="1:32" ht="16.5" x14ac:dyDescent="0.3">
      <c r="A856" s="113" t="s">
        <v>1297</v>
      </c>
      <c r="B856" s="114" t="s">
        <v>1305</v>
      </c>
      <c r="C856" s="114" t="s">
        <v>5</v>
      </c>
      <c r="D856" s="114" t="s">
        <v>1276</v>
      </c>
      <c r="E856" s="115">
        <v>43787</v>
      </c>
      <c r="F856" s="116">
        <v>168.95</v>
      </c>
      <c r="G856" s="117">
        <v>8</v>
      </c>
      <c r="H856" s="124">
        <f t="shared" si="13"/>
        <v>1351.6</v>
      </c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3"/>
    </row>
    <row r="857" spans="1:32" ht="16.5" x14ac:dyDescent="0.3">
      <c r="A857" s="113" t="s">
        <v>1288</v>
      </c>
      <c r="B857" s="114" t="s">
        <v>1301</v>
      </c>
      <c r="C857" s="114" t="s">
        <v>1266</v>
      </c>
      <c r="D857" s="114" t="s">
        <v>1273</v>
      </c>
      <c r="E857" s="115">
        <v>43788</v>
      </c>
      <c r="F857" s="116">
        <v>799.95</v>
      </c>
      <c r="G857" s="117">
        <v>19</v>
      </c>
      <c r="H857" s="124">
        <f t="shared" si="13"/>
        <v>15199.050000000001</v>
      </c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3"/>
    </row>
    <row r="858" spans="1:32" ht="16.5" x14ac:dyDescent="0.3">
      <c r="A858" s="113" t="s">
        <v>1298</v>
      </c>
      <c r="B858" s="114" t="s">
        <v>1300</v>
      </c>
      <c r="C858" s="114" t="s">
        <v>1266</v>
      </c>
      <c r="D858" s="114" t="s">
        <v>1277</v>
      </c>
      <c r="E858" s="115">
        <v>43788</v>
      </c>
      <c r="F858" s="116">
        <v>79.989999999999995</v>
      </c>
      <c r="G858" s="117">
        <v>12</v>
      </c>
      <c r="H858" s="124">
        <f t="shared" si="13"/>
        <v>959.87999999999988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3"/>
    </row>
    <row r="859" spans="1:32" ht="16.5" x14ac:dyDescent="0.3">
      <c r="A859" s="113" t="s">
        <v>1289</v>
      </c>
      <c r="B859" s="114" t="s">
        <v>1305</v>
      </c>
      <c r="C859" s="114" t="s">
        <v>5</v>
      </c>
      <c r="D859" s="114" t="s">
        <v>1276</v>
      </c>
      <c r="E859" s="115">
        <v>43788</v>
      </c>
      <c r="F859" s="116">
        <v>799.95</v>
      </c>
      <c r="G859" s="117">
        <v>3</v>
      </c>
      <c r="H859" s="124">
        <f t="shared" si="13"/>
        <v>2399.8500000000004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3"/>
    </row>
    <row r="860" spans="1:32" ht="16.5" x14ac:dyDescent="0.3">
      <c r="A860" s="113" t="s">
        <v>1290</v>
      </c>
      <c r="B860" s="114" t="s">
        <v>1300</v>
      </c>
      <c r="C860" s="114" t="s">
        <v>1266</v>
      </c>
      <c r="D860" s="114" t="s">
        <v>1274</v>
      </c>
      <c r="E860" s="115">
        <v>43789</v>
      </c>
      <c r="F860" s="116">
        <v>168.95</v>
      </c>
      <c r="G860" s="117">
        <v>3</v>
      </c>
      <c r="H860" s="124">
        <f t="shared" si="13"/>
        <v>506.84999999999997</v>
      </c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3"/>
    </row>
    <row r="861" spans="1:32" ht="16.5" x14ac:dyDescent="0.3">
      <c r="A861" s="113" t="s">
        <v>1291</v>
      </c>
      <c r="B861" s="114" t="s">
        <v>1300</v>
      </c>
      <c r="C861" s="114" t="s">
        <v>5</v>
      </c>
      <c r="D861" s="114" t="s">
        <v>1276</v>
      </c>
      <c r="E861" s="115">
        <v>43790</v>
      </c>
      <c r="F861" s="116">
        <v>168.95</v>
      </c>
      <c r="G861" s="117">
        <v>3</v>
      </c>
      <c r="H861" s="124">
        <f t="shared" si="13"/>
        <v>506.84999999999997</v>
      </c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3"/>
    </row>
    <row r="862" spans="1:32" ht="16.5" x14ac:dyDescent="0.3">
      <c r="A862" s="113" t="s">
        <v>1292</v>
      </c>
      <c r="B862" s="114" t="s">
        <v>1307</v>
      </c>
      <c r="C862" s="114" t="s">
        <v>1256</v>
      </c>
      <c r="D862" s="114" t="s">
        <v>1274</v>
      </c>
      <c r="E862" s="115">
        <v>43791</v>
      </c>
      <c r="F862" s="116">
        <v>340.95</v>
      </c>
      <c r="G862" s="117">
        <v>7</v>
      </c>
      <c r="H862" s="124">
        <f t="shared" si="13"/>
        <v>2386.65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3"/>
    </row>
    <row r="863" spans="1:32" ht="16.5" x14ac:dyDescent="0.3">
      <c r="A863" s="113" t="s">
        <v>1293</v>
      </c>
      <c r="B863" s="114" t="s">
        <v>1301</v>
      </c>
      <c r="C863" s="114" t="s">
        <v>2</v>
      </c>
      <c r="D863" s="114" t="s">
        <v>1275</v>
      </c>
      <c r="E863" s="115">
        <v>43793</v>
      </c>
      <c r="F863" s="116">
        <v>799.95</v>
      </c>
      <c r="G863" s="117">
        <v>10</v>
      </c>
      <c r="H863" s="124">
        <f t="shared" si="13"/>
        <v>7999.5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3"/>
    </row>
    <row r="864" spans="1:32" ht="16.5" x14ac:dyDescent="0.3">
      <c r="A864" s="113" t="s">
        <v>1299</v>
      </c>
      <c r="B864" s="114" t="s">
        <v>1306</v>
      </c>
      <c r="C864" s="114" t="s">
        <v>1266</v>
      </c>
      <c r="D864" s="114" t="s">
        <v>1274</v>
      </c>
      <c r="E864" s="115">
        <v>43793</v>
      </c>
      <c r="F864" s="116">
        <v>799.95</v>
      </c>
      <c r="G864" s="117">
        <v>1</v>
      </c>
      <c r="H864" s="124">
        <f t="shared" si="13"/>
        <v>799.95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3"/>
    </row>
    <row r="865" spans="1:32" ht="16.5" x14ac:dyDescent="0.3">
      <c r="A865" s="113" t="s">
        <v>1294</v>
      </c>
      <c r="B865" s="114" t="s">
        <v>1300</v>
      </c>
      <c r="C865" s="114" t="s">
        <v>1266</v>
      </c>
      <c r="D865" s="114" t="s">
        <v>1274</v>
      </c>
      <c r="E865" s="115">
        <v>43793</v>
      </c>
      <c r="F865" s="116">
        <v>340.95</v>
      </c>
      <c r="G865" s="117">
        <v>8</v>
      </c>
      <c r="H865" s="124">
        <f t="shared" si="13"/>
        <v>2727.6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3"/>
    </row>
    <row r="866" spans="1:32" ht="16.5" x14ac:dyDescent="0.3">
      <c r="A866" s="113" t="s">
        <v>1295</v>
      </c>
      <c r="B866" s="114" t="s">
        <v>1305</v>
      </c>
      <c r="C866" s="114" t="s">
        <v>2</v>
      </c>
      <c r="D866" s="114" t="s">
        <v>1277</v>
      </c>
      <c r="E866" s="115">
        <v>43794</v>
      </c>
      <c r="F866" s="116">
        <v>799.95</v>
      </c>
      <c r="G866" s="117">
        <v>10</v>
      </c>
      <c r="H866" s="124">
        <f t="shared" si="13"/>
        <v>7999.5</v>
      </c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3"/>
    </row>
    <row r="867" spans="1:32" ht="16.5" x14ac:dyDescent="0.3">
      <c r="A867" s="113" t="s">
        <v>1296</v>
      </c>
      <c r="B867" s="114" t="s">
        <v>1303</v>
      </c>
      <c r="C867" s="114" t="s">
        <v>5</v>
      </c>
      <c r="D867" s="114" t="s">
        <v>1276</v>
      </c>
      <c r="E867" s="115">
        <v>43794</v>
      </c>
      <c r="F867" s="116">
        <v>340.95</v>
      </c>
      <c r="G867" s="117">
        <v>10</v>
      </c>
      <c r="H867" s="124">
        <f t="shared" si="13"/>
        <v>3409.5</v>
      </c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3"/>
    </row>
    <row r="868" spans="1:32" ht="16.5" x14ac:dyDescent="0.3">
      <c r="A868" s="113" t="s">
        <v>1297</v>
      </c>
      <c r="B868" s="114" t="s">
        <v>1305</v>
      </c>
      <c r="C868" s="114" t="s">
        <v>2</v>
      </c>
      <c r="D868" s="114" t="s">
        <v>1276</v>
      </c>
      <c r="E868" s="115">
        <v>43794</v>
      </c>
      <c r="F868" s="116">
        <v>340.95</v>
      </c>
      <c r="G868" s="117">
        <v>10</v>
      </c>
      <c r="H868" s="124">
        <f t="shared" si="13"/>
        <v>3409.5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3"/>
    </row>
    <row r="869" spans="1:32" ht="16.5" x14ac:dyDescent="0.3">
      <c r="A869" s="113" t="s">
        <v>1288</v>
      </c>
      <c r="B869" s="114" t="s">
        <v>1307</v>
      </c>
      <c r="C869" s="114" t="s">
        <v>2</v>
      </c>
      <c r="D869" s="114" t="s">
        <v>1277</v>
      </c>
      <c r="E869" s="115">
        <v>43795</v>
      </c>
      <c r="F869" s="116">
        <v>799.95</v>
      </c>
      <c r="G869" s="117">
        <v>6</v>
      </c>
      <c r="H869" s="124">
        <f t="shared" si="13"/>
        <v>4799.7000000000007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3"/>
    </row>
    <row r="870" spans="1:32" ht="16.5" x14ac:dyDescent="0.3">
      <c r="A870" s="113" t="s">
        <v>1298</v>
      </c>
      <c r="B870" s="114" t="s">
        <v>1306</v>
      </c>
      <c r="C870" s="114" t="s">
        <v>2</v>
      </c>
      <c r="D870" s="114" t="s">
        <v>1277</v>
      </c>
      <c r="E870" s="115">
        <v>43795</v>
      </c>
      <c r="F870" s="116">
        <v>168.95</v>
      </c>
      <c r="G870" s="117">
        <v>1</v>
      </c>
      <c r="H870" s="124">
        <f t="shared" si="13"/>
        <v>168.95</v>
      </c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3"/>
    </row>
    <row r="871" spans="1:32" ht="16.5" x14ac:dyDescent="0.3">
      <c r="A871" s="113" t="s">
        <v>1289</v>
      </c>
      <c r="B871" s="114" t="s">
        <v>1305</v>
      </c>
      <c r="C871" s="114" t="s">
        <v>5</v>
      </c>
      <c r="D871" s="114" t="s">
        <v>1273</v>
      </c>
      <c r="E871" s="115">
        <v>43796</v>
      </c>
      <c r="F871" s="116">
        <v>799.95</v>
      </c>
      <c r="G871" s="117">
        <v>18</v>
      </c>
      <c r="H871" s="124">
        <f t="shared" si="13"/>
        <v>14399.1</v>
      </c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3"/>
    </row>
    <row r="872" spans="1:32" ht="16.5" x14ac:dyDescent="0.3">
      <c r="A872" s="113" t="s">
        <v>1290</v>
      </c>
      <c r="B872" s="114" t="s">
        <v>1305</v>
      </c>
      <c r="C872" s="114" t="s">
        <v>2</v>
      </c>
      <c r="D872" s="114" t="s">
        <v>1276</v>
      </c>
      <c r="E872" s="115">
        <v>43800</v>
      </c>
      <c r="F872" s="116">
        <v>340.95</v>
      </c>
      <c r="G872" s="117">
        <v>2</v>
      </c>
      <c r="H872" s="124">
        <f t="shared" si="13"/>
        <v>681.9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3"/>
    </row>
    <row r="873" spans="1:32" ht="16.5" x14ac:dyDescent="0.3">
      <c r="A873" s="113" t="s">
        <v>1291</v>
      </c>
      <c r="B873" s="114" t="s">
        <v>1303</v>
      </c>
      <c r="C873" s="114" t="s">
        <v>1266</v>
      </c>
      <c r="D873" s="114" t="s">
        <v>1275</v>
      </c>
      <c r="E873" s="115">
        <v>43801</v>
      </c>
      <c r="F873" s="116">
        <v>340.95</v>
      </c>
      <c r="G873" s="117">
        <v>9</v>
      </c>
      <c r="H873" s="124">
        <f t="shared" si="13"/>
        <v>3068.5499999999997</v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3"/>
    </row>
    <row r="874" spans="1:32" ht="16.5" x14ac:dyDescent="0.3">
      <c r="A874" s="113" t="s">
        <v>1292</v>
      </c>
      <c r="B874" s="114" t="s">
        <v>1303</v>
      </c>
      <c r="C874" s="114" t="s">
        <v>1266</v>
      </c>
      <c r="D874" s="114" t="s">
        <v>1277</v>
      </c>
      <c r="E874" s="115">
        <v>43801</v>
      </c>
      <c r="F874" s="116">
        <v>799.95</v>
      </c>
      <c r="G874" s="117">
        <v>15</v>
      </c>
      <c r="H874" s="124">
        <f t="shared" si="13"/>
        <v>11999.25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3"/>
    </row>
    <row r="875" spans="1:32" ht="16.5" x14ac:dyDescent="0.3">
      <c r="A875" s="113" t="s">
        <v>1293</v>
      </c>
      <c r="B875" s="114" t="s">
        <v>1304</v>
      </c>
      <c r="C875" s="114" t="s">
        <v>2</v>
      </c>
      <c r="D875" s="114" t="s">
        <v>1275</v>
      </c>
      <c r="E875" s="115">
        <v>43803</v>
      </c>
      <c r="F875" s="116">
        <v>340.95</v>
      </c>
      <c r="G875" s="117">
        <v>9</v>
      </c>
      <c r="H875" s="124">
        <f t="shared" si="13"/>
        <v>3068.5499999999997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3"/>
    </row>
    <row r="876" spans="1:32" ht="16.5" x14ac:dyDescent="0.3">
      <c r="A876" s="113" t="s">
        <v>1299</v>
      </c>
      <c r="B876" s="114" t="s">
        <v>1300</v>
      </c>
      <c r="C876" s="114" t="s">
        <v>5</v>
      </c>
      <c r="D876" s="114" t="s">
        <v>1277</v>
      </c>
      <c r="E876" s="115">
        <v>43803</v>
      </c>
      <c r="F876" s="116">
        <v>340.95</v>
      </c>
      <c r="G876" s="117">
        <v>13</v>
      </c>
      <c r="H876" s="124">
        <f t="shared" si="13"/>
        <v>4432.3499999999995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3"/>
    </row>
    <row r="877" spans="1:32" ht="16.5" x14ac:dyDescent="0.3">
      <c r="A877" s="113" t="s">
        <v>1294</v>
      </c>
      <c r="B877" s="114" t="s">
        <v>1305</v>
      </c>
      <c r="C877" s="114" t="s">
        <v>1266</v>
      </c>
      <c r="D877" s="114" t="s">
        <v>1276</v>
      </c>
      <c r="E877" s="115">
        <v>43803</v>
      </c>
      <c r="F877" s="116">
        <v>79.989999999999995</v>
      </c>
      <c r="G877" s="117">
        <v>5</v>
      </c>
      <c r="H877" s="124">
        <f t="shared" si="13"/>
        <v>399.95</v>
      </c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3"/>
    </row>
    <row r="878" spans="1:32" ht="16.5" x14ac:dyDescent="0.3">
      <c r="A878" s="113" t="s">
        <v>1295</v>
      </c>
      <c r="B878" s="114" t="s">
        <v>1308</v>
      </c>
      <c r="C878" s="114" t="s">
        <v>5</v>
      </c>
      <c r="D878" s="114" t="s">
        <v>1273</v>
      </c>
      <c r="E878" s="115">
        <v>43804</v>
      </c>
      <c r="F878" s="116">
        <v>340.95</v>
      </c>
      <c r="G878" s="117">
        <v>13</v>
      </c>
      <c r="H878" s="124">
        <f t="shared" si="13"/>
        <v>4432.3499999999995</v>
      </c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3"/>
    </row>
    <row r="879" spans="1:32" ht="16.5" x14ac:dyDescent="0.3">
      <c r="A879" s="113" t="s">
        <v>1296</v>
      </c>
      <c r="B879" s="114" t="s">
        <v>1303</v>
      </c>
      <c r="C879" s="114" t="s">
        <v>1266</v>
      </c>
      <c r="D879" s="114" t="s">
        <v>1275</v>
      </c>
      <c r="E879" s="115">
        <v>43805</v>
      </c>
      <c r="F879" s="116">
        <v>340.95</v>
      </c>
      <c r="G879" s="117">
        <v>12</v>
      </c>
      <c r="H879" s="124">
        <f t="shared" si="13"/>
        <v>4091.3999999999996</v>
      </c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3"/>
    </row>
    <row r="880" spans="1:32" ht="16.5" x14ac:dyDescent="0.3">
      <c r="A880" s="113" t="s">
        <v>1297</v>
      </c>
      <c r="B880" s="114" t="s">
        <v>1305</v>
      </c>
      <c r="C880" s="114" t="s">
        <v>5</v>
      </c>
      <c r="D880" s="114" t="s">
        <v>1274</v>
      </c>
      <c r="E880" s="115">
        <v>43805</v>
      </c>
      <c r="F880" s="116">
        <v>168.95</v>
      </c>
      <c r="G880" s="117">
        <v>15</v>
      </c>
      <c r="H880" s="124">
        <f t="shared" si="13"/>
        <v>2534.25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3"/>
    </row>
    <row r="881" spans="1:32" ht="16.5" x14ac:dyDescent="0.3">
      <c r="A881" s="113" t="s">
        <v>1288</v>
      </c>
      <c r="B881" s="114" t="s">
        <v>1307</v>
      </c>
      <c r="C881" s="114" t="s">
        <v>2</v>
      </c>
      <c r="D881" s="114" t="s">
        <v>1275</v>
      </c>
      <c r="E881" s="115">
        <v>43808</v>
      </c>
      <c r="F881" s="116">
        <v>340.95</v>
      </c>
      <c r="G881" s="117">
        <v>7</v>
      </c>
      <c r="H881" s="124">
        <f t="shared" si="13"/>
        <v>2386.65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3"/>
    </row>
    <row r="882" spans="1:32" ht="16.5" x14ac:dyDescent="0.3">
      <c r="A882" s="113" t="s">
        <v>1298</v>
      </c>
      <c r="B882" s="114" t="s">
        <v>1304</v>
      </c>
      <c r="C882" s="114" t="s">
        <v>1266</v>
      </c>
      <c r="D882" s="114" t="s">
        <v>1275</v>
      </c>
      <c r="E882" s="115">
        <v>43809</v>
      </c>
      <c r="F882" s="116">
        <v>799.95</v>
      </c>
      <c r="G882" s="117">
        <v>5</v>
      </c>
      <c r="H882" s="124">
        <f t="shared" si="13"/>
        <v>3999.75</v>
      </c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3"/>
    </row>
    <row r="883" spans="1:32" ht="16.5" x14ac:dyDescent="0.3">
      <c r="A883" s="113" t="s">
        <v>1289</v>
      </c>
      <c r="B883" s="114" t="s">
        <v>1303</v>
      </c>
      <c r="C883" s="114" t="s">
        <v>5</v>
      </c>
      <c r="D883" s="114" t="s">
        <v>1275</v>
      </c>
      <c r="E883" s="115">
        <v>43810</v>
      </c>
      <c r="F883" s="116">
        <v>799.95</v>
      </c>
      <c r="G883" s="117">
        <v>14</v>
      </c>
      <c r="H883" s="124">
        <f t="shared" si="13"/>
        <v>11199.300000000001</v>
      </c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3"/>
    </row>
    <row r="884" spans="1:32" ht="16.5" x14ac:dyDescent="0.3">
      <c r="A884" s="113" t="s">
        <v>1290</v>
      </c>
      <c r="B884" s="114" t="s">
        <v>1308</v>
      </c>
      <c r="C884" s="114" t="s">
        <v>5</v>
      </c>
      <c r="D884" s="114" t="s">
        <v>1275</v>
      </c>
      <c r="E884" s="115">
        <v>43810</v>
      </c>
      <c r="F884" s="116">
        <v>79.989999999999995</v>
      </c>
      <c r="G884" s="117">
        <v>15</v>
      </c>
      <c r="H884" s="124">
        <f t="shared" si="13"/>
        <v>1199.8499999999999</v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3"/>
    </row>
    <row r="885" spans="1:32" ht="16.5" x14ac:dyDescent="0.3">
      <c r="A885" s="113" t="s">
        <v>1291</v>
      </c>
      <c r="B885" s="114" t="s">
        <v>1300</v>
      </c>
      <c r="C885" s="114" t="s">
        <v>1266</v>
      </c>
      <c r="D885" s="114" t="s">
        <v>1277</v>
      </c>
      <c r="E885" s="115">
        <v>43810</v>
      </c>
      <c r="F885" s="116">
        <v>340.95</v>
      </c>
      <c r="G885" s="117">
        <v>11</v>
      </c>
      <c r="H885" s="124">
        <f t="shared" si="13"/>
        <v>3750.45</v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3"/>
    </row>
    <row r="886" spans="1:32" ht="16.5" x14ac:dyDescent="0.3">
      <c r="A886" s="113" t="s">
        <v>1292</v>
      </c>
      <c r="B886" s="114" t="s">
        <v>1305</v>
      </c>
      <c r="C886" s="114" t="s">
        <v>5</v>
      </c>
      <c r="D886" s="114" t="s">
        <v>1275</v>
      </c>
      <c r="E886" s="115">
        <v>43811</v>
      </c>
      <c r="F886" s="116">
        <v>168.95</v>
      </c>
      <c r="G886" s="117">
        <v>12</v>
      </c>
      <c r="H886" s="124">
        <f t="shared" si="13"/>
        <v>2027.3999999999999</v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3"/>
    </row>
    <row r="887" spans="1:32" ht="16.5" x14ac:dyDescent="0.3">
      <c r="A887" s="113" t="s">
        <v>1293</v>
      </c>
      <c r="B887" s="114" t="s">
        <v>1305</v>
      </c>
      <c r="C887" s="114" t="s">
        <v>1266</v>
      </c>
      <c r="D887" s="114" t="s">
        <v>1273</v>
      </c>
      <c r="E887" s="115">
        <v>43812</v>
      </c>
      <c r="F887" s="116">
        <v>340.95</v>
      </c>
      <c r="G887" s="117">
        <v>11</v>
      </c>
      <c r="H887" s="124">
        <f t="shared" si="13"/>
        <v>3750.45</v>
      </c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3"/>
    </row>
    <row r="888" spans="1:32" ht="16.5" x14ac:dyDescent="0.3">
      <c r="A888" s="113" t="s">
        <v>1299</v>
      </c>
      <c r="B888" s="114" t="s">
        <v>1301</v>
      </c>
      <c r="C888" s="114" t="s">
        <v>5</v>
      </c>
      <c r="D888" s="114" t="s">
        <v>1273</v>
      </c>
      <c r="E888" s="115">
        <v>43812</v>
      </c>
      <c r="F888" s="116">
        <v>168.95</v>
      </c>
      <c r="G888" s="117">
        <v>6</v>
      </c>
      <c r="H888" s="124">
        <f t="shared" si="13"/>
        <v>1013.6999999999999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3"/>
    </row>
    <row r="889" spans="1:32" ht="16.5" x14ac:dyDescent="0.3">
      <c r="A889" s="113" t="s">
        <v>1294</v>
      </c>
      <c r="B889" s="114" t="s">
        <v>1301</v>
      </c>
      <c r="C889" s="114" t="s">
        <v>1266</v>
      </c>
      <c r="D889" s="114" t="s">
        <v>1274</v>
      </c>
      <c r="E889" s="115">
        <v>43812</v>
      </c>
      <c r="F889" s="116">
        <v>340.95</v>
      </c>
      <c r="G889" s="117">
        <v>14</v>
      </c>
      <c r="H889" s="124">
        <f t="shared" si="13"/>
        <v>4773.3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3"/>
    </row>
    <row r="890" spans="1:32" ht="16.5" x14ac:dyDescent="0.3">
      <c r="A890" s="113" t="s">
        <v>1295</v>
      </c>
      <c r="B890" s="114" t="s">
        <v>1304</v>
      </c>
      <c r="C890" s="114" t="s">
        <v>2</v>
      </c>
      <c r="D890" s="114" t="s">
        <v>1273</v>
      </c>
      <c r="E890" s="115">
        <v>43814</v>
      </c>
      <c r="F890" s="116">
        <v>340.95</v>
      </c>
      <c r="G890" s="117">
        <v>13</v>
      </c>
      <c r="H890" s="124">
        <f t="shared" si="13"/>
        <v>4432.3499999999995</v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3"/>
    </row>
    <row r="891" spans="1:32" ht="16.5" x14ac:dyDescent="0.3">
      <c r="A891" s="113" t="s">
        <v>1296</v>
      </c>
      <c r="B891" s="114" t="s">
        <v>1300</v>
      </c>
      <c r="C891" s="114" t="s">
        <v>5</v>
      </c>
      <c r="D891" s="114" t="s">
        <v>1277</v>
      </c>
      <c r="E891" s="115">
        <v>43814</v>
      </c>
      <c r="F891" s="116">
        <v>168.95</v>
      </c>
      <c r="G891" s="117">
        <v>6</v>
      </c>
      <c r="H891" s="124">
        <f t="shared" si="13"/>
        <v>1013.6999999999999</v>
      </c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3"/>
    </row>
    <row r="892" spans="1:32" ht="16.5" x14ac:dyDescent="0.3">
      <c r="A892" s="113" t="s">
        <v>1297</v>
      </c>
      <c r="B892" s="114" t="s">
        <v>1307</v>
      </c>
      <c r="C892" s="114" t="s">
        <v>2</v>
      </c>
      <c r="D892" s="114" t="s">
        <v>1275</v>
      </c>
      <c r="E892" s="115">
        <v>43815</v>
      </c>
      <c r="F892" s="116">
        <v>168.95</v>
      </c>
      <c r="G892" s="117">
        <v>4</v>
      </c>
      <c r="H892" s="124">
        <f t="shared" si="13"/>
        <v>675.8</v>
      </c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3"/>
    </row>
    <row r="893" spans="1:32" ht="16.5" x14ac:dyDescent="0.3">
      <c r="A893" s="113" t="s">
        <v>1288</v>
      </c>
      <c r="B893" s="114" t="s">
        <v>1300</v>
      </c>
      <c r="C893" s="114" t="s">
        <v>1266</v>
      </c>
      <c r="D893" s="114" t="s">
        <v>1273</v>
      </c>
      <c r="E893" s="115">
        <v>43815</v>
      </c>
      <c r="F893" s="116">
        <v>340.95</v>
      </c>
      <c r="G893" s="117">
        <v>11</v>
      </c>
      <c r="H893" s="124">
        <f t="shared" si="13"/>
        <v>3750.45</v>
      </c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3"/>
    </row>
    <row r="894" spans="1:32" ht="16.5" x14ac:dyDescent="0.3">
      <c r="A894" s="113" t="s">
        <v>1298</v>
      </c>
      <c r="B894" s="114" t="s">
        <v>1307</v>
      </c>
      <c r="C894" s="114" t="s">
        <v>2</v>
      </c>
      <c r="D894" s="114" t="s">
        <v>1277</v>
      </c>
      <c r="E894" s="115">
        <v>43815</v>
      </c>
      <c r="F894" s="116">
        <v>168.95</v>
      </c>
      <c r="G894" s="117">
        <v>7</v>
      </c>
      <c r="H894" s="124">
        <f t="shared" si="13"/>
        <v>1182.6499999999999</v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3"/>
    </row>
    <row r="895" spans="1:32" ht="16.5" x14ac:dyDescent="0.3">
      <c r="A895" s="113" t="s">
        <v>1289</v>
      </c>
      <c r="B895" s="114" t="s">
        <v>1307</v>
      </c>
      <c r="C895" s="114" t="s">
        <v>1266</v>
      </c>
      <c r="D895" s="114" t="s">
        <v>1274</v>
      </c>
      <c r="E895" s="115">
        <v>43815</v>
      </c>
      <c r="F895" s="116">
        <v>340.95</v>
      </c>
      <c r="G895" s="117">
        <v>5</v>
      </c>
      <c r="H895" s="124">
        <f t="shared" si="13"/>
        <v>1704.75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3"/>
    </row>
    <row r="896" spans="1:32" ht="16.5" x14ac:dyDescent="0.3">
      <c r="A896" s="113" t="s">
        <v>1290</v>
      </c>
      <c r="B896" s="114" t="s">
        <v>1308</v>
      </c>
      <c r="C896" s="114" t="s">
        <v>1266</v>
      </c>
      <c r="D896" s="114" t="s">
        <v>1276</v>
      </c>
      <c r="E896" s="115">
        <v>43815</v>
      </c>
      <c r="F896" s="116">
        <v>168.95</v>
      </c>
      <c r="G896" s="117">
        <v>5</v>
      </c>
      <c r="H896" s="124">
        <f t="shared" si="13"/>
        <v>844.75</v>
      </c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3"/>
    </row>
    <row r="897" spans="1:32" ht="16.5" x14ac:dyDescent="0.3">
      <c r="A897" s="113" t="s">
        <v>1291</v>
      </c>
      <c r="B897" s="114" t="s">
        <v>1300</v>
      </c>
      <c r="C897" s="114" t="s">
        <v>1266</v>
      </c>
      <c r="D897" s="114" t="s">
        <v>1273</v>
      </c>
      <c r="E897" s="115">
        <v>43816</v>
      </c>
      <c r="F897" s="116">
        <v>340.95</v>
      </c>
      <c r="G897" s="117">
        <v>8</v>
      </c>
      <c r="H897" s="124">
        <f t="shared" si="13"/>
        <v>2727.6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3"/>
    </row>
    <row r="898" spans="1:32" ht="16.5" x14ac:dyDescent="0.3">
      <c r="A898" s="113" t="s">
        <v>1292</v>
      </c>
      <c r="B898" s="114" t="s">
        <v>1308</v>
      </c>
      <c r="C898" s="114" t="s">
        <v>1256</v>
      </c>
      <c r="D898" s="114" t="s">
        <v>1273</v>
      </c>
      <c r="E898" s="115">
        <v>43821</v>
      </c>
      <c r="F898" s="116">
        <v>340.95</v>
      </c>
      <c r="G898" s="117">
        <v>12</v>
      </c>
      <c r="H898" s="124">
        <f t="shared" si="13"/>
        <v>4091.3999999999996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3"/>
    </row>
    <row r="899" spans="1:32" ht="16.5" x14ac:dyDescent="0.3">
      <c r="A899" s="113" t="s">
        <v>1293</v>
      </c>
      <c r="B899" s="114" t="s">
        <v>1307</v>
      </c>
      <c r="C899" s="114" t="s">
        <v>5</v>
      </c>
      <c r="D899" s="114" t="s">
        <v>1274</v>
      </c>
      <c r="E899" s="115">
        <v>43821</v>
      </c>
      <c r="F899" s="116">
        <v>340.95</v>
      </c>
      <c r="G899" s="117">
        <v>12</v>
      </c>
      <c r="H899" s="124">
        <f t="shared" ref="H899:H911" si="14">F899*G899</f>
        <v>4091.3999999999996</v>
      </c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3"/>
    </row>
    <row r="900" spans="1:32" ht="16.5" x14ac:dyDescent="0.3">
      <c r="A900" s="113" t="s">
        <v>1299</v>
      </c>
      <c r="B900" s="114" t="s">
        <v>1304</v>
      </c>
      <c r="C900" s="114" t="s">
        <v>2</v>
      </c>
      <c r="D900" s="114" t="s">
        <v>1274</v>
      </c>
      <c r="E900" s="115">
        <v>43821</v>
      </c>
      <c r="F900" s="116">
        <v>799.95</v>
      </c>
      <c r="G900" s="117">
        <v>3</v>
      </c>
      <c r="H900" s="124">
        <f t="shared" si="14"/>
        <v>2399.8500000000004</v>
      </c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3"/>
    </row>
    <row r="901" spans="1:32" ht="16.5" x14ac:dyDescent="0.3">
      <c r="A901" s="113" t="s">
        <v>1294</v>
      </c>
      <c r="B901" s="114" t="s">
        <v>1301</v>
      </c>
      <c r="C901" s="114" t="s">
        <v>2</v>
      </c>
      <c r="D901" s="114" t="s">
        <v>1274</v>
      </c>
      <c r="E901" s="115">
        <v>43821</v>
      </c>
      <c r="F901" s="116">
        <v>340.95</v>
      </c>
      <c r="G901" s="117">
        <v>15</v>
      </c>
      <c r="H901" s="124">
        <f t="shared" si="14"/>
        <v>5114.25</v>
      </c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3"/>
    </row>
    <row r="902" spans="1:32" ht="16.5" x14ac:dyDescent="0.3">
      <c r="A902" s="113" t="s">
        <v>1295</v>
      </c>
      <c r="B902" s="114" t="s">
        <v>1301</v>
      </c>
      <c r="C902" s="114" t="s">
        <v>1266</v>
      </c>
      <c r="D902" s="114" t="s">
        <v>1275</v>
      </c>
      <c r="E902" s="115">
        <v>43822</v>
      </c>
      <c r="F902" s="116">
        <v>79.989999999999995</v>
      </c>
      <c r="G902" s="117">
        <v>7</v>
      </c>
      <c r="H902" s="124">
        <f t="shared" si="14"/>
        <v>559.92999999999995</v>
      </c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3"/>
    </row>
    <row r="903" spans="1:32" ht="16.5" x14ac:dyDescent="0.3">
      <c r="A903" s="113" t="s">
        <v>1296</v>
      </c>
      <c r="B903" s="114" t="s">
        <v>1305</v>
      </c>
      <c r="C903" s="114" t="s">
        <v>2</v>
      </c>
      <c r="D903" s="114" t="s">
        <v>1273</v>
      </c>
      <c r="E903" s="115">
        <v>43822</v>
      </c>
      <c r="F903" s="116">
        <v>340.95</v>
      </c>
      <c r="G903" s="117">
        <v>20</v>
      </c>
      <c r="H903" s="124">
        <f t="shared" si="14"/>
        <v>6819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3"/>
    </row>
    <row r="904" spans="1:32" ht="16.5" x14ac:dyDescent="0.3">
      <c r="A904" s="113" t="s">
        <v>1297</v>
      </c>
      <c r="B904" s="114" t="s">
        <v>1307</v>
      </c>
      <c r="C904" s="114" t="s">
        <v>2</v>
      </c>
      <c r="D904" s="114" t="s">
        <v>1273</v>
      </c>
      <c r="E904" s="115">
        <v>43822</v>
      </c>
      <c r="F904" s="116">
        <v>799.95</v>
      </c>
      <c r="G904" s="117">
        <v>9</v>
      </c>
      <c r="H904" s="124">
        <f t="shared" si="14"/>
        <v>7199.55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3"/>
    </row>
    <row r="905" spans="1:32" ht="16.5" x14ac:dyDescent="0.3">
      <c r="A905" s="113" t="s">
        <v>1288</v>
      </c>
      <c r="B905" s="114" t="s">
        <v>1301</v>
      </c>
      <c r="C905" s="114" t="s">
        <v>1266</v>
      </c>
      <c r="D905" s="114" t="s">
        <v>1275</v>
      </c>
      <c r="E905" s="115">
        <v>43823</v>
      </c>
      <c r="F905" s="116">
        <v>168.95</v>
      </c>
      <c r="G905" s="117">
        <v>3</v>
      </c>
      <c r="H905" s="124">
        <f t="shared" si="14"/>
        <v>506.84999999999997</v>
      </c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3"/>
    </row>
    <row r="906" spans="1:32" ht="16.5" x14ac:dyDescent="0.3">
      <c r="A906" s="113" t="s">
        <v>1298</v>
      </c>
      <c r="B906" s="114" t="s">
        <v>1307</v>
      </c>
      <c r="C906" s="114" t="s">
        <v>5</v>
      </c>
      <c r="D906" s="114" t="s">
        <v>1273</v>
      </c>
      <c r="E906" s="115">
        <v>43823</v>
      </c>
      <c r="F906" s="116">
        <v>340.95</v>
      </c>
      <c r="G906" s="117">
        <v>18</v>
      </c>
      <c r="H906" s="124">
        <f t="shared" si="14"/>
        <v>6137.0999999999995</v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3"/>
    </row>
    <row r="907" spans="1:32" ht="16.5" x14ac:dyDescent="0.3">
      <c r="A907" s="113" t="s">
        <v>1289</v>
      </c>
      <c r="B907" s="114" t="s">
        <v>1306</v>
      </c>
      <c r="C907" s="114" t="s">
        <v>5</v>
      </c>
      <c r="D907" s="114" t="s">
        <v>1277</v>
      </c>
      <c r="E907" s="115">
        <v>43823</v>
      </c>
      <c r="F907" s="116">
        <v>340.95</v>
      </c>
      <c r="G907" s="117">
        <v>12</v>
      </c>
      <c r="H907" s="124">
        <f t="shared" si="14"/>
        <v>4091.3999999999996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3"/>
    </row>
    <row r="908" spans="1:32" ht="16.5" x14ac:dyDescent="0.3">
      <c r="A908" s="113" t="s">
        <v>1290</v>
      </c>
      <c r="B908" s="114" t="s">
        <v>1301</v>
      </c>
      <c r="C908" s="114" t="s">
        <v>1266</v>
      </c>
      <c r="D908" s="114" t="s">
        <v>1276</v>
      </c>
      <c r="E908" s="115">
        <v>43823</v>
      </c>
      <c r="F908" s="116">
        <v>340.95</v>
      </c>
      <c r="G908" s="117">
        <v>15</v>
      </c>
      <c r="H908" s="124">
        <f t="shared" si="14"/>
        <v>5114.25</v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3"/>
    </row>
    <row r="909" spans="1:32" ht="16.5" x14ac:dyDescent="0.3">
      <c r="A909" s="113" t="s">
        <v>1291</v>
      </c>
      <c r="B909" s="114" t="s">
        <v>1305</v>
      </c>
      <c r="C909" s="114" t="s">
        <v>1256</v>
      </c>
      <c r="D909" s="114" t="s">
        <v>1275</v>
      </c>
      <c r="E909" s="115">
        <v>43824</v>
      </c>
      <c r="F909" s="116">
        <v>79.989999999999995</v>
      </c>
      <c r="G909" s="117">
        <v>11</v>
      </c>
      <c r="H909" s="124">
        <f t="shared" si="14"/>
        <v>879.89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3"/>
    </row>
    <row r="910" spans="1:32" ht="16.5" x14ac:dyDescent="0.3">
      <c r="A910" s="113" t="s">
        <v>1292</v>
      </c>
      <c r="B910" s="114" t="s">
        <v>1300</v>
      </c>
      <c r="C910" s="114" t="s">
        <v>5</v>
      </c>
      <c r="D910" s="114" t="s">
        <v>1274</v>
      </c>
      <c r="E910" s="115">
        <v>43829</v>
      </c>
      <c r="F910" s="116">
        <v>168.95</v>
      </c>
      <c r="G910" s="117">
        <v>8</v>
      </c>
      <c r="H910" s="124">
        <f t="shared" si="14"/>
        <v>1351.6</v>
      </c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3"/>
    </row>
    <row r="911" spans="1:32" ht="16.5" x14ac:dyDescent="0.3">
      <c r="A911" s="113" t="s">
        <v>1293</v>
      </c>
      <c r="B911" s="114" t="s">
        <v>1306</v>
      </c>
      <c r="C911" s="114" t="s">
        <v>2</v>
      </c>
      <c r="D911" s="114" t="s">
        <v>1274</v>
      </c>
      <c r="E911" s="118">
        <v>43829</v>
      </c>
      <c r="F911" s="116">
        <v>340.95</v>
      </c>
      <c r="G911" s="117">
        <v>14</v>
      </c>
      <c r="H911" s="124">
        <f t="shared" si="14"/>
        <v>4773.3</v>
      </c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3"/>
    </row>
    <row r="912" spans="1:32" x14ac:dyDescent="0.35">
      <c r="E912" s="119"/>
      <c r="G912" s="11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2"/>
  <headerFooter alignWithMargins="0">
    <oddHeader>&amp;L&amp;"Calibri,Regular"&amp;K000000&amp;G&amp;C&amp;"Calibri,Regular"&amp;K000000HOME Furniture Sales - 2010 and 2011</oddHeader>
    <oddFooter>Page &amp;P</oddFooter>
  </headerFooter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showGridLines="0" zoomScaleNormal="100" workbookViewId="0">
      <selection activeCell="M28" sqref="M28"/>
    </sheetView>
  </sheetViews>
  <sheetFormatPr defaultColWidth="8.85546875" defaultRowHeight="15" x14ac:dyDescent="0.25"/>
  <cols>
    <col min="1" max="1" width="26.85546875" customWidth="1"/>
    <col min="2" max="7" width="10.140625" bestFit="1" customWidth="1"/>
    <col min="8" max="8" width="11.7109375" bestFit="1" customWidth="1"/>
    <col min="9" max="9" width="10.140625" bestFit="1" customWidth="1"/>
  </cols>
  <sheetData>
    <row r="1" spans="1:9" ht="28.5" x14ac:dyDescent="0.45">
      <c r="A1" s="181" t="s">
        <v>1281</v>
      </c>
      <c r="B1" s="181"/>
      <c r="C1" s="181"/>
      <c r="D1" s="181"/>
      <c r="E1" s="181"/>
      <c r="F1" s="181"/>
      <c r="G1" s="181"/>
      <c r="H1" s="181"/>
      <c r="I1" s="181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38"/>
      <c r="B3" s="164" t="s">
        <v>407</v>
      </c>
      <c r="C3" s="164" t="s">
        <v>424</v>
      </c>
      <c r="D3" s="164" t="s">
        <v>408</v>
      </c>
      <c r="E3" s="164" t="s">
        <v>425</v>
      </c>
      <c r="F3" s="164" t="s">
        <v>426</v>
      </c>
      <c r="G3" s="164" t="s">
        <v>409</v>
      </c>
      <c r="H3" s="164" t="s">
        <v>0</v>
      </c>
      <c r="I3" s="164" t="s">
        <v>1287</v>
      </c>
    </row>
    <row r="4" spans="1:9" x14ac:dyDescent="0.25">
      <c r="A4" s="165" t="s">
        <v>435</v>
      </c>
      <c r="B4" s="127">
        <v>120</v>
      </c>
      <c r="C4" s="127">
        <v>180</v>
      </c>
      <c r="D4" s="127">
        <v>260</v>
      </c>
      <c r="E4" s="127">
        <v>240</v>
      </c>
      <c r="F4" s="127">
        <v>300</v>
      </c>
      <c r="G4" s="127">
        <v>500</v>
      </c>
      <c r="H4" s="128">
        <f>SUM(B4:G4)</f>
        <v>1600</v>
      </c>
      <c r="I4" s="128">
        <f>AVERAGE(B4:G4)</f>
        <v>266.66666666666669</v>
      </c>
    </row>
    <row r="5" spans="1:9" x14ac:dyDescent="0.25">
      <c r="A5" s="165" t="s">
        <v>414</v>
      </c>
      <c r="B5" s="129">
        <v>100</v>
      </c>
      <c r="C5" s="129">
        <v>130</v>
      </c>
      <c r="D5" s="129">
        <v>120</v>
      </c>
      <c r="E5" s="129">
        <v>220</v>
      </c>
      <c r="F5" s="129">
        <v>260</v>
      </c>
      <c r="G5" s="129">
        <v>350</v>
      </c>
      <c r="H5" s="129">
        <f>SUM(B5:G5)</f>
        <v>1180</v>
      </c>
      <c r="I5" s="129">
        <f>AVERAGE(B5:G5)</f>
        <v>196.66666666666666</v>
      </c>
    </row>
    <row r="6" spans="1:9" x14ac:dyDescent="0.25">
      <c r="A6" s="165" t="s">
        <v>1282</v>
      </c>
      <c r="B6" s="129">
        <f t="shared" ref="B6:G6" si="0">B4-B5</f>
        <v>20</v>
      </c>
      <c r="C6" s="129">
        <f t="shared" si="0"/>
        <v>50</v>
      </c>
      <c r="D6" s="129">
        <f t="shared" si="0"/>
        <v>140</v>
      </c>
      <c r="E6" s="129">
        <f t="shared" si="0"/>
        <v>20</v>
      </c>
      <c r="F6" s="129">
        <f t="shared" si="0"/>
        <v>40</v>
      </c>
      <c r="G6" s="129">
        <f t="shared" si="0"/>
        <v>150</v>
      </c>
      <c r="H6" s="129">
        <f>SUM(B6:G6)</f>
        <v>420</v>
      </c>
      <c r="I6" s="129">
        <f>AVERAGE(B6:G6)</f>
        <v>70</v>
      </c>
    </row>
    <row r="7" spans="1:9" x14ac:dyDescent="0.25">
      <c r="A7" s="165" t="s">
        <v>1283</v>
      </c>
      <c r="B7" s="130">
        <f>B6</f>
        <v>20</v>
      </c>
      <c r="C7" s="130">
        <f>C6+B7</f>
        <v>70</v>
      </c>
      <c r="D7" s="130">
        <f>D6+C7</f>
        <v>210</v>
      </c>
      <c r="E7" s="130">
        <f>E6+D7</f>
        <v>230</v>
      </c>
      <c r="F7" s="130">
        <f>F6+E7</f>
        <v>270</v>
      </c>
      <c r="G7" s="128">
        <f>G6+F7</f>
        <v>420</v>
      </c>
      <c r="H7" s="131"/>
      <c r="I7" s="131"/>
    </row>
    <row r="8" spans="1:9" x14ac:dyDescent="0.25">
      <c r="A8" s="35"/>
      <c r="B8" s="35"/>
      <c r="C8" s="35"/>
      <c r="D8" s="35"/>
      <c r="E8" s="35"/>
      <c r="F8" s="35"/>
      <c r="G8" s="35"/>
      <c r="H8" s="35"/>
      <c r="I8" s="35"/>
    </row>
    <row r="9" spans="1:9" x14ac:dyDescent="0.25">
      <c r="A9" s="165" t="s">
        <v>1284</v>
      </c>
      <c r="B9" s="44"/>
      <c r="C9" s="46">
        <f>(C4-B4)/B4</f>
        <v>0.5</v>
      </c>
      <c r="D9" s="46">
        <f>(D4-C4)/C4</f>
        <v>0.44444444444444442</v>
      </c>
      <c r="E9" s="46">
        <f>(E4-D4)/D4</f>
        <v>-7.6923076923076927E-2</v>
      </c>
      <c r="F9" s="46">
        <f>(F4-E4)/E4</f>
        <v>0.25</v>
      </c>
      <c r="G9" s="46">
        <f>(G4-F4)/F4</f>
        <v>0.66666666666666663</v>
      </c>
      <c r="H9" s="46">
        <f>(G4-B4)/B4</f>
        <v>3.1666666666666665</v>
      </c>
      <c r="I9" s="132">
        <f>(G4/B4)^(1/5)-1</f>
        <v>0.33032499713098584</v>
      </c>
    </row>
    <row r="10" spans="1:9" x14ac:dyDescent="0.25">
      <c r="A10" s="165" t="s">
        <v>1285</v>
      </c>
      <c r="B10" s="44"/>
      <c r="C10" s="46">
        <f>(C6-B6)/B6</f>
        <v>1.5</v>
      </c>
      <c r="D10" s="46">
        <f>(D6-C6)/C6</f>
        <v>1.8</v>
      </c>
      <c r="E10" s="46">
        <f>(E6-D6)/D6</f>
        <v>-0.8571428571428571</v>
      </c>
      <c r="F10" s="46">
        <f>(F6-E6)/E6</f>
        <v>1</v>
      </c>
      <c r="G10" s="46">
        <f>(G6-F6)/F6</f>
        <v>2.75</v>
      </c>
      <c r="H10" s="46">
        <f>(G6-B6)/B6</f>
        <v>6.5</v>
      </c>
      <c r="I10" s="132">
        <f>(G6/B6)^(1/5)-1</f>
        <v>0.4962778697388448</v>
      </c>
    </row>
    <row r="11" spans="1:9" x14ac:dyDescent="0.25">
      <c r="A11" s="165" t="s">
        <v>1286</v>
      </c>
      <c r="B11" s="44"/>
      <c r="C11" s="46">
        <f>(C5-B5)/B5</f>
        <v>0.3</v>
      </c>
      <c r="D11" s="46">
        <f>(D5-C5)/C5</f>
        <v>-7.6923076923076927E-2</v>
      </c>
      <c r="E11" s="46">
        <f>(E5-D5)/D5</f>
        <v>0.83333333333333337</v>
      </c>
      <c r="F11" s="46">
        <f>(F5-E5)/E5</f>
        <v>0.18181818181818182</v>
      </c>
      <c r="G11" s="46">
        <f>(G5-F5)/F5</f>
        <v>0.34615384615384615</v>
      </c>
      <c r="H11" s="46">
        <f>(G5-B5)/B5</f>
        <v>2.5</v>
      </c>
      <c r="I11" s="132">
        <f>(G5/B5)^(1/5)-1</f>
        <v>0.28473515712343933</v>
      </c>
    </row>
    <row r="12" spans="1:9" x14ac:dyDescent="0.25">
      <c r="A12" s="38"/>
      <c r="B12" s="38"/>
      <c r="C12" s="38"/>
      <c r="D12" s="38"/>
      <c r="E12" s="38"/>
      <c r="F12" s="38"/>
      <c r="G12" s="38"/>
      <c r="H12" s="38"/>
      <c r="I12" s="38"/>
    </row>
    <row r="13" spans="1:9" x14ac:dyDescent="0.25">
      <c r="A13" s="165" t="s">
        <v>420</v>
      </c>
      <c r="B13" s="47">
        <f t="shared" ref="B13:H13" si="1">B4/B5</f>
        <v>1.2</v>
      </c>
      <c r="C13" s="47">
        <f t="shared" si="1"/>
        <v>1.3846153846153846</v>
      </c>
      <c r="D13" s="47">
        <f t="shared" si="1"/>
        <v>2.1666666666666665</v>
      </c>
      <c r="E13" s="47">
        <f t="shared" si="1"/>
        <v>1.0909090909090908</v>
      </c>
      <c r="F13" s="47">
        <f t="shared" si="1"/>
        <v>1.1538461538461537</v>
      </c>
      <c r="G13" s="47">
        <f t="shared" si="1"/>
        <v>1.4285714285714286</v>
      </c>
      <c r="H13" s="47">
        <f t="shared" si="1"/>
        <v>1.3559322033898304</v>
      </c>
      <c r="I13" s="44"/>
    </row>
    <row r="14" spans="1:9" x14ac:dyDescent="0.25">
      <c r="A14" s="165" t="s">
        <v>421</v>
      </c>
      <c r="B14" s="47">
        <f t="shared" ref="B14:H14" si="2">B4/B6</f>
        <v>6</v>
      </c>
      <c r="C14" s="47">
        <f t="shared" si="2"/>
        <v>3.6</v>
      </c>
      <c r="D14" s="47">
        <f t="shared" si="2"/>
        <v>1.8571428571428572</v>
      </c>
      <c r="E14" s="47">
        <f t="shared" si="2"/>
        <v>12</v>
      </c>
      <c r="F14" s="47">
        <f t="shared" si="2"/>
        <v>7.5</v>
      </c>
      <c r="G14" s="47">
        <f t="shared" si="2"/>
        <v>3.3333333333333335</v>
      </c>
      <c r="H14" s="47">
        <f t="shared" si="2"/>
        <v>3.8095238095238093</v>
      </c>
      <c r="I14" s="44"/>
    </row>
    <row r="15" spans="1:9" x14ac:dyDescent="0.25">
      <c r="A15" s="165" t="s">
        <v>422</v>
      </c>
      <c r="B15" s="47">
        <f t="shared" ref="B15:H15" si="3">B5/B6</f>
        <v>5</v>
      </c>
      <c r="C15" s="47">
        <f t="shared" si="3"/>
        <v>2.6</v>
      </c>
      <c r="D15" s="47">
        <f t="shared" si="3"/>
        <v>0.8571428571428571</v>
      </c>
      <c r="E15" s="47">
        <f t="shared" si="3"/>
        <v>11</v>
      </c>
      <c r="F15" s="47">
        <f t="shared" si="3"/>
        <v>6.5</v>
      </c>
      <c r="G15" s="47">
        <f t="shared" si="3"/>
        <v>2.3333333333333335</v>
      </c>
      <c r="H15" s="47">
        <f t="shared" si="3"/>
        <v>2.8095238095238093</v>
      </c>
      <c r="I15" s="44"/>
    </row>
  </sheetData>
  <mergeCells count="1">
    <mergeCell ref="A1:I1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/ L R 8 T P w u / D u n A A A A + A A A A B I A H A B D b 2 5 m a W c v U G F j a 2 F n Z S 5 4 b W w g o h g A K K A U A A A A A A A A A A A A A A A A A A A A A A A A A A A A h Y + 9 D o I w G E V f h X S n L T 8 D k o + S 6 C q J 0 c S 4 N q V C I x R C i + X d H H w k X 0 E S R d 0 c 7 8 k Z z n 3 c 7 p B P b e N d 5 W B U p z M U Y I o 8 q U V X K l 1 l a L R n P 0 E 5 g x 0 X F 1 5 J b 5 a 1 S S d T Z q i 2 t k 8 J c c 5 h F + F u q E h I a U B O x f Y g a t l y 9 J H V f 9 l X 2 l i u h U Q M j q 8 Y F u J 4 h e M k C n C U B E A W D I X S X y W c i z E F 8 g N h M z Z 2 H C T r r b / e A 1 k m k P c L 9 g R Q S w M E F A A C A A g A / L R 8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0 f E w o i k e 4 D g A A A B E A A A A T A B w A R m 9 y b X V s Y X M v U 2 V j d G l v b j E u b S C i G A A o o B Q A A A A A A A A A A A A A A A A A A A A A A A A A A A A r T k 0 u y c z P U w i G 0 I b W A F B L A Q I t A B Q A A g A I A P y 0 f E z 8 L v w 7 p w A A A P g A A A A S A A A A A A A A A A A A A A A A A A A A A A B D b 2 5 m a W c v U G F j a 2 F n Z S 5 4 b W x Q S w E C L Q A U A A I A C A D 8 t H x M D 8 r p q 6 Q A A A D p A A A A E w A A A A A A A A A A A A A A A A D z A A A A W 0 N v b n R l b n R f V H l w Z X N d L n h t b F B L A Q I t A B Q A A g A I A P y 0 f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b H B l / e f p R 6 o s + e f c k c E 6 A A A A A A I A A A A A A B B m A A A A A Q A A I A A A A L O M F c Z 5 J 6 A W u I G j p O + y G 2 k e 6 p Q x r y I C c S v V V D + 7 T S 0 U A A A A A A 6 A A A A A A g A A I A A A A K / C c g 5 c 3 K f n O K t Z J y d Q b / h X s n R 3 U e J M T B l q 5 T E y k 9 G w U A A A A A a O S w 8 D d 6 8 A T G Q + i J s I 9 D U J O C l q P d + + U 5 4 D + o L K M v f c E o D X n x g I v 8 y j A g n r D C 1 e 6 E z J t j J n + W 3 S Z N v h D x n 3 Z t o X h A I H 9 w R q r T x F E 5 P m v Q j + Q A A A A P e R A E F u h 6 j T K k u E l V K y c w m b g T 2 4 D y b t q l a f + F c O T z T C Z T K 8 H f a C a n t 2 + f b I Q F r a Z h a t i O g B G 8 P j 1 S r N b i r g D 1 o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6091E7-495D-4ECC-BB31-B0F615797C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A0768B-4654-40C7-86CA-A3C19886F5DC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96e4d371-1e9c-4006-a2f5-b4a5bc291cad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c4d590c2-05ee-4830-9418-f39b575b9a4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1E607BB-02FB-4988-A305-CB8734CD532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461D1E-2BDB-4521-A40E-47219F09C1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Lucros</vt:lpstr>
      <vt:lpstr>Projeção</vt:lpstr>
      <vt:lpstr>Clientes</vt:lpstr>
      <vt:lpstr>Funcionários</vt:lpstr>
      <vt:lpstr>Gráfico</vt:lpstr>
      <vt:lpstr>Tabela Dinâmica</vt:lpstr>
      <vt:lpstr>SmartArt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Maria</cp:lastModifiedBy>
  <dcterms:created xsi:type="dcterms:W3CDTF">2013-01-19T19:43:46Z</dcterms:created>
  <dcterms:modified xsi:type="dcterms:W3CDTF">2021-05-14T18:35:10Z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