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Project Progress\"/>
    </mc:Choice>
  </mc:AlternateContent>
  <xr:revisionPtr revIDLastSave="0" documentId="13_ncr:1_{85199B74-80CA-4D1B-A5FC-88DF129B808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21" i="11" l="1"/>
  <c r="F7" i="9" s="1"/>
  <c r="G21" i="11"/>
  <c r="F6" i="9" s="1"/>
  <c r="F21" i="11"/>
  <c r="F5" i="9" s="1"/>
  <c r="E21" i="11"/>
  <c r="F4" i="9" s="1"/>
  <c r="D21" i="11"/>
  <c r="F3" i="9" s="1"/>
  <c r="H21" i="10"/>
  <c r="E7" i="9" s="1"/>
  <c r="G21" i="10"/>
  <c r="E6" i="9" s="1"/>
  <c r="F21" i="10"/>
  <c r="E5" i="9" s="1"/>
  <c r="E21" i="10"/>
  <c r="E4" i="9" s="1"/>
  <c r="D21" i="10"/>
  <c r="E3" i="9" s="1"/>
  <c r="E21" i="8"/>
  <c r="D4" i="9" s="1"/>
  <c r="F21" i="8"/>
  <c r="D5" i="9" s="1"/>
  <c r="G21" i="8"/>
  <c r="D6" i="9" s="1"/>
  <c r="H21" i="8"/>
  <c r="D7" i="9" s="1"/>
  <c r="E21" i="1"/>
  <c r="C4" i="9" s="1"/>
  <c r="F21" i="1"/>
  <c r="C5" i="9" s="1"/>
  <c r="G21" i="1"/>
  <c r="C6" i="9" s="1"/>
  <c r="H21" i="1"/>
  <c r="C7" i="9" s="1"/>
  <c r="D21" i="8"/>
  <c r="D3" i="9" s="1"/>
  <c r="D2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<sst xmlns="http://schemas.openxmlformats.org/spreadsheetml/2006/main" count="81" uniqueCount="31">
  <si>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</si>
  <si>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</si>
  <si>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</si>
  <si>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</si>
  <si>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</si>
  <si>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</si>
  <si>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</si>
  <si>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</si>
  <si>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</si>
  <si>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</si>
  <si>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</si>
  <si>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</si>
  <si>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</si>
  <si>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</si>
  <si>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</si>
  <si>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</si>
  <si>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</si>
  <si>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</si>
  <si>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</si>
  <si>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</si>
  <si>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</si>
  <si>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</si>
  <si>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</si>
  <si>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</si>
  <si>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</si>
  <si>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</si>
  <si>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</si>
  <si>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</si>
  <si>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</si>
  <si>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CRUD</t>
  </si>
  <si>
    <t>Master Alat Olahraga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</si>
</sst>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1" totalsRowCount="1" headerRowDxfId="101" dataDxfId="100">
  <autoFilter ref="A1:I2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1" totalsRowCount="1" headerRowDxfId="59" dataDxfId="57" headerRowBorderDxfId="58" tableBorderDxfId="56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17" totalsRowDxfId="8"/>
    <tableColumn id="2" xr3:uid="{7B6C15A7-3C40-4BB3-9F3C-7DFE57D6E567}" name="FITUR" dataDxfId="16" totalsRowDxfId="7"/>
    <tableColumn id="3" xr3:uid="{112EC755-C154-4925-9D17-B7E181566E49}" name="UJI COBA" dataDxfId="15" totalsRowDxfId="6"/>
    <tableColumn id="9" xr3:uid="{A160A6EB-FC7C-4954-A0B8-E97B048223E0}" name="STATUS" totalsRowFunction="custom" dataDxfId="14" totalsRowDxfId="5">
      <totalsRowFormula>COUNTIF(Pemilik_Alat[STATUS], "v") / ROWS(Pemilik_Alat[STATUS])</totalsRowFormula>
    </tableColumn>
    <tableColumn id="4" xr3:uid="{9C02A588-16D3-46E9-82B7-CBE2953D1A6E}" name="LOKAL WEB" totalsRowFunction="custom" dataDxfId="13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12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11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10" totalsRowDxfId="1">
      <totalsRowFormula>COUNTIF(Pemilik_Alat[HOSTING MOBILE], "v") / ROWS(Pemilik_Alat[HOSTING MOBILE])</totalsRowFormula>
    </tableColumn>
    <tableColumn id="8" xr3:uid="{AFEA982B-71DC-431F-8810-D242D9F5B9AB}" name="KETERANGAN" dataDxfId="9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21" totalsRowCount="1" headerRowDxfId="55" dataDxfId="53" headerRowBorderDxfId="54" tableBorderDxfId="52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50"/>
    <tableColumn id="2" xr3:uid="{973E9EB9-0200-462D-8423-5DC164D35977}" name="FITUR" dataDxfId="49" totalsRowDxfId="48"/>
    <tableColumn id="3" xr3:uid="{35525563-21C1-44C5-9AB1-FCB2E9CECC0E}" name="UJI COBA" dataDxfId="47" totalsRowDxfId="46"/>
    <tableColumn id="9" xr3:uid="{A160946F-38E3-49FE-82A8-B2F5D46372D1}" name="STATUS" totalsRowFunction="custom" dataDxfId="45" totalsRowDxfId="44">
      <totalsRowFormula>COUNTIF(Tempat_Olahraga[STATUS], "v") / ROWS(Tempat_Olahraga[STATUS])</totalsRowFormula>
    </tableColumn>
    <tableColumn id="4" xr3:uid="{116D6469-A977-4C5C-9347-CC1663CC387C}" name="LOKAL WEB" totalsRowFunction="custom" dataDxfId="43" totalsRowDxfId="42">
      <totalsRowFormula>COUNTIF(Tempat_Olahraga[LOKAL WEB], "v") / ROWS(Tempat_Olahraga[LOKAL WEB])</totalsRowFormula>
    </tableColumn>
    <tableColumn id="5" xr3:uid="{5DE3A2FF-E7F4-4183-B727-BEE90008CD8F}" name="LOKAL MOBILE" totalsRowFunction="custom" dataDxfId="41" totalsRowDxfId="40">
      <totalsRowFormula>COUNTIF(Tempat_Olahraga[LOKAL MOBILE], "v") / ROWS(Tempat_Olahraga[LOKAL MOBILE])</totalsRowFormula>
    </tableColumn>
    <tableColumn id="6" xr3:uid="{D82E6B94-206F-4934-B92D-111B3AD84617}" name="HOSTING WEB" totalsRowFunction="custom" dataDxfId="39" totalsRowDxfId="38">
      <totalsRowFormula>COUNTIF(Tempat_Olahraga[HOSTING WEB], "v") / ROWS(Tempat_Olahraga[HOSTING WEB])</totalsRowFormula>
    </tableColumn>
    <tableColumn id="7" xr3:uid="{67704FA7-4E5D-42DB-86BA-F6EA64F358B0}" name="HOSTING MOBILE" totalsRowFunction="custom" dataDxfId="37" totalsRowDxfId="36">
      <totalsRowFormula>COUNTIF(Tempat_Olahraga[HOSTING MOBILE], "v") / ROWS(Tempat_Olahraga[HOSTING MOBILE])</totalsRowFormula>
    </tableColumn>
    <tableColumn id="8" xr3:uid="{F2C334FF-FD67-4E94-8545-D6F75EDF81B1}" name="KETERANGAN" dataDxfId="35" totalsRowDxfId="3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F9" sqref="F9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0.15789473684210525</v>
      </c>
      <c r="D3" s="16">
        <f>Customer[[#Totals],[STATUS]]</f>
        <v>5.2631578947368418E-2</v>
      </c>
      <c r="E3" s="16">
        <f>Pemilik_Alat[[#Totals],[STATUS]]</f>
        <v>0.21052631578947367</v>
      </c>
      <c r="F3" s="16">
        <f>Tempat_Olahraga[[#Totals],[STATUS]]</f>
        <v>5.2631578947368418E-2</v>
      </c>
      <c r="G3" s="17">
        <f>SUM(C3:F3) / 4</f>
        <v>0.11842105263157894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12.6328125" defaultRowHeight="15.75" customHeight="1" x14ac:dyDescent="0.25"/>
  <cols>
    <col min="1" max="1" width="15" customWidth="1"/>
    <col min="2" max="2" width="21.45312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 t="s">
        <v>27</v>
      </c>
      <c r="B4" s="6" t="s">
        <v>15</v>
      </c>
      <c r="C4" s="6" t="s">
        <v>26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/>
      <c r="D21" s="12">
        <f>COUNTIF(Admin[STATUS], "v") / ROWS(Admin[STATUS])</f>
        <v>0.15789473684210525</v>
      </c>
      <c r="E21" s="12">
        <f>COUNTIF(Admin[LOKAL WEB], "v") / ROWS(Admin[LOKAL WEB])</f>
        <v>0</v>
      </c>
      <c r="F21" s="12">
        <f>COUNTIF(Admin[LOKAL MOBILE], "v") / ROWS(Admin[LOKAL MOBILE])</f>
        <v>0</v>
      </c>
      <c r="G21" s="12">
        <f>COUNTIF(Admin[HOSTING WEB], "v") / ROWS(Admin[HOSTING WEB])</f>
        <v>0</v>
      </c>
      <c r="H21" s="12">
        <f>COUNTIF(Admin[HOSTING MOBILE], "v") / ROWS(Admin[HOSTING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6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0 D22:H31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5.2631578947368418E-2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20 D22:H134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7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 t="s">
        <v>29</v>
      </c>
      <c r="B5" s="6" t="s">
        <v>28</v>
      </c>
      <c r="C5" s="6" t="s">
        <v>30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COUNTIF(Pemilik_Alat[STATUS], "v") / ROWS(Pemilik_Alat[STATUS])</f>
        <v>0.21052631578947367</v>
      </c>
      <c r="E21" s="12">
        <f>COUNTIF(Pemilik_Alat[LOKAL WEB], "v") / ROWS(Pemilik_Alat[LOKAL WEB])</f>
        <v>0</v>
      </c>
      <c r="F21" s="12">
        <f>COUNTIF(Pemilik_Alat[LOKAL MOBILE], "v") / ROWS(Pemilik_Alat[LOKAL MOBILE])</f>
        <v>0</v>
      </c>
      <c r="G21" s="12">
        <f>COUNTIF(Pemilik_Alat[HOSTING WEB], "v") / ROWS(Pemilik_Alat[HOSTING WEB])</f>
        <v>0</v>
      </c>
      <c r="H21" s="12">
        <f>COUNTIF(Pemilik_Alat[HOSTING MOBILE], "v") / ROWS(Pemilik_Alat[HOSTING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COUNTIF(Tempat_Olahraga[STATUS], "v") / ROWS(Tempat_Olahraga[STATUS])</f>
        <v>5.2631578947368418E-2</v>
      </c>
      <c r="E21" s="12">
        <f>COUNTIF(Tempat_Olahraga[LOKAL WEB], "v") / ROWS(Tempat_Olahraga[LOKAL WEB])</f>
        <v>0</v>
      </c>
      <c r="F21" s="12">
        <f>COUNTIF(Tempat_Olahraga[LOKAL MOBILE], "v") / ROWS(Tempat_Olahraga[LOKAL MOBILE])</f>
        <v>0</v>
      </c>
      <c r="G21" s="12">
        <f>COUNTIF(Tempat_Olahraga[HOSTING WEB], "v") / ROWS(Tempat_Olahraga[HOSTING WEB])</f>
        <v>0</v>
      </c>
      <c r="H21" s="12">
        <f>COUNTIF(Tempat_Olahraga[HOSTING MOBILE], "v") / ROWS(Tempat_Olahraga[HOSTING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2023-08-29T05:32:43Z</dcterms:modified>
</cp:coreProperties>
</file>