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EA53FF7C-0B4C-4D20-939A-7113D8161EC2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0" i="11" l="1"/>
  <c r="F7" i="9" s="1"/>
  <c r="G40" i="11"/>
  <c r="F6" i="9" s="1"/>
  <c r="F40" i="11"/>
  <c r="F5" i="9" s="1"/>
  <c r="E40" i="11"/>
  <c r="F4" i="9" s="1"/>
  <c r="D40" i="11"/>
  <c r="F3" i="9" s="1"/>
  <c r="H34" i="10"/>
  <c r="E7" i="9" s="1"/>
  <c r="G34" i="10"/>
  <c r="E6" i="9" s="1"/>
  <c r="F34" i="10"/>
  <c r="E5" i="9" s="1"/>
  <c r="E34" i="10"/>
  <c r="E4" i="9" s="1"/>
  <c r="D34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<sst xmlns="http://schemas.openxmlformats.org/spreadsheetml/2006/main" count="308" uniqueCount="131">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</sst>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4" totalsRowCount="1" headerRowDxfId="59" dataDxfId="57" headerRowBorderDxfId="58" tableBorderDxfId="56">
  <autoFilter ref="A1:I3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0" totalsRowCount="1" headerRowDxfId="46" dataDxfId="44" headerRowBorderDxfId="45" tableBorderDxfId="43">
  <autoFilter ref="A1:I3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17"/>
    <tableColumn id="2" xr3:uid="{973E9EB9-0200-462D-8423-5DC164D35977}" name="FITUR" dataDxfId="41" totalsRowDxfId="16"/>
    <tableColumn id="3" xr3:uid="{35525563-21C1-44C5-9AB1-FCB2E9CECC0E}" name="UJI COBA" dataDxfId="40" totalsRowDxfId="15"/>
    <tableColumn id="9" xr3:uid="{A160946F-38E3-49FE-82A8-B2F5D46372D1}" name="STATUS" totalsRowFunction="custom" dataDxfId="39" totalsRowDxfId="14">
      <totalsRowFormula>COUNTIF(Tempat_Olahraga[STATUS], "v") / ROWS(Tempat_Olahraga[STATUS])</totalsRowFormula>
    </tableColumn>
    <tableColumn id="4" xr3:uid="{116D6469-A977-4C5C-9347-CC1663CC387C}" name="LOKAL WEB" totalsRowFunction="custom" dataDxfId="38" totalsRowDxfId="13">
      <totalsRowFormula>COUNTIF(Tempat_Olahraga[LOKAL WEB], "v") / ROWS(Tempat_Olahraga[LOKAL WEB])</totalsRowFormula>
    </tableColumn>
    <tableColumn id="5" xr3:uid="{5DE3A2FF-E7F4-4183-B727-BEE90008CD8F}" name="LOKAL MOBILE" totalsRowFunction="custom" dataDxfId="37" totalsRowDxfId="12">
      <totalsRowFormula>COUNTIF(Tempat_Olahraga[LOKAL MOBILE], "v") / ROWS(Tempat_Olahraga[LOKAL MOBILE])</totalsRowFormula>
    </tableColumn>
    <tableColumn id="6" xr3:uid="{D82E6B94-206F-4934-B92D-111B3AD84617}" name="HOSTING WEB" totalsRowFunction="custom" dataDxfId="36" totalsRowDxfId="11">
      <totalsRowFormula>COUNTIF(Tempat_Olahraga[HOSTING WEB], "v") / ROWS(Tempat_Olahraga[HOSTING WEB])</totalsRowFormula>
    </tableColumn>
    <tableColumn id="7" xr3:uid="{67704FA7-4E5D-42DB-86BA-F6EA64F358B0}" name="HOSTING MOBILE" totalsRowFunction="custom" dataDxfId="35" totalsRowDxfId="10">
      <totalsRowFormula>COUNTIF(Tempat_Olahraga[HOSTING MOBILE], "v") / ROWS(Tempat_Olahraga[HOSTING MOBILE])</totalsRowFormula>
    </tableColumn>
    <tableColumn id="8" xr3:uid="{F2C334FF-FD67-4E94-8545-D6F75EDF81B1}" name="KETERANGAN" dataDxfId="34" totalsRowDxfId="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0.65625</v>
      </c>
      <c r="F3" s="16">
        <f>Tempat_Olahraga[[#Totals],[STATUS]]</f>
        <v>0.63157894736842102</v>
      </c>
      <c r="G3" s="17">
        <f>SUM(C3:F3) / 4</f>
        <v>0.46628090833968977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11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7"/>
  <sheetViews>
    <sheetView tabSelected="1" zoomScaleNormal="100" workbookViewId="0">
      <pane ySplit="1" topLeftCell="A11" activePane="bottomLeft" state="frozen"/>
      <selection pane="bottomLeft" activeCell="E24" sqref="E2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130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 t="s">
        <v>53</v>
      </c>
      <c r="C24" s="6" t="s">
        <v>64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77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120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128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 t="s">
        <v>55</v>
      </c>
      <c r="C28" s="6" t="s">
        <v>124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 t="s">
        <v>67</v>
      </c>
      <c r="B30" s="6" t="s">
        <v>68</v>
      </c>
      <c r="C30" s="6" t="s">
        <v>72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69</v>
      </c>
      <c r="C31" s="6" t="s">
        <v>73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70</v>
      </c>
      <c r="C32" s="6" t="s">
        <v>74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71</v>
      </c>
      <c r="C33" s="6" t="s">
        <v>75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12">
        <f>COUNTIF(Pemilik_Alat[STATUS], "v") / ROWS(Pemilik_Alat[STATUS])</f>
        <v>0.65625</v>
      </c>
      <c r="E34" s="12">
        <f>COUNTIF(Pemilik_Alat[LOKAL WEB], "v") / ROWS(Pemilik_Alat[LOKAL WEB])</f>
        <v>0</v>
      </c>
      <c r="F34" s="12">
        <f>COUNTIF(Pemilik_Alat[LOKAL MOBILE], "v") / ROWS(Pemilik_Alat[LOKAL MOBILE])</f>
        <v>0</v>
      </c>
      <c r="G34" s="12">
        <f>COUNTIF(Pemilik_Alat[HOSTING WEB], "v") / ROWS(Pemilik_Alat[HOSTING WEB])</f>
        <v>0</v>
      </c>
      <c r="H34" s="12">
        <f>COUNTIF(Pemilik_Alat[HOSTING MOBILE], "v") / ROWS(Pemilik_Alat[HOSTING MOBILE])</f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</sheetData>
  <conditionalFormatting sqref="D2:H144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6"/>
  <sheetViews>
    <sheetView zoomScaleNormal="100" workbookViewId="0">
      <pane ySplit="1" topLeftCell="A2" activePane="bottomLeft" state="frozen"/>
      <selection pane="bottomLeft" activeCell="E30" sqref="E3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54</v>
      </c>
      <c r="C26" s="6" t="s">
        <v>57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121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129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127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55</v>
      </c>
      <c r="C31" s="6" t="s">
        <v>123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124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 t="s">
        <v>80</v>
      </c>
      <c r="B33" s="6" t="s">
        <v>81</v>
      </c>
      <c r="C33" s="6" t="s">
        <v>82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83</v>
      </c>
      <c r="B34" s="6" t="s">
        <v>84</v>
      </c>
      <c r="C34" s="6" t="s">
        <v>122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 t="s">
        <v>85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67</v>
      </c>
      <c r="B36" s="6" t="s">
        <v>68</v>
      </c>
      <c r="C36" s="6" t="s">
        <v>72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69</v>
      </c>
      <c r="C37" s="6" t="s">
        <v>73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 t="s">
        <v>70</v>
      </c>
      <c r="C38" s="6" t="s">
        <v>74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71</v>
      </c>
      <c r="C39" s="6" t="s">
        <v>75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12">
        <f>COUNTIF(Tempat_Olahraga[STATUS], "v") / ROWS(Tempat_Olahraga[STATUS])</f>
        <v>0.63157894736842102</v>
      </c>
      <c r="E40" s="12">
        <f>COUNTIF(Tempat_Olahraga[LOKAL WEB], "v") / ROWS(Tempat_Olahraga[LOKAL WEB])</f>
        <v>0</v>
      </c>
      <c r="F40" s="12">
        <f>COUNTIF(Tempat_Olahraga[LOKAL MOBILE], "v") / ROWS(Tempat_Olahraga[LOKAL MOBILE])</f>
        <v>0</v>
      </c>
      <c r="G40" s="12">
        <f>COUNTIF(Tempat_Olahraga[HOSTING WEB], "v") / ROWS(Tempat_Olahraga[HOSTING WEB])</f>
        <v>0</v>
      </c>
      <c r="H40" s="12">
        <f>COUNTIF(Tempat_Olahraga[HOSTING MOBILE], "v") / ROWS(Tempat_Olahraga[HOSTING MOBILE])</f>
        <v>0</v>
      </c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2023-09-10T14:37:43Z</dcterms:modified>
</cp:coreProperties>
</file>