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0729A384-8A5B-4E0B-BFBF-938A5BD4364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7" i="11" l="1"/>
  <c r="F7" i="9" s="1"/>
  <c r="G47" i="11"/>
  <c r="F6" i="9" s="1"/>
  <c r="F47" i="11"/>
  <c r="F5" i="9" s="1"/>
  <c r="E47" i="11"/>
  <c r="F4" i="9" s="1"/>
  <c r="D47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<sst xmlns="http://schemas.openxmlformats.org/spreadsheetml/2006/main" count="389" uniqueCount="142">
  <si>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</si>
  <si>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</si>
  <si>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</si>
  <si>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</si>
  <si>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</si>
  <si>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</si>
  <si>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</si>
  <si>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</si>
  <si>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</si>
  <si>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</si>
  <si>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</si>
  <si>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</si>
  <si>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</si>
  <si>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</si>
  <si>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</si>
  <si>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</si>
  <si>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</si>
  <si>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</si>
  <si>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</si>
  <si>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</si>
  <si>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</si>
  <si>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</si>
  <si>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</si>
  <si>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</si>
  <si>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</si>
  <si>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</si>
  <si>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</si>
  <si>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</si>
  <si>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</si>
  <si>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</si>
  <si>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</si>
  <si>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</si>
  <si>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</si>
  <si>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</si>
  <si>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</si>
  <si>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</si>
  <si>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</si>
  <si>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</si>
  <si>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</si>
  <si>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</si>
  <si>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</si>
  <si>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</si>
  <si>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</si>
  <si>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</si>
  <si>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</si>
  <si>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</si>
  <si>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</si>
  <si>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</si>
  <si>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</si>
  <si>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</si>
  <si>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</si>
  <si>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</si>
  <si>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</si>
  <si>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</si>
  <si>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</si>
  <si>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</si>
  <si>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</si>
  <si>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</si>
  <si>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</si>
  <si>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</si>
  <si>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</si>
  <si>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</si>
  <si>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</si>
  <si>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</si>
  <si>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</si>
  <si>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</si>
  <si>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</si>
  <si>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</si>
  <si>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</si>
  <si>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</si>
  <si>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</si>
  <si>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</si>
  <si>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</si>
  <si>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</si>
  <si>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</si>
  <si>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</si>
  <si>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</si>
  <si>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</si>
  <si>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</si>
  <si>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</si>
  <si>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</si>
  <si>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</si>
  <si>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</si>
  <si>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</si>
  <si>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</si>
  <si>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</si>
  <si>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</si>
  <si>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</si>
  <si>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</si>
  <si>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</si>
  <si>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</si>
  <si>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</si>
  <si>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</si>
  <si>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</si>
  <si>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</si>
  <si>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</si>
  <si>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</si>
  <si>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</si>
  <si>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</si>
  <si>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</si>
  <si>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</si>
  <si>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</si>
  <si>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</si>
  <si>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</si>
  <si>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</si>
  <si>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</si>
  <si>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</si>
  <si>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</si>
  <si>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</si>
  <si>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</si>
  <si>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</si>
  <si>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</si>
  <si>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</si>
  <si>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</si>
  <si>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</si>
  <si>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</si>
  <si>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</si>
  <si>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</si>
  <si>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</si>
  <si>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</si>
  <si>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</si>
  <si>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</si>
  <si>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</si>
  <si>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</si>
  <si>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</si>
  <si>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</si>
  <si>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</si>
  <si>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</si>
  <si>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</si>
  <si>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</si>
  <si>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</si>
  <si>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</si>
  <si>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</si>
  <si>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</si>
  <si>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</si>
  <si>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</si>
  <si>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</si>
  <si>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</si>
  <si>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</si>
  <si>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</si>
  <si>
    <t>Kerusakan</t>
  </si>
  <si>
    <t>Ajukan Kerusakan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</si>
</sst>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81" dataDxfId="79" headerRowBorderDxfId="80" tableBorderDxfId="78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59" dataDxfId="57" headerRowBorderDxfId="58" tableBorderDxfId="56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7" totalsRowCount="1" headerRowDxfId="37" dataDxfId="35" headerRowBorderDxfId="36" tableBorderDxfId="34">
  <autoFilter ref="A1:I4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0.9285714285714286</v>
      </c>
      <c r="D3" s="16">
        <f>Customer[[#Totals],[STATUS]]</f>
        <v>0.90909090909090906</v>
      </c>
      <c r="E3" s="16">
        <f>Pemilik_Alat[[#Totals],[STATUS]]</f>
        <v>0.93939393939393945</v>
      </c>
      <c r="F3" s="16">
        <f>Tempat_Olahraga[[#Totals],[STATUS]]</f>
        <v>0.91111111111111109</v>
      </c>
      <c r="G3" s="17">
        <f>SUM(C3:F3) / 4</f>
        <v>0.922041847041847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2" activePane="bottomLeft" state="frozen"/>
      <selection pane="bottomLeft" activeCell="E26" sqref="E26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 t="s">
        <v>24</v>
      </c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 t="s">
        <v>24</v>
      </c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 t="s">
        <v>24</v>
      </c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 t="s">
        <v>24</v>
      </c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63</v>
      </c>
      <c r="B27" s="6" t="s">
        <v>65</v>
      </c>
      <c r="C27" s="6" t="s">
        <v>69</v>
      </c>
      <c r="D27" s="5" t="s">
        <v>24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66</v>
      </c>
      <c r="C28" s="6" t="s">
        <v>70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67</v>
      </c>
      <c r="C29" s="6" t="s">
        <v>71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0.9285714285714286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48</v>
      </c>
      <c r="B9" s="6" t="s">
        <v>14</v>
      </c>
      <c r="C9" s="6" t="s">
        <v>110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82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83</v>
      </c>
      <c r="C14" s="6" t="s">
        <v>84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96</v>
      </c>
      <c r="C15" s="6" t="s">
        <v>98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135</v>
      </c>
      <c r="C16" s="6" t="s">
        <v>136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85</v>
      </c>
      <c r="B17" s="6" t="s">
        <v>86</v>
      </c>
      <c r="C17" s="6" t="s">
        <v>87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88</v>
      </c>
      <c r="B18" s="6" t="s">
        <v>14</v>
      </c>
      <c r="C18" s="6" t="s">
        <v>90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28</v>
      </c>
      <c r="C19" s="6" t="s">
        <v>91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89</v>
      </c>
      <c r="B20" s="6" t="s">
        <v>14</v>
      </c>
      <c r="C20" s="6" t="s">
        <v>92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28</v>
      </c>
      <c r="C21" s="6" t="s">
        <v>93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137</v>
      </c>
      <c r="B22" s="6" t="s">
        <v>138</v>
      </c>
      <c r="C22" s="6" t="s">
        <v>138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94</v>
      </c>
      <c r="B23" s="6" t="s">
        <v>97</v>
      </c>
      <c r="C23" s="6" t="s">
        <v>95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0.90909090909090906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28</v>
      </c>
      <c r="C8" s="6" t="s">
        <v>29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33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48</v>
      </c>
      <c r="B11" s="6" t="s">
        <v>14</v>
      </c>
      <c r="C11" s="6" t="s">
        <v>49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108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59</v>
      </c>
      <c r="C14" s="6" t="s">
        <v>58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50</v>
      </c>
      <c r="B15" s="6" t="s">
        <v>52</v>
      </c>
      <c r="C15" s="6" t="s">
        <v>60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61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124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130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132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51</v>
      </c>
      <c r="C23" s="6" t="s">
        <v>62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73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130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53</v>
      </c>
      <c r="C29" s="6" t="s">
        <v>118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117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63</v>
      </c>
      <c r="B31" s="6" t="s">
        <v>64</v>
      </c>
      <c r="C31" s="6" t="s">
        <v>68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65</v>
      </c>
      <c r="C32" s="6" t="s">
        <v>69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66</v>
      </c>
      <c r="C33" s="6" t="s">
        <v>70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67</v>
      </c>
      <c r="C34" s="6" t="s">
        <v>71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3"/>
  <sheetViews>
    <sheetView tabSelected="1" zoomScaleNormal="100" workbookViewId="0">
      <pane ySplit="1" topLeftCell="A35" activePane="bottomLeft" state="frozen"/>
      <selection pane="bottomLeft" activeCell="F42" sqref="F4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35</v>
      </c>
      <c r="C8" s="6" t="s">
        <v>36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44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29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34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125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126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48</v>
      </c>
      <c r="B16" s="6" t="s">
        <v>42</v>
      </c>
      <c r="C16" s="6" t="s">
        <v>46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28</v>
      </c>
      <c r="C17" s="6" t="s">
        <v>58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74</v>
      </c>
      <c r="C19" s="6" t="s">
        <v>75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109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59</v>
      </c>
      <c r="C21" s="6" t="s">
        <v>58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50</v>
      </c>
      <c r="B23" s="6" t="s">
        <v>51</v>
      </c>
      <c r="C23" s="6" t="s">
        <v>56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57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119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129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131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52</v>
      </c>
      <c r="C30" s="6" t="s">
        <v>55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72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115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123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129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131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53</v>
      </c>
      <c r="C37" s="6" t="s">
        <v>117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118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76</v>
      </c>
      <c r="B39" s="6" t="s">
        <v>77</v>
      </c>
      <c r="C39" s="6" t="s">
        <v>78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79</v>
      </c>
      <c r="B40" s="6" t="s">
        <v>80</v>
      </c>
      <c r="C40" s="6" t="s">
        <v>116</v>
      </c>
      <c r="D40" s="5" t="s">
        <v>24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81</v>
      </c>
      <c r="D41" s="5" t="s">
        <v>24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20" t="s">
        <v>140</v>
      </c>
      <c r="B42" s="20" t="s">
        <v>141</v>
      </c>
      <c r="C42" s="20" t="s">
        <v>141</v>
      </c>
      <c r="D42" s="5"/>
      <c r="E42" s="21"/>
      <c r="F42" s="21"/>
      <c r="G42" s="21"/>
      <c r="H42" s="21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 t="s">
        <v>63</v>
      </c>
      <c r="B43" s="6" t="s">
        <v>64</v>
      </c>
      <c r="C43" s="6" t="s">
        <v>68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65</v>
      </c>
      <c r="C44" s="6" t="s">
        <v>69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66</v>
      </c>
      <c r="C45" s="6" t="s">
        <v>70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 t="s">
        <v>67</v>
      </c>
      <c r="C46" s="6" t="s">
        <v>71</v>
      </c>
      <c r="D46" s="5" t="s">
        <v>24</v>
      </c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12">
        <f>COUNTIF(Tempat_Olahraga[STATUS], "v") / ROWS(Tempat_Olahraga[STATUS])</f>
        <v>0.91111111111111109</v>
      </c>
      <c r="E47" s="12">
        <f>COUNTIF(Tempat_Olahraga[LOKAL WEB], "v") / ROWS(Tempat_Olahraga[LOKAL WEB])</f>
        <v>0</v>
      </c>
      <c r="F47" s="12">
        <f>COUNTIF(Tempat_Olahraga[LOKAL MOBILE], "v") / ROWS(Tempat_Olahraga[LOKAL MOBILE])</f>
        <v>0</v>
      </c>
      <c r="G47" s="12">
        <f>COUNTIF(Tempat_Olahraga[HOSTING WEB], "v") / ROWS(Tempat_Olahraga[HOSTING WEB])</f>
        <v>0</v>
      </c>
      <c r="H47" s="12">
        <f>COUNTIF(Tempat_Olahraga[HOSTING MOBILE], "v") / ROWS(Tempat_Olahraga[HOSTING MOBILE])</f>
        <v>0</v>
      </c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6"/>
      <c r="B150" s="6"/>
      <c r="C150" s="6"/>
      <c r="D150" s="5"/>
      <c r="E150" s="5"/>
      <c r="F150" s="5"/>
      <c r="G150" s="5"/>
      <c r="H150" s="5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  <row r="1033" spans="1:9" ht="15.75" customHeight="1" x14ac:dyDescent="0.25">
      <c r="A1033" s="1"/>
      <c r="B1033" s="1"/>
      <c r="C1033" s="1"/>
      <c r="D1033" s="1"/>
      <c r="E1033" s="2"/>
      <c r="F1033" s="2"/>
      <c r="G1033" s="2"/>
      <c r="H1033" s="2"/>
      <c r="I1033" s="1"/>
    </row>
  </sheetData>
  <conditionalFormatting sqref="D2:H150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2023-10-09T15:17:44Z</dcterms:modified>
</cp:coreProperties>
</file>