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74967F7-EF04-4ACD-9C45-3537FB5F6E1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7" i="11" l="1"/>
  <c r="F7" i="9" s="1"/>
  <c r="G37" i="11"/>
  <c r="F6" i="9" s="1"/>
  <c r="F37" i="11"/>
  <c r="F5" i="9" s="1"/>
  <c r="E37" i="11"/>
  <c r="F4" i="9" s="1"/>
  <c r="D37" i="11"/>
  <c r="F3" i="9" s="1"/>
  <c r="H31" i="10"/>
  <c r="E7" i="9" s="1"/>
  <c r="G31" i="10"/>
  <c r="E6" i="9" s="1"/>
  <c r="F31" i="10"/>
  <c r="E5" i="9" s="1"/>
  <c r="E31" i="10"/>
  <c r="E4" i="9" s="1"/>
  <c r="D31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<sst xmlns="http://schemas.openxmlformats.org/spreadsheetml/2006/main" count="283" uniqueCount="127">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</sst>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1" totalsRowCount="1" headerRowDxfId="59" dataDxfId="57" headerRowBorderDxfId="58" tableBorderDxfId="56">
  <autoFilter ref="A1:I3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7" totalsRowCount="1" headerRowDxfId="46" dataDxfId="44" headerRowBorderDxfId="45" tableBorderDxfId="43">
  <autoFilter ref="A1:I3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33"/>
    <tableColumn id="2" xr3:uid="{973E9EB9-0200-462D-8423-5DC164D35977}" name="FITUR" dataDxfId="41" totalsRowDxfId="32"/>
    <tableColumn id="3" xr3:uid="{35525563-21C1-44C5-9AB1-FCB2E9CECC0E}" name="UJI COBA" dataDxfId="40" totalsRowDxfId="31"/>
    <tableColumn id="9" xr3:uid="{A160946F-38E3-49FE-82A8-B2F5D46372D1}" name="STATUS" totalsRowFunction="custom" dataDxfId="39" totalsRowDxfId="30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29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28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27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26">
      <totalsRowFormula>COUNTIF(Tempat_Olahraga[HOSTING MOBILE], "v") / ROWS(Tempat_Olahraga[HOSTING MOBILE])</totalsRowFormula>
    </tableColumn>
    <tableColumn id="8" xr3:uid="{F2C334FF-FD67-4E94-8545-D6F75EDF81B1}" name="KETERANGAN" dataDxfId="34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0.34482758620689657</v>
      </c>
      <c r="F3" s="16">
        <f>Tempat_Olahraga[[#Totals],[STATUS]]</f>
        <v>0.45714285714285713</v>
      </c>
      <c r="G3" s="17">
        <f>SUM(C3:F3) / 4</f>
        <v>0.34481628233502298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4"/>
  <sheetViews>
    <sheetView zoomScaleNormal="100" workbookViewId="0">
      <pane ySplit="1" topLeftCell="A8" activePane="bottomLeft" state="frozen"/>
      <selection pane="bottomLeft" activeCell="C22" sqref="C2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20"/>
      <c r="B21" s="20"/>
      <c r="C21" s="20" t="s">
        <v>126</v>
      </c>
      <c r="D21" s="5"/>
      <c r="E21" s="21"/>
      <c r="F21" s="21"/>
      <c r="G21" s="21"/>
      <c r="H21" s="21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53</v>
      </c>
      <c r="C22" s="6" t="s">
        <v>64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77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120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124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20"/>
      <c r="B26" s="20"/>
      <c r="C26" s="20" t="s">
        <v>123</v>
      </c>
      <c r="D26" s="5"/>
      <c r="E26" s="21"/>
      <c r="F26" s="21"/>
      <c r="G26" s="21"/>
      <c r="H26" s="21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67</v>
      </c>
      <c r="B27" s="6" t="s">
        <v>68</v>
      </c>
      <c r="C27" s="6" t="s">
        <v>72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69</v>
      </c>
      <c r="C28" s="6" t="s">
        <v>73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70</v>
      </c>
      <c r="C29" s="6" t="s">
        <v>74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71</v>
      </c>
      <c r="C30" s="6" t="s">
        <v>75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12">
        <f>COUNTIF(Pemilik_Alat[STATUS], "v") / ROWS(Pemilik_Alat[STATUS])</f>
        <v>0.34482758620689657</v>
      </c>
      <c r="E31" s="12">
        <f>COUNTIF(Pemilik_Alat[LOKAL WEB], "v") / ROWS(Pemilik_Alat[LOKAL WEB])</f>
        <v>0</v>
      </c>
      <c r="F31" s="12">
        <f>COUNTIF(Pemilik_Alat[LOKAL MOBILE], "v") / ROWS(Pemilik_Alat[LOKAL MOBILE])</f>
        <v>0</v>
      </c>
      <c r="G31" s="12">
        <f>COUNTIF(Pemilik_Alat[HOSTING WEB], "v") / ROWS(Pemilik_Alat[HOSTING WEB])</f>
        <v>0</v>
      </c>
      <c r="H31" s="12">
        <f>COUNTIF(Pemilik_Alat[HOSTING MOBILE], "v") / ROWS(Pemilik_Alat[HOSTING MOBILE])</f>
        <v>0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141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3"/>
  <sheetViews>
    <sheetView tabSelected="1" zoomScaleNormal="100" workbookViewId="0">
      <pane ySplit="1" topLeftCell="A12" activePane="bottomLeft" state="frozen"/>
      <selection pane="bottomLeft" activeCell="E26" sqref="E2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20"/>
      <c r="B24" s="20"/>
      <c r="C24" s="20" t="s">
        <v>125</v>
      </c>
      <c r="D24" s="5" t="s">
        <v>25</v>
      </c>
      <c r="E24" s="21"/>
      <c r="F24" s="21"/>
      <c r="G24" s="21"/>
      <c r="H24" s="21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54</v>
      </c>
      <c r="C25" s="6" t="s">
        <v>57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76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121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123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20"/>
      <c r="B29" s="20"/>
      <c r="C29" s="20" t="s">
        <v>124</v>
      </c>
      <c r="D29" s="5"/>
      <c r="E29" s="21"/>
      <c r="F29" s="21"/>
      <c r="G29" s="21"/>
      <c r="H29" s="21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80</v>
      </c>
      <c r="B30" s="6" t="s">
        <v>81</v>
      </c>
      <c r="C30" s="6" t="s">
        <v>82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83</v>
      </c>
      <c r="B31" s="6" t="s">
        <v>84</v>
      </c>
      <c r="C31" s="6" t="s">
        <v>122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85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67</v>
      </c>
      <c r="B33" s="6" t="s">
        <v>68</v>
      </c>
      <c r="C33" s="6" t="s">
        <v>72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69</v>
      </c>
      <c r="C34" s="6" t="s">
        <v>73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70</v>
      </c>
      <c r="C35" s="6" t="s">
        <v>74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71</v>
      </c>
      <c r="C36" s="6" t="s">
        <v>75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12">
        <f>COUNTIF(Tempat_Olahraga[STATUS], "v") / ROWS(Tempat_Olahraga[STATUS])</f>
        <v>0.45714285714285713</v>
      </c>
      <c r="E37" s="12">
        <f>COUNTIF(Tempat_Olahraga[LOKAL WEB], "v") / ROWS(Tempat_Olahraga[LOKAL WEB])</f>
        <v>0</v>
      </c>
      <c r="F37" s="12">
        <f>COUNTIF(Tempat_Olahraga[LOKAL MOBILE], "v") / ROWS(Tempat_Olahraga[LOKAL MOBILE])</f>
        <v>0</v>
      </c>
      <c r="G37" s="12">
        <f>COUNTIF(Tempat_Olahraga[HOSTING WEB], "v") / ROWS(Tempat_Olahraga[HOSTING WEB])</f>
        <v>0</v>
      </c>
      <c r="H37" s="12">
        <f>COUNTIF(Tempat_Olahraga[HOSTING MOBILE], "v") / ROWS(Tempat_Olahraga[HOSTING MOBILE])</f>
        <v>0</v>
      </c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</sheetData>
  <conditionalFormatting sqref="D2:H140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2023-09-08T09:40:53Z</dcterms:modified>
</cp:coreProperties>
</file>