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56E78089-B1DE-4DE6-8D12-4D2A5BD1FE10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5" i="11" l="1"/>
  <c r="F7" i="9" s="1"/>
  <c r="G35" i="11"/>
  <c r="F6" i="9" s="1"/>
  <c r="F35" i="11"/>
  <c r="F5" i="9" s="1"/>
  <c r="E35" i="11"/>
  <c r="F4" i="9" s="1"/>
  <c r="D35" i="11"/>
  <c r="F3" i="9" s="1"/>
  <c r="H29" i="10"/>
  <c r="E7" i="9" s="1"/>
  <c r="G29" i="10"/>
  <c r="E6" i="9" s="1"/>
  <c r="F29" i="10"/>
  <c r="E5" i="9" s="1"/>
  <c r="E29" i="10"/>
  <c r="E4" i="9" s="1"/>
  <c r="D29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<sst xmlns="http://schemas.openxmlformats.org/spreadsheetml/2006/main" count="275" uniqueCount="123">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</sst>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9" totalsRowCount="1" headerRowDxfId="59" dataDxfId="57" headerRowBorderDxfId="58" tableBorderDxfId="56">
  <autoFilter ref="A1:I28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17"/>
    <tableColumn id="2" xr3:uid="{7B6C15A7-3C40-4BB3-9F3C-7DFE57D6E567}" name="FITUR" dataDxfId="54" totalsRowDxfId="16"/>
    <tableColumn id="3" xr3:uid="{112EC755-C154-4925-9D17-B7E181566E49}" name="UJI COBA" dataDxfId="53" totalsRowDxfId="15"/>
    <tableColumn id="9" xr3:uid="{A160A6EB-FC7C-4954-A0B8-E97B048223E0}" name="STATUS" totalsRowFunction="custom" dataDxfId="52" totalsRowDxfId="14">
      <totalsRowFormula>COUNTIF(Pemilik_Alat[STATUS], "v") / ROWS(Pemilik_Alat[STATUS])</totalsRowFormula>
    </tableColumn>
    <tableColumn id="4" xr3:uid="{9C02A588-16D3-46E9-82B7-CBE2953D1A6E}" name="LOKAL WEB" totalsRowFunction="custom" dataDxfId="51" totalsRowDxfId="13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12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11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0">
      <totalsRowFormula>COUNTIF(Pemilik_Alat[HOSTING MOBILE], "v") / ROWS(Pemilik_Alat[HOSTING MOBILE])</totalsRowFormula>
    </tableColumn>
    <tableColumn id="8" xr3:uid="{AFEA982B-71DC-431F-8810-D242D9F5B9AB}" name="KETERANGAN" dataDxfId="47" totalsRowDxfId="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5" totalsRowCount="1" headerRowDxfId="46" dataDxfId="44" headerRowBorderDxfId="45" tableBorderDxfId="43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8"/>
    <tableColumn id="2" xr3:uid="{973E9EB9-0200-462D-8423-5DC164D35977}" name="FITUR" dataDxfId="41" totalsRowDxfId="7"/>
    <tableColumn id="3" xr3:uid="{35525563-21C1-44C5-9AB1-FCB2E9CECC0E}" name="UJI COBA" dataDxfId="40" totalsRowDxfId="6"/>
    <tableColumn id="9" xr3:uid="{A160946F-38E3-49FE-82A8-B2F5D46372D1}" name="STATUS" totalsRowFunction="custom" dataDxfId="39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38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37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36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35" totalsRowDxfId="1">
      <totalsRowFormula>COUNTIF(Tempat_Olahraga[HOSTING MOBILE], "v") / ROWS(Tempat_Olahraga[HOSTING MOBILE])</totalsRowFormula>
    </tableColumn>
    <tableColumn id="8" xr3:uid="{F2C334FF-FD67-4E94-8545-D6F75EDF81B1}" name="KETERANGAN" dataDxfId="34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0.33333333333333331</v>
      </c>
      <c r="F3" s="16">
        <f>Tempat_Olahraga[[#Totals],[STATUS]]</f>
        <v>0.39393939393939392</v>
      </c>
      <c r="G3" s="17">
        <f>SUM(C3:F3) / 4</f>
        <v>0.32614185331576639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2"/>
  <sheetViews>
    <sheetView zoomScaleNormal="100" workbookViewId="0">
      <pane ySplit="1" topLeftCell="A8" activePane="bottomLeft" state="frozen"/>
      <selection pane="bottomLeft" activeCell="C23" sqref="C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20"/>
      <c r="B20" s="20"/>
      <c r="C20" s="20" t="s">
        <v>121</v>
      </c>
      <c r="D20" s="5"/>
      <c r="E20" s="21"/>
      <c r="F20" s="21"/>
      <c r="G20" s="21"/>
      <c r="H20" s="21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53</v>
      </c>
      <c r="C21" s="6" t="s">
        <v>64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77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20"/>
      <c r="B23" s="20"/>
      <c r="C23" s="20" t="s">
        <v>120</v>
      </c>
      <c r="D23" s="5"/>
      <c r="E23" s="21"/>
      <c r="F23" s="21"/>
      <c r="G23" s="21"/>
      <c r="H23" s="21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55</v>
      </c>
      <c r="C24" s="6" t="s">
        <v>55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 t="s">
        <v>67</v>
      </c>
      <c r="B25" s="6" t="s">
        <v>68</v>
      </c>
      <c r="C25" s="6" t="s">
        <v>72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69</v>
      </c>
      <c r="C26" s="6" t="s">
        <v>73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70</v>
      </c>
      <c r="C27" s="6" t="s">
        <v>74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71</v>
      </c>
      <c r="C28" s="6" t="s">
        <v>75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12">
        <f>COUNTIF(Pemilik_Alat[STATUS], "v") / ROWS(Pemilik_Alat[STATUS])</f>
        <v>0.33333333333333331</v>
      </c>
      <c r="E29" s="12">
        <f>COUNTIF(Pemilik_Alat[LOKAL WEB], "v") / ROWS(Pemilik_Alat[LOKAL WEB])</f>
        <v>0</v>
      </c>
      <c r="F29" s="12">
        <f>COUNTIF(Pemilik_Alat[LOKAL MOBILE], "v") / ROWS(Pemilik_Alat[LOKAL MOBILE])</f>
        <v>0</v>
      </c>
      <c r="G29" s="12">
        <f>COUNTIF(Pemilik_Alat[HOSTING WEB], "v") / ROWS(Pemilik_Alat[HOSTING WEB])</f>
        <v>0</v>
      </c>
      <c r="H29" s="12">
        <f>COUNTIF(Pemilik_Alat[HOSTING MOBILE], "v") / ROWS(Pemilik_Alat[HOSTING MOBILE])</f>
        <v>0</v>
      </c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</sheetData>
  <conditionalFormatting sqref="D2:H139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1"/>
  <sheetViews>
    <sheetView tabSelected="1" zoomScaleNormal="100" workbookViewId="0">
      <pane ySplit="1" topLeftCell="A11" activePane="bottomLeft" state="frozen"/>
      <selection pane="bottomLeft" activeCell="C30" sqref="C3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20"/>
      <c r="B23" s="20"/>
      <c r="C23" s="20" t="s">
        <v>120</v>
      </c>
      <c r="D23" s="5"/>
      <c r="E23" s="21"/>
      <c r="F23" s="21"/>
      <c r="G23" s="21"/>
      <c r="H23" s="21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54</v>
      </c>
      <c r="C24" s="6" t="s">
        <v>57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76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20"/>
      <c r="B26" s="20"/>
      <c r="C26" s="20" t="s">
        <v>121</v>
      </c>
      <c r="D26" s="5"/>
      <c r="E26" s="21"/>
      <c r="F26" s="21"/>
      <c r="G26" s="21"/>
      <c r="H26" s="21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55</v>
      </c>
      <c r="C27" s="6" t="s">
        <v>55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 t="s">
        <v>80</v>
      </c>
      <c r="B28" s="6" t="s">
        <v>81</v>
      </c>
      <c r="C28" s="6" t="s">
        <v>82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83</v>
      </c>
      <c r="B29" s="6" t="s">
        <v>84</v>
      </c>
      <c r="C29" s="6" t="s">
        <v>122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85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67</v>
      </c>
      <c r="B31" s="6" t="s">
        <v>68</v>
      </c>
      <c r="C31" s="6" t="s">
        <v>72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69</v>
      </c>
      <c r="C32" s="6" t="s">
        <v>73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70</v>
      </c>
      <c r="C33" s="6" t="s">
        <v>74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71</v>
      </c>
      <c r="C34" s="6" t="s">
        <v>75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COUNTIF(Tempat_Olahraga[STATUS], "v") / ROWS(Tempat_Olahraga[STATUS])</f>
        <v>0.39393939393939392</v>
      </c>
      <c r="E35" s="12">
        <f>COUNTIF(Tempat_Olahraga[LOKAL WEB], "v") / ROWS(Tempat_Olahraga[LOKAL WEB])</f>
        <v>0</v>
      </c>
      <c r="F35" s="12">
        <f>COUNTIF(Tempat_Olahraga[LOKAL MOBILE], "v") / ROWS(Tempat_Olahraga[LOKAL MOBILE])</f>
        <v>0</v>
      </c>
      <c r="G35" s="12">
        <f>COUNTIF(Tempat_Olahraga[HOSTING WEB], "v") / ROWS(Tempat_Olahraga[HOSTING WEB])</f>
        <v>0</v>
      </c>
      <c r="H35" s="12">
        <f>COUNTIF(Tempat_Olahraga[HOSTING MOBILE], "v") / ROWS(Tempat_Olahraga[HOSTING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138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2023-09-07T12:29:04Z</dcterms:modified>
</cp:coreProperties>
</file>