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8921DA5-E894-41FE-B9E6-A15ACF389CE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0" i="11" l="1"/>
  <c r="F7" i="9" s="1"/>
  <c r="G40" i="11"/>
  <c r="F6" i="9" s="1"/>
  <c r="F40" i="11"/>
  <c r="F5" i="9" s="1"/>
  <c r="E40" i="11"/>
  <c r="F4" i="9" s="1"/>
  <c r="D40" i="11"/>
  <c r="F3" i="9" s="1"/>
  <c r="H33" i="10"/>
  <c r="E7" i="9" s="1"/>
  <c r="G33" i="10"/>
  <c r="E6" i="9" s="1"/>
  <c r="F33" i="10"/>
  <c r="E5" i="9" s="1"/>
  <c r="E33" i="10"/>
  <c r="E4" i="9" s="1"/>
  <c r="D33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<sst xmlns="http://schemas.openxmlformats.org/spreadsheetml/2006/main" count="297" uniqueCount="130">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</sst>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3" totalsRowCount="1" headerRowDxfId="59" dataDxfId="57" headerRowBorderDxfId="58" tableBorderDxfId="56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17" totalsRowDxfId="16"/>
    <tableColumn id="2" xr3:uid="{7B6C15A7-3C40-4BB3-9F3C-7DFE57D6E567}" name="FITUR" dataDxfId="15" totalsRowDxfId="14"/>
    <tableColumn id="3" xr3:uid="{112EC755-C154-4925-9D17-B7E181566E49}" name="UJI COBA" dataDxfId="13" totalsRowDxfId="12"/>
    <tableColumn id="9" xr3:uid="{A160A6EB-FC7C-4954-A0B8-E97B048223E0}" name="STATUS" totalsRowFunction="custom" dataDxfId="11" totalsRowDxfId="10">
      <totalsRowFormula>COUNTIF(Pemilik_Alat[STATUS], "v") / ROWS(Pemilik_Alat[STATUS])</totalsRowFormula>
    </tableColumn>
    <tableColumn id="4" xr3:uid="{9C02A588-16D3-46E9-82B7-CBE2953D1A6E}" name="LOKAL WEB" totalsRowFunction="custom" dataDxfId="9" totalsRowDxfId="8">
      <totalsRowFormula>COUNTIF(Pemilik_Alat[LOKAL WEB], "v") / ROWS(Pemilik_Alat[LOKAL WEB])</totalsRowFormula>
    </tableColumn>
    <tableColumn id="5" xr3:uid="{92D23465-FAC9-45DC-8C78-74066B7C9518}" name="LOKAL MOBILE" totalsRowFunction="custom" dataDxfId="7" totalsRowDxfId="6">
      <totalsRowFormula>COUNTIF(Pemilik_Alat[LOKAL MOBILE], "v") / ROWS(Pemilik_Alat[LOKAL MOBILE])</totalsRowFormula>
    </tableColumn>
    <tableColumn id="6" xr3:uid="{1636528F-4D39-45B8-9E7A-A5822F4CE031}" name="HOSTING WEB" totalsRowFunction="custom" dataDxfId="5" totalsRowDxfId="4">
      <totalsRowFormula>COUNTIF(Pemilik_Alat[HOSTING WEB], "v") / ROWS(Pemilik_Alat[HOSTING WEB])</totalsRowFormula>
    </tableColumn>
    <tableColumn id="7" xr3:uid="{5F5BAF72-883C-4E34-B009-BBDFB70FBB1F}" name="HOSTING MOBILE" totalsRowFunction="custom" dataDxfId="3" totalsRowDxfId="2">
      <totalsRowFormula>COUNTIF(Pemilik_Alat[HOSTING MOBILE], "v") / ROWS(Pemilik_Alat[HOSTING MOBILE])</totalsRowFormula>
    </tableColumn>
    <tableColumn id="8" xr3:uid="{AFEA982B-71DC-431F-8810-D242D9F5B9AB}" name="KETERANGAN" dataDxfId="1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0" totalsRowCount="1" headerRowDxfId="55" dataDxfId="53" headerRowBorderDxfId="54" tableBorderDxfId="52">
  <autoFilter ref="A1:I3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42"/>
    <tableColumn id="2" xr3:uid="{973E9EB9-0200-462D-8423-5DC164D35977}" name="FITUR" dataDxfId="50" totalsRowDxfId="41"/>
    <tableColumn id="3" xr3:uid="{35525563-21C1-44C5-9AB1-FCB2E9CECC0E}" name="UJI COBA" dataDxfId="49" totalsRowDxfId="40"/>
    <tableColumn id="9" xr3:uid="{A160946F-38E3-49FE-82A8-B2F5D46372D1}" name="STATUS" totalsRowFunction="custom" dataDxfId="48" totalsRowDxfId="39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38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37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36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35">
      <totalsRowFormula>COUNTIF(Tempat_Olahraga[HOSTING MOBILE], "v") / ROWS(Tempat_Olahraga[HOSTING MOBILE])</totalsRowFormula>
    </tableColumn>
    <tableColumn id="8" xr3:uid="{F2C334FF-FD67-4E94-8545-D6F75EDF81B1}" name="KETERANGAN" dataDxfId="43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0.5161290322580645</v>
      </c>
      <c r="F3" s="16">
        <f>Tempat_Olahraga[[#Totals],[STATUS]]</f>
        <v>0.5</v>
      </c>
      <c r="G3" s="17">
        <f>SUM(C3:F3) / 4</f>
        <v>0.39835592956210064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6"/>
  <sheetViews>
    <sheetView tabSelected="1" zoomScaleNormal="100" workbookViewId="0">
      <pane ySplit="1" topLeftCell="A11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20"/>
      <c r="B21" s="20"/>
      <c r="C21" s="20" t="s">
        <v>129</v>
      </c>
      <c r="D21" s="5"/>
      <c r="E21" s="21"/>
      <c r="F21" s="21"/>
      <c r="G21" s="21"/>
      <c r="H21" s="21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53</v>
      </c>
      <c r="C23" s="6" t="s">
        <v>64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77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20"/>
      <c r="B26" s="20"/>
      <c r="C26" s="20" t="s">
        <v>128</v>
      </c>
      <c r="D26" s="5" t="s">
        <v>25</v>
      </c>
      <c r="E26" s="21"/>
      <c r="F26" s="21"/>
      <c r="G26" s="21"/>
      <c r="H26" s="2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55</v>
      </c>
      <c r="C27" s="6" t="s">
        <v>124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COUNTIF(Pemilik_Alat[STATUS], "v") / ROWS(Pemilik_Alat[STATUS])</f>
        <v>0.5161290322580645</v>
      </c>
      <c r="E33" s="12">
        <f>COUNTIF(Pemilik_Alat[LOKAL WEB], "v") / ROWS(Pemilik_Alat[LOKAL WEB])</f>
        <v>0</v>
      </c>
      <c r="F33" s="12">
        <f>COUNTIF(Pemilik_Alat[LOKAL MOBILE], "v") / ROWS(Pemilik_Alat[LOKAL MOBILE])</f>
        <v>0</v>
      </c>
      <c r="G33" s="12">
        <f>COUNTIF(Pemilik_Alat[HOSTING WEB], "v") / ROWS(Pemilik_Alat[HOSTING WEB])</f>
        <v>0</v>
      </c>
      <c r="H33" s="12">
        <f>COUNTIF(Pemilik_Alat[HOSTING MOBILE], "v") / ROWS(Pemilik_Alat[HOSTING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6"/>
  <sheetViews>
    <sheetView zoomScaleNormal="100" workbookViewId="0">
      <pane ySplit="1" topLeftCell="A13" activePane="bottomLeft" state="frozen"/>
      <selection pane="bottomLeft" activeCell="C33" sqref="C3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20"/>
      <c r="B24" s="20"/>
      <c r="C24" s="20" t="s">
        <v>128</v>
      </c>
      <c r="D24" s="5" t="s">
        <v>25</v>
      </c>
      <c r="E24" s="21"/>
      <c r="F24" s="21"/>
      <c r="G24" s="21"/>
      <c r="H24" s="2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54</v>
      </c>
      <c r="C26" s="6" t="s">
        <v>57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20"/>
      <c r="B29" s="20"/>
      <c r="C29" s="20" t="s">
        <v>129</v>
      </c>
      <c r="D29" s="5"/>
      <c r="E29" s="21"/>
      <c r="F29" s="21"/>
      <c r="G29" s="21"/>
      <c r="H29" s="2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20"/>
      <c r="B30" s="20"/>
      <c r="C30" s="20" t="s">
        <v>127</v>
      </c>
      <c r="D30" s="5"/>
      <c r="E30" s="21"/>
      <c r="F30" s="21"/>
      <c r="G30" s="21"/>
      <c r="H30" s="21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55</v>
      </c>
      <c r="C31" s="6" t="s">
        <v>123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80</v>
      </c>
      <c r="B33" s="6" t="s">
        <v>81</v>
      </c>
      <c r="C33" s="6" t="s">
        <v>82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83</v>
      </c>
      <c r="B34" s="6" t="s">
        <v>84</v>
      </c>
      <c r="C34" s="6" t="s">
        <v>122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85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67</v>
      </c>
      <c r="B36" s="6" t="s">
        <v>68</v>
      </c>
      <c r="C36" s="6" t="s">
        <v>72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69</v>
      </c>
      <c r="C37" s="6" t="s">
        <v>73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70</v>
      </c>
      <c r="C38" s="6" t="s">
        <v>74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71</v>
      </c>
      <c r="C39" s="6" t="s">
        <v>75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12">
        <f>COUNTIF(Tempat_Olahraga[STATUS], "v") / ROWS(Tempat_Olahraga[STATUS])</f>
        <v>0.5</v>
      </c>
      <c r="E40" s="12">
        <f>COUNTIF(Tempat_Olahraga[LOKAL WEB], "v") / ROWS(Tempat_Olahraga[LOKAL WEB])</f>
        <v>0</v>
      </c>
      <c r="F40" s="12">
        <f>COUNTIF(Tempat_Olahraga[LOKAL MOBILE], "v") / ROWS(Tempat_Olahraga[LOKAL MOBILE])</f>
        <v>0</v>
      </c>
      <c r="G40" s="12">
        <f>COUNTIF(Tempat_Olahraga[HOSTING WEB], "v") / ROWS(Tempat_Olahraga[HOSTING WEB])</f>
        <v>0</v>
      </c>
      <c r="H40" s="12">
        <f>COUNTIF(Tempat_Olahraga[HOSTING MOBILE], "v") / ROWS(Tempat_Olahraga[HOSTING MOBILE])</f>
        <v>0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2023-09-09T08:52:31Z</dcterms:modified>
</cp:coreProperties>
</file>