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CTP2022/SARDINACOMUN/TERCER_INFORME/Datos_junio2022/"/>
    </mc:Choice>
  </mc:AlternateContent>
  <xr:revisionPtr revIDLastSave="0" documentId="13_ncr:1_{9E6334F1-0D9F-124D-8B73-B599557E3A23}" xr6:coauthVersionLast="47" xr6:coauthVersionMax="47" xr10:uidLastSave="{00000000-0000-0000-0000-000000000000}"/>
  <bookViews>
    <workbookView xWindow="840" yWindow="4060" windowWidth="27300" windowHeight="27300" activeTab="1" xr2:uid="{00000000-000D-0000-FFFF-FFFF00000000}"/>
  </bookViews>
  <sheets>
    <sheet name="anchoveta" sheetId="1" r:id="rId1"/>
    <sheet name="sardinacomú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2" l="1"/>
  <c r="K33" i="2"/>
  <c r="K3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M34" i="2"/>
  <c r="N34" i="2"/>
  <c r="O34" i="2"/>
  <c r="H34" i="2"/>
  <c r="D36" i="2"/>
  <c r="E36" i="2"/>
  <c r="F36" i="2"/>
  <c r="G36" i="2"/>
  <c r="C36" i="2"/>
  <c r="L33" i="2"/>
  <c r="H31" i="2"/>
  <c r="H32" i="2"/>
  <c r="H33" i="2"/>
  <c r="L32" i="2"/>
  <c r="M32" i="2"/>
  <c r="N32" i="2"/>
  <c r="O32" i="2"/>
  <c r="M33" i="2"/>
  <c r="N33" i="2"/>
  <c r="O33" i="2"/>
  <c r="M31" i="2" l="1"/>
  <c r="N31" i="2"/>
  <c r="O31" i="2"/>
  <c r="L31" i="2"/>
  <c r="L30" i="2" l="1"/>
  <c r="M24" i="2" l="1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N36" i="2" s="1"/>
  <c r="O29" i="2"/>
  <c r="O36" i="2" s="1"/>
  <c r="M30" i="2"/>
  <c r="N30" i="2"/>
  <c r="O30" i="2"/>
  <c r="L25" i="2"/>
  <c r="L26" i="2"/>
  <c r="L27" i="2"/>
  <c r="L28" i="2"/>
  <c r="L29" i="2"/>
  <c r="L36" i="2" s="1"/>
  <c r="L24" i="2"/>
  <c r="M36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" i="2"/>
  <c r="K36" i="2" l="1"/>
  <c r="H29" i="1"/>
  <c r="H30" i="1" s="1"/>
  <c r="M4" i="2" l="1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4" i="2"/>
  <c r="K4" i="2"/>
  <c r="H5" i="1"/>
  <c r="H28" i="1"/>
  <c r="H27" i="1" l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I11" i="1"/>
  <c r="I30" i="1" l="1"/>
  <c r="J30" i="1"/>
  <c r="K30" i="1"/>
  <c r="L30" i="1"/>
  <c r="I5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</calcChain>
</file>

<file path=xl/sharedStrings.xml><?xml version="1.0" encoding="utf-8"?>
<sst xmlns="http://schemas.openxmlformats.org/spreadsheetml/2006/main" count="73" uniqueCount="39">
  <si>
    <t>Pesos medios</t>
  </si>
  <si>
    <t>Pesos iniciales</t>
  </si>
  <si>
    <t>cómo calculo los pesos iniciales del grupo de edad 0???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</si>
  <si>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</si>
  <si>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</si>
  <si>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</si>
  <si>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</si>
  <si>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</si>
  <si>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</si>
  <si>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</si>
  <si>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</si>
  <si>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</si>
  <si>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</si>
  <si>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</si>
  <si>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</si>
  <si>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</si>
  <si>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</si>
  <si>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</si>
  <si>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</si>
  <si>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</si>
  <si>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</si>
  <si>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</si>
  <si>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</si>
  <si>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</si>
  <si>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</si>
  <si>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</si>
  <si>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</si>
  <si>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</si>
  <si>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</si>
  <si>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</si>
  <si>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</si>
  <si>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</si>
  <si>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Wprom5year</t>
  </si>
  <si>
    <t>2019-2020</t>
  </si>
  <si>
    <t>2020-2021</t>
  </si>
  <si>
    <t>año biologico</t>
  </si>
  <si>
    <t>año biológico</t>
  </si>
  <si>
    <t>Winiprom5year</t>
  </si>
  <si>
    <t>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</si>
</sst>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##0\ _P_t_s_-;\-* ###0\ _P_t_s_-;_-* &quot;-&quot;\ _P_t_s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2" fillId="0" borderId="0" xfId="0" applyFont="1"/>
    <xf numFmtId="164" fontId="2" fillId="0" borderId="0" xfId="0" applyNumberFormat="1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1" fillId="3" borderId="1" xfId="0" applyFont="1" applyFill="1" applyBorder="1" applyAlignment="1">
      <alignment horizontal="center"/>
    </xf>
    <xf numFmtId="164" fontId="0" fillId="2" borderId="1" xfId="0" applyNumberFormat="1" applyFill="1" applyBorder="1"/>
    <xf numFmtId="164" fontId="0" fillId="0" borderId="1" xfId="0" applyNumberFormat="1" applyBorder="1"/>
    <xf numFmtId="0" fontId="1" fillId="6" borderId="1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5" fillId="7" borderId="1" xfId="1" applyNumberFormat="1" applyFont="1" applyFill="1" applyBorder="1" applyAlignment="1">
      <alignment horizontal="right" vertical="center"/>
    </xf>
  </cellXfs>
  <cellStyles count="2">
    <cellStyle name="Millares [0]_74CAEN" xfId="1" xr:uid="{EC1255CD-763C-BD43-BA36-8F73A80FEB3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sardinacomún!$C$2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sardinacomún!$B$3:$B$33</c:f>
              <c:strCache>
                <c:ptCount val="31"/>
                <c:pt idx="0">
                  <c:v>1990-1991</c:v>
                </c:pt>
                <c:pt idx="1">
                  <c:v>1991-1992</c:v>
                </c:pt>
                <c:pt idx="2">
                  <c:v>1992-1993</c:v>
                </c:pt>
                <c:pt idx="3">
                  <c:v>1993-1994</c:v>
                </c:pt>
                <c:pt idx="4">
                  <c:v>1994-1995</c:v>
                </c:pt>
                <c:pt idx="5">
                  <c:v>1995-1996</c:v>
                </c:pt>
                <c:pt idx="6">
                  <c:v>1996-1997</c:v>
                </c:pt>
                <c:pt idx="7">
                  <c:v>1997-1998</c:v>
                </c:pt>
                <c:pt idx="8">
                  <c:v>1998-1999</c:v>
                </c:pt>
                <c:pt idx="9">
                  <c:v>1999-2000</c:v>
                </c:pt>
                <c:pt idx="10">
                  <c:v>2000-2001</c:v>
                </c:pt>
                <c:pt idx="11">
                  <c:v>2001-2002</c:v>
                </c:pt>
                <c:pt idx="12">
                  <c:v>2002-2003</c:v>
                </c:pt>
                <c:pt idx="13">
                  <c:v>2003-2004</c:v>
                </c:pt>
                <c:pt idx="14">
                  <c:v>2004-2005</c:v>
                </c:pt>
                <c:pt idx="15">
                  <c:v>2005-2006</c:v>
                </c:pt>
                <c:pt idx="16">
                  <c:v>2006-2007</c:v>
                </c:pt>
                <c:pt idx="17">
                  <c:v>2007-2008</c:v>
                </c:pt>
                <c:pt idx="18">
                  <c:v>2008-2009</c:v>
                </c:pt>
                <c:pt idx="19">
                  <c:v>2009-2010</c:v>
                </c:pt>
                <c:pt idx="20">
                  <c:v>2010-2011</c:v>
                </c:pt>
                <c:pt idx="21">
                  <c:v>2011-2012</c:v>
                </c:pt>
                <c:pt idx="22">
                  <c:v>2012-2013</c:v>
                </c:pt>
                <c:pt idx="23">
                  <c:v>2013-2014</c:v>
                </c:pt>
                <c:pt idx="24">
                  <c:v>2014-2015</c:v>
                </c:pt>
                <c:pt idx="25">
                  <c:v>2015-2016</c:v>
                </c:pt>
                <c:pt idx="26">
                  <c:v>2016-2017</c:v>
                </c:pt>
                <c:pt idx="27">
                  <c:v>2017-2018</c:v>
                </c:pt>
                <c:pt idx="28">
                  <c:v>2018-2019</c:v>
                </c:pt>
                <c:pt idx="29">
                  <c:v>2019-2020</c:v>
                </c:pt>
                <c:pt idx="30">
                  <c:v>2020-2021</c:v>
                </c:pt>
              </c:strCache>
            </c:strRef>
          </c:xVal>
          <c:yVal>
            <c:numRef>
              <c:f>sardinacomún!$C$3:$C$33</c:f>
              <c:numCache>
                <c:formatCode>General</c:formatCode>
                <c:ptCount val="31"/>
                <c:pt idx="0">
                  <c:v>5.6</c:v>
                </c:pt>
                <c:pt idx="1">
                  <c:v>4.5999999999999996</c:v>
                </c:pt>
                <c:pt idx="2">
                  <c:v>3.1</c:v>
                </c:pt>
                <c:pt idx="3">
                  <c:v>5.0999999999999996</c:v>
                </c:pt>
                <c:pt idx="4">
                  <c:v>4.5</c:v>
                </c:pt>
                <c:pt idx="5">
                  <c:v>6.4</c:v>
                </c:pt>
                <c:pt idx="6">
                  <c:v>4.9000000000000004</c:v>
                </c:pt>
                <c:pt idx="7">
                  <c:v>10.9</c:v>
                </c:pt>
                <c:pt idx="8">
                  <c:v>10.6</c:v>
                </c:pt>
                <c:pt idx="9">
                  <c:v>6.1</c:v>
                </c:pt>
                <c:pt idx="10">
                  <c:v>5.6</c:v>
                </c:pt>
                <c:pt idx="11">
                  <c:v>4.9000000000000004</c:v>
                </c:pt>
                <c:pt idx="12">
                  <c:v>5.4</c:v>
                </c:pt>
                <c:pt idx="13">
                  <c:v>7.6</c:v>
                </c:pt>
                <c:pt idx="14">
                  <c:v>8.9</c:v>
                </c:pt>
                <c:pt idx="15">
                  <c:v>5</c:v>
                </c:pt>
                <c:pt idx="16">
                  <c:v>7.4</c:v>
                </c:pt>
                <c:pt idx="17">
                  <c:v>5.8</c:v>
                </c:pt>
                <c:pt idx="18">
                  <c:v>5.0999999999999996</c:v>
                </c:pt>
                <c:pt idx="19">
                  <c:v>5</c:v>
                </c:pt>
                <c:pt idx="20">
                  <c:v>6.8</c:v>
                </c:pt>
                <c:pt idx="21">
                  <c:v>4.0999999999999996</c:v>
                </c:pt>
                <c:pt idx="22">
                  <c:v>7.4</c:v>
                </c:pt>
                <c:pt idx="23">
                  <c:v>9.4</c:v>
                </c:pt>
                <c:pt idx="24">
                  <c:v>4.9000000000000004</c:v>
                </c:pt>
                <c:pt idx="25">
                  <c:v>8.3000000000000007</c:v>
                </c:pt>
                <c:pt idx="26">
                  <c:v>8.3000000000000007</c:v>
                </c:pt>
                <c:pt idx="27">
                  <c:v>8.3000000000000007</c:v>
                </c:pt>
                <c:pt idx="28">
                  <c:v>5.2</c:v>
                </c:pt>
                <c:pt idx="29">
                  <c:v>7.3</c:v>
                </c:pt>
                <c:pt idx="30" formatCode="0.0">
                  <c:v>8.3317742445806466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F-42A2-8565-85B92C15F754}"/>
            </c:ext>
          </c:extLst>
        </c:ser>
        <c:ser>
          <c:idx val="1"/>
          <c:order val="1"/>
          <c:tx>
            <c:strRef>
              <c:f>sardinacomún!$D$2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sardinacomún!$B$3:$B$33</c:f>
              <c:strCache>
                <c:ptCount val="31"/>
                <c:pt idx="0">
                  <c:v>1990-1991</c:v>
                </c:pt>
                <c:pt idx="1">
                  <c:v>1991-1992</c:v>
                </c:pt>
                <c:pt idx="2">
                  <c:v>1992-1993</c:v>
                </c:pt>
                <c:pt idx="3">
                  <c:v>1993-1994</c:v>
                </c:pt>
                <c:pt idx="4">
                  <c:v>1994-1995</c:v>
                </c:pt>
                <c:pt idx="5">
                  <c:v>1995-1996</c:v>
                </c:pt>
                <c:pt idx="6">
                  <c:v>1996-1997</c:v>
                </c:pt>
                <c:pt idx="7">
                  <c:v>1997-1998</c:v>
                </c:pt>
                <c:pt idx="8">
                  <c:v>1998-1999</c:v>
                </c:pt>
                <c:pt idx="9">
                  <c:v>1999-2000</c:v>
                </c:pt>
                <c:pt idx="10">
                  <c:v>2000-2001</c:v>
                </c:pt>
                <c:pt idx="11">
                  <c:v>2001-2002</c:v>
                </c:pt>
                <c:pt idx="12">
                  <c:v>2002-2003</c:v>
                </c:pt>
                <c:pt idx="13">
                  <c:v>2003-2004</c:v>
                </c:pt>
                <c:pt idx="14">
                  <c:v>2004-2005</c:v>
                </c:pt>
                <c:pt idx="15">
                  <c:v>2005-2006</c:v>
                </c:pt>
                <c:pt idx="16">
                  <c:v>2006-2007</c:v>
                </c:pt>
                <c:pt idx="17">
                  <c:v>2007-2008</c:v>
                </c:pt>
                <c:pt idx="18">
                  <c:v>2008-2009</c:v>
                </c:pt>
                <c:pt idx="19">
                  <c:v>2009-2010</c:v>
                </c:pt>
                <c:pt idx="20">
                  <c:v>2010-2011</c:v>
                </c:pt>
                <c:pt idx="21">
                  <c:v>2011-2012</c:v>
                </c:pt>
                <c:pt idx="22">
                  <c:v>2012-2013</c:v>
                </c:pt>
                <c:pt idx="23">
                  <c:v>2013-2014</c:v>
                </c:pt>
                <c:pt idx="24">
                  <c:v>2014-2015</c:v>
                </c:pt>
                <c:pt idx="25">
                  <c:v>2015-2016</c:v>
                </c:pt>
                <c:pt idx="26">
                  <c:v>2016-2017</c:v>
                </c:pt>
                <c:pt idx="27">
                  <c:v>2017-2018</c:v>
                </c:pt>
                <c:pt idx="28">
                  <c:v>2018-2019</c:v>
                </c:pt>
                <c:pt idx="29">
                  <c:v>2019-2020</c:v>
                </c:pt>
                <c:pt idx="30">
                  <c:v>2020-2021</c:v>
                </c:pt>
              </c:strCache>
            </c:strRef>
          </c:xVal>
          <c:yVal>
            <c:numRef>
              <c:f>sardinacomún!$D$3:$D$33</c:f>
              <c:numCache>
                <c:formatCode>General</c:formatCode>
                <c:ptCount val="31"/>
                <c:pt idx="0">
                  <c:v>15.5</c:v>
                </c:pt>
                <c:pt idx="1">
                  <c:v>13.2</c:v>
                </c:pt>
                <c:pt idx="2">
                  <c:v>11.6</c:v>
                </c:pt>
                <c:pt idx="3">
                  <c:v>12.3</c:v>
                </c:pt>
                <c:pt idx="4">
                  <c:v>13.9</c:v>
                </c:pt>
                <c:pt idx="5">
                  <c:v>14.4</c:v>
                </c:pt>
                <c:pt idx="6">
                  <c:v>13.5</c:v>
                </c:pt>
                <c:pt idx="7">
                  <c:v>17.100000000000001</c:v>
                </c:pt>
                <c:pt idx="8">
                  <c:v>14.9</c:v>
                </c:pt>
                <c:pt idx="9">
                  <c:v>23.1</c:v>
                </c:pt>
                <c:pt idx="10">
                  <c:v>11</c:v>
                </c:pt>
                <c:pt idx="11">
                  <c:v>14.2</c:v>
                </c:pt>
                <c:pt idx="12">
                  <c:v>12.3</c:v>
                </c:pt>
                <c:pt idx="13">
                  <c:v>10.199999999999999</c:v>
                </c:pt>
                <c:pt idx="14">
                  <c:v>11.2</c:v>
                </c:pt>
                <c:pt idx="15">
                  <c:v>15.7</c:v>
                </c:pt>
                <c:pt idx="16">
                  <c:v>13.5</c:v>
                </c:pt>
                <c:pt idx="17">
                  <c:v>23.7</c:v>
                </c:pt>
                <c:pt idx="18">
                  <c:v>11.5</c:v>
                </c:pt>
                <c:pt idx="19">
                  <c:v>9.5</c:v>
                </c:pt>
                <c:pt idx="20">
                  <c:v>17.2</c:v>
                </c:pt>
                <c:pt idx="21">
                  <c:v>13.2</c:v>
                </c:pt>
                <c:pt idx="22">
                  <c:v>11</c:v>
                </c:pt>
                <c:pt idx="23">
                  <c:v>15.5</c:v>
                </c:pt>
                <c:pt idx="24">
                  <c:v>16.2</c:v>
                </c:pt>
                <c:pt idx="25">
                  <c:v>14.8</c:v>
                </c:pt>
                <c:pt idx="26">
                  <c:v>15.9</c:v>
                </c:pt>
                <c:pt idx="27">
                  <c:v>12</c:v>
                </c:pt>
                <c:pt idx="28">
                  <c:v>20.5</c:v>
                </c:pt>
                <c:pt idx="29">
                  <c:v>15.9</c:v>
                </c:pt>
                <c:pt idx="30" formatCode="0.0">
                  <c:v>14.067587535390924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F-42A2-8565-85B92C15F754}"/>
            </c:ext>
          </c:extLst>
        </c:ser>
        <c:ser>
          <c:idx val="2"/>
          <c:order val="2"/>
          <c:tx>
            <c:strRef>
              <c:f>sardinacomún!$E$2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sardinacomún!$B$3:$B$33</c:f>
              <c:strCache>
                <c:ptCount val="31"/>
                <c:pt idx="0">
                  <c:v>1990-1991</c:v>
                </c:pt>
                <c:pt idx="1">
                  <c:v>1991-1992</c:v>
                </c:pt>
                <c:pt idx="2">
                  <c:v>1992-1993</c:v>
                </c:pt>
                <c:pt idx="3">
                  <c:v>1993-1994</c:v>
                </c:pt>
                <c:pt idx="4">
                  <c:v>1994-1995</c:v>
                </c:pt>
                <c:pt idx="5">
                  <c:v>1995-1996</c:v>
                </c:pt>
                <c:pt idx="6">
                  <c:v>1996-1997</c:v>
                </c:pt>
                <c:pt idx="7">
                  <c:v>1997-1998</c:v>
                </c:pt>
                <c:pt idx="8">
                  <c:v>1998-1999</c:v>
                </c:pt>
                <c:pt idx="9">
                  <c:v>1999-2000</c:v>
                </c:pt>
                <c:pt idx="10">
                  <c:v>2000-2001</c:v>
                </c:pt>
                <c:pt idx="11">
                  <c:v>2001-2002</c:v>
                </c:pt>
                <c:pt idx="12">
                  <c:v>2002-2003</c:v>
                </c:pt>
                <c:pt idx="13">
                  <c:v>2003-2004</c:v>
                </c:pt>
                <c:pt idx="14">
                  <c:v>2004-2005</c:v>
                </c:pt>
                <c:pt idx="15">
                  <c:v>2005-2006</c:v>
                </c:pt>
                <c:pt idx="16">
                  <c:v>2006-2007</c:v>
                </c:pt>
                <c:pt idx="17">
                  <c:v>2007-2008</c:v>
                </c:pt>
                <c:pt idx="18">
                  <c:v>2008-2009</c:v>
                </c:pt>
                <c:pt idx="19">
                  <c:v>2009-2010</c:v>
                </c:pt>
                <c:pt idx="20">
                  <c:v>2010-2011</c:v>
                </c:pt>
                <c:pt idx="21">
                  <c:v>2011-2012</c:v>
                </c:pt>
                <c:pt idx="22">
                  <c:v>2012-2013</c:v>
                </c:pt>
                <c:pt idx="23">
                  <c:v>2013-2014</c:v>
                </c:pt>
                <c:pt idx="24">
                  <c:v>2014-2015</c:v>
                </c:pt>
                <c:pt idx="25">
                  <c:v>2015-2016</c:v>
                </c:pt>
                <c:pt idx="26">
                  <c:v>2016-2017</c:v>
                </c:pt>
                <c:pt idx="27">
                  <c:v>2017-2018</c:v>
                </c:pt>
                <c:pt idx="28">
                  <c:v>2018-2019</c:v>
                </c:pt>
                <c:pt idx="29">
                  <c:v>2019-2020</c:v>
                </c:pt>
                <c:pt idx="30">
                  <c:v>2020-2021</c:v>
                </c:pt>
              </c:strCache>
            </c:strRef>
          </c:xVal>
          <c:yVal>
            <c:numRef>
              <c:f>sardinacomún!$E$3:$E$33</c:f>
              <c:numCache>
                <c:formatCode>General</c:formatCode>
                <c:ptCount val="31"/>
                <c:pt idx="0">
                  <c:v>29.4</c:v>
                </c:pt>
                <c:pt idx="1">
                  <c:v>26.6</c:v>
                </c:pt>
                <c:pt idx="2">
                  <c:v>25</c:v>
                </c:pt>
                <c:pt idx="3">
                  <c:v>24.7</c:v>
                </c:pt>
                <c:pt idx="4">
                  <c:v>23.5</c:v>
                </c:pt>
                <c:pt idx="5">
                  <c:v>27.3</c:v>
                </c:pt>
                <c:pt idx="6">
                  <c:v>24</c:v>
                </c:pt>
                <c:pt idx="7">
                  <c:v>24.7</c:v>
                </c:pt>
                <c:pt idx="8">
                  <c:v>29.2</c:v>
                </c:pt>
                <c:pt idx="9">
                  <c:v>28.5</c:v>
                </c:pt>
                <c:pt idx="10">
                  <c:v>25.4</c:v>
                </c:pt>
                <c:pt idx="11">
                  <c:v>24.1</c:v>
                </c:pt>
                <c:pt idx="12">
                  <c:v>25.1</c:v>
                </c:pt>
                <c:pt idx="13">
                  <c:v>19.7</c:v>
                </c:pt>
                <c:pt idx="14">
                  <c:v>18.5</c:v>
                </c:pt>
                <c:pt idx="15">
                  <c:v>24.8</c:v>
                </c:pt>
                <c:pt idx="16">
                  <c:v>24.4</c:v>
                </c:pt>
                <c:pt idx="17">
                  <c:v>25.8</c:v>
                </c:pt>
                <c:pt idx="18">
                  <c:v>24.8</c:v>
                </c:pt>
                <c:pt idx="19">
                  <c:v>16.3</c:v>
                </c:pt>
                <c:pt idx="20">
                  <c:v>31.1</c:v>
                </c:pt>
                <c:pt idx="21">
                  <c:v>18.2</c:v>
                </c:pt>
                <c:pt idx="22">
                  <c:v>19.3</c:v>
                </c:pt>
                <c:pt idx="23">
                  <c:v>24</c:v>
                </c:pt>
                <c:pt idx="24">
                  <c:v>21.9</c:v>
                </c:pt>
                <c:pt idx="25">
                  <c:v>21.5</c:v>
                </c:pt>
                <c:pt idx="26">
                  <c:v>23.2</c:v>
                </c:pt>
                <c:pt idx="27">
                  <c:v>16.600000000000001</c:v>
                </c:pt>
                <c:pt idx="28">
                  <c:v>21.7</c:v>
                </c:pt>
                <c:pt idx="29">
                  <c:v>26.5</c:v>
                </c:pt>
                <c:pt idx="30" formatCode="0.0">
                  <c:v>27.627214813481505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DF-42A2-8565-85B92C15F754}"/>
            </c:ext>
          </c:extLst>
        </c:ser>
        <c:ser>
          <c:idx val="3"/>
          <c:order val="3"/>
          <c:tx>
            <c:strRef>
              <c:f>sardinacomún!$F$2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sardinacomún!$B$3:$B$33</c:f>
              <c:strCache>
                <c:ptCount val="31"/>
                <c:pt idx="0">
                  <c:v>1990-1991</c:v>
                </c:pt>
                <c:pt idx="1">
                  <c:v>1991-1992</c:v>
                </c:pt>
                <c:pt idx="2">
                  <c:v>1992-1993</c:v>
                </c:pt>
                <c:pt idx="3">
                  <c:v>1993-1994</c:v>
                </c:pt>
                <c:pt idx="4">
                  <c:v>1994-1995</c:v>
                </c:pt>
                <c:pt idx="5">
                  <c:v>1995-1996</c:v>
                </c:pt>
                <c:pt idx="6">
                  <c:v>1996-1997</c:v>
                </c:pt>
                <c:pt idx="7">
                  <c:v>1997-1998</c:v>
                </c:pt>
                <c:pt idx="8">
                  <c:v>1998-1999</c:v>
                </c:pt>
                <c:pt idx="9">
                  <c:v>1999-2000</c:v>
                </c:pt>
                <c:pt idx="10">
                  <c:v>2000-2001</c:v>
                </c:pt>
                <c:pt idx="11">
                  <c:v>2001-2002</c:v>
                </c:pt>
                <c:pt idx="12">
                  <c:v>2002-2003</c:v>
                </c:pt>
                <c:pt idx="13">
                  <c:v>2003-2004</c:v>
                </c:pt>
                <c:pt idx="14">
                  <c:v>2004-2005</c:v>
                </c:pt>
                <c:pt idx="15">
                  <c:v>2005-2006</c:v>
                </c:pt>
                <c:pt idx="16">
                  <c:v>2006-2007</c:v>
                </c:pt>
                <c:pt idx="17">
                  <c:v>2007-2008</c:v>
                </c:pt>
                <c:pt idx="18">
                  <c:v>2008-2009</c:v>
                </c:pt>
                <c:pt idx="19">
                  <c:v>2009-2010</c:v>
                </c:pt>
                <c:pt idx="20">
                  <c:v>2010-2011</c:v>
                </c:pt>
                <c:pt idx="21">
                  <c:v>2011-2012</c:v>
                </c:pt>
                <c:pt idx="22">
                  <c:v>2012-2013</c:v>
                </c:pt>
                <c:pt idx="23">
                  <c:v>2013-2014</c:v>
                </c:pt>
                <c:pt idx="24">
                  <c:v>2014-2015</c:v>
                </c:pt>
                <c:pt idx="25">
                  <c:v>2015-2016</c:v>
                </c:pt>
                <c:pt idx="26">
                  <c:v>2016-2017</c:v>
                </c:pt>
                <c:pt idx="27">
                  <c:v>2017-2018</c:v>
                </c:pt>
                <c:pt idx="28">
                  <c:v>2018-2019</c:v>
                </c:pt>
                <c:pt idx="29">
                  <c:v>2019-2020</c:v>
                </c:pt>
                <c:pt idx="30">
                  <c:v>2020-2021</c:v>
                </c:pt>
              </c:strCache>
            </c:strRef>
          </c:xVal>
          <c:yVal>
            <c:numRef>
              <c:f>sardinacomún!$F$3:$F$33</c:f>
              <c:numCache>
                <c:formatCode>General</c:formatCode>
                <c:ptCount val="31"/>
                <c:pt idx="0">
                  <c:v>38.200000000000003</c:v>
                </c:pt>
                <c:pt idx="1">
                  <c:v>40.9</c:v>
                </c:pt>
                <c:pt idx="2">
                  <c:v>29.9</c:v>
                </c:pt>
                <c:pt idx="3">
                  <c:v>31.7</c:v>
                </c:pt>
                <c:pt idx="4">
                  <c:v>34.299999999999997</c:v>
                </c:pt>
                <c:pt idx="5">
                  <c:v>33.6</c:v>
                </c:pt>
                <c:pt idx="6">
                  <c:v>37.1</c:v>
                </c:pt>
                <c:pt idx="7">
                  <c:v>35</c:v>
                </c:pt>
                <c:pt idx="8">
                  <c:v>37.299999999999997</c:v>
                </c:pt>
                <c:pt idx="9">
                  <c:v>39.299999999999997</c:v>
                </c:pt>
                <c:pt idx="10">
                  <c:v>38.6</c:v>
                </c:pt>
                <c:pt idx="11">
                  <c:v>32.1</c:v>
                </c:pt>
                <c:pt idx="12">
                  <c:v>32.299999999999997</c:v>
                </c:pt>
                <c:pt idx="13">
                  <c:v>26.2</c:v>
                </c:pt>
                <c:pt idx="14">
                  <c:v>22.5</c:v>
                </c:pt>
                <c:pt idx="15">
                  <c:v>30</c:v>
                </c:pt>
                <c:pt idx="16">
                  <c:v>32.6</c:v>
                </c:pt>
                <c:pt idx="17">
                  <c:v>30.6</c:v>
                </c:pt>
                <c:pt idx="18">
                  <c:v>27.3</c:v>
                </c:pt>
                <c:pt idx="19">
                  <c:v>29.4</c:v>
                </c:pt>
                <c:pt idx="20">
                  <c:v>41.8</c:v>
                </c:pt>
                <c:pt idx="21">
                  <c:v>26.7</c:v>
                </c:pt>
                <c:pt idx="22">
                  <c:v>27.2</c:v>
                </c:pt>
                <c:pt idx="23">
                  <c:v>27.7</c:v>
                </c:pt>
                <c:pt idx="24">
                  <c:v>28.3</c:v>
                </c:pt>
                <c:pt idx="25">
                  <c:v>29.7</c:v>
                </c:pt>
                <c:pt idx="26">
                  <c:v>27.6</c:v>
                </c:pt>
                <c:pt idx="27">
                  <c:v>24.4</c:v>
                </c:pt>
                <c:pt idx="28">
                  <c:v>29</c:v>
                </c:pt>
                <c:pt idx="29">
                  <c:v>31.7</c:v>
                </c:pt>
                <c:pt idx="30" formatCode="0.0">
                  <c:v>34.155122706911513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DF-42A2-8565-85B92C15F754}"/>
            </c:ext>
          </c:extLst>
        </c:ser>
        <c:ser>
          <c:idx val="4"/>
          <c:order val="4"/>
          <c:tx>
            <c:strRef>
              <c:f>sardinacomún!$G$2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sardinacomún!$B$3:$B$33</c:f>
              <c:strCache>
                <c:ptCount val="31"/>
                <c:pt idx="0">
                  <c:v>1990-1991</c:v>
                </c:pt>
                <c:pt idx="1">
                  <c:v>1991-1992</c:v>
                </c:pt>
                <c:pt idx="2">
                  <c:v>1992-1993</c:v>
                </c:pt>
                <c:pt idx="3">
                  <c:v>1993-1994</c:v>
                </c:pt>
                <c:pt idx="4">
                  <c:v>1994-1995</c:v>
                </c:pt>
                <c:pt idx="5">
                  <c:v>1995-1996</c:v>
                </c:pt>
                <c:pt idx="6">
                  <c:v>1996-1997</c:v>
                </c:pt>
                <c:pt idx="7">
                  <c:v>1997-1998</c:v>
                </c:pt>
                <c:pt idx="8">
                  <c:v>1998-1999</c:v>
                </c:pt>
                <c:pt idx="9">
                  <c:v>1999-2000</c:v>
                </c:pt>
                <c:pt idx="10">
                  <c:v>2000-2001</c:v>
                </c:pt>
                <c:pt idx="11">
                  <c:v>2001-2002</c:v>
                </c:pt>
                <c:pt idx="12">
                  <c:v>2002-2003</c:v>
                </c:pt>
                <c:pt idx="13">
                  <c:v>2003-2004</c:v>
                </c:pt>
                <c:pt idx="14">
                  <c:v>2004-2005</c:v>
                </c:pt>
                <c:pt idx="15">
                  <c:v>2005-2006</c:v>
                </c:pt>
                <c:pt idx="16">
                  <c:v>2006-2007</c:v>
                </c:pt>
                <c:pt idx="17">
                  <c:v>2007-2008</c:v>
                </c:pt>
                <c:pt idx="18">
                  <c:v>2008-2009</c:v>
                </c:pt>
                <c:pt idx="19">
                  <c:v>2009-2010</c:v>
                </c:pt>
                <c:pt idx="20">
                  <c:v>2010-2011</c:v>
                </c:pt>
                <c:pt idx="21">
                  <c:v>2011-2012</c:v>
                </c:pt>
                <c:pt idx="22">
                  <c:v>2012-2013</c:v>
                </c:pt>
                <c:pt idx="23">
                  <c:v>2013-2014</c:v>
                </c:pt>
                <c:pt idx="24">
                  <c:v>2014-2015</c:v>
                </c:pt>
                <c:pt idx="25">
                  <c:v>2015-2016</c:v>
                </c:pt>
                <c:pt idx="26">
                  <c:v>2016-2017</c:v>
                </c:pt>
                <c:pt idx="27">
                  <c:v>2017-2018</c:v>
                </c:pt>
                <c:pt idx="28">
                  <c:v>2018-2019</c:v>
                </c:pt>
                <c:pt idx="29">
                  <c:v>2019-2020</c:v>
                </c:pt>
                <c:pt idx="30">
                  <c:v>2020-2021</c:v>
                </c:pt>
              </c:strCache>
            </c:strRef>
          </c:xVal>
          <c:yVal>
            <c:numRef>
              <c:f>sardinacomún!$G$3:$G$33</c:f>
              <c:numCache>
                <c:formatCode>General</c:formatCode>
                <c:ptCount val="31"/>
                <c:pt idx="0">
                  <c:v>40.1</c:v>
                </c:pt>
                <c:pt idx="1">
                  <c:v>40.1</c:v>
                </c:pt>
                <c:pt idx="2">
                  <c:v>40.1</c:v>
                </c:pt>
                <c:pt idx="3">
                  <c:v>40.1</c:v>
                </c:pt>
                <c:pt idx="4">
                  <c:v>40.1</c:v>
                </c:pt>
                <c:pt idx="5" formatCode="0">
                  <c:v>39.9</c:v>
                </c:pt>
                <c:pt idx="6">
                  <c:v>39.700000000000003</c:v>
                </c:pt>
                <c:pt idx="7">
                  <c:v>37.799999999999997</c:v>
                </c:pt>
                <c:pt idx="8">
                  <c:v>41.7</c:v>
                </c:pt>
                <c:pt idx="9">
                  <c:v>41.5</c:v>
                </c:pt>
                <c:pt idx="10">
                  <c:v>40.5</c:v>
                </c:pt>
                <c:pt idx="11">
                  <c:v>38.4</c:v>
                </c:pt>
                <c:pt idx="12">
                  <c:v>34.1</c:v>
                </c:pt>
                <c:pt idx="13">
                  <c:v>44.2</c:v>
                </c:pt>
                <c:pt idx="14">
                  <c:v>28.3</c:v>
                </c:pt>
                <c:pt idx="15">
                  <c:v>36.299999999999997</c:v>
                </c:pt>
                <c:pt idx="16">
                  <c:v>48.6</c:v>
                </c:pt>
                <c:pt idx="17">
                  <c:v>37.1</c:v>
                </c:pt>
                <c:pt idx="18">
                  <c:v>38.4</c:v>
                </c:pt>
                <c:pt idx="19">
                  <c:v>31.5</c:v>
                </c:pt>
                <c:pt idx="20">
                  <c:v>35.299999999999997</c:v>
                </c:pt>
                <c:pt idx="21">
                  <c:v>35.299999999999997</c:v>
                </c:pt>
                <c:pt idx="22">
                  <c:v>32.9</c:v>
                </c:pt>
                <c:pt idx="23">
                  <c:v>33.6</c:v>
                </c:pt>
                <c:pt idx="24">
                  <c:v>32.200000000000003</c:v>
                </c:pt>
                <c:pt idx="25">
                  <c:v>33.299999999999997</c:v>
                </c:pt>
                <c:pt idx="26">
                  <c:v>32.799999999999997</c:v>
                </c:pt>
                <c:pt idx="27">
                  <c:v>29.5</c:v>
                </c:pt>
                <c:pt idx="28">
                  <c:v>33.4</c:v>
                </c:pt>
                <c:pt idx="29">
                  <c:v>36.1</c:v>
                </c:pt>
                <c:pt idx="30" formatCode="0.0">
                  <c:v>37.340569772119466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DF-42A2-8565-85B92C15F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80216"/>
        <c:axId val="653283496"/>
      </c:scatterChart>
      <c:valAx>
        <c:axId val="6532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3283496"/>
        <c:crosses val="autoZero"/>
        <c:crossBetween val="midCat"/>
      </c:valAx>
      <c:valAx>
        <c:axId val="65328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328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sardinacomún!$H$3:$H$33</c:f>
              <c:numCache>
                <c:formatCode>0.0</c:formatCode>
                <c:ptCount val="31"/>
                <c:pt idx="0">
                  <c:v>25.76</c:v>
                </c:pt>
                <c:pt idx="1">
                  <c:v>25.080000000000002</c:v>
                </c:pt>
                <c:pt idx="2">
                  <c:v>21.939999999999998</c:v>
                </c:pt>
                <c:pt idx="3">
                  <c:v>22.78</c:v>
                </c:pt>
                <c:pt idx="4">
                  <c:v>23.259999999999998</c:v>
                </c:pt>
                <c:pt idx="5">
                  <c:v>24.32</c:v>
                </c:pt>
                <c:pt idx="6">
                  <c:v>23.84</c:v>
                </c:pt>
                <c:pt idx="7">
                  <c:v>25.1</c:v>
                </c:pt>
                <c:pt idx="8">
                  <c:v>26.74</c:v>
                </c:pt>
                <c:pt idx="9">
                  <c:v>27.7</c:v>
                </c:pt>
                <c:pt idx="10">
                  <c:v>24.22</c:v>
                </c:pt>
                <c:pt idx="11">
                  <c:v>22.740000000000002</c:v>
                </c:pt>
                <c:pt idx="12">
                  <c:v>21.839999999999996</c:v>
                </c:pt>
                <c:pt idx="13">
                  <c:v>21.580000000000002</c:v>
                </c:pt>
                <c:pt idx="14">
                  <c:v>17.880000000000003</c:v>
                </c:pt>
                <c:pt idx="15">
                  <c:v>22.36</c:v>
                </c:pt>
                <c:pt idx="16">
                  <c:v>25.3</c:v>
                </c:pt>
                <c:pt idx="17">
                  <c:v>24.6</c:v>
                </c:pt>
                <c:pt idx="18">
                  <c:v>21.419999999999998</c:v>
                </c:pt>
                <c:pt idx="19">
                  <c:v>18.34</c:v>
                </c:pt>
                <c:pt idx="20">
                  <c:v>26.439999999999998</c:v>
                </c:pt>
                <c:pt idx="21">
                  <c:v>19.5</c:v>
                </c:pt>
                <c:pt idx="22">
                  <c:v>19.560000000000002</c:v>
                </c:pt>
                <c:pt idx="23">
                  <c:v>22.04</c:v>
                </c:pt>
                <c:pt idx="24">
                  <c:v>20.7</c:v>
                </c:pt>
                <c:pt idx="25">
                  <c:v>21.52</c:v>
                </c:pt>
                <c:pt idx="26">
                  <c:v>21.56</c:v>
                </c:pt>
                <c:pt idx="27">
                  <c:v>18.160000000000004</c:v>
                </c:pt>
                <c:pt idx="28">
                  <c:v>21.96</c:v>
                </c:pt>
                <c:pt idx="29">
                  <c:v>23.5</c:v>
                </c:pt>
                <c:pt idx="30">
                  <c:v>24.30445381449681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9-4C89-A267-A7A2BE022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59960"/>
        <c:axId val="652862912"/>
      </c:scatterChart>
      <c:valAx>
        <c:axId val="65285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2862912"/>
        <c:crosses val="autoZero"/>
        <c:crossBetween val="midCat"/>
      </c:valAx>
      <c:valAx>
        <c:axId val="6528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285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257176</xdr:colOff>
      <xdr:row>20</xdr:row>
      <xdr:rowOff>142876</xdr:rowOff>
    </xdr:from>
    <xdr:ext cx="717889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019176" y="4114801"/>
              <a:ext cx="7178890" cy="3130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2000" b="0"/>
                <a:t>Wini(a,t)</a:t>
              </a:r>
              <a14:m>
                <m:oMath xmlns:m="http://schemas.openxmlformats.org/officeDocument/2006/math">
                  <m:r>
                    <a:rPr lang="es-CL" sz="2000" b="0" i="1">
                      <a:latin typeface="Cambria Math" panose="02040503050406030204" pitchFamily="18" charset="0"/>
                    </a:rPr>
                    <m:t>=</m:t>
                  </m:r>
                  <m:r>
                    <m:rPr>
                      <m:sty m:val="p"/>
                    </m:rPr>
                    <a:rPr lang="es-CL" sz="2000" b="0" i="0">
                      <a:latin typeface="Cambria Math" panose="02040503050406030204" pitchFamily="18" charset="0"/>
                    </a:rPr>
                    <m:t>exp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⁡(</m:t>
                  </m:r>
                  <m:r>
                    <m:rPr>
                      <m:sty m:val="p"/>
                    </m:rPr>
                    <a:rPr lang="es-CL" sz="2000" b="0" i="0">
                      <a:latin typeface="Cambria Math" panose="02040503050406030204" pitchFamily="18" charset="0"/>
                    </a:rPr>
                    <m:t>ln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⁡(</m:t>
                  </m:r>
                </m:oMath>
              </a14:m>
              <a:r>
                <a:rPr lang="es-CL" sz="2000"/>
                <a:t>Wm(a,t)-0.5*(Wm(a+1,t+1)-Wm(a,t))</a:t>
              </a: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019176" y="4114801"/>
              <a:ext cx="7178890" cy="3130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2000" b="0"/>
                <a:t>Wini(a,t)</a:t>
              </a:r>
              <a:r>
                <a:rPr lang="es-CL" sz="2000" b="0" i="0">
                  <a:latin typeface="Cambria Math" panose="02040503050406030204" pitchFamily="18" charset="0"/>
                </a:rPr>
                <a:t>=exp⁡(ln⁡(</a:t>
              </a:r>
              <a:r>
                <a:rPr lang="es-CL" sz="2000"/>
                <a:t>Wm(a,t)-0.5*(Wm(a+1,t+1)-Wm(a,t))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387350</xdr:colOff>
      <xdr:row>0</xdr:row>
      <xdr:rowOff>171450</xdr:rowOff>
    </xdr:from>
    <xdr:to>
      <xdr:col>22</xdr:col>
      <xdr:colOff>387350</xdr:colOff>
      <xdr:row>15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A8F54E-A6AF-4E0D-B28E-78161D577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339725</xdr:colOff>
      <xdr:row>15</xdr:row>
      <xdr:rowOff>123825</xdr:rowOff>
    </xdr:from>
    <xdr:to>
      <xdr:col>22</xdr:col>
      <xdr:colOff>339725</xdr:colOff>
      <xdr:row>32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C999E7-4781-41E9-92FE-4FDC44CEF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0"/>
  <sheetViews>
    <sheetView workbookViewId="0">
      <selection activeCell="H4" sqref="H4:L13"/>
    </sheetView>
  </sheetViews>
  <sheetFormatPr baseColWidth="10" defaultRowHeight="15" x14ac:dyDescent="0.2"/>
  <sheetData>
    <row r="1" spans="2:19" x14ac:dyDescent="0.2">
      <c r="H1" s="1" t="s">
        <v>2</v>
      </c>
      <c r="I1" s="1"/>
      <c r="J1" s="1"/>
      <c r="K1" s="1"/>
      <c r="L1" s="1"/>
    </row>
    <row r="2" spans="2:19" x14ac:dyDescent="0.2">
      <c r="B2" t="s">
        <v>0</v>
      </c>
      <c r="H2" t="s">
        <v>1</v>
      </c>
    </row>
    <row r="3" spans="2:19" x14ac:dyDescent="0.2">
      <c r="B3" s="2">
        <v>0</v>
      </c>
      <c r="C3" s="2">
        <v>1</v>
      </c>
      <c r="D3" s="2">
        <v>2</v>
      </c>
      <c r="E3" s="2">
        <v>3</v>
      </c>
      <c r="F3" s="2">
        <v>4</v>
      </c>
      <c r="H3" s="2">
        <v>0</v>
      </c>
      <c r="I3" s="2">
        <v>1</v>
      </c>
      <c r="J3" s="2">
        <v>2</v>
      </c>
      <c r="K3" s="2">
        <v>3</v>
      </c>
      <c r="L3" s="2">
        <v>4</v>
      </c>
      <c r="O3" s="2">
        <v>0</v>
      </c>
      <c r="P3" s="2">
        <v>1</v>
      </c>
      <c r="Q3" s="2">
        <v>2</v>
      </c>
      <c r="R3" s="2">
        <v>3</v>
      </c>
      <c r="S3" s="2">
        <v>4</v>
      </c>
    </row>
    <row r="4" spans="2:19" ht="16" x14ac:dyDescent="0.2">
      <c r="B4" s="7">
        <v>8.585519927843011</v>
      </c>
      <c r="C4" s="7">
        <v>16.81870171005135</v>
      </c>
      <c r="D4" s="7">
        <v>26.112901220151684</v>
      </c>
      <c r="E4" s="7">
        <v>38.476136039399378</v>
      </c>
      <c r="F4" s="7">
        <v>47.370175864671083</v>
      </c>
      <c r="H4">
        <v>0.4</v>
      </c>
      <c r="I4">
        <v>3.2</v>
      </c>
      <c r="J4">
        <v>12.3</v>
      </c>
      <c r="K4">
        <v>29.7</v>
      </c>
      <c r="L4">
        <v>35.299999999999997</v>
      </c>
      <c r="N4" s="3"/>
      <c r="O4" s="5">
        <v>2.4</v>
      </c>
      <c r="P4" s="5">
        <v>9.3000000000000007</v>
      </c>
      <c r="Q4" s="5">
        <v>21.3</v>
      </c>
      <c r="R4" s="5">
        <v>33.5</v>
      </c>
      <c r="S4" s="5">
        <v>39.1</v>
      </c>
    </row>
    <row r="5" spans="2:19" ht="16" x14ac:dyDescent="0.2">
      <c r="B5" s="7">
        <v>10.11487027821906</v>
      </c>
      <c r="C5" s="7">
        <v>16.590752909893538</v>
      </c>
      <c r="D5" s="7">
        <v>26.285501697320509</v>
      </c>
      <c r="E5" s="7">
        <v>34.418154553363088</v>
      </c>
      <c r="F5" s="7">
        <v>46.155426075650496</v>
      </c>
      <c r="H5" s="4">
        <f>+EXP(LN(B5)-0.5*(LN(C6)-LN(B5)))</f>
        <v>7.9260392902341952</v>
      </c>
      <c r="I5" s="3">
        <f t="shared" ref="I5:I29" si="0">+GEOMEAN(C5,B4)</f>
        <v>11.934833041388153</v>
      </c>
      <c r="J5" s="3">
        <f t="shared" ref="J5:J29" si="1">+GEOMEAN(D5,C4)</f>
        <v>21.025889097640604</v>
      </c>
      <c r="K5" s="3">
        <f t="shared" ref="K5:K29" si="2">+GEOMEAN(E5,D4)</f>
        <v>29.979290685936586</v>
      </c>
      <c r="L5" s="3">
        <f t="shared" ref="L5:L29" si="3">+GEOMEAN(F5,E4)</f>
        <v>42.141220350663431</v>
      </c>
      <c r="N5" s="3"/>
      <c r="O5" s="6">
        <v>1.794435844492636</v>
      </c>
      <c r="P5" s="6">
        <v>8.5976741040818698</v>
      </c>
      <c r="Q5" s="6">
        <v>20.305171754998774</v>
      </c>
      <c r="R5" s="6">
        <v>34.676505014202334</v>
      </c>
      <c r="S5" s="6">
        <v>39.138472121430596</v>
      </c>
    </row>
    <row r="6" spans="2:19" ht="16" x14ac:dyDescent="0.2">
      <c r="B6" s="7">
        <v>7.245808765132792</v>
      </c>
      <c r="C6" s="7">
        <v>16.472841148131636</v>
      </c>
      <c r="D6" s="7">
        <v>25.747201082759197</v>
      </c>
      <c r="E6" s="7">
        <v>34.826727070112263</v>
      </c>
      <c r="F6" s="7">
        <v>49.882161152784867</v>
      </c>
      <c r="H6" s="4">
        <f t="shared" ref="H6:H27" si="4">+EXP(LN(B6)-0.5*(LN(C7)-LN(B6)))</f>
        <v>5.4302915436501049</v>
      </c>
      <c r="I6" s="3">
        <f t="shared" si="0"/>
        <v>12.908162197890938</v>
      </c>
      <c r="J6" s="3">
        <f t="shared" si="1"/>
        <v>20.667981306489544</v>
      </c>
      <c r="K6" s="3">
        <f t="shared" si="2"/>
        <v>30.256205867781141</v>
      </c>
      <c r="L6" s="3">
        <f t="shared" si="3"/>
        <v>41.434911994745612</v>
      </c>
      <c r="N6" s="3"/>
      <c r="O6" s="6">
        <v>1.2938315191708696</v>
      </c>
      <c r="P6" s="6">
        <v>7.3047929470998687</v>
      </c>
      <c r="Q6" s="6">
        <v>18.165902124584949</v>
      </c>
      <c r="R6" s="6">
        <v>28.201772993909444</v>
      </c>
      <c r="S6" s="6">
        <v>40.498024643184756</v>
      </c>
    </row>
    <row r="7" spans="2:19" ht="16" x14ac:dyDescent="0.2">
      <c r="B7" s="7">
        <v>7.6905242582533209</v>
      </c>
      <c r="C7" s="7">
        <v>12.900730703592542</v>
      </c>
      <c r="D7" s="7">
        <v>21.709855577123371</v>
      </c>
      <c r="E7" s="7">
        <v>31.395013703833026</v>
      </c>
      <c r="F7" s="7">
        <v>38.321049417930354</v>
      </c>
      <c r="H7" s="4">
        <f t="shared" si="4"/>
        <v>5.2688668331667374</v>
      </c>
      <c r="I7" s="3">
        <f t="shared" si="0"/>
        <v>9.6683104836733786</v>
      </c>
      <c r="J7" s="3">
        <f t="shared" si="1"/>
        <v>18.910922829699057</v>
      </c>
      <c r="K7" s="3">
        <f t="shared" si="2"/>
        <v>28.431210505860797</v>
      </c>
      <c r="L7" s="3">
        <f t="shared" si="3"/>
        <v>36.532132830133868</v>
      </c>
      <c r="N7" s="3"/>
      <c r="O7" s="6">
        <v>1.8894443627691184</v>
      </c>
      <c r="P7" s="6">
        <v>6.1749493925051731</v>
      </c>
      <c r="Q7" s="6">
        <v>16.926901665691805</v>
      </c>
      <c r="R7" s="6">
        <v>28.151376520518493</v>
      </c>
      <c r="S7" s="6">
        <v>34.626434988314926</v>
      </c>
    </row>
    <row r="8" spans="2:19" ht="16" x14ac:dyDescent="0.2">
      <c r="B8" s="7">
        <v>5.4491595336773466</v>
      </c>
      <c r="C8" s="7">
        <v>16.384507621430444</v>
      </c>
      <c r="D8" s="7">
        <v>23.510260504409782</v>
      </c>
      <c r="E8" s="7">
        <v>31.111034860631271</v>
      </c>
      <c r="F8" s="7">
        <v>46.002303249950288</v>
      </c>
      <c r="H8" s="4">
        <f t="shared" si="4"/>
        <v>3.2514397552804475</v>
      </c>
      <c r="I8" s="3">
        <f t="shared" si="0"/>
        <v>11.225215067968508</v>
      </c>
      <c r="J8" s="3">
        <f t="shared" si="1"/>
        <v>17.415497108572534</v>
      </c>
      <c r="K8" s="3">
        <f t="shared" si="2"/>
        <v>25.988768221659821</v>
      </c>
      <c r="L8" s="3">
        <f t="shared" si="3"/>
        <v>38.003196456878094</v>
      </c>
      <c r="N8" s="3"/>
      <c r="O8" s="6">
        <v>1.4230249470757708</v>
      </c>
      <c r="P8" s="6">
        <v>8.4196199439167092</v>
      </c>
      <c r="Q8" s="6">
        <v>17.001470524634037</v>
      </c>
      <c r="R8" s="6">
        <v>29.106872040808508</v>
      </c>
      <c r="S8" s="6">
        <v>35.653471079265202</v>
      </c>
    </row>
    <row r="9" spans="2:19" ht="16" x14ac:dyDescent="0.2">
      <c r="B9" s="7">
        <v>8.3214976081339671</v>
      </c>
      <c r="C9" s="7">
        <v>15.305134320310616</v>
      </c>
      <c r="D9" s="7">
        <v>22.069545999764969</v>
      </c>
      <c r="E9" s="7">
        <v>27.59302590679669</v>
      </c>
      <c r="F9" s="7">
        <v>44.152381272499134</v>
      </c>
      <c r="H9" s="4">
        <f t="shared" si="4"/>
        <v>5.8997392563724613</v>
      </c>
      <c r="I9" s="3">
        <f t="shared" si="0"/>
        <v>9.1323665386214632</v>
      </c>
      <c r="J9" s="3">
        <f t="shared" si="1"/>
        <v>19.015747280468862</v>
      </c>
      <c r="K9" s="3">
        <f t="shared" si="2"/>
        <v>25.469967160829203</v>
      </c>
      <c r="L9" s="3">
        <f t="shared" si="3"/>
        <v>37.062464474837661</v>
      </c>
      <c r="N9" s="3"/>
      <c r="O9" s="6">
        <v>2.9933259094191529</v>
      </c>
      <c r="P9" s="6">
        <v>8.0498447189992426</v>
      </c>
      <c r="Q9" s="6">
        <v>19.479989733056843</v>
      </c>
      <c r="R9" s="6">
        <v>28.099822063493569</v>
      </c>
      <c r="S9" s="6">
        <v>36.994188732826672</v>
      </c>
    </row>
    <row r="10" spans="2:19" ht="16" x14ac:dyDescent="0.2">
      <c r="B10" s="7">
        <v>9.2623343160518186</v>
      </c>
      <c r="C10" s="7">
        <v>16.555368115088378</v>
      </c>
      <c r="D10" s="7">
        <v>25.14961580276551</v>
      </c>
      <c r="E10" s="7">
        <v>32.210090062834503</v>
      </c>
      <c r="F10" s="7">
        <v>44.152381272499134</v>
      </c>
      <c r="H10" s="4">
        <f t="shared" si="4"/>
        <v>6.677590842990309</v>
      </c>
      <c r="I10" s="3">
        <f t="shared" si="0"/>
        <v>11.737353030879035</v>
      </c>
      <c r="J10" s="3">
        <f t="shared" si="1"/>
        <v>19.619333525008759</v>
      </c>
      <c r="K10" s="3">
        <f t="shared" si="2"/>
        <v>26.661996630003134</v>
      </c>
      <c r="L10" s="3">
        <f t="shared" si="3"/>
        <v>34.904122969913367</v>
      </c>
      <c r="N10" s="3"/>
      <c r="O10" s="6">
        <v>1.4000000000000001</v>
      </c>
      <c r="P10" s="6">
        <v>9.2951600308978009</v>
      </c>
      <c r="Q10" s="6">
        <v>18.590320061795602</v>
      </c>
      <c r="R10" s="6">
        <v>31.824990180674057</v>
      </c>
      <c r="S10" s="6">
        <v>36.522869547723111</v>
      </c>
    </row>
    <row r="11" spans="2:19" ht="16" x14ac:dyDescent="0.2">
      <c r="B11" s="7">
        <v>10.211235132682171</v>
      </c>
      <c r="C11" s="7">
        <v>17.820576415486183</v>
      </c>
      <c r="D11" s="7">
        <v>27.032985669277526</v>
      </c>
      <c r="E11" s="7">
        <v>32.518763552274528</v>
      </c>
      <c r="F11" s="7">
        <v>42.102252682940659</v>
      </c>
      <c r="H11" s="4">
        <f t="shared" si="4"/>
        <v>8.21376442323586</v>
      </c>
      <c r="I11" s="3">
        <f>+GEOMEAN(C11,B10)</f>
        <v>12.847573174143877</v>
      </c>
      <c r="J11" s="3">
        <f t="shared" si="1"/>
        <v>21.155165539527175</v>
      </c>
      <c r="K11" s="3">
        <f t="shared" si="2"/>
        <v>28.597804281459766</v>
      </c>
      <c r="L11" s="3">
        <f t="shared" si="3"/>
        <v>36.825498649247564</v>
      </c>
      <c r="N11" s="3"/>
      <c r="O11" s="6">
        <v>7.9511005527536884</v>
      </c>
      <c r="P11" s="6">
        <v>9.1536877814354156</v>
      </c>
      <c r="Q11" s="6">
        <v>18.26061335223984</v>
      </c>
      <c r="R11" s="6">
        <v>28.982753492378876</v>
      </c>
      <c r="S11" s="6">
        <v>37.448364450266716</v>
      </c>
    </row>
    <row r="12" spans="2:19" ht="16" x14ac:dyDescent="0.2">
      <c r="B12" s="7">
        <v>8.9079167819505081</v>
      </c>
      <c r="C12" s="7">
        <v>15.781575036967755</v>
      </c>
      <c r="D12" s="7">
        <v>24.640985521342685</v>
      </c>
      <c r="E12" s="7">
        <v>32.071579492479302</v>
      </c>
      <c r="F12" s="7">
        <v>42.642294680340598</v>
      </c>
      <c r="H12" s="4">
        <f t="shared" si="4"/>
        <v>7.2689838264788262</v>
      </c>
      <c r="I12" s="3">
        <f t="shared" si="0"/>
        <v>12.694462314983848</v>
      </c>
      <c r="J12" s="3">
        <f t="shared" si="1"/>
        <v>20.955108337490788</v>
      </c>
      <c r="K12" s="3">
        <f t="shared" si="2"/>
        <v>29.444703238635093</v>
      </c>
      <c r="L12" s="3">
        <f t="shared" si="3"/>
        <v>37.238081288331841</v>
      </c>
      <c r="N12" s="3"/>
      <c r="O12" s="6">
        <v>4.9376107582514033</v>
      </c>
      <c r="P12" s="6">
        <v>12.74401820463232</v>
      </c>
      <c r="Q12" s="6">
        <v>22.345469339443287</v>
      </c>
      <c r="R12" s="6">
        <v>30.353088804930543</v>
      </c>
      <c r="S12" s="6">
        <v>38.203402989786134</v>
      </c>
    </row>
    <row r="13" spans="2:19" ht="16" x14ac:dyDescent="0.2">
      <c r="B13" s="7">
        <v>7.5894946726308641</v>
      </c>
      <c r="C13" s="7">
        <v>13.377687554050407</v>
      </c>
      <c r="D13" s="7">
        <v>21.734954633640605</v>
      </c>
      <c r="E13" s="7">
        <v>29.676874811434004</v>
      </c>
      <c r="F13" s="7">
        <v>40.74338705572471</v>
      </c>
      <c r="H13" s="4" t="e">
        <f t="shared" si="4"/>
        <v>#NUM!</v>
      </c>
      <c r="I13" s="3">
        <f t="shared" si="0"/>
        <v>10.916378862352483</v>
      </c>
      <c r="J13" s="3">
        <f t="shared" si="1"/>
        <v>18.520578216564655</v>
      </c>
      <c r="K13" s="3">
        <f t="shared" si="2"/>
        <v>27.041957076869355</v>
      </c>
      <c r="L13" s="3">
        <f t="shared" si="3"/>
        <v>36.148371702616529</v>
      </c>
      <c r="N13" s="3"/>
      <c r="O13" s="6">
        <v>3.4044089061098401</v>
      </c>
      <c r="P13" s="6">
        <v>15.648003067484362</v>
      </c>
      <c r="Q13" s="6">
        <v>20.607037632808847</v>
      </c>
      <c r="R13" s="6">
        <v>33.87565497521782</v>
      </c>
      <c r="S13" s="6">
        <v>39.343995729971297</v>
      </c>
    </row>
    <row r="14" spans="2:19" ht="16" x14ac:dyDescent="0.2">
      <c r="H14" s="4" t="e">
        <f t="shared" si="4"/>
        <v>#NUM!</v>
      </c>
      <c r="I14" s="3">
        <f t="shared" si="0"/>
        <v>7.5894946726308641</v>
      </c>
      <c r="J14" s="3">
        <f t="shared" si="1"/>
        <v>13.377687554050407</v>
      </c>
      <c r="K14" s="3">
        <f t="shared" si="2"/>
        <v>21.734954633640605</v>
      </c>
      <c r="L14" s="3">
        <f t="shared" si="3"/>
        <v>29.676874811434004</v>
      </c>
      <c r="N14" s="3"/>
      <c r="O14" s="6">
        <v>2.1817424229271429</v>
      </c>
      <c r="P14" s="6">
        <v>8.1914589665089572</v>
      </c>
      <c r="Q14" s="6">
        <v>24.222716610652903</v>
      </c>
      <c r="R14" s="6">
        <v>33.167755426015795</v>
      </c>
      <c r="S14" s="6">
        <v>39.895488466742698</v>
      </c>
    </row>
    <row r="15" spans="2:19" ht="16" x14ac:dyDescent="0.2">
      <c r="H15" s="4" t="e">
        <f t="shared" si="4"/>
        <v>#NUM!</v>
      </c>
      <c r="I15" s="3" t="e">
        <f t="shared" si="0"/>
        <v>#NUM!</v>
      </c>
      <c r="J15" s="3" t="e">
        <f t="shared" si="1"/>
        <v>#NUM!</v>
      </c>
      <c r="K15" s="3" t="e">
        <f t="shared" si="2"/>
        <v>#NUM!</v>
      </c>
      <c r="L15" s="3" t="e">
        <f t="shared" si="3"/>
        <v>#NUM!</v>
      </c>
      <c r="N15" s="3"/>
      <c r="O15" s="6">
        <v>1.9798989873223332</v>
      </c>
      <c r="P15" s="6">
        <v>8.9173987238431813</v>
      </c>
      <c r="Q15" s="6">
        <v>16.28189178197669</v>
      </c>
      <c r="R15" s="6">
        <v>28.554159066587832</v>
      </c>
      <c r="S15" s="6">
        <v>38.499870129651086</v>
      </c>
    </row>
    <row r="16" spans="2:19" ht="16" x14ac:dyDescent="0.2">
      <c r="H16" s="4" t="e">
        <f t="shared" si="4"/>
        <v>#NUM!</v>
      </c>
      <c r="I16" s="3" t="e">
        <f t="shared" si="0"/>
        <v>#NUM!</v>
      </c>
      <c r="J16" s="3" t="e">
        <f t="shared" si="1"/>
        <v>#NUM!</v>
      </c>
      <c r="K16" s="3" t="e">
        <f t="shared" si="2"/>
        <v>#NUM!</v>
      </c>
      <c r="L16" s="3" t="e">
        <f t="shared" si="3"/>
        <v>#NUM!</v>
      </c>
      <c r="N16" s="3"/>
      <c r="O16" s="6">
        <v>2.9393876913398138</v>
      </c>
      <c r="P16" s="6">
        <v>7.7633755544865926</v>
      </c>
      <c r="Q16" s="6">
        <v>18.879088961070128</v>
      </c>
      <c r="R16" s="6">
        <v>27.90035842063682</v>
      </c>
      <c r="S16" s="6">
        <v>33.084890811365845</v>
      </c>
    </row>
    <row r="17" spans="8:19" ht="16" x14ac:dyDescent="0.2">
      <c r="H17" s="4" t="e">
        <f t="shared" si="4"/>
        <v>#NUM!</v>
      </c>
      <c r="I17" s="3" t="e">
        <f t="shared" si="0"/>
        <v>#NUM!</v>
      </c>
      <c r="J17" s="3" t="e">
        <f t="shared" si="1"/>
        <v>#NUM!</v>
      </c>
      <c r="K17" s="3" t="e">
        <f t="shared" si="2"/>
        <v>#NUM!</v>
      </c>
      <c r="L17" s="3" t="e">
        <f t="shared" si="3"/>
        <v>#NUM!</v>
      </c>
      <c r="N17" s="3"/>
      <c r="O17" s="6">
        <v>5.1575187832910503</v>
      </c>
      <c r="P17" s="6">
        <v>7.4215901261117896</v>
      </c>
      <c r="Q17" s="6">
        <v>15.566309774638302</v>
      </c>
      <c r="R17" s="6">
        <v>25.644102635888821</v>
      </c>
      <c r="S17" s="6">
        <v>37.784388310517876</v>
      </c>
    </row>
    <row r="18" spans="8:19" ht="16" x14ac:dyDescent="0.2">
      <c r="H18" s="4" t="e">
        <f t="shared" si="4"/>
        <v>#NUM!</v>
      </c>
      <c r="I18" s="3" t="e">
        <f t="shared" si="0"/>
        <v>#NUM!</v>
      </c>
      <c r="J18" s="3" t="e">
        <f t="shared" si="1"/>
        <v>#NUM!</v>
      </c>
      <c r="K18" s="3" t="e">
        <f t="shared" si="2"/>
        <v>#NUM!</v>
      </c>
      <c r="L18" s="3" t="e">
        <f t="shared" si="3"/>
        <v>#NUM!</v>
      </c>
      <c r="N18" s="3"/>
      <c r="O18" s="6">
        <v>4.991993589739474</v>
      </c>
      <c r="P18" s="6">
        <v>9.2260500757366355</v>
      </c>
      <c r="Q18" s="6">
        <v>13.736811857195978</v>
      </c>
      <c r="R18" s="6">
        <v>21.053503271427299</v>
      </c>
      <c r="S18" s="6">
        <v>27.229763127871678</v>
      </c>
    </row>
    <row r="19" spans="8:19" ht="16" x14ac:dyDescent="0.2">
      <c r="H19" s="4" t="e">
        <f t="shared" si="4"/>
        <v>#NUM!</v>
      </c>
      <c r="I19" s="3" t="e">
        <f t="shared" si="0"/>
        <v>#NUM!</v>
      </c>
      <c r="J19" s="3" t="e">
        <f t="shared" si="1"/>
        <v>#NUM!</v>
      </c>
      <c r="K19" s="3" t="e">
        <f t="shared" si="2"/>
        <v>#NUM!</v>
      </c>
      <c r="L19" s="3" t="e">
        <f t="shared" si="3"/>
        <v>#NUM!</v>
      </c>
      <c r="N19" s="3"/>
      <c r="O19" s="6">
        <v>1.8708286933869707</v>
      </c>
      <c r="P19" s="6">
        <v>11.820744477400735</v>
      </c>
      <c r="Q19" s="6">
        <v>16.666133324799727</v>
      </c>
      <c r="R19" s="6">
        <v>23.558437978779494</v>
      </c>
      <c r="S19" s="6">
        <v>28.578838324886473</v>
      </c>
    </row>
    <row r="20" spans="8:19" ht="16" x14ac:dyDescent="0.2">
      <c r="H20" s="4" t="e">
        <f t="shared" si="4"/>
        <v>#NUM!</v>
      </c>
      <c r="I20" s="3" t="e">
        <f t="shared" si="0"/>
        <v>#NUM!</v>
      </c>
      <c r="J20" s="3" t="e">
        <f t="shared" si="1"/>
        <v>#NUM!</v>
      </c>
      <c r="K20" s="3" t="e">
        <f t="shared" si="2"/>
        <v>#NUM!</v>
      </c>
      <c r="L20" s="3" t="e">
        <f t="shared" si="3"/>
        <v>#NUM!</v>
      </c>
      <c r="N20" s="3"/>
      <c r="O20" s="6">
        <v>2.2759613353482084</v>
      </c>
      <c r="P20" s="6">
        <v>8.2158383625774913</v>
      </c>
      <c r="Q20" s="6">
        <v>19.572429588581997</v>
      </c>
      <c r="R20" s="6">
        <v>28.433782724076657</v>
      </c>
      <c r="S20" s="6">
        <v>38.183766184073569</v>
      </c>
    </row>
    <row r="21" spans="8:19" ht="16" x14ac:dyDescent="0.2">
      <c r="H21" s="4" t="e">
        <f t="shared" si="4"/>
        <v>#NUM!</v>
      </c>
      <c r="I21" s="3" t="e">
        <f t="shared" si="0"/>
        <v>#NUM!</v>
      </c>
      <c r="J21" s="3" t="e">
        <f t="shared" si="1"/>
        <v>#NUM!</v>
      </c>
      <c r="K21" s="3" t="e">
        <f t="shared" si="2"/>
        <v>#NUM!</v>
      </c>
      <c r="L21" s="3" t="e">
        <f t="shared" si="3"/>
        <v>#NUM!</v>
      </c>
      <c r="N21" s="3"/>
      <c r="O21" s="6">
        <v>2.9495762407505253</v>
      </c>
      <c r="P21" s="6">
        <v>13.243111416883874</v>
      </c>
      <c r="Q21" s="6">
        <v>18.66279721799495</v>
      </c>
      <c r="R21" s="6">
        <v>27.324714088165681</v>
      </c>
      <c r="S21" s="6">
        <v>34.777291441398944</v>
      </c>
    </row>
    <row r="22" spans="8:19" ht="16" x14ac:dyDescent="0.2">
      <c r="H22" s="4" t="e">
        <f t="shared" si="4"/>
        <v>#NUM!</v>
      </c>
      <c r="I22" s="3" t="e">
        <f t="shared" si="0"/>
        <v>#NUM!</v>
      </c>
      <c r="J22" s="3" t="e">
        <f t="shared" si="1"/>
        <v>#NUM!</v>
      </c>
      <c r="K22" s="3" t="e">
        <f t="shared" si="2"/>
        <v>#NUM!</v>
      </c>
      <c r="L22" s="3" t="e">
        <f t="shared" si="3"/>
        <v>#NUM!</v>
      </c>
      <c r="N22" s="3"/>
      <c r="O22" s="6">
        <v>2.6720778431774774</v>
      </c>
      <c r="P22" s="6">
        <v>8.1670067956381676</v>
      </c>
      <c r="Q22" s="6">
        <v>24.243762084297067</v>
      </c>
      <c r="R22" s="6">
        <v>26.539404665515768</v>
      </c>
      <c r="S22" s="6">
        <v>34.278856457005681</v>
      </c>
    </row>
    <row r="23" spans="8:19" ht="16" x14ac:dyDescent="0.2">
      <c r="H23" s="4" t="e">
        <f t="shared" si="4"/>
        <v>#NUM!</v>
      </c>
      <c r="I23" s="3" t="e">
        <f t="shared" si="0"/>
        <v>#NUM!</v>
      </c>
      <c r="J23" s="3" t="e">
        <f t="shared" si="1"/>
        <v>#NUM!</v>
      </c>
      <c r="K23" s="3" t="e">
        <f t="shared" si="2"/>
        <v>#NUM!</v>
      </c>
      <c r="L23" s="3" t="e">
        <f t="shared" si="3"/>
        <v>#NUM!</v>
      </c>
      <c r="N23" s="3"/>
      <c r="O23" s="6">
        <v>2.6457513110645907</v>
      </c>
      <c r="P23" s="6">
        <v>6.9606034221179414</v>
      </c>
      <c r="Q23" s="6">
        <v>13.691238074038447</v>
      </c>
      <c r="R23" s="6">
        <v>27.002222130780275</v>
      </c>
      <c r="S23" s="6">
        <v>29.324904091914778</v>
      </c>
    </row>
    <row r="24" spans="8:19" x14ac:dyDescent="0.2">
      <c r="H24" s="4" t="e">
        <f t="shared" si="4"/>
        <v>#NUM!</v>
      </c>
      <c r="I24" s="3" t="e">
        <f t="shared" si="0"/>
        <v>#NUM!</v>
      </c>
      <c r="J24" s="3" t="e">
        <f t="shared" si="1"/>
        <v>#NUM!</v>
      </c>
      <c r="K24" s="3" t="e">
        <f t="shared" si="2"/>
        <v>#NUM!</v>
      </c>
      <c r="L24" s="3" t="e">
        <f t="shared" si="3"/>
        <v>#NUM!</v>
      </c>
      <c r="N24" s="3"/>
    </row>
    <row r="25" spans="8:19" x14ac:dyDescent="0.2">
      <c r="H25" s="4" t="e">
        <f t="shared" si="4"/>
        <v>#NUM!</v>
      </c>
      <c r="I25" s="3" t="e">
        <f t="shared" si="0"/>
        <v>#NUM!</v>
      </c>
      <c r="J25" s="3" t="e">
        <f t="shared" si="1"/>
        <v>#NUM!</v>
      </c>
      <c r="K25" s="3" t="e">
        <f t="shared" si="2"/>
        <v>#NUM!</v>
      </c>
      <c r="L25" s="3" t="e">
        <f t="shared" si="3"/>
        <v>#NUM!</v>
      </c>
      <c r="N25" s="3"/>
    </row>
    <row r="26" spans="8:19" x14ac:dyDescent="0.2">
      <c r="H26" s="4" t="e">
        <f t="shared" si="4"/>
        <v>#NUM!</v>
      </c>
      <c r="I26" s="3" t="e">
        <f t="shared" si="0"/>
        <v>#NUM!</v>
      </c>
      <c r="J26" s="3" t="e">
        <f t="shared" si="1"/>
        <v>#NUM!</v>
      </c>
      <c r="K26" s="3" t="e">
        <f t="shared" si="2"/>
        <v>#NUM!</v>
      </c>
      <c r="L26" s="3" t="e">
        <f t="shared" si="3"/>
        <v>#NUM!</v>
      </c>
      <c r="N26" s="3"/>
    </row>
    <row r="27" spans="8:19" x14ac:dyDescent="0.2">
      <c r="H27" s="4" t="e">
        <f t="shared" si="4"/>
        <v>#NUM!</v>
      </c>
      <c r="I27" s="3" t="e">
        <f t="shared" si="0"/>
        <v>#NUM!</v>
      </c>
      <c r="J27" s="3" t="e">
        <f t="shared" si="1"/>
        <v>#NUM!</v>
      </c>
      <c r="K27" s="3" t="e">
        <f t="shared" si="2"/>
        <v>#NUM!</v>
      </c>
      <c r="L27" s="3" t="e">
        <f t="shared" si="3"/>
        <v>#NUM!</v>
      </c>
      <c r="N27" s="3"/>
    </row>
    <row r="28" spans="8:19" x14ac:dyDescent="0.2">
      <c r="H28" s="4" t="e">
        <f>+EXP(LN(B28)-0.5*(LN(C29)-LN(B28)))</f>
        <v>#NUM!</v>
      </c>
      <c r="I28" s="3" t="e">
        <f t="shared" si="0"/>
        <v>#NUM!</v>
      </c>
      <c r="J28" s="3" t="e">
        <f t="shared" si="1"/>
        <v>#NUM!</v>
      </c>
      <c r="K28" s="3" t="e">
        <f t="shared" si="2"/>
        <v>#NUM!</v>
      </c>
      <c r="L28" s="3" t="e">
        <f t="shared" si="3"/>
        <v>#NUM!</v>
      </c>
      <c r="N28" s="3"/>
    </row>
    <row r="29" spans="8:19" x14ac:dyDescent="0.2">
      <c r="H29" s="4" t="e">
        <f>+EXP(LN(B29)-0.5*(LN(C30)-LN(B29)))</f>
        <v>#NUM!</v>
      </c>
      <c r="I29" s="3" t="e">
        <f t="shared" si="0"/>
        <v>#NUM!</v>
      </c>
      <c r="J29" s="3" t="e">
        <f t="shared" si="1"/>
        <v>#NUM!</v>
      </c>
      <c r="K29" s="3" t="e">
        <f t="shared" si="2"/>
        <v>#NUM!</v>
      </c>
      <c r="L29" s="3" t="e">
        <f t="shared" si="3"/>
        <v>#NUM!</v>
      </c>
      <c r="N29" s="3"/>
    </row>
    <row r="30" spans="8:19" x14ac:dyDescent="0.2">
      <c r="H30" s="4" t="e">
        <f>+H29</f>
        <v>#NUM!</v>
      </c>
      <c r="I30" s="3" t="e">
        <f>+GEOMEAN(C30,B29)</f>
        <v>#NUM!</v>
      </c>
      <c r="J30" s="3" t="e">
        <f t="shared" ref="J30" si="5">+GEOMEAN(D30,C29)</f>
        <v>#NUM!</v>
      </c>
      <c r="K30" s="3" t="e">
        <f t="shared" ref="K30" si="6">+GEOMEAN(E30,D29)</f>
        <v>#NUM!</v>
      </c>
      <c r="L30" s="3" t="e">
        <f t="shared" ref="L30" si="7">+GEOMEAN(F30,E29)</f>
        <v>#NUM!</v>
      </c>
      <c r="N30" s="3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47"/>
  <sheetViews>
    <sheetView tabSelected="1" zoomScale="80" zoomScaleNormal="80" workbookViewId="0">
      <selection activeCell="L35" sqref="L35"/>
    </sheetView>
  </sheetViews>
  <sheetFormatPr baseColWidth="10" defaultRowHeight="15" x14ac:dyDescent="0.2"/>
  <cols>
    <col min="2" max="2" width="12.6640625" customWidth="1"/>
    <col min="10" max="10" width="15.6640625" customWidth="1"/>
  </cols>
  <sheetData>
    <row r="1" spans="2:15" x14ac:dyDescent="0.2">
      <c r="C1" s="21" t="s">
        <v>0</v>
      </c>
      <c r="D1" s="21"/>
      <c r="E1" s="21"/>
      <c r="F1" s="21"/>
      <c r="G1" s="21"/>
      <c r="K1" s="20" t="s">
        <v>1</v>
      </c>
      <c r="L1" s="20"/>
      <c r="M1" s="20"/>
      <c r="N1" s="20"/>
      <c r="O1" s="20"/>
    </row>
    <row r="2" spans="2:15" x14ac:dyDescent="0.2">
      <c r="B2" s="17" t="s">
        <v>35</v>
      </c>
      <c r="C2" s="17">
        <v>0</v>
      </c>
      <c r="D2" s="17">
        <v>1</v>
      </c>
      <c r="E2" s="17">
        <v>2</v>
      </c>
      <c r="F2" s="17">
        <v>3</v>
      </c>
      <c r="G2" s="17">
        <v>4</v>
      </c>
      <c r="J2" s="17" t="s">
        <v>36</v>
      </c>
      <c r="K2" s="14">
        <v>0</v>
      </c>
      <c r="L2" s="14">
        <v>1</v>
      </c>
      <c r="M2" s="14">
        <v>2</v>
      </c>
      <c r="N2" s="14">
        <v>3</v>
      </c>
      <c r="O2" s="14">
        <v>4</v>
      </c>
    </row>
    <row r="3" spans="2:15" x14ac:dyDescent="0.2">
      <c r="B3" s="11" t="s">
        <v>3</v>
      </c>
      <c r="C3" s="11">
        <v>5.6</v>
      </c>
      <c r="D3" s="11">
        <v>15.5</v>
      </c>
      <c r="E3" s="11">
        <v>29.4</v>
      </c>
      <c r="F3" s="11">
        <v>38.200000000000003</v>
      </c>
      <c r="G3" s="11">
        <v>40.1</v>
      </c>
      <c r="H3" s="3">
        <f t="shared" ref="H3:H34" si="0">+AVERAGE(C3:G3)</f>
        <v>25.76</v>
      </c>
      <c r="J3" s="11" t="s">
        <v>3</v>
      </c>
      <c r="K3" s="11">
        <v>2.4</v>
      </c>
      <c r="L3" s="11">
        <v>9.3000000000000007</v>
      </c>
      <c r="M3" s="11">
        <v>21.3</v>
      </c>
      <c r="N3" s="11">
        <v>33.5</v>
      </c>
      <c r="O3" s="11">
        <v>39.1</v>
      </c>
    </row>
    <row r="4" spans="2:15" x14ac:dyDescent="0.2">
      <c r="B4" s="11" t="s">
        <v>4</v>
      </c>
      <c r="C4" s="11">
        <v>4.5999999999999996</v>
      </c>
      <c r="D4" s="11">
        <v>13.2</v>
      </c>
      <c r="E4" s="11">
        <v>26.6</v>
      </c>
      <c r="F4" s="11">
        <v>40.9</v>
      </c>
      <c r="G4" s="11">
        <v>40.1</v>
      </c>
      <c r="H4" s="3">
        <f t="shared" si="0"/>
        <v>25.080000000000002</v>
      </c>
      <c r="J4" s="11" t="s">
        <v>4</v>
      </c>
      <c r="K4" s="15">
        <f t="shared" ref="K4:K34" si="1">+EXP(LN(C4)-0.5*(LN(D5)-LN(C4)))</f>
        <v>2.896728237643051</v>
      </c>
      <c r="L4" s="16">
        <f t="shared" ref="L4:L32" si="2">+GEOMEAN(D4,C3)</f>
        <v>8.5976741040818698</v>
      </c>
      <c r="M4" s="16">
        <f t="shared" ref="M4:M33" si="3">+GEOMEAN(E4,D3)</f>
        <v>20.305171754998774</v>
      </c>
      <c r="N4" s="16">
        <f t="shared" ref="N4:N33" si="4">+GEOMEAN(F4,E3)</f>
        <v>34.676505014202334</v>
      </c>
      <c r="O4" s="16">
        <f t="shared" ref="O4:O33" si="5">+GEOMEAN(G4,F3)</f>
        <v>39.138472121430596</v>
      </c>
    </row>
    <row r="5" spans="2:15" x14ac:dyDescent="0.2">
      <c r="B5" s="11" t="s">
        <v>5</v>
      </c>
      <c r="C5" s="11">
        <v>3.1</v>
      </c>
      <c r="D5" s="11">
        <v>11.6</v>
      </c>
      <c r="E5" s="11">
        <v>25</v>
      </c>
      <c r="F5" s="11">
        <v>29.9</v>
      </c>
      <c r="G5" s="11">
        <v>40.1</v>
      </c>
      <c r="H5" s="3">
        <f t="shared" si="0"/>
        <v>21.939999999999998</v>
      </c>
      <c r="J5" s="11" t="s">
        <v>5</v>
      </c>
      <c r="K5" s="15">
        <f t="shared" si="1"/>
        <v>1.5562880582736613</v>
      </c>
      <c r="L5" s="16">
        <f t="shared" si="2"/>
        <v>7.3047929470998687</v>
      </c>
      <c r="M5" s="16">
        <f t="shared" si="3"/>
        <v>18.165902124584949</v>
      </c>
      <c r="N5" s="16">
        <f t="shared" si="4"/>
        <v>28.201772993909444</v>
      </c>
      <c r="O5" s="16">
        <f t="shared" si="5"/>
        <v>40.498024643184756</v>
      </c>
    </row>
    <row r="6" spans="2:15" x14ac:dyDescent="0.2">
      <c r="B6" s="11" t="s">
        <v>6</v>
      </c>
      <c r="C6" s="11">
        <v>5.0999999999999996</v>
      </c>
      <c r="D6" s="11">
        <v>12.3</v>
      </c>
      <c r="E6" s="11">
        <v>24.7</v>
      </c>
      <c r="F6" s="11">
        <v>31.7</v>
      </c>
      <c r="G6" s="11">
        <v>40.1</v>
      </c>
      <c r="H6" s="3">
        <f t="shared" si="0"/>
        <v>22.78</v>
      </c>
      <c r="J6" s="11" t="s">
        <v>6</v>
      </c>
      <c r="K6" s="15">
        <f t="shared" si="1"/>
        <v>3.0892130729478575</v>
      </c>
      <c r="L6" s="16">
        <f t="shared" si="2"/>
        <v>6.1749493925051731</v>
      </c>
      <c r="M6" s="16">
        <f t="shared" si="3"/>
        <v>16.926901665691805</v>
      </c>
      <c r="N6" s="16">
        <f t="shared" si="4"/>
        <v>28.151376520518493</v>
      </c>
      <c r="O6" s="16">
        <f t="shared" si="5"/>
        <v>34.626434988314926</v>
      </c>
    </row>
    <row r="7" spans="2:15" x14ac:dyDescent="0.2">
      <c r="B7" s="11" t="s">
        <v>7</v>
      </c>
      <c r="C7" s="11">
        <v>4.5</v>
      </c>
      <c r="D7" s="11">
        <v>13.9</v>
      </c>
      <c r="E7" s="11">
        <v>23.5</v>
      </c>
      <c r="F7" s="11">
        <v>34.299999999999997</v>
      </c>
      <c r="G7" s="12">
        <v>40.1</v>
      </c>
      <c r="H7" s="3">
        <f t="shared" si="0"/>
        <v>23.259999999999998</v>
      </c>
      <c r="J7" s="11" t="s">
        <v>7</v>
      </c>
      <c r="K7" s="15">
        <f t="shared" si="1"/>
        <v>2.515576474687264</v>
      </c>
      <c r="L7" s="16">
        <f t="shared" si="2"/>
        <v>8.4196199439167092</v>
      </c>
      <c r="M7" s="16">
        <f t="shared" si="3"/>
        <v>17.001470524634037</v>
      </c>
      <c r="N7" s="16">
        <f t="shared" si="4"/>
        <v>29.106872040808508</v>
      </c>
      <c r="O7" s="16">
        <f t="shared" si="5"/>
        <v>35.653471079265202</v>
      </c>
    </row>
    <row r="8" spans="2:15" x14ac:dyDescent="0.2">
      <c r="B8" s="11" t="s">
        <v>8</v>
      </c>
      <c r="C8" s="11">
        <v>6.4</v>
      </c>
      <c r="D8" s="11">
        <v>14.4</v>
      </c>
      <c r="E8" s="11">
        <v>27.3</v>
      </c>
      <c r="F8" s="11">
        <v>33.6</v>
      </c>
      <c r="G8" s="13">
        <v>39.9</v>
      </c>
      <c r="H8" s="3">
        <f t="shared" si="0"/>
        <v>24.32</v>
      </c>
      <c r="J8" s="11" t="s">
        <v>8</v>
      </c>
      <c r="K8" s="15">
        <f t="shared" si="1"/>
        <v>4.4065943850182165</v>
      </c>
      <c r="L8" s="16">
        <f t="shared" si="2"/>
        <v>8.0498447189992426</v>
      </c>
      <c r="M8" s="16">
        <f t="shared" si="3"/>
        <v>19.479989733056843</v>
      </c>
      <c r="N8" s="16">
        <f t="shared" si="4"/>
        <v>28.099822063493569</v>
      </c>
      <c r="O8" s="16">
        <f t="shared" si="5"/>
        <v>36.994188732826672</v>
      </c>
    </row>
    <row r="9" spans="2:15" x14ac:dyDescent="0.2">
      <c r="B9" s="11" t="s">
        <v>9</v>
      </c>
      <c r="C9" s="11">
        <v>4.9000000000000004</v>
      </c>
      <c r="D9" s="11">
        <v>13.5</v>
      </c>
      <c r="E9" s="11">
        <v>24</v>
      </c>
      <c r="F9" s="11">
        <v>37.1</v>
      </c>
      <c r="G9" s="11">
        <v>39.700000000000003</v>
      </c>
      <c r="H9" s="3">
        <f t="shared" si="0"/>
        <v>23.84</v>
      </c>
      <c r="J9" s="11" t="s">
        <v>9</v>
      </c>
      <c r="K9" s="15">
        <f t="shared" si="1"/>
        <v>2.622986557253423</v>
      </c>
      <c r="L9" s="16">
        <f t="shared" si="2"/>
        <v>9.2951600308978009</v>
      </c>
      <c r="M9" s="16">
        <f t="shared" si="3"/>
        <v>18.590320061795602</v>
      </c>
      <c r="N9" s="16">
        <f t="shared" si="4"/>
        <v>31.824990180674057</v>
      </c>
      <c r="O9" s="16">
        <f t="shared" si="5"/>
        <v>36.522869547723111</v>
      </c>
    </row>
    <row r="10" spans="2:15" x14ac:dyDescent="0.2">
      <c r="B10" s="11" t="s">
        <v>10</v>
      </c>
      <c r="C10" s="11">
        <v>10.9</v>
      </c>
      <c r="D10" s="11">
        <v>17.100000000000001</v>
      </c>
      <c r="E10" s="11">
        <v>24.7</v>
      </c>
      <c r="F10" s="11">
        <v>35</v>
      </c>
      <c r="G10" s="11">
        <v>37.799999999999997</v>
      </c>
      <c r="H10" s="3">
        <f t="shared" si="0"/>
        <v>25.1</v>
      </c>
      <c r="J10" s="11" t="s">
        <v>10</v>
      </c>
      <c r="K10" s="15">
        <f t="shared" si="1"/>
        <v>9.3228052637914285</v>
      </c>
      <c r="L10" s="16">
        <f t="shared" si="2"/>
        <v>9.1536877814354156</v>
      </c>
      <c r="M10" s="16">
        <f t="shared" si="3"/>
        <v>18.26061335223984</v>
      </c>
      <c r="N10" s="16">
        <f t="shared" si="4"/>
        <v>28.982753492378876</v>
      </c>
      <c r="O10" s="16">
        <f t="shared" si="5"/>
        <v>37.448364450266716</v>
      </c>
    </row>
    <row r="11" spans="2:15" x14ac:dyDescent="0.2">
      <c r="B11" s="11" t="s">
        <v>11</v>
      </c>
      <c r="C11" s="11">
        <v>10.6</v>
      </c>
      <c r="D11" s="11">
        <v>14.9</v>
      </c>
      <c r="E11" s="11">
        <v>29.2</v>
      </c>
      <c r="F11" s="11">
        <v>37.299999999999997</v>
      </c>
      <c r="G11" s="11">
        <v>41.7</v>
      </c>
      <c r="H11" s="3">
        <f t="shared" si="0"/>
        <v>26.74</v>
      </c>
      <c r="J11" s="11" t="s">
        <v>11</v>
      </c>
      <c r="K11" s="15">
        <f t="shared" si="1"/>
        <v>7.180468940057759</v>
      </c>
      <c r="L11" s="16">
        <f t="shared" si="2"/>
        <v>12.74401820463232</v>
      </c>
      <c r="M11" s="16">
        <f t="shared" si="3"/>
        <v>22.345469339443287</v>
      </c>
      <c r="N11" s="16">
        <f t="shared" si="4"/>
        <v>30.353088804930543</v>
      </c>
      <c r="O11" s="16">
        <f t="shared" si="5"/>
        <v>38.203402989786134</v>
      </c>
    </row>
    <row r="12" spans="2:15" x14ac:dyDescent="0.2">
      <c r="B12" s="11" t="s">
        <v>12</v>
      </c>
      <c r="C12" s="11">
        <v>6.1</v>
      </c>
      <c r="D12" s="11">
        <v>23.1</v>
      </c>
      <c r="E12" s="11">
        <v>28.5</v>
      </c>
      <c r="F12" s="11">
        <v>39.299999999999997</v>
      </c>
      <c r="G12" s="11">
        <v>41.5</v>
      </c>
      <c r="H12" s="3">
        <f t="shared" si="0"/>
        <v>27.7</v>
      </c>
      <c r="J12" s="11" t="s">
        <v>12</v>
      </c>
      <c r="K12" s="15">
        <f t="shared" si="1"/>
        <v>4.5425363359731481</v>
      </c>
      <c r="L12" s="16">
        <f t="shared" si="2"/>
        <v>15.648003067484362</v>
      </c>
      <c r="M12" s="16">
        <f t="shared" si="3"/>
        <v>20.607037632808847</v>
      </c>
      <c r="N12" s="16">
        <f t="shared" si="4"/>
        <v>33.87565497521782</v>
      </c>
      <c r="O12" s="16">
        <f t="shared" si="5"/>
        <v>39.343995729971297</v>
      </c>
    </row>
    <row r="13" spans="2:15" x14ac:dyDescent="0.2">
      <c r="B13" s="11" t="s">
        <v>13</v>
      </c>
      <c r="C13" s="11">
        <v>5.6</v>
      </c>
      <c r="D13" s="11">
        <v>11</v>
      </c>
      <c r="E13" s="11">
        <v>25.4</v>
      </c>
      <c r="F13" s="11">
        <v>38.6</v>
      </c>
      <c r="G13" s="11">
        <v>40.5</v>
      </c>
      <c r="H13" s="3">
        <f t="shared" si="0"/>
        <v>24.22</v>
      </c>
      <c r="J13" s="11" t="s">
        <v>13</v>
      </c>
      <c r="K13" s="15">
        <f t="shared" si="1"/>
        <v>3.5167206234874513</v>
      </c>
      <c r="L13" s="16">
        <f t="shared" si="2"/>
        <v>8.1914589665089572</v>
      </c>
      <c r="M13" s="16">
        <f t="shared" si="3"/>
        <v>24.222716610652903</v>
      </c>
      <c r="N13" s="16">
        <f t="shared" si="4"/>
        <v>33.167755426015795</v>
      </c>
      <c r="O13" s="16">
        <f t="shared" si="5"/>
        <v>39.895488466742698</v>
      </c>
    </row>
    <row r="14" spans="2:15" x14ac:dyDescent="0.2">
      <c r="B14" s="11" t="s">
        <v>14</v>
      </c>
      <c r="C14" s="11">
        <v>4.9000000000000004</v>
      </c>
      <c r="D14" s="11">
        <v>14.2</v>
      </c>
      <c r="E14" s="11">
        <v>24.1</v>
      </c>
      <c r="F14" s="11">
        <v>32.1</v>
      </c>
      <c r="G14" s="11">
        <v>38.4</v>
      </c>
      <c r="H14" s="3">
        <f t="shared" si="0"/>
        <v>22.740000000000002</v>
      </c>
      <c r="J14" s="11" t="s">
        <v>14</v>
      </c>
      <c r="K14" s="15">
        <f t="shared" si="1"/>
        <v>3.0927268469092928</v>
      </c>
      <c r="L14" s="16">
        <f t="shared" si="2"/>
        <v>8.9173987238431813</v>
      </c>
      <c r="M14" s="16">
        <f t="shared" si="3"/>
        <v>16.28189178197669</v>
      </c>
      <c r="N14" s="16">
        <f t="shared" si="4"/>
        <v>28.554159066587832</v>
      </c>
      <c r="O14" s="16">
        <f t="shared" si="5"/>
        <v>38.499870129651086</v>
      </c>
    </row>
    <row r="15" spans="2:15" x14ac:dyDescent="0.2">
      <c r="B15" s="11" t="s">
        <v>15</v>
      </c>
      <c r="C15" s="11">
        <v>5.4</v>
      </c>
      <c r="D15" s="11">
        <v>12.3</v>
      </c>
      <c r="E15" s="11">
        <v>25.1</v>
      </c>
      <c r="F15" s="11">
        <v>32.299999999999997</v>
      </c>
      <c r="G15" s="11">
        <v>34.1</v>
      </c>
      <c r="H15" s="3">
        <f t="shared" si="0"/>
        <v>21.839999999999996</v>
      </c>
      <c r="J15" s="11" t="s">
        <v>15</v>
      </c>
      <c r="K15" s="15">
        <f t="shared" si="1"/>
        <v>3.929077125588595</v>
      </c>
      <c r="L15" s="16">
        <f t="shared" si="2"/>
        <v>7.7633755544865926</v>
      </c>
      <c r="M15" s="16">
        <f t="shared" si="3"/>
        <v>18.879088961070128</v>
      </c>
      <c r="N15" s="16">
        <f t="shared" si="4"/>
        <v>27.90035842063682</v>
      </c>
      <c r="O15" s="16">
        <f t="shared" si="5"/>
        <v>33.084890811365845</v>
      </c>
    </row>
    <row r="16" spans="2:15" x14ac:dyDescent="0.2">
      <c r="B16" s="11" t="s">
        <v>16</v>
      </c>
      <c r="C16" s="11">
        <v>7.6</v>
      </c>
      <c r="D16" s="11">
        <v>10.199999999999999</v>
      </c>
      <c r="E16" s="11">
        <v>19.7</v>
      </c>
      <c r="F16" s="11">
        <v>26.2</v>
      </c>
      <c r="G16" s="11">
        <v>44.2</v>
      </c>
      <c r="H16" s="3">
        <f t="shared" si="0"/>
        <v>21.580000000000002</v>
      </c>
      <c r="J16" s="11" t="s">
        <v>16</v>
      </c>
      <c r="K16" s="15">
        <f t="shared" si="1"/>
        <v>6.2605339799641442</v>
      </c>
      <c r="L16" s="16">
        <f t="shared" si="2"/>
        <v>7.4215901261117896</v>
      </c>
      <c r="M16" s="16">
        <f t="shared" si="3"/>
        <v>15.566309774638302</v>
      </c>
      <c r="N16" s="16">
        <f t="shared" si="4"/>
        <v>25.644102635888821</v>
      </c>
      <c r="O16" s="16">
        <f t="shared" si="5"/>
        <v>37.784388310517876</v>
      </c>
    </row>
    <row r="17" spans="2:15" x14ac:dyDescent="0.2">
      <c r="B17" s="11" t="s">
        <v>17</v>
      </c>
      <c r="C17" s="11">
        <v>8.9</v>
      </c>
      <c r="D17" s="11">
        <v>11.2</v>
      </c>
      <c r="E17" s="11">
        <v>18.5</v>
      </c>
      <c r="F17" s="11">
        <v>22.5</v>
      </c>
      <c r="G17" s="11">
        <v>28.3</v>
      </c>
      <c r="H17" s="3">
        <f t="shared" si="0"/>
        <v>17.880000000000003</v>
      </c>
      <c r="J17" s="11" t="s">
        <v>17</v>
      </c>
      <c r="K17" s="15">
        <f t="shared" si="1"/>
        <v>6.7009315827303544</v>
      </c>
      <c r="L17" s="16">
        <f t="shared" si="2"/>
        <v>9.2260500757366355</v>
      </c>
      <c r="M17" s="16">
        <f t="shared" si="3"/>
        <v>13.736811857195978</v>
      </c>
      <c r="N17" s="16">
        <f t="shared" si="4"/>
        <v>21.053503271427299</v>
      </c>
      <c r="O17" s="16">
        <f t="shared" si="5"/>
        <v>27.229763127871678</v>
      </c>
    </row>
    <row r="18" spans="2:15" x14ac:dyDescent="0.2">
      <c r="B18" s="11" t="s">
        <v>18</v>
      </c>
      <c r="C18" s="11">
        <v>5</v>
      </c>
      <c r="D18" s="11">
        <v>15.7</v>
      </c>
      <c r="E18" s="11">
        <v>24.8</v>
      </c>
      <c r="F18" s="11">
        <v>30</v>
      </c>
      <c r="G18" s="11">
        <v>36.299999999999997</v>
      </c>
      <c r="H18" s="3">
        <f t="shared" si="0"/>
        <v>22.36</v>
      </c>
      <c r="J18" s="11" t="s">
        <v>18</v>
      </c>
      <c r="K18" s="15">
        <f t="shared" si="1"/>
        <v>3.0429030972509223</v>
      </c>
      <c r="L18" s="16">
        <f t="shared" si="2"/>
        <v>11.820744477400735</v>
      </c>
      <c r="M18" s="16">
        <f t="shared" si="3"/>
        <v>16.666133324799727</v>
      </c>
      <c r="N18" s="16">
        <f t="shared" si="4"/>
        <v>23.558437978779494</v>
      </c>
      <c r="O18" s="16">
        <f t="shared" si="5"/>
        <v>28.578838324886473</v>
      </c>
    </row>
    <row r="19" spans="2:15" x14ac:dyDescent="0.2">
      <c r="B19" s="11" t="s">
        <v>19</v>
      </c>
      <c r="C19" s="11">
        <v>7.4</v>
      </c>
      <c r="D19" s="11">
        <v>13.5</v>
      </c>
      <c r="E19" s="11">
        <v>24.4</v>
      </c>
      <c r="F19" s="11">
        <v>32.6</v>
      </c>
      <c r="G19" s="11">
        <v>48.6</v>
      </c>
      <c r="H19" s="3">
        <f t="shared" si="0"/>
        <v>25.3</v>
      </c>
      <c r="J19" s="11" t="s">
        <v>19</v>
      </c>
      <c r="K19" s="15">
        <f t="shared" si="1"/>
        <v>4.1349799360734467</v>
      </c>
      <c r="L19" s="16">
        <f t="shared" si="2"/>
        <v>8.2158383625774913</v>
      </c>
      <c r="M19" s="16">
        <f t="shared" si="3"/>
        <v>19.572429588581997</v>
      </c>
      <c r="N19" s="16">
        <f t="shared" si="4"/>
        <v>28.433782724076657</v>
      </c>
      <c r="O19" s="16">
        <f t="shared" si="5"/>
        <v>38.183766184073569</v>
      </c>
    </row>
    <row r="20" spans="2:15" x14ac:dyDescent="0.2">
      <c r="B20" s="11" t="s">
        <v>20</v>
      </c>
      <c r="C20" s="11">
        <v>5.8</v>
      </c>
      <c r="D20" s="11">
        <v>23.7</v>
      </c>
      <c r="E20" s="11">
        <v>25.8</v>
      </c>
      <c r="F20" s="11">
        <v>30.6</v>
      </c>
      <c r="G20" s="11">
        <v>37.1</v>
      </c>
      <c r="H20" s="3">
        <f t="shared" si="0"/>
        <v>24.6</v>
      </c>
      <c r="J20" s="11" t="s">
        <v>20</v>
      </c>
      <c r="K20" s="15">
        <f t="shared" si="1"/>
        <v>4.1190121230175105</v>
      </c>
      <c r="L20" s="16">
        <f t="shared" si="2"/>
        <v>13.243111416883874</v>
      </c>
      <c r="M20" s="16">
        <f t="shared" si="3"/>
        <v>18.66279721799495</v>
      </c>
      <c r="N20" s="16">
        <f t="shared" si="4"/>
        <v>27.324714088165681</v>
      </c>
      <c r="O20" s="16">
        <f t="shared" si="5"/>
        <v>34.777291441398944</v>
      </c>
    </row>
    <row r="21" spans="2:15" x14ac:dyDescent="0.2">
      <c r="B21" s="11" t="s">
        <v>21</v>
      </c>
      <c r="C21" s="11">
        <v>5.0999999999999996</v>
      </c>
      <c r="D21" s="11">
        <v>11.5</v>
      </c>
      <c r="E21" s="11">
        <v>24.8</v>
      </c>
      <c r="F21" s="11">
        <v>27.3</v>
      </c>
      <c r="G21" s="11">
        <v>38.4</v>
      </c>
      <c r="H21" s="3">
        <f t="shared" si="0"/>
        <v>21.419999999999998</v>
      </c>
      <c r="J21" s="11" t="s">
        <v>21</v>
      </c>
      <c r="K21" s="15">
        <f t="shared" si="1"/>
        <v>3.7367449950317368</v>
      </c>
      <c r="L21" s="16">
        <f t="shared" si="2"/>
        <v>8.1670067956381676</v>
      </c>
      <c r="M21" s="16">
        <f t="shared" si="3"/>
        <v>24.243762084297067</v>
      </c>
      <c r="N21" s="16">
        <f t="shared" si="4"/>
        <v>26.539404665515768</v>
      </c>
      <c r="O21" s="16">
        <f t="shared" si="5"/>
        <v>34.278856457005681</v>
      </c>
    </row>
    <row r="22" spans="2:15" x14ac:dyDescent="0.2">
      <c r="B22" s="11" t="s">
        <v>22</v>
      </c>
      <c r="C22" s="11">
        <v>5</v>
      </c>
      <c r="D22" s="11">
        <v>9.5</v>
      </c>
      <c r="E22" s="11">
        <v>16.3</v>
      </c>
      <c r="F22" s="11">
        <v>29.4</v>
      </c>
      <c r="G22" s="11">
        <v>31.5</v>
      </c>
      <c r="H22" s="3">
        <f t="shared" si="0"/>
        <v>18.34</v>
      </c>
      <c r="J22" s="11" t="s">
        <v>22</v>
      </c>
      <c r="K22" s="15">
        <f t="shared" si="1"/>
        <v>2.6958193300859601</v>
      </c>
      <c r="L22" s="16">
        <f t="shared" si="2"/>
        <v>6.9606034221179414</v>
      </c>
      <c r="M22" s="16">
        <f t="shared" si="3"/>
        <v>13.691238074038447</v>
      </c>
      <c r="N22" s="16">
        <f t="shared" si="4"/>
        <v>27.002222130780275</v>
      </c>
      <c r="O22" s="16">
        <f t="shared" si="5"/>
        <v>29.324904091914778</v>
      </c>
    </row>
    <row r="23" spans="2:15" x14ac:dyDescent="0.2">
      <c r="B23" s="11" t="s">
        <v>23</v>
      </c>
      <c r="C23" s="11">
        <v>6.8</v>
      </c>
      <c r="D23" s="11">
        <v>17.2</v>
      </c>
      <c r="E23" s="11">
        <v>31.1</v>
      </c>
      <c r="F23" s="11">
        <v>41.8</v>
      </c>
      <c r="G23" s="11">
        <v>35.299999999999997</v>
      </c>
      <c r="H23" s="3">
        <f t="shared" si="0"/>
        <v>26.439999999999998</v>
      </c>
      <c r="J23" s="11" t="s">
        <v>23</v>
      </c>
      <c r="K23" s="15">
        <f t="shared" si="1"/>
        <v>4.8806358254438598</v>
      </c>
      <c r="L23" s="16">
        <f t="shared" si="2"/>
        <v>9.2736184954957039</v>
      </c>
      <c r="M23" s="16">
        <f t="shared" si="3"/>
        <v>17.188659051828331</v>
      </c>
      <c r="N23" s="16">
        <f t="shared" si="4"/>
        <v>26.102490302651201</v>
      </c>
      <c r="O23" s="16">
        <f t="shared" si="5"/>
        <v>32.215213797210779</v>
      </c>
    </row>
    <row r="24" spans="2:15" x14ac:dyDescent="0.2">
      <c r="B24" s="11" t="s">
        <v>24</v>
      </c>
      <c r="C24" s="11">
        <v>4.0999999999999996</v>
      </c>
      <c r="D24" s="11">
        <v>13.2</v>
      </c>
      <c r="E24" s="11">
        <v>18.2</v>
      </c>
      <c r="F24" s="11">
        <v>26.7</v>
      </c>
      <c r="G24" s="11">
        <v>35.299999999999997</v>
      </c>
      <c r="H24" s="3">
        <f t="shared" si="0"/>
        <v>19.5</v>
      </c>
      <c r="J24" s="11" t="s">
        <v>24</v>
      </c>
      <c r="K24" s="15">
        <f t="shared" si="1"/>
        <v>2.503107160020412</v>
      </c>
      <c r="L24" s="16">
        <f t="shared" si="2"/>
        <v>9.474175425861608</v>
      </c>
      <c r="M24" s="16">
        <f t="shared" si="3"/>
        <v>17.692936443677176</v>
      </c>
      <c r="N24" s="16">
        <f t="shared" si="4"/>
        <v>28.816141310036638</v>
      </c>
      <c r="O24" s="16">
        <f t="shared" si="5"/>
        <v>38.412758297211617</v>
      </c>
    </row>
    <row r="25" spans="2:15" x14ac:dyDescent="0.2">
      <c r="B25" s="11" t="s">
        <v>25</v>
      </c>
      <c r="C25" s="11">
        <v>7.4</v>
      </c>
      <c r="D25" s="11">
        <v>11</v>
      </c>
      <c r="E25" s="11">
        <v>19.3</v>
      </c>
      <c r="F25" s="11">
        <v>27.2</v>
      </c>
      <c r="G25" s="11">
        <v>32.9</v>
      </c>
      <c r="H25" s="3">
        <f t="shared" si="0"/>
        <v>19.560000000000002</v>
      </c>
      <c r="J25" s="11" t="s">
        <v>25</v>
      </c>
      <c r="K25" s="15">
        <f t="shared" si="1"/>
        <v>5.1130699067162926</v>
      </c>
      <c r="L25" s="16">
        <f t="shared" si="2"/>
        <v>6.7156533561523259</v>
      </c>
      <c r="M25" s="16">
        <f t="shared" si="3"/>
        <v>15.96120296218302</v>
      </c>
      <c r="N25" s="16">
        <f t="shared" si="4"/>
        <v>22.249494376277408</v>
      </c>
      <c r="O25" s="16">
        <f t="shared" si="5"/>
        <v>29.638319790433464</v>
      </c>
    </row>
    <row r="26" spans="2:15" x14ac:dyDescent="0.2">
      <c r="B26" s="11" t="s">
        <v>26</v>
      </c>
      <c r="C26" s="11">
        <v>9.4</v>
      </c>
      <c r="D26" s="11">
        <v>15.5</v>
      </c>
      <c r="E26" s="11">
        <v>24</v>
      </c>
      <c r="F26" s="11">
        <v>27.7</v>
      </c>
      <c r="G26" s="11">
        <v>33.6</v>
      </c>
      <c r="H26" s="3">
        <f t="shared" si="0"/>
        <v>22.04</v>
      </c>
      <c r="J26" s="11" t="s">
        <v>26</v>
      </c>
      <c r="K26" s="15">
        <f t="shared" si="1"/>
        <v>7.160350360418871</v>
      </c>
      <c r="L26" s="16">
        <f t="shared" si="2"/>
        <v>10.709808588392232</v>
      </c>
      <c r="M26" s="16">
        <f t="shared" si="3"/>
        <v>16.248076809271922</v>
      </c>
      <c r="N26" s="16">
        <f t="shared" si="4"/>
        <v>23.121634890292686</v>
      </c>
      <c r="O26" s="16">
        <f t="shared" si="5"/>
        <v>30.231109804305895</v>
      </c>
    </row>
    <row r="27" spans="2:15" x14ac:dyDescent="0.2">
      <c r="B27" s="11" t="s">
        <v>27</v>
      </c>
      <c r="C27" s="11">
        <v>4.9000000000000004</v>
      </c>
      <c r="D27" s="11">
        <v>16.2</v>
      </c>
      <c r="E27" s="11">
        <v>21.9</v>
      </c>
      <c r="F27" s="11">
        <v>28.3</v>
      </c>
      <c r="G27" s="11">
        <v>32.200000000000003</v>
      </c>
      <c r="H27" s="3">
        <f t="shared" si="0"/>
        <v>20.7</v>
      </c>
      <c r="J27" s="11" t="s">
        <v>27</v>
      </c>
      <c r="K27" s="15">
        <f t="shared" si="1"/>
        <v>2.819442632286878</v>
      </c>
      <c r="L27" s="16">
        <f t="shared" si="2"/>
        <v>12.340178280721879</v>
      </c>
      <c r="M27" s="16">
        <f t="shared" si="3"/>
        <v>18.424168909342967</v>
      </c>
      <c r="N27" s="16">
        <f t="shared" si="4"/>
        <v>26.061465806819079</v>
      </c>
      <c r="O27" s="16">
        <f t="shared" si="5"/>
        <v>29.865364554948933</v>
      </c>
    </row>
    <row r="28" spans="2:15" x14ac:dyDescent="0.2">
      <c r="B28" s="11" t="s">
        <v>28</v>
      </c>
      <c r="C28" s="11">
        <v>8.3000000000000007</v>
      </c>
      <c r="D28" s="11">
        <v>14.8</v>
      </c>
      <c r="E28" s="11">
        <v>21.5</v>
      </c>
      <c r="F28" s="11">
        <v>29.7</v>
      </c>
      <c r="G28" s="11">
        <v>33.299999999999997</v>
      </c>
      <c r="H28" s="3">
        <f t="shared" si="0"/>
        <v>21.52</v>
      </c>
      <c r="J28" s="11" t="s">
        <v>28</v>
      </c>
      <c r="K28" s="15">
        <f t="shared" si="1"/>
        <v>5.996786351111778</v>
      </c>
      <c r="L28" s="16">
        <f t="shared" si="2"/>
        <v>8.5158675424175083</v>
      </c>
      <c r="M28" s="16">
        <f t="shared" si="3"/>
        <v>18.66279721799495</v>
      </c>
      <c r="N28" s="16">
        <f t="shared" si="4"/>
        <v>25.503529167548557</v>
      </c>
      <c r="O28" s="16">
        <f t="shared" si="5"/>
        <v>30.698371292301484</v>
      </c>
    </row>
    <row r="29" spans="2:15" x14ac:dyDescent="0.2">
      <c r="B29" s="11" t="s">
        <v>29</v>
      </c>
      <c r="C29" s="11">
        <v>8.3000000000000007</v>
      </c>
      <c r="D29" s="11">
        <v>15.9</v>
      </c>
      <c r="E29" s="11">
        <v>23.2</v>
      </c>
      <c r="F29" s="11">
        <v>27.6</v>
      </c>
      <c r="G29" s="11">
        <v>32.799999999999997</v>
      </c>
      <c r="H29" s="3">
        <f t="shared" si="0"/>
        <v>21.56</v>
      </c>
      <c r="J29" s="11" t="s">
        <v>29</v>
      </c>
      <c r="K29" s="15">
        <f t="shared" si="1"/>
        <v>6.9028194722639737</v>
      </c>
      <c r="L29" s="16">
        <f t="shared" si="2"/>
        <v>11.48781963646714</v>
      </c>
      <c r="M29" s="16">
        <f t="shared" si="3"/>
        <v>18.529975715040752</v>
      </c>
      <c r="N29" s="16">
        <f t="shared" si="4"/>
        <v>24.359802954868087</v>
      </c>
      <c r="O29" s="16">
        <f t="shared" si="5"/>
        <v>31.211536328735885</v>
      </c>
    </row>
    <row r="30" spans="2:15" x14ac:dyDescent="0.2">
      <c r="B30" s="11" t="s">
        <v>30</v>
      </c>
      <c r="C30" s="11">
        <v>8.3000000000000007</v>
      </c>
      <c r="D30" s="11">
        <v>12</v>
      </c>
      <c r="E30" s="11">
        <v>16.600000000000001</v>
      </c>
      <c r="F30" s="11">
        <v>24.4</v>
      </c>
      <c r="G30" s="11">
        <v>29.5</v>
      </c>
      <c r="H30" s="3">
        <f t="shared" si="0"/>
        <v>18.160000000000004</v>
      </c>
      <c r="J30" s="11" t="s">
        <v>30</v>
      </c>
      <c r="K30" s="15">
        <f t="shared" si="1"/>
        <v>5.2812923399948062</v>
      </c>
      <c r="L30" s="16">
        <f t="shared" si="2"/>
        <v>9.979979959899719</v>
      </c>
      <c r="M30" s="16">
        <f t="shared" si="3"/>
        <v>16.246230331987789</v>
      </c>
      <c r="N30" s="16">
        <f t="shared" si="4"/>
        <v>23.79243577274088</v>
      </c>
      <c r="O30" s="16">
        <f t="shared" si="5"/>
        <v>28.534190018292094</v>
      </c>
    </row>
    <row r="31" spans="2:15" x14ac:dyDescent="0.2">
      <c r="B31" s="11" t="s">
        <v>31</v>
      </c>
      <c r="C31" s="11">
        <v>5.2</v>
      </c>
      <c r="D31" s="11">
        <v>20.5</v>
      </c>
      <c r="E31" s="11">
        <v>21.7</v>
      </c>
      <c r="F31" s="11">
        <v>29</v>
      </c>
      <c r="G31" s="11">
        <v>33.4</v>
      </c>
      <c r="H31" s="3">
        <f t="shared" si="0"/>
        <v>21.96</v>
      </c>
      <c r="J31" s="11" t="s">
        <v>31</v>
      </c>
      <c r="K31" s="15">
        <f t="shared" si="1"/>
        <v>2.9737636826505849</v>
      </c>
      <c r="L31" s="16">
        <f t="shared" si="2"/>
        <v>13.044155779505241</v>
      </c>
      <c r="M31" s="16">
        <f t="shared" si="3"/>
        <v>16.136914203155445</v>
      </c>
      <c r="N31" s="16">
        <f t="shared" si="4"/>
        <v>21.940829519414258</v>
      </c>
      <c r="O31" s="16">
        <f t="shared" si="5"/>
        <v>28.547504269200136</v>
      </c>
    </row>
    <row r="32" spans="2:15" x14ac:dyDescent="0.2">
      <c r="B32" s="11" t="s">
        <v>33</v>
      </c>
      <c r="C32" s="11">
        <v>7.3</v>
      </c>
      <c r="D32" s="11">
        <v>15.9</v>
      </c>
      <c r="E32" s="11">
        <v>26.5</v>
      </c>
      <c r="F32" s="11">
        <v>31.7</v>
      </c>
      <c r="G32" s="11">
        <v>36.1</v>
      </c>
      <c r="H32" s="3">
        <f t="shared" si="0"/>
        <v>23.5</v>
      </c>
      <c r="J32" s="11" t="s">
        <v>33</v>
      </c>
      <c r="K32" s="15">
        <f t="shared" si="1"/>
        <v>5.2586525504425596</v>
      </c>
      <c r="L32" s="16">
        <f t="shared" si="2"/>
        <v>9.092854337335444</v>
      </c>
      <c r="M32" s="16">
        <f t="shared" si="3"/>
        <v>23.30772404161333</v>
      </c>
      <c r="N32" s="16">
        <f t="shared" si="4"/>
        <v>26.227657158045968</v>
      </c>
      <c r="O32" s="16">
        <f t="shared" si="5"/>
        <v>32.355834095260164</v>
      </c>
    </row>
    <row r="33" spans="2:26" x14ac:dyDescent="0.2">
      <c r="B33" s="11" t="s">
        <v>34</v>
      </c>
      <c r="C33" s="16">
        <v>8.3317742445806466</v>
      </c>
      <c r="D33" s="16">
        <v>14.067587535390924</v>
      </c>
      <c r="E33" s="16">
        <v>27.627214813481505</v>
      </c>
      <c r="F33" s="16">
        <v>34.155122706911513</v>
      </c>
      <c r="G33" s="16">
        <v>37.340569772119466</v>
      </c>
      <c r="H33" s="3">
        <f t="shared" si="0"/>
        <v>24.30445381449681</v>
      </c>
      <c r="J33" s="11" t="s">
        <v>34</v>
      </c>
      <c r="K33" s="15">
        <f>+EXP(LN(C33)-0.5*(LN(D34)-LN(C33)))</f>
        <v>4.830210879681383</v>
      </c>
      <c r="L33" s="16">
        <f>+GEOMEAN(D33,C32)</f>
        <v>10.133774667336636</v>
      </c>
      <c r="M33" s="16">
        <f t="shared" si="3"/>
        <v>20.958833830496292</v>
      </c>
      <c r="N33" s="16">
        <f t="shared" si="4"/>
        <v>30.085058612759173</v>
      </c>
      <c r="O33" s="16">
        <f t="shared" si="5"/>
        <v>34.404884272094087</v>
      </c>
    </row>
    <row r="34" spans="2:26" x14ac:dyDescent="0.2">
      <c r="B34" s="11" t="s">
        <v>38</v>
      </c>
      <c r="C34" s="22">
        <v>8.5627455043138188</v>
      </c>
      <c r="D34" s="22">
        <v>24.790215274554441</v>
      </c>
      <c r="E34" s="22">
        <v>27.945202401190596</v>
      </c>
      <c r="F34" s="22">
        <v>37.321008486086406</v>
      </c>
      <c r="G34" s="22">
        <v>39.915710090342024</v>
      </c>
      <c r="H34" s="3">
        <f t="shared" si="0"/>
        <v>27.70697635129746</v>
      </c>
      <c r="J34" s="11" t="s">
        <v>38</v>
      </c>
      <c r="K34" s="15">
        <f>+EXP(LN(C34)-0.5*(LN(D36)-LN(C34)))</f>
        <v>5.9979441884257954</v>
      </c>
      <c r="L34" s="16">
        <f>+GEOMEAN(D34,C33)</f>
        <v>14.371724918816893</v>
      </c>
      <c r="M34" s="16">
        <f t="shared" ref="M34" si="6">+GEOMEAN(E34,D33)</f>
        <v>19.827293838871842</v>
      </c>
      <c r="N34" s="16">
        <f t="shared" ref="N34" si="7">+GEOMEAN(F34,E33)</f>
        <v>32.110364658484883</v>
      </c>
      <c r="O34" s="16">
        <f t="shared" ref="O34" si="8">+GEOMEAN(G34,F33)</f>
        <v>36.92324438709494</v>
      </c>
    </row>
    <row r="36" spans="2:26" x14ac:dyDescent="0.2">
      <c r="B36" s="18" t="s">
        <v>32</v>
      </c>
      <c r="C36" s="19">
        <f>+AVERAGE(C30:C34)</f>
        <v>7.5389039497788932</v>
      </c>
      <c r="D36" s="19">
        <f t="shared" ref="D36:G36" si="9">+AVERAGE(D30:D34)</f>
        <v>17.451560561989073</v>
      </c>
      <c r="E36" s="19">
        <f t="shared" si="9"/>
        <v>24.074483442934419</v>
      </c>
      <c r="F36" s="19">
        <f t="shared" si="9"/>
        <v>31.315226238599582</v>
      </c>
      <c r="G36" s="19">
        <f t="shared" si="9"/>
        <v>35.251255972492302</v>
      </c>
      <c r="H36" s="10"/>
      <c r="I36" s="10"/>
      <c r="J36" s="18" t="s">
        <v>37</v>
      </c>
      <c r="K36" s="19">
        <f>+AVERAGE(K29:K33)</f>
        <v>5.0493477850066615</v>
      </c>
      <c r="L36" s="19">
        <f t="shared" ref="L36:O36" si="10">+AVERAGE(L29:L33)</f>
        <v>10.747716876108836</v>
      </c>
      <c r="M36" s="19">
        <f t="shared" si="10"/>
        <v>19.03593562445872</v>
      </c>
      <c r="N36" s="19">
        <f t="shared" si="10"/>
        <v>25.281156803565672</v>
      </c>
      <c r="O36" s="19">
        <f t="shared" si="10"/>
        <v>31.010789796716473</v>
      </c>
    </row>
    <row r="46" spans="2:26" x14ac:dyDescent="0.2"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2:26" x14ac:dyDescent="0.2"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</sheetData>
  <mergeCells count="2">
    <mergeCell ref="K1:O1"/>
    <mergeCell ref="C1:G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anchoveta</vt:lpstr>
      <vt:lpstr>sardinacomún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Zuñiga</dc:creator>
  <cp:lastModifiedBy>Microsoft Office User</cp:lastModifiedBy>
  <dcterms:created xsi:type="dcterms:W3CDTF">2016-09-01T21:38:05Z</dcterms:created>
  <dcterms:modified xsi:type="dcterms:W3CDTF">2022-07-20T22:19:30Z</dcterms:modified>
</cp:coreProperties>
</file>