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ARSA/"/>
    </mc:Choice>
  </mc:AlternateContent>
  <xr:revisionPtr revIDLastSave="0" documentId="13_ncr:1_{748A6AD6-8CEB-2E4D-AED3-605A932EC1BA}" xr6:coauthVersionLast="47" xr6:coauthVersionMax="47" xr10:uidLastSave="{00000000-0000-0000-0000-000000000000}"/>
  <bookViews>
    <workbookView xWindow="280" yWindow="13540" windowWidth="19260" windowHeight="13480" tabRatio="383" xr2:uid="{00000000-000D-0000-FFFF-FFFF00000000}"/>
  </bookViews>
  <sheets>
    <sheet name="4Q" sheetId="4" r:id="rId1"/>
  </sheets>
  <calcPr calcId="191029" iterate="1" iterateCount="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F6" i="4"/>
  <c r="L6" i="4" s="1"/>
  <c r="F7" i="4"/>
  <c r="N7" i="4" s="1"/>
  <c r="L7" i="4"/>
  <c r="M7" i="4"/>
  <c r="J48" i="4" s="1"/>
  <c r="F8" i="4"/>
  <c r="L8" i="4" s="1"/>
  <c r="F9" i="4"/>
  <c r="O9" i="4" s="1"/>
  <c r="L9" i="4"/>
  <c r="M9" i="4"/>
  <c r="N9" i="4"/>
  <c r="D50" i="4" s="1"/>
  <c r="F10" i="4"/>
  <c r="L10" i="4"/>
  <c r="O10" i="4"/>
  <c r="E51" i="4" s="1"/>
  <c r="F11" i="4"/>
  <c r="L11" i="4" s="1"/>
  <c r="N11" i="4"/>
  <c r="O11" i="4"/>
  <c r="F12" i="4"/>
  <c r="L12" i="4" s="1"/>
  <c r="F13" i="4"/>
  <c r="L13" i="4" s="1"/>
  <c r="F14" i="4"/>
  <c r="L14" i="4" s="1"/>
  <c r="F15" i="4"/>
  <c r="L15" i="4"/>
  <c r="P15" i="4" s="1"/>
  <c r="M15" i="4"/>
  <c r="J56" i="4" s="1"/>
  <c r="N15" i="4"/>
  <c r="K56" i="4" s="1"/>
  <c r="O15" i="4"/>
  <c r="F16" i="4"/>
  <c r="L16" i="4"/>
  <c r="O16" i="4"/>
  <c r="L57" i="4" s="1"/>
  <c r="F17" i="4"/>
  <c r="L17" i="4"/>
  <c r="M17" i="4"/>
  <c r="N17" i="4"/>
  <c r="D58" i="4" s="1"/>
  <c r="O17" i="4"/>
  <c r="F18" i="4"/>
  <c r="L18" i="4"/>
  <c r="O18" i="4"/>
  <c r="E59" i="4"/>
  <c r="F19" i="4"/>
  <c r="L19" i="4" s="1"/>
  <c r="O19" i="4"/>
  <c r="F20" i="4"/>
  <c r="L20" i="4" s="1"/>
  <c r="F21" i="4"/>
  <c r="N21" i="4" s="1"/>
  <c r="L21" i="4"/>
  <c r="M21" i="4"/>
  <c r="F22" i="4"/>
  <c r="L22" i="4"/>
  <c r="O22" i="4"/>
  <c r="E63" i="4" s="1"/>
  <c r="F63" i="4" s="1"/>
  <c r="F23" i="4"/>
  <c r="L23" i="4"/>
  <c r="M23" i="4"/>
  <c r="P23" i="4" s="1"/>
  <c r="N23" i="4"/>
  <c r="K64" i="4" s="1"/>
  <c r="O23" i="4"/>
  <c r="L64" i="4" s="1"/>
  <c r="F24" i="4"/>
  <c r="L24" i="4"/>
  <c r="O24" i="4"/>
  <c r="L65" i="4" s="1"/>
  <c r="M65" i="4" s="1"/>
  <c r="F25" i="4"/>
  <c r="L25" i="4" s="1"/>
  <c r="N25" i="4"/>
  <c r="D66" i="4"/>
  <c r="O25" i="4"/>
  <c r="F26" i="4"/>
  <c r="L26" i="4" s="1"/>
  <c r="F27" i="4"/>
  <c r="L27" i="4" s="1"/>
  <c r="F28" i="4"/>
  <c r="L28" i="4" s="1"/>
  <c r="F29" i="4"/>
  <c r="O29" i="4" s="1"/>
  <c r="L29" i="4"/>
  <c r="M29" i="4"/>
  <c r="N29" i="4"/>
  <c r="D70" i="4" s="1"/>
  <c r="F30" i="4"/>
  <c r="L30" i="4"/>
  <c r="O30" i="4"/>
  <c r="E71" i="4" s="1"/>
  <c r="F31" i="4"/>
  <c r="L31" i="4"/>
  <c r="M31" i="4"/>
  <c r="P31" i="4" s="1"/>
  <c r="N31" i="4"/>
  <c r="K72" i="4" s="1"/>
  <c r="O31" i="4"/>
  <c r="F32" i="4"/>
  <c r="L32" i="4"/>
  <c r="B73" i="4"/>
  <c r="O32" i="4"/>
  <c r="L73" i="4" s="1"/>
  <c r="F33" i="4"/>
  <c r="L33" i="4"/>
  <c r="M33" i="4"/>
  <c r="C74" i="4"/>
  <c r="B74" i="4"/>
  <c r="N33" i="4"/>
  <c r="D74" i="4" s="1"/>
  <c r="F74" i="4" s="1"/>
  <c r="O33" i="4"/>
  <c r="E74" i="4"/>
  <c r="F34" i="4"/>
  <c r="L34" i="4" s="1"/>
  <c r="F35" i="4"/>
  <c r="N35" i="4" s="1"/>
  <c r="L35" i="4"/>
  <c r="M35" i="4"/>
  <c r="F36" i="4"/>
  <c r="L36" i="4" s="1"/>
  <c r="F37" i="4"/>
  <c r="L37" i="4"/>
  <c r="P37" i="4" s="1"/>
  <c r="M37" i="4"/>
  <c r="N37" i="4"/>
  <c r="D78" i="4" s="1"/>
  <c r="O37" i="4"/>
  <c r="B38" i="4"/>
  <c r="C38" i="4"/>
  <c r="D38" i="4"/>
  <c r="E38" i="4"/>
  <c r="H47" i="4"/>
  <c r="B48" i="4"/>
  <c r="H48" i="4"/>
  <c r="I48" i="4" s="1"/>
  <c r="H49" i="4"/>
  <c r="B50" i="4"/>
  <c r="C50" i="4"/>
  <c r="H50" i="4"/>
  <c r="I50" i="4" s="1"/>
  <c r="H51" i="4"/>
  <c r="D52" i="4"/>
  <c r="E52" i="4"/>
  <c r="H52" i="4"/>
  <c r="K52" i="4" s="1"/>
  <c r="H53" i="4"/>
  <c r="H54" i="4"/>
  <c r="H55" i="4"/>
  <c r="B56" i="4"/>
  <c r="D56" i="4"/>
  <c r="E56" i="4"/>
  <c r="H56" i="4"/>
  <c r="L56" i="4" s="1"/>
  <c r="E57" i="4"/>
  <c r="H57" i="4"/>
  <c r="B58" i="4"/>
  <c r="F58" i="4" s="1"/>
  <c r="C58" i="4"/>
  <c r="E58" i="4"/>
  <c r="H58" i="4"/>
  <c r="I58" i="4" s="1"/>
  <c r="L58" i="4"/>
  <c r="H59" i="4"/>
  <c r="L59" i="4" s="1"/>
  <c r="M59" i="4" s="1"/>
  <c r="E60" i="4"/>
  <c r="H60" i="4"/>
  <c r="L60" i="4" s="1"/>
  <c r="H61" i="4"/>
  <c r="B62" i="4"/>
  <c r="C62" i="4"/>
  <c r="H62" i="4"/>
  <c r="I62" i="4" s="1"/>
  <c r="H63" i="4"/>
  <c r="B64" i="4"/>
  <c r="D64" i="4"/>
  <c r="E64" i="4"/>
  <c r="H64" i="4"/>
  <c r="I64" i="4" s="1"/>
  <c r="M64" i="4" s="1"/>
  <c r="E65" i="4"/>
  <c r="H65" i="4"/>
  <c r="E66" i="4"/>
  <c r="H66" i="4"/>
  <c r="L66" i="4"/>
  <c r="H67" i="4"/>
  <c r="H68" i="4"/>
  <c r="H69" i="4"/>
  <c r="B70" i="4"/>
  <c r="C70" i="4"/>
  <c r="H70" i="4"/>
  <c r="I70" i="4" s="1"/>
  <c r="K70" i="4"/>
  <c r="H71" i="4"/>
  <c r="B72" i="4"/>
  <c r="D72" i="4"/>
  <c r="E72" i="4"/>
  <c r="H72" i="4"/>
  <c r="I72" i="4" s="1"/>
  <c r="L72" i="4"/>
  <c r="E73" i="4"/>
  <c r="H73" i="4"/>
  <c r="H74" i="4"/>
  <c r="I74" i="4"/>
  <c r="L74" i="4"/>
  <c r="H75" i="4"/>
  <c r="B76" i="4"/>
  <c r="H76" i="4"/>
  <c r="I76" i="4"/>
  <c r="J76" i="4"/>
  <c r="H77" i="4"/>
  <c r="B78" i="4"/>
  <c r="F78" i="4" s="1"/>
  <c r="C78" i="4"/>
  <c r="E78" i="4"/>
  <c r="H78" i="4"/>
  <c r="I78" i="4" s="1"/>
  <c r="B97" i="4"/>
  <c r="K66" i="4"/>
  <c r="J64" i="4"/>
  <c r="K74" i="4"/>
  <c r="I71" i="4"/>
  <c r="P33" i="4"/>
  <c r="P17" i="4"/>
  <c r="L71" i="4"/>
  <c r="I59" i="4"/>
  <c r="B59" i="4"/>
  <c r="I51" i="4"/>
  <c r="B51" i="4"/>
  <c r="I73" i="4"/>
  <c r="B65" i="4"/>
  <c r="I65" i="4"/>
  <c r="B57" i="4"/>
  <c r="I57" i="4"/>
  <c r="B71" i="4"/>
  <c r="I63" i="4"/>
  <c r="B63" i="4"/>
  <c r="M36" i="4"/>
  <c r="N36" i="4"/>
  <c r="K77" i="4" s="1"/>
  <c r="M34" i="4"/>
  <c r="M32" i="4"/>
  <c r="P32" i="4" s="1"/>
  <c r="M30" i="4"/>
  <c r="M28" i="4"/>
  <c r="M26" i="4"/>
  <c r="C67" i="4" s="1"/>
  <c r="M24" i="4"/>
  <c r="M22" i="4"/>
  <c r="M20" i="4"/>
  <c r="M18" i="4"/>
  <c r="P18" i="4" s="1"/>
  <c r="M16" i="4"/>
  <c r="N16" i="4"/>
  <c r="P16" i="4" s="1"/>
  <c r="M14" i="4"/>
  <c r="C55" i="4" s="1"/>
  <c r="M12" i="4"/>
  <c r="C53" i="4" s="1"/>
  <c r="M10" i="4"/>
  <c r="M8" i="4"/>
  <c r="M6" i="4"/>
  <c r="C76" i="4"/>
  <c r="J74" i="4"/>
  <c r="M74" i="4" s="1"/>
  <c r="C72" i="4"/>
  <c r="F72" i="4"/>
  <c r="J70" i="4"/>
  <c r="C64" i="4"/>
  <c r="F64" i="4"/>
  <c r="J62" i="4"/>
  <c r="J58" i="4"/>
  <c r="C56" i="4"/>
  <c r="F56" i="4" s="1"/>
  <c r="J50" i="4"/>
  <c r="C48" i="4"/>
  <c r="N34" i="4"/>
  <c r="N32" i="4"/>
  <c r="N30" i="4"/>
  <c r="P30" i="4" s="1"/>
  <c r="N28" i="4"/>
  <c r="N26" i="4"/>
  <c r="D67" i="4" s="1"/>
  <c r="N24" i="4"/>
  <c r="N22" i="4"/>
  <c r="N20" i="4"/>
  <c r="K61" i="4" s="1"/>
  <c r="N18" i="4"/>
  <c r="N14" i="4"/>
  <c r="N12" i="4"/>
  <c r="D53" i="4" s="1"/>
  <c r="N10" i="4"/>
  <c r="N8" i="4"/>
  <c r="N6" i="4"/>
  <c r="D47" i="4" s="1"/>
  <c r="P24" i="4"/>
  <c r="D51" i="4"/>
  <c r="K51" i="4"/>
  <c r="K75" i="4"/>
  <c r="D75" i="4"/>
  <c r="C69" i="4"/>
  <c r="J69" i="4"/>
  <c r="K53" i="4"/>
  <c r="D61" i="4"/>
  <c r="D69" i="4"/>
  <c r="K69" i="4"/>
  <c r="D77" i="4"/>
  <c r="C47" i="4"/>
  <c r="J47" i="4"/>
  <c r="J55" i="4"/>
  <c r="C63" i="4"/>
  <c r="J63" i="4"/>
  <c r="J71" i="4"/>
  <c r="C71" i="4"/>
  <c r="P22" i="4"/>
  <c r="J61" i="4"/>
  <c r="C61" i="4"/>
  <c r="K49" i="4"/>
  <c r="D49" i="4"/>
  <c r="K57" i="4"/>
  <c r="K65" i="4"/>
  <c r="D65" i="4"/>
  <c r="D73" i="4"/>
  <c r="K73" i="4"/>
  <c r="C51" i="4"/>
  <c r="J51" i="4"/>
  <c r="C59" i="4"/>
  <c r="J59" i="4"/>
  <c r="J67" i="4"/>
  <c r="J75" i="4"/>
  <c r="C75" i="4"/>
  <c r="P10" i="4"/>
  <c r="D59" i="4"/>
  <c r="F59" i="4" s="1"/>
  <c r="K59" i="4"/>
  <c r="J53" i="4"/>
  <c r="C77" i="4"/>
  <c r="J77" i="4"/>
  <c r="K47" i="4"/>
  <c r="D55" i="4"/>
  <c r="K55" i="4"/>
  <c r="D63" i="4"/>
  <c r="K63" i="4"/>
  <c r="K71" i="4"/>
  <c r="D71" i="4"/>
  <c r="F71" i="4" s="1"/>
  <c r="J49" i="4"/>
  <c r="C49" i="4"/>
  <c r="J57" i="4"/>
  <c r="C57" i="4"/>
  <c r="C65" i="4"/>
  <c r="F65" i="4" s="1"/>
  <c r="J65" i="4"/>
  <c r="C73" i="4"/>
  <c r="F73" i="4" s="1"/>
  <c r="M71" i="4"/>
  <c r="I69" i="4" l="1"/>
  <c r="B69" i="4"/>
  <c r="I66" i="4"/>
  <c r="B66" i="4"/>
  <c r="I54" i="4"/>
  <c r="B54" i="4"/>
  <c r="B49" i="4"/>
  <c r="I49" i="4"/>
  <c r="I77" i="4"/>
  <c r="B77" i="4"/>
  <c r="I68" i="4"/>
  <c r="B68" i="4"/>
  <c r="B53" i="4"/>
  <c r="I53" i="4"/>
  <c r="I67" i="4"/>
  <c r="B67" i="4"/>
  <c r="K62" i="4"/>
  <c r="D62" i="4"/>
  <c r="I61" i="4"/>
  <c r="B61" i="4"/>
  <c r="D48" i="4"/>
  <c r="K48" i="4"/>
  <c r="M57" i="4"/>
  <c r="M70" i="4"/>
  <c r="D76" i="4"/>
  <c r="K76" i="4"/>
  <c r="P35" i="4"/>
  <c r="B52" i="4"/>
  <c r="P11" i="4"/>
  <c r="I52" i="4"/>
  <c r="L38" i="4"/>
  <c r="I47" i="4"/>
  <c r="B47" i="4"/>
  <c r="B75" i="4"/>
  <c r="I75" i="4"/>
  <c r="L70" i="4"/>
  <c r="P29" i="4"/>
  <c r="E70" i="4"/>
  <c r="F70" i="4" s="1"/>
  <c r="B60" i="4"/>
  <c r="I60" i="4"/>
  <c r="I55" i="4"/>
  <c r="B55" i="4"/>
  <c r="L50" i="4"/>
  <c r="E50" i="4"/>
  <c r="F50" i="4" s="1"/>
  <c r="P9" i="4"/>
  <c r="J73" i="4"/>
  <c r="M73" i="4" s="1"/>
  <c r="F51" i="4"/>
  <c r="D57" i="4"/>
  <c r="F57" i="4" s="1"/>
  <c r="K78" i="4"/>
  <c r="L63" i="4"/>
  <c r="M63" i="4" s="1"/>
  <c r="L51" i="4"/>
  <c r="M51" i="4" s="1"/>
  <c r="O27" i="4"/>
  <c r="O13" i="4"/>
  <c r="I56" i="4"/>
  <c r="M56" i="4" s="1"/>
  <c r="O35" i="4"/>
  <c r="O26" i="4"/>
  <c r="P26" i="4" s="1"/>
  <c r="M25" i="4"/>
  <c r="O21" i="4"/>
  <c r="N19" i="4"/>
  <c r="O12" i="4"/>
  <c r="M11" i="4"/>
  <c r="F38" i="4"/>
  <c r="O34" i="4"/>
  <c r="N27" i="4"/>
  <c r="O20" i="4"/>
  <c r="M19" i="4"/>
  <c r="N13" i="4"/>
  <c r="O7" i="4"/>
  <c r="P7" i="4" s="1"/>
  <c r="O6" i="4"/>
  <c r="P6" i="4" s="1"/>
  <c r="K67" i="4"/>
  <c r="L78" i="4"/>
  <c r="J72" i="4"/>
  <c r="M72" i="4" s="1"/>
  <c r="K58" i="4"/>
  <c r="M58" i="4" s="1"/>
  <c r="K50" i="4"/>
  <c r="M50" i="4" s="1"/>
  <c r="O36" i="4"/>
  <c r="P36" i="4" s="1"/>
  <c r="O28" i="4"/>
  <c r="P28" i="4" s="1"/>
  <c r="M27" i="4"/>
  <c r="O14" i="4"/>
  <c r="M13" i="4"/>
  <c r="P13" i="4" s="1"/>
  <c r="O8" i="4"/>
  <c r="P8" i="4" s="1"/>
  <c r="J78" i="4"/>
  <c r="M78" i="4" s="1"/>
  <c r="L52" i="4"/>
  <c r="M48" i="4" l="1"/>
  <c r="E55" i="4"/>
  <c r="L55" i="4"/>
  <c r="F75" i="4"/>
  <c r="J68" i="4"/>
  <c r="C68" i="4"/>
  <c r="E61" i="4"/>
  <c r="L61" i="4"/>
  <c r="M61" i="4" s="1"/>
  <c r="D60" i="4"/>
  <c r="F60" i="4" s="1"/>
  <c r="K60" i="4"/>
  <c r="K79" i="4" s="1"/>
  <c r="L54" i="4"/>
  <c r="E54" i="4"/>
  <c r="F55" i="4"/>
  <c r="B79" i="4"/>
  <c r="F52" i="4"/>
  <c r="E69" i="4"/>
  <c r="F69" i="4" s="1"/>
  <c r="L69" i="4"/>
  <c r="M69" i="4" s="1"/>
  <c r="L68" i="4"/>
  <c r="E68" i="4"/>
  <c r="N38" i="4"/>
  <c r="M55" i="4"/>
  <c r="P27" i="4"/>
  <c r="E53" i="4"/>
  <c r="F53" i="4" s="1"/>
  <c r="L53" i="4"/>
  <c r="F61" i="4"/>
  <c r="M53" i="4"/>
  <c r="E47" i="4"/>
  <c r="F47" i="4" s="1"/>
  <c r="L47" i="4"/>
  <c r="O38" i="4"/>
  <c r="E75" i="4"/>
  <c r="L75" i="4"/>
  <c r="M75" i="4" s="1"/>
  <c r="C66" i="4"/>
  <c r="J66" i="4"/>
  <c r="M66" i="4" s="1"/>
  <c r="P14" i="4"/>
  <c r="M47" i="4"/>
  <c r="I79" i="4"/>
  <c r="F67" i="4"/>
  <c r="F68" i="4"/>
  <c r="D68" i="4"/>
  <c r="K68" i="4"/>
  <c r="M68" i="4" s="1"/>
  <c r="L67" i="4"/>
  <c r="M67" i="4" s="1"/>
  <c r="E67" i="4"/>
  <c r="B80" i="4"/>
  <c r="C92" i="4" s="1"/>
  <c r="I80" i="4"/>
  <c r="D92" i="4" s="1"/>
  <c r="B92" i="4"/>
  <c r="F66" i="4"/>
  <c r="J60" i="4"/>
  <c r="M60" i="4" s="1"/>
  <c r="C60" i="4"/>
  <c r="F49" i="4"/>
  <c r="L62" i="4"/>
  <c r="M62" i="4" s="1"/>
  <c r="E62" i="4"/>
  <c r="F62" i="4" s="1"/>
  <c r="E77" i="4"/>
  <c r="F77" i="4" s="1"/>
  <c r="L77" i="4"/>
  <c r="M77" i="4" s="1"/>
  <c r="E49" i="4"/>
  <c r="L49" i="4"/>
  <c r="L48" i="4"/>
  <c r="E48" i="4"/>
  <c r="F48" i="4" s="1"/>
  <c r="C54" i="4"/>
  <c r="F54" i="4" s="1"/>
  <c r="J54" i="4"/>
  <c r="M54" i="4" s="1"/>
  <c r="K54" i="4"/>
  <c r="D54" i="4"/>
  <c r="C52" i="4"/>
  <c r="M38" i="4"/>
  <c r="J52" i="4"/>
  <c r="L76" i="4"/>
  <c r="M76" i="4" s="1"/>
  <c r="E76" i="4"/>
  <c r="F76" i="4" s="1"/>
  <c r="P19" i="4"/>
  <c r="P34" i="4"/>
  <c r="P20" i="4"/>
  <c r="P21" i="4"/>
  <c r="P12" i="4"/>
  <c r="P38" i="4" s="1"/>
  <c r="M49" i="4"/>
  <c r="P25" i="4"/>
  <c r="F79" i="4" l="1"/>
  <c r="F80" i="4" s="1"/>
  <c r="C96" i="4" s="1"/>
  <c r="J79" i="4"/>
  <c r="M52" i="4"/>
  <c r="M79" i="4" s="1"/>
  <c r="M80" i="4" s="1"/>
  <c r="D96" i="4" s="1"/>
  <c r="J80" i="4"/>
  <c r="D93" i="4" s="1"/>
  <c r="B93" i="4"/>
  <c r="C79" i="4"/>
  <c r="C80" i="4" s="1"/>
  <c r="C93" i="4" s="1"/>
  <c r="B94" i="4"/>
  <c r="D80" i="4"/>
  <c r="C94" i="4" s="1"/>
  <c r="K80" i="4"/>
  <c r="D94" i="4" s="1"/>
  <c r="D79" i="4"/>
  <c r="L80" i="4"/>
  <c r="D95" i="4" s="1"/>
  <c r="E80" i="4"/>
  <c r="C95" i="4" s="1"/>
  <c r="B95" i="4"/>
  <c r="E95" i="4" s="1"/>
  <c r="F95" i="4" s="1"/>
  <c r="L79" i="4"/>
  <c r="E92" i="4"/>
  <c r="E79" i="4"/>
  <c r="E94" i="4" l="1"/>
  <c r="F94" i="4" s="1"/>
  <c r="B96" i="4"/>
  <c r="E93" i="4"/>
  <c r="F93" i="4" s="1"/>
  <c r="F92" i="4"/>
  <c r="E96" i="4"/>
  <c r="B98" i="4" l="1"/>
  <c r="F96" i="4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<sst xmlns="http://schemas.openxmlformats.org/spreadsheetml/2006/main" count="40" uniqueCount="22">
  <si>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</si>
  <si>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</si>
  <si>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</si>
  <si>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</si>
  <si>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</si>
  <si>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</si>
  <si>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</si>
  <si>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</si>
  <si>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</si>
  <si>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</si>
  <si>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</si>
  <si>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</si>
  <si>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</si>
  <si>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</si>
  <si>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</si>
  <si>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</si>
  <si>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</si>
  <si>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</si>
  <si>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</si>
  <si>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</si>
  <si>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CAPTURAS POR EDAD</t>
  </si>
  <si>
    <t>CAPTURA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</si>
</sst>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9" applyNumberFormat="1" applyFont="1" applyFill="1" applyBorder="1" applyAlignment="1" applyProtection="1">
      <alignment horizontal="center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zoomScale="80" zoomScaleNormal="80" workbookViewId="0">
      <selection activeCell="A40" sqref="A40:Q4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32" t="s">
        <v>19</v>
      </c>
      <c r="B1" s="32"/>
      <c r="C1" s="32"/>
      <c r="D1" s="32"/>
      <c r="E1" s="32"/>
      <c r="F1" s="32"/>
      <c r="G1" s="1"/>
      <c r="H1" s="33" t="s">
        <v>0</v>
      </c>
      <c r="I1" s="3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1">
        <v>199499.50125642601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2</v>
      </c>
      <c r="B4" s="34" t="s">
        <v>3</v>
      </c>
      <c r="C4" s="34"/>
      <c r="D4" s="34"/>
      <c r="E4" s="34"/>
      <c r="F4" s="34"/>
      <c r="G4" s="1"/>
      <c r="H4" s="2" t="s">
        <v>2</v>
      </c>
      <c r="J4" s="1"/>
      <c r="K4" s="2" t="s">
        <v>2</v>
      </c>
      <c r="L4" s="33" t="s">
        <v>4</v>
      </c>
      <c r="M4" s="33"/>
      <c r="N4" s="33"/>
      <c r="O4" s="33"/>
      <c r="P4" s="33"/>
      <c r="Q4" s="3"/>
      <c r="R4" s="3"/>
    </row>
    <row r="5" spans="1:18">
      <c r="A5" s="2" t="s">
        <v>5</v>
      </c>
      <c r="B5" s="5">
        <v>0</v>
      </c>
      <c r="C5" s="6">
        <v>1</v>
      </c>
      <c r="D5" s="6">
        <v>2</v>
      </c>
      <c r="E5" s="6">
        <v>3</v>
      </c>
      <c r="F5" s="7" t="s">
        <v>6</v>
      </c>
      <c r="G5" s="1"/>
      <c r="H5" s="2" t="s">
        <v>5</v>
      </c>
      <c r="I5" s="10" t="s">
        <v>7</v>
      </c>
      <c r="J5" s="1"/>
      <c r="K5" s="2" t="s">
        <v>5</v>
      </c>
      <c r="L5" s="5">
        <v>0</v>
      </c>
      <c r="M5" s="6">
        <v>1</v>
      </c>
      <c r="N5" s="6">
        <v>2</v>
      </c>
      <c r="O5" s="6">
        <v>3</v>
      </c>
      <c r="P5" s="8" t="s">
        <v>6</v>
      </c>
      <c r="Q5" s="3"/>
      <c r="R5" s="3"/>
    </row>
    <row r="6" spans="1:18">
      <c r="A6" s="9">
        <v>3.75</v>
      </c>
      <c r="B6" s="10"/>
      <c r="C6" s="10"/>
      <c r="D6" s="10"/>
      <c r="E6" s="27"/>
      <c r="F6" s="11">
        <f t="shared" ref="F6:F37" si="0">SUM(B6:E6)</f>
        <v>0</v>
      </c>
      <c r="G6" s="1"/>
      <c r="H6" s="9">
        <v>3.75</v>
      </c>
      <c r="I6" s="14"/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27"/>
      <c r="F7" s="11">
        <f t="shared" si="0"/>
        <v>0</v>
      </c>
      <c r="G7" s="1"/>
      <c r="H7" s="9">
        <v>4.25</v>
      </c>
      <c r="I7" s="30"/>
      <c r="J7" s="1"/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3"/>
      <c r="C8" s="10"/>
      <c r="D8" s="10"/>
      <c r="E8" s="27"/>
      <c r="F8" s="11">
        <f t="shared" si="0"/>
        <v>0</v>
      </c>
      <c r="G8" s="1"/>
      <c r="H8" s="9">
        <v>4.75</v>
      </c>
      <c r="I8" s="30"/>
      <c r="J8" s="1"/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3">
        <v>5</v>
      </c>
      <c r="C9" s="10"/>
      <c r="D9" s="10"/>
      <c r="E9" s="27"/>
      <c r="F9" s="11">
        <f t="shared" si="0"/>
        <v>5</v>
      </c>
      <c r="G9" s="1"/>
      <c r="H9" s="9">
        <v>5.25</v>
      </c>
      <c r="I9" s="30"/>
      <c r="J9" s="1"/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>
        <v>5</v>
      </c>
      <c r="C10" s="10"/>
      <c r="D10" s="10"/>
      <c r="E10" s="27"/>
      <c r="F10" s="11">
        <f t="shared" si="0"/>
        <v>5</v>
      </c>
      <c r="G10" s="1"/>
      <c r="H10" s="9">
        <v>5.75</v>
      </c>
      <c r="I10" s="30"/>
      <c r="J10" s="1"/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3">
        <v>5</v>
      </c>
      <c r="C11" s="10"/>
      <c r="D11" s="10"/>
      <c r="E11" s="27"/>
      <c r="F11" s="11">
        <f t="shared" si="0"/>
        <v>5</v>
      </c>
      <c r="G11" s="1"/>
      <c r="H11" s="9">
        <v>6.25</v>
      </c>
      <c r="I11" s="30">
        <v>9839</v>
      </c>
      <c r="J11" s="1"/>
      <c r="K11" s="9">
        <v>6.25</v>
      </c>
      <c r="L11" s="1">
        <f t="shared" si="1"/>
        <v>9.8390000000000004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9.8390000000000004</v>
      </c>
      <c r="Q11" s="3"/>
      <c r="R11" s="3"/>
    </row>
    <row r="12" spans="1:18">
      <c r="A12" s="9">
        <v>6.75</v>
      </c>
      <c r="B12">
        <v>5</v>
      </c>
      <c r="C12" s="10"/>
      <c r="D12" s="10"/>
      <c r="E12" s="28"/>
      <c r="F12" s="11">
        <f t="shared" si="0"/>
        <v>5</v>
      </c>
      <c r="G12" s="1"/>
      <c r="H12" s="9">
        <v>6.75</v>
      </c>
      <c r="I12" s="30">
        <v>0</v>
      </c>
      <c r="J12" s="1"/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B13">
        <v>5</v>
      </c>
      <c r="C13" s="10"/>
      <c r="D13" s="10"/>
      <c r="E13" s="26"/>
      <c r="F13" s="11">
        <f t="shared" si="0"/>
        <v>5</v>
      </c>
      <c r="G13" s="1"/>
      <c r="H13" s="9">
        <v>7.25</v>
      </c>
      <c r="I13" s="30">
        <v>24746</v>
      </c>
      <c r="J13" s="1"/>
      <c r="K13" s="9">
        <v>7.25</v>
      </c>
      <c r="L13" s="1">
        <f t="shared" si="1"/>
        <v>24.745999999999999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24.745999999999999</v>
      </c>
      <c r="Q13" s="3"/>
      <c r="R13" s="3"/>
    </row>
    <row r="14" spans="1:18">
      <c r="A14" s="9">
        <v>7.75</v>
      </c>
      <c r="B14">
        <v>5</v>
      </c>
      <c r="D14" s="10"/>
      <c r="E14" s="26"/>
      <c r="F14" s="11">
        <f t="shared" si="0"/>
        <v>5</v>
      </c>
      <c r="G14" s="1"/>
      <c r="H14" s="9">
        <v>7.75</v>
      </c>
      <c r="I14" s="30">
        <v>0</v>
      </c>
      <c r="J14" s="1"/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B15">
        <v>5</v>
      </c>
      <c r="D15" s="14"/>
      <c r="E15" s="26"/>
      <c r="F15" s="11">
        <f t="shared" si="0"/>
        <v>5</v>
      </c>
      <c r="G15" s="1"/>
      <c r="H15" s="9">
        <v>8.25</v>
      </c>
      <c r="I15" s="30">
        <v>571845</v>
      </c>
      <c r="J15" s="1"/>
      <c r="K15" s="9">
        <v>8.25</v>
      </c>
      <c r="L15" s="1">
        <f t="shared" si="1"/>
        <v>571.84500000000003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571.84500000000003</v>
      </c>
      <c r="Q15" s="3"/>
      <c r="R15" s="3"/>
    </row>
    <row r="16" spans="1:18">
      <c r="A16" s="9">
        <v>8.75</v>
      </c>
      <c r="B16">
        <v>5</v>
      </c>
      <c r="D16" s="14"/>
      <c r="E16" s="26"/>
      <c r="F16" s="11">
        <f t="shared" si="0"/>
        <v>5</v>
      </c>
      <c r="G16" s="1"/>
      <c r="H16" s="9">
        <v>8.75</v>
      </c>
      <c r="I16" s="30">
        <v>0</v>
      </c>
      <c r="J16" s="1"/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B17">
        <v>8</v>
      </c>
      <c r="D17" s="14"/>
      <c r="E17" s="26"/>
      <c r="F17" s="11">
        <f t="shared" si="0"/>
        <v>8</v>
      </c>
      <c r="G17" s="1"/>
      <c r="H17" s="9">
        <v>9.25</v>
      </c>
      <c r="I17" s="30">
        <v>1345237</v>
      </c>
      <c r="J17" s="1"/>
      <c r="K17" s="9">
        <v>9.25</v>
      </c>
      <c r="L17" s="1">
        <f t="shared" si="1"/>
        <v>1345.2370000000001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1345.2370000000001</v>
      </c>
      <c r="Q17" s="3"/>
      <c r="R17" s="3"/>
    </row>
    <row r="18" spans="1:18">
      <c r="A18" s="9">
        <v>9.75</v>
      </c>
      <c r="B18">
        <v>13</v>
      </c>
      <c r="D18" s="14"/>
      <c r="E18" s="26"/>
      <c r="F18" s="11">
        <f t="shared" si="0"/>
        <v>13</v>
      </c>
      <c r="G18" s="1"/>
      <c r="H18" s="9">
        <v>9.75</v>
      </c>
      <c r="I18" s="30">
        <v>0</v>
      </c>
      <c r="J18" s="1"/>
      <c r="K18" s="9">
        <v>9.75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0</v>
      </c>
      <c r="Q18" s="3"/>
      <c r="R18" s="3"/>
    </row>
    <row r="19" spans="1:18">
      <c r="A19" s="9">
        <v>10.25</v>
      </c>
      <c r="B19">
        <v>15</v>
      </c>
      <c r="D19" s="14"/>
      <c r="E19" s="26"/>
      <c r="F19" s="11">
        <f t="shared" si="0"/>
        <v>15</v>
      </c>
      <c r="G19" s="1"/>
      <c r="H19" s="9">
        <v>10.25</v>
      </c>
      <c r="I19" s="30">
        <v>2498766</v>
      </c>
      <c r="J19" s="1"/>
      <c r="K19" s="9">
        <v>10.25</v>
      </c>
      <c r="L19" s="1">
        <f t="shared" si="1"/>
        <v>2498.7660000000001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2498.7660000000001</v>
      </c>
      <c r="Q19" s="3"/>
      <c r="R19" s="3"/>
    </row>
    <row r="20" spans="1:18">
      <c r="A20" s="9">
        <v>10.75</v>
      </c>
      <c r="B20">
        <v>23</v>
      </c>
      <c r="D20" s="14"/>
      <c r="E20" s="26"/>
      <c r="F20" s="11">
        <f t="shared" si="0"/>
        <v>23</v>
      </c>
      <c r="G20" s="1"/>
      <c r="H20" s="9">
        <v>10.75</v>
      </c>
      <c r="I20" s="30">
        <v>0</v>
      </c>
      <c r="J20" s="1"/>
      <c r="K20" s="9">
        <v>10.75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0</v>
      </c>
      <c r="Q20" s="3"/>
      <c r="R20" s="3"/>
    </row>
    <row r="21" spans="1:18">
      <c r="A21" s="9">
        <v>11.25</v>
      </c>
      <c r="B21">
        <v>5</v>
      </c>
      <c r="D21" s="14"/>
      <c r="E21" s="26"/>
      <c r="F21" s="11">
        <f t="shared" si="0"/>
        <v>5</v>
      </c>
      <c r="G21" s="1"/>
      <c r="H21" s="9">
        <v>11.25</v>
      </c>
      <c r="I21" s="30">
        <v>1334802</v>
      </c>
      <c r="J21" s="1"/>
      <c r="K21" s="9">
        <v>11.25</v>
      </c>
      <c r="L21" s="1">
        <f t="shared" si="1"/>
        <v>1334.8019999999999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1334.8019999999999</v>
      </c>
      <c r="Q21" s="3"/>
      <c r="R21" s="3"/>
    </row>
    <row r="22" spans="1:18">
      <c r="A22" s="9">
        <v>11.75</v>
      </c>
      <c r="B22">
        <v>12</v>
      </c>
      <c r="C22">
        <v>3</v>
      </c>
      <c r="D22" s="14"/>
      <c r="E22" s="26"/>
      <c r="F22" s="11">
        <f t="shared" si="0"/>
        <v>15</v>
      </c>
      <c r="G22" s="4"/>
      <c r="H22" s="9">
        <v>11.75</v>
      </c>
      <c r="I22" s="30">
        <v>0</v>
      </c>
      <c r="J22" s="1"/>
      <c r="K22" s="9">
        <v>11.75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2">
        <f t="shared" si="5"/>
        <v>0</v>
      </c>
      <c r="Q22" s="3"/>
      <c r="R22" s="3"/>
    </row>
    <row r="23" spans="1:18">
      <c r="A23" s="9">
        <v>12.25</v>
      </c>
      <c r="B23">
        <v>9</v>
      </c>
      <c r="C23">
        <v>6</v>
      </c>
      <c r="D23" s="14"/>
      <c r="E23" s="26"/>
      <c r="F23" s="11">
        <f t="shared" si="0"/>
        <v>15</v>
      </c>
      <c r="G23" s="4"/>
      <c r="H23" s="9">
        <v>12.25</v>
      </c>
      <c r="I23" s="30">
        <v>739701</v>
      </c>
      <c r="J23" s="1"/>
      <c r="K23" s="9">
        <v>12.25</v>
      </c>
      <c r="L23" s="1">
        <f t="shared" si="1"/>
        <v>443.82060000000001</v>
      </c>
      <c r="M23" s="1">
        <f t="shared" si="2"/>
        <v>295.88040000000001</v>
      </c>
      <c r="N23" s="1">
        <f t="shared" si="3"/>
        <v>0</v>
      </c>
      <c r="O23" s="1">
        <f t="shared" si="4"/>
        <v>0</v>
      </c>
      <c r="P23" s="12">
        <f t="shared" si="5"/>
        <v>739.70100000000002</v>
      </c>
      <c r="Q23" s="3"/>
      <c r="R23" s="3"/>
    </row>
    <row r="24" spans="1:18">
      <c r="A24" s="9">
        <v>12.75</v>
      </c>
      <c r="B24">
        <v>4</v>
      </c>
      <c r="C24">
        <v>11</v>
      </c>
      <c r="D24" s="14"/>
      <c r="E24" s="26"/>
      <c r="F24" s="11">
        <f t="shared" si="0"/>
        <v>15</v>
      </c>
      <c r="G24" s="4"/>
      <c r="H24" s="9">
        <v>12.75</v>
      </c>
      <c r="I24" s="30">
        <v>0</v>
      </c>
      <c r="J24" s="1"/>
      <c r="K24" s="9">
        <v>12.75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2">
        <f t="shared" si="5"/>
        <v>0</v>
      </c>
      <c r="Q24" s="3"/>
      <c r="R24" s="3"/>
    </row>
    <row r="25" spans="1:18">
      <c r="A25" s="9">
        <v>13.25</v>
      </c>
      <c r="B25">
        <v>3</v>
      </c>
      <c r="C25">
        <v>15</v>
      </c>
      <c r="D25" s="14"/>
      <c r="E25" s="26"/>
      <c r="F25" s="11">
        <f t="shared" si="0"/>
        <v>18</v>
      </c>
      <c r="G25" s="4"/>
      <c r="H25" s="9">
        <v>13.25</v>
      </c>
      <c r="I25" s="30">
        <v>1256986</v>
      </c>
      <c r="J25" s="1"/>
      <c r="K25" s="9">
        <v>13.25</v>
      </c>
      <c r="L25" s="1">
        <f t="shared" si="1"/>
        <v>209.49766666666699</v>
      </c>
      <c r="M25" s="1">
        <f t="shared" si="2"/>
        <v>1047.48833333333</v>
      </c>
      <c r="N25" s="1">
        <f t="shared" si="3"/>
        <v>0</v>
      </c>
      <c r="O25" s="1">
        <f t="shared" si="4"/>
        <v>0</v>
      </c>
      <c r="P25" s="12">
        <f t="shared" si="5"/>
        <v>1256.9860000000001</v>
      </c>
      <c r="Q25" s="3"/>
      <c r="R25" s="3"/>
    </row>
    <row r="26" spans="1:18">
      <c r="A26" s="9">
        <v>13.75</v>
      </c>
      <c r="B26">
        <v>2</v>
      </c>
      <c r="C26">
        <v>30</v>
      </c>
      <c r="D26" s="14"/>
      <c r="E26" s="26"/>
      <c r="F26" s="11">
        <f t="shared" si="0"/>
        <v>32</v>
      </c>
      <c r="G26" s="4"/>
      <c r="H26" s="9">
        <v>13.75</v>
      </c>
      <c r="I26" s="30">
        <v>0</v>
      </c>
      <c r="J26" s="1"/>
      <c r="K26" s="9">
        <v>13.75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2">
        <f t="shared" si="5"/>
        <v>0</v>
      </c>
      <c r="Q26" s="3"/>
      <c r="R26" s="3"/>
    </row>
    <row r="27" spans="1:18">
      <c r="A27" s="9">
        <v>14.25</v>
      </c>
      <c r="B27">
        <v>1</v>
      </c>
      <c r="C27">
        <v>33</v>
      </c>
      <c r="D27" s="14"/>
      <c r="E27" s="26"/>
      <c r="F27" s="11">
        <f t="shared" si="0"/>
        <v>34</v>
      </c>
      <c r="G27" s="4"/>
      <c r="H27" s="9">
        <v>14.25</v>
      </c>
      <c r="I27" s="30">
        <v>4272557</v>
      </c>
      <c r="J27" s="1"/>
      <c r="K27" s="9">
        <v>14.25</v>
      </c>
      <c r="L27" s="1">
        <f t="shared" si="1"/>
        <v>125.663441176471</v>
      </c>
      <c r="M27" s="1">
        <f t="shared" si="2"/>
        <v>4146.8935588235299</v>
      </c>
      <c r="N27" s="1">
        <f t="shared" si="3"/>
        <v>0</v>
      </c>
      <c r="O27" s="1">
        <f t="shared" si="4"/>
        <v>0</v>
      </c>
      <c r="P27" s="12">
        <f t="shared" si="5"/>
        <v>4272.5569999999998</v>
      </c>
      <c r="Q27" s="3"/>
      <c r="R27" s="3"/>
    </row>
    <row r="28" spans="1:18">
      <c r="A28" s="9">
        <v>14.75</v>
      </c>
      <c r="B28" s="10"/>
      <c r="C28">
        <v>39</v>
      </c>
      <c r="D28" s="14"/>
      <c r="E28" s="26"/>
      <c r="F28" s="11">
        <f t="shared" si="0"/>
        <v>39</v>
      </c>
      <c r="G28" s="1"/>
      <c r="H28" s="9">
        <v>14.75</v>
      </c>
      <c r="I28" s="30">
        <v>0</v>
      </c>
      <c r="J28" s="1"/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B29" s="10"/>
      <c r="C29">
        <v>24</v>
      </c>
      <c r="D29" s="14"/>
      <c r="E29" s="26"/>
      <c r="F29" s="11">
        <f t="shared" si="0"/>
        <v>24</v>
      </c>
      <c r="G29" s="1"/>
      <c r="H29" s="9">
        <v>15.25</v>
      </c>
      <c r="I29" s="30">
        <v>1844428</v>
      </c>
      <c r="J29" s="1"/>
      <c r="K29" s="9">
        <v>15.25</v>
      </c>
      <c r="L29" s="1">
        <f t="shared" si="1"/>
        <v>0</v>
      </c>
      <c r="M29" s="1">
        <f t="shared" si="2"/>
        <v>1844.4280000000001</v>
      </c>
      <c r="N29" s="1">
        <f t="shared" si="3"/>
        <v>0</v>
      </c>
      <c r="O29" s="1">
        <f t="shared" si="4"/>
        <v>0</v>
      </c>
      <c r="P29" s="12">
        <f t="shared" si="5"/>
        <v>1844.4280000000001</v>
      </c>
      <c r="Q29" s="3"/>
      <c r="R29" s="3"/>
    </row>
    <row r="30" spans="1:18">
      <c r="A30" s="9">
        <v>15.75</v>
      </c>
      <c r="B30" s="10"/>
      <c r="C30">
        <v>14</v>
      </c>
      <c r="D30" s="14"/>
      <c r="E30" s="26"/>
      <c r="F30" s="11">
        <f t="shared" si="0"/>
        <v>14</v>
      </c>
      <c r="G30" s="1"/>
      <c r="H30" s="9">
        <v>15.75</v>
      </c>
      <c r="I30" s="30">
        <v>0</v>
      </c>
      <c r="J30" s="1"/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10"/>
      <c r="C31">
        <v>2</v>
      </c>
      <c r="D31" s="14"/>
      <c r="E31" s="26"/>
      <c r="F31" s="11">
        <f t="shared" si="0"/>
        <v>2</v>
      </c>
      <c r="G31" s="1"/>
      <c r="H31" s="9">
        <v>16.25</v>
      </c>
      <c r="I31" s="30">
        <v>374862</v>
      </c>
      <c r="J31" s="1"/>
      <c r="K31" s="9">
        <v>16.25</v>
      </c>
      <c r="L31" s="1">
        <f t="shared" si="1"/>
        <v>0</v>
      </c>
      <c r="M31" s="1">
        <f t="shared" si="2"/>
        <v>374.86200000000002</v>
      </c>
      <c r="N31" s="1">
        <f t="shared" si="3"/>
        <v>0</v>
      </c>
      <c r="O31" s="1">
        <f t="shared" si="4"/>
        <v>0</v>
      </c>
      <c r="P31" s="12">
        <f t="shared" si="5"/>
        <v>374.86200000000002</v>
      </c>
      <c r="Q31" s="3"/>
      <c r="R31" s="3"/>
    </row>
    <row r="32" spans="1:18">
      <c r="A32" s="9">
        <v>16.75</v>
      </c>
      <c r="B32" s="10"/>
      <c r="C32">
        <v>1</v>
      </c>
      <c r="D32" s="14">
        <v>3</v>
      </c>
      <c r="E32" s="26"/>
      <c r="F32" s="11">
        <f t="shared" si="0"/>
        <v>4</v>
      </c>
      <c r="G32" s="1"/>
      <c r="H32" s="9">
        <v>16.75</v>
      </c>
      <c r="I32" s="30"/>
      <c r="J32" s="1"/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10"/>
      <c r="C33" s="14"/>
      <c r="D33" s="14">
        <v>1</v>
      </c>
      <c r="E33" s="26"/>
      <c r="F33" s="11">
        <f t="shared" si="0"/>
        <v>1</v>
      </c>
      <c r="G33" s="1"/>
      <c r="H33" s="9">
        <v>17.25</v>
      </c>
      <c r="J33" s="1"/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10"/>
      <c r="C34" s="14"/>
      <c r="D34" s="14">
        <v>1</v>
      </c>
      <c r="E34" s="26"/>
      <c r="F34" s="11">
        <f t="shared" si="0"/>
        <v>1</v>
      </c>
      <c r="G34" s="1"/>
      <c r="H34" s="9">
        <v>17.75</v>
      </c>
      <c r="I34" s="14"/>
      <c r="J34" s="1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10"/>
      <c r="C35" s="14"/>
      <c r="D35" s="14"/>
      <c r="E35" s="27"/>
      <c r="F35" s="11">
        <f t="shared" si="0"/>
        <v>0</v>
      </c>
      <c r="G35" s="1"/>
      <c r="H35" s="9">
        <v>18.25</v>
      </c>
      <c r="I35" s="14"/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27"/>
      <c r="F36" s="11">
        <f t="shared" si="0"/>
        <v>0</v>
      </c>
      <c r="G36" s="1"/>
      <c r="H36" s="9">
        <v>18.75</v>
      </c>
      <c r="I36" s="4"/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27"/>
      <c r="C37" s="28"/>
      <c r="D37" s="28"/>
      <c r="E37" s="28"/>
      <c r="F37" s="11">
        <f t="shared" si="0"/>
        <v>0</v>
      </c>
      <c r="G37" s="1"/>
      <c r="H37" s="9">
        <v>19.25</v>
      </c>
      <c r="I37" s="1"/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6</v>
      </c>
      <c r="B38" s="15">
        <f>SUM(B6:B37)</f>
        <v>135</v>
      </c>
      <c r="C38" s="15">
        <f>SUM(C6:C37)</f>
        <v>178</v>
      </c>
      <c r="D38" s="15">
        <f>SUM(D6:D37)</f>
        <v>5</v>
      </c>
      <c r="E38" s="15">
        <f>SUM(E6:E37)</f>
        <v>0</v>
      </c>
      <c r="F38" s="16">
        <f>SUM(F6:F37)</f>
        <v>318</v>
      </c>
      <c r="G38" s="17"/>
      <c r="H38" s="7" t="s">
        <v>6</v>
      </c>
      <c r="I38" s="29">
        <f>SUM(I6:I37)</f>
        <v>14273769</v>
      </c>
      <c r="J38" s="1"/>
      <c r="K38" s="7" t="s">
        <v>6</v>
      </c>
      <c r="L38" s="15">
        <f>SUM(L6:L37)</f>
        <v>6564.2167078431403</v>
      </c>
      <c r="M38" s="15">
        <f>SUM(M6:M37)</f>
        <v>7709.5522921568599</v>
      </c>
      <c r="N38" s="15">
        <f>SUM(N6:N37)</f>
        <v>0</v>
      </c>
      <c r="O38" s="15">
        <f>SUM(O6:O37)</f>
        <v>0</v>
      </c>
      <c r="P38" s="18">
        <f>SUM(P6:P37)</f>
        <v>14273.769</v>
      </c>
      <c r="Q38" s="19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>
        <v>1</v>
      </c>
      <c r="B40" s="1">
        <v>2</v>
      </c>
      <c r="C40" s="1">
        <v>3</v>
      </c>
      <c r="D40" s="1">
        <v>4</v>
      </c>
      <c r="E40" s="1">
        <v>5</v>
      </c>
      <c r="F40" s="1">
        <v>6</v>
      </c>
      <c r="G40" s="1">
        <v>7</v>
      </c>
      <c r="H40" s="1">
        <v>8</v>
      </c>
      <c r="I40" s="1">
        <v>9</v>
      </c>
      <c r="J40" s="1">
        <v>10</v>
      </c>
      <c r="K40" s="1">
        <v>11</v>
      </c>
      <c r="L40" s="1">
        <v>12</v>
      </c>
      <c r="M40" s="1">
        <v>13</v>
      </c>
      <c r="N40" s="1">
        <v>14</v>
      </c>
      <c r="O40" s="1">
        <v>15</v>
      </c>
      <c r="P40" s="1">
        <v>16</v>
      </c>
      <c r="Q40" s="1">
        <v>17</v>
      </c>
      <c r="R40" s="3"/>
    </row>
    <row r="41" spans="1:18">
      <c r="A41" s="20"/>
      <c r="B41" s="1"/>
      <c r="C41" s="1"/>
      <c r="D41" s="1"/>
      <c r="E41" s="1"/>
      <c r="F41" s="20"/>
      <c r="G41" s="1"/>
      <c r="H41" s="1"/>
      <c r="I41" s="1"/>
      <c r="J41" s="20"/>
      <c r="K41" s="1"/>
      <c r="L41" s="1"/>
      <c r="M41" s="1"/>
      <c r="N41" s="20"/>
      <c r="O41" s="1"/>
      <c r="P41" s="3"/>
      <c r="Q41" s="3"/>
      <c r="R41" s="3"/>
    </row>
    <row r="42" spans="1:18">
      <c r="A42" s="1"/>
      <c r="B42" s="33" t="s">
        <v>8</v>
      </c>
      <c r="C42" s="33"/>
      <c r="D42" s="33"/>
      <c r="E42" s="1"/>
      <c r="F42" s="1"/>
      <c r="G42" s="4"/>
      <c r="H42" s="1"/>
      <c r="I42" s="33" t="s">
        <v>9</v>
      </c>
      <c r="J42" s="33"/>
      <c r="K42" s="3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10</v>
      </c>
      <c r="I44">
        <v>5.7867999999999999E-3</v>
      </c>
      <c r="J44" s="13" t="s">
        <v>11</v>
      </c>
      <c r="K44">
        <v>3.0215694700000002</v>
      </c>
      <c r="L44" s="1"/>
      <c r="M44" s="1"/>
      <c r="N44" s="1"/>
      <c r="O44" s="1"/>
      <c r="P44" s="3"/>
      <c r="Q44" s="3"/>
      <c r="R44" s="3"/>
    </row>
    <row r="45" spans="1:18">
      <c r="A45" s="2" t="s">
        <v>2</v>
      </c>
      <c r="B45" s="1"/>
      <c r="C45" s="1"/>
      <c r="D45" s="1"/>
      <c r="E45" s="1"/>
      <c r="F45" s="1"/>
      <c r="G45" s="1"/>
      <c r="H45" s="2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5</v>
      </c>
      <c r="B46" s="5">
        <v>0</v>
      </c>
      <c r="C46" s="6">
        <v>1</v>
      </c>
      <c r="D46" s="6">
        <v>2</v>
      </c>
      <c r="E46" s="6">
        <v>3</v>
      </c>
      <c r="F46" s="7" t="s">
        <v>6</v>
      </c>
      <c r="G46" s="1"/>
      <c r="H46" s="2" t="s">
        <v>5</v>
      </c>
      <c r="I46" s="5">
        <v>0</v>
      </c>
      <c r="J46" s="6">
        <v>1</v>
      </c>
      <c r="K46" s="6">
        <v>2</v>
      </c>
      <c r="L46" s="6">
        <v>3</v>
      </c>
      <c r="M46" s="21" t="s">
        <v>6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0.31398856079581899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2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0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0</v>
      </c>
      <c r="G48" s="1"/>
      <c r="H48" s="9">
        <f t="shared" si="11"/>
        <v>0.45830994277148002</v>
      </c>
      <c r="I48" s="1">
        <f t="shared" si="12"/>
        <v>0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2">
        <f t="shared" si="16"/>
        <v>0</v>
      </c>
      <c r="N48" s="3"/>
      <c r="O48" s="3"/>
      <c r="P48" s="3"/>
    </row>
    <row r="49" spans="1:16">
      <c r="A49" s="9">
        <v>4.75</v>
      </c>
      <c r="B49" s="1">
        <f t="shared" si="6"/>
        <v>0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0</v>
      </c>
      <c r="G49" s="1"/>
      <c r="H49" s="9">
        <f t="shared" si="11"/>
        <v>0.64137972069478899</v>
      </c>
      <c r="I49" s="1">
        <f t="shared" si="12"/>
        <v>0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2">
        <f t="shared" si="16"/>
        <v>0</v>
      </c>
      <c r="N49" s="3"/>
      <c r="O49" s="3"/>
      <c r="P49" s="3"/>
    </row>
    <row r="50" spans="1:16">
      <c r="A50" s="9">
        <v>5.25</v>
      </c>
      <c r="B50" s="1">
        <f t="shared" si="6"/>
        <v>0</v>
      </c>
      <c r="C50" s="1">
        <f t="shared" si="7"/>
        <v>0</v>
      </c>
      <c r="D50" s="1">
        <f t="shared" si="8"/>
        <v>0</v>
      </c>
      <c r="E50" s="1">
        <f t="shared" si="9"/>
        <v>0</v>
      </c>
      <c r="F50" s="11">
        <f t="shared" si="10"/>
        <v>0</v>
      </c>
      <c r="G50" s="1"/>
      <c r="H50" s="9">
        <f t="shared" si="11"/>
        <v>0.86786033066016099</v>
      </c>
      <c r="I50" s="1">
        <f t="shared" si="12"/>
        <v>0</v>
      </c>
      <c r="J50" s="1">
        <f t="shared" si="13"/>
        <v>0</v>
      </c>
      <c r="K50" s="1">
        <f t="shared" si="14"/>
        <v>0</v>
      </c>
      <c r="L50" s="1">
        <f t="shared" si="15"/>
        <v>0</v>
      </c>
      <c r="M50" s="22">
        <f t="shared" si="16"/>
        <v>0</v>
      </c>
      <c r="N50" s="3"/>
      <c r="O50" s="3"/>
      <c r="P50" s="3"/>
    </row>
    <row r="51" spans="1:16">
      <c r="A51" s="9">
        <v>5.75</v>
      </c>
      <c r="B51" s="1">
        <f t="shared" si="6"/>
        <v>0</v>
      </c>
      <c r="C51" s="1">
        <f t="shared" si="7"/>
        <v>0</v>
      </c>
      <c r="D51" s="1">
        <f t="shared" si="8"/>
        <v>0</v>
      </c>
      <c r="E51" s="1">
        <f t="shared" si="9"/>
        <v>0</v>
      </c>
      <c r="F51" s="11">
        <f t="shared" si="10"/>
        <v>0</v>
      </c>
      <c r="G51" s="1"/>
      <c r="H51" s="9">
        <f t="shared" si="11"/>
        <v>1.14242484565155</v>
      </c>
      <c r="I51" s="1">
        <f t="shared" si="12"/>
        <v>0</v>
      </c>
      <c r="J51" s="1">
        <f t="shared" si="13"/>
        <v>0</v>
      </c>
      <c r="K51" s="1">
        <f t="shared" si="14"/>
        <v>0</v>
      </c>
      <c r="L51" s="1">
        <f t="shared" si="15"/>
        <v>0</v>
      </c>
      <c r="M51" s="22">
        <f t="shared" si="16"/>
        <v>0</v>
      </c>
      <c r="N51" s="3"/>
      <c r="O51" s="3"/>
      <c r="P51" s="3"/>
    </row>
    <row r="52" spans="1:16">
      <c r="A52" s="9">
        <v>6.25</v>
      </c>
      <c r="B52" s="1">
        <f t="shared" si="6"/>
        <v>61.493749999999999</v>
      </c>
      <c r="C52" s="1">
        <f t="shared" si="7"/>
        <v>0</v>
      </c>
      <c r="D52" s="1">
        <f t="shared" si="8"/>
        <v>0</v>
      </c>
      <c r="E52" s="1">
        <f t="shared" si="9"/>
        <v>0</v>
      </c>
      <c r="F52" s="11">
        <f t="shared" si="10"/>
        <v>61.493749999999999</v>
      </c>
      <c r="G52" s="1"/>
      <c r="H52" s="9">
        <f t="shared" si="11"/>
        <v>1.46975597695738</v>
      </c>
      <c r="I52" s="1">
        <f t="shared" si="12"/>
        <v>14.4609290572837</v>
      </c>
      <c r="J52" s="1">
        <f t="shared" si="13"/>
        <v>0</v>
      </c>
      <c r="K52" s="1">
        <f t="shared" si="14"/>
        <v>0</v>
      </c>
      <c r="L52" s="1">
        <f t="shared" si="15"/>
        <v>0</v>
      </c>
      <c r="M52" s="22">
        <f t="shared" si="16"/>
        <v>14.4609290572837</v>
      </c>
      <c r="N52" s="3"/>
      <c r="O52" s="3"/>
      <c r="P52" s="3"/>
    </row>
    <row r="53" spans="1:16">
      <c r="A53" s="9">
        <v>6.75</v>
      </c>
      <c r="B53" s="1">
        <f t="shared" si="6"/>
        <v>0</v>
      </c>
      <c r="C53" s="1">
        <f t="shared" si="7"/>
        <v>0</v>
      </c>
      <c r="D53" s="1">
        <f t="shared" si="8"/>
        <v>0</v>
      </c>
      <c r="E53" s="1">
        <f t="shared" si="9"/>
        <v>0</v>
      </c>
      <c r="F53" s="11">
        <f t="shared" si="10"/>
        <v>0</v>
      </c>
      <c r="G53" s="1"/>
      <c r="H53" s="9">
        <f t="shared" si="11"/>
        <v>1.85454524899786</v>
      </c>
      <c r="I53" s="1">
        <f t="shared" si="12"/>
        <v>0</v>
      </c>
      <c r="J53" s="1">
        <f t="shared" si="13"/>
        <v>0</v>
      </c>
      <c r="K53" s="1">
        <f t="shared" si="14"/>
        <v>0</v>
      </c>
      <c r="L53" s="1">
        <f t="shared" si="15"/>
        <v>0</v>
      </c>
      <c r="M53" s="22">
        <f t="shared" si="16"/>
        <v>0</v>
      </c>
      <c r="N53" s="3"/>
      <c r="O53" s="3"/>
      <c r="P53" s="3"/>
    </row>
    <row r="54" spans="1:16">
      <c r="A54" s="9">
        <v>7.25</v>
      </c>
      <c r="B54" s="1">
        <f t="shared" si="6"/>
        <v>179.4085</v>
      </c>
      <c r="C54" s="1">
        <f t="shared" si="7"/>
        <v>0</v>
      </c>
      <c r="D54" s="1">
        <f t="shared" si="8"/>
        <v>0</v>
      </c>
      <c r="E54" s="1">
        <f t="shared" si="9"/>
        <v>0</v>
      </c>
      <c r="F54" s="11">
        <f t="shared" si="10"/>
        <v>179.4085</v>
      </c>
      <c r="G54" s="1"/>
      <c r="H54" s="9">
        <f t="shared" si="11"/>
        <v>2.3014923057955401</v>
      </c>
      <c r="I54" s="1">
        <f t="shared" si="12"/>
        <v>56.9527285992164</v>
      </c>
      <c r="J54" s="1">
        <f t="shared" si="13"/>
        <v>0</v>
      </c>
      <c r="K54" s="1">
        <f t="shared" si="14"/>
        <v>0</v>
      </c>
      <c r="L54" s="1">
        <f t="shared" si="15"/>
        <v>0</v>
      </c>
      <c r="M54" s="22">
        <f t="shared" si="16"/>
        <v>56.9527285992164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0</v>
      </c>
      <c r="D55" s="1">
        <f t="shared" si="8"/>
        <v>0</v>
      </c>
      <c r="E55" s="1">
        <f t="shared" si="9"/>
        <v>0</v>
      </c>
      <c r="F55" s="11">
        <f t="shared" si="10"/>
        <v>0</v>
      </c>
      <c r="G55" s="1"/>
      <c r="H55" s="9">
        <f t="shared" si="11"/>
        <v>2.8153043197765002</v>
      </c>
      <c r="I55" s="1">
        <f t="shared" si="12"/>
        <v>0</v>
      </c>
      <c r="J55" s="1">
        <f t="shared" si="13"/>
        <v>0</v>
      </c>
      <c r="K55" s="1">
        <f t="shared" si="14"/>
        <v>0</v>
      </c>
      <c r="L55" s="1">
        <f t="shared" si="15"/>
        <v>0</v>
      </c>
      <c r="M55" s="22">
        <f t="shared" si="16"/>
        <v>0</v>
      </c>
      <c r="N55" s="3"/>
      <c r="O55" s="3"/>
      <c r="P55" s="3"/>
    </row>
    <row r="56" spans="1:16">
      <c r="A56" s="9">
        <v>8.25</v>
      </c>
      <c r="B56" s="1">
        <f t="shared" si="6"/>
        <v>4717.7212499999996</v>
      </c>
      <c r="C56" s="1">
        <f t="shared" si="7"/>
        <v>0</v>
      </c>
      <c r="D56" s="1">
        <f t="shared" si="8"/>
        <v>0</v>
      </c>
      <c r="E56" s="1">
        <f t="shared" si="9"/>
        <v>0</v>
      </c>
      <c r="F56" s="11">
        <f t="shared" si="10"/>
        <v>4717.7212499999996</v>
      </c>
      <c r="G56" s="1"/>
      <c r="H56" s="9">
        <f t="shared" si="11"/>
        <v>3.4006954817146902</v>
      </c>
      <c r="I56" s="1">
        <f t="shared" si="12"/>
        <v>1944.6707077411399</v>
      </c>
      <c r="J56" s="1">
        <f t="shared" si="13"/>
        <v>0</v>
      </c>
      <c r="K56" s="1">
        <f t="shared" si="14"/>
        <v>0</v>
      </c>
      <c r="L56" s="1">
        <f t="shared" si="15"/>
        <v>0</v>
      </c>
      <c r="M56" s="22">
        <f t="shared" si="16"/>
        <v>1944.6707077411399</v>
      </c>
      <c r="N56" s="3"/>
      <c r="O56" s="3"/>
      <c r="P56" s="3"/>
    </row>
    <row r="57" spans="1:16">
      <c r="A57" s="9">
        <v>8.75</v>
      </c>
      <c r="B57" s="1">
        <f t="shared" si="6"/>
        <v>0</v>
      </c>
      <c r="C57" s="1">
        <f t="shared" si="7"/>
        <v>0</v>
      </c>
      <c r="D57" s="1">
        <f t="shared" si="8"/>
        <v>0</v>
      </c>
      <c r="E57" s="1">
        <f t="shared" si="9"/>
        <v>0</v>
      </c>
      <c r="F57" s="11">
        <f t="shared" si="10"/>
        <v>0</v>
      </c>
      <c r="G57" s="1"/>
      <c r="H57" s="9">
        <f t="shared" si="11"/>
        <v>4.0623865561186596</v>
      </c>
      <c r="I57" s="1">
        <f t="shared" si="12"/>
        <v>0</v>
      </c>
      <c r="J57" s="1">
        <f t="shared" si="13"/>
        <v>0</v>
      </c>
      <c r="K57" s="1">
        <f t="shared" si="14"/>
        <v>0</v>
      </c>
      <c r="L57" s="1">
        <f t="shared" si="15"/>
        <v>0</v>
      </c>
      <c r="M57" s="22">
        <f t="shared" si="16"/>
        <v>0</v>
      </c>
      <c r="N57" s="3"/>
      <c r="O57" s="3"/>
      <c r="P57" s="3"/>
    </row>
    <row r="58" spans="1:16">
      <c r="A58" s="9">
        <v>9.25</v>
      </c>
      <c r="B58" s="1">
        <f t="shared" si="6"/>
        <v>12443.44225</v>
      </c>
      <c r="C58" s="1">
        <f t="shared" si="7"/>
        <v>0</v>
      </c>
      <c r="D58" s="1">
        <f t="shared" si="8"/>
        <v>0</v>
      </c>
      <c r="E58" s="1">
        <f t="shared" si="9"/>
        <v>0</v>
      </c>
      <c r="F58" s="11">
        <f t="shared" si="10"/>
        <v>12443.44225</v>
      </c>
      <c r="G58" s="1"/>
      <c r="H58" s="9">
        <f t="shared" si="11"/>
        <v>4.8051044901750704</v>
      </c>
      <c r="I58" s="1">
        <f t="shared" si="12"/>
        <v>6464.00434904964</v>
      </c>
      <c r="J58" s="1">
        <f t="shared" si="13"/>
        <v>0</v>
      </c>
      <c r="K58" s="1">
        <f t="shared" si="14"/>
        <v>0</v>
      </c>
      <c r="L58" s="1">
        <f t="shared" si="15"/>
        <v>0</v>
      </c>
      <c r="M58" s="22">
        <f t="shared" si="16"/>
        <v>6464.00434904964</v>
      </c>
      <c r="N58" s="3"/>
      <c r="O58" s="3"/>
      <c r="P58" s="3"/>
    </row>
    <row r="59" spans="1:16">
      <c r="A59" s="9">
        <v>9.75</v>
      </c>
      <c r="B59" s="1">
        <f t="shared" si="6"/>
        <v>0</v>
      </c>
      <c r="C59" s="1">
        <f t="shared" si="7"/>
        <v>0</v>
      </c>
      <c r="D59" s="1">
        <f t="shared" si="8"/>
        <v>0</v>
      </c>
      <c r="E59" s="1">
        <f t="shared" si="9"/>
        <v>0</v>
      </c>
      <c r="F59" s="11">
        <f t="shared" si="10"/>
        <v>0</v>
      </c>
      <c r="G59" s="1"/>
      <c r="H59" s="9">
        <f t="shared" si="11"/>
        <v>5.6335820670841699</v>
      </c>
      <c r="I59" s="1">
        <f t="shared" si="12"/>
        <v>0</v>
      </c>
      <c r="J59" s="1">
        <f t="shared" si="13"/>
        <v>0</v>
      </c>
      <c r="K59" s="1">
        <f t="shared" si="14"/>
        <v>0</v>
      </c>
      <c r="L59" s="1">
        <f t="shared" si="15"/>
        <v>0</v>
      </c>
      <c r="M59" s="22">
        <f t="shared" si="16"/>
        <v>0</v>
      </c>
      <c r="N59" s="3"/>
      <c r="O59" s="3"/>
      <c r="P59" s="3"/>
    </row>
    <row r="60" spans="1:16">
      <c r="A60" s="9">
        <v>10.25</v>
      </c>
      <c r="B60" s="1">
        <f t="shared" si="6"/>
        <v>25612.351500000001</v>
      </c>
      <c r="C60" s="1">
        <f t="shared" si="7"/>
        <v>0</v>
      </c>
      <c r="D60" s="1">
        <f t="shared" si="8"/>
        <v>0</v>
      </c>
      <c r="E60" s="1">
        <f t="shared" si="9"/>
        <v>0</v>
      </c>
      <c r="F60" s="11">
        <f t="shared" si="10"/>
        <v>25612.351500000001</v>
      </c>
      <c r="G60" s="1"/>
      <c r="H60" s="9">
        <f t="shared" si="11"/>
        <v>6.5525575966053502</v>
      </c>
      <c r="I60" s="1">
        <f t="shared" si="12"/>
        <v>16373.3081354392</v>
      </c>
      <c r="J60" s="1">
        <f t="shared" si="13"/>
        <v>0</v>
      </c>
      <c r="K60" s="1">
        <f t="shared" si="14"/>
        <v>0</v>
      </c>
      <c r="L60" s="1">
        <f t="shared" si="15"/>
        <v>0</v>
      </c>
      <c r="M60" s="22">
        <f t="shared" si="16"/>
        <v>16373.3081354392</v>
      </c>
      <c r="N60" s="3"/>
      <c r="O60" s="3"/>
      <c r="P60" s="3"/>
    </row>
    <row r="61" spans="1:16">
      <c r="A61" s="9">
        <v>10.75</v>
      </c>
      <c r="B61" s="1">
        <f t="shared" si="6"/>
        <v>0</v>
      </c>
      <c r="C61" s="1">
        <f t="shared" si="7"/>
        <v>0</v>
      </c>
      <c r="D61" s="1">
        <f t="shared" si="8"/>
        <v>0</v>
      </c>
      <c r="E61" s="1">
        <f t="shared" si="9"/>
        <v>0</v>
      </c>
      <c r="F61" s="11">
        <f t="shared" si="10"/>
        <v>0</v>
      </c>
      <c r="G61" s="1"/>
      <c r="H61" s="9">
        <f t="shared" si="11"/>
        <v>7.5667746371043298</v>
      </c>
      <c r="I61" s="1">
        <f t="shared" si="12"/>
        <v>0</v>
      </c>
      <c r="J61" s="1">
        <f t="shared" si="13"/>
        <v>0</v>
      </c>
      <c r="K61" s="1">
        <f t="shared" si="14"/>
        <v>0</v>
      </c>
      <c r="L61" s="1">
        <f t="shared" si="15"/>
        <v>0</v>
      </c>
      <c r="M61" s="22">
        <f t="shared" si="16"/>
        <v>0</v>
      </c>
      <c r="N61" s="3"/>
      <c r="O61" s="3"/>
      <c r="P61" s="3"/>
    </row>
    <row r="62" spans="1:16">
      <c r="A62" s="9">
        <v>11.25</v>
      </c>
      <c r="B62" s="1">
        <f t="shared" si="6"/>
        <v>15016.522499999999</v>
      </c>
      <c r="C62" s="1">
        <f t="shared" si="7"/>
        <v>0</v>
      </c>
      <c r="D62" s="1">
        <f t="shared" si="8"/>
        <v>0</v>
      </c>
      <c r="E62" s="1">
        <f t="shared" si="9"/>
        <v>0</v>
      </c>
      <c r="F62" s="11">
        <f t="shared" si="10"/>
        <v>15016.522499999999</v>
      </c>
      <c r="G62" s="1"/>
      <c r="H62" s="9">
        <f t="shared" si="11"/>
        <v>8.6809817445069495</v>
      </c>
      <c r="I62" s="1">
        <f t="shared" si="12"/>
        <v>11587.391794531401</v>
      </c>
      <c r="J62" s="1">
        <f t="shared" si="13"/>
        <v>0</v>
      </c>
      <c r="K62" s="1">
        <f t="shared" si="14"/>
        <v>0</v>
      </c>
      <c r="L62" s="1">
        <f t="shared" si="15"/>
        <v>0</v>
      </c>
      <c r="M62" s="22">
        <f t="shared" si="16"/>
        <v>11587.391794531401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0</v>
      </c>
      <c r="D63" s="1">
        <f t="shared" si="8"/>
        <v>0</v>
      </c>
      <c r="E63" s="1">
        <f t="shared" si="9"/>
        <v>0</v>
      </c>
      <c r="F63" s="11">
        <f t="shared" si="10"/>
        <v>0</v>
      </c>
      <c r="G63" s="1"/>
      <c r="H63" s="9">
        <f t="shared" si="11"/>
        <v>9.8999322444183608</v>
      </c>
      <c r="I63" s="1">
        <f t="shared" si="12"/>
        <v>0</v>
      </c>
      <c r="J63" s="1">
        <f t="shared" si="13"/>
        <v>0</v>
      </c>
      <c r="K63" s="1">
        <f t="shared" si="14"/>
        <v>0</v>
      </c>
      <c r="L63" s="1">
        <f t="shared" si="15"/>
        <v>0</v>
      </c>
      <c r="M63" s="22">
        <f t="shared" si="16"/>
        <v>0</v>
      </c>
      <c r="N63" s="3"/>
      <c r="O63" s="3"/>
      <c r="P63" s="3"/>
    </row>
    <row r="64" spans="1:16">
      <c r="A64" s="9">
        <v>12.25</v>
      </c>
      <c r="B64" s="1">
        <f t="shared" si="6"/>
        <v>5436.8023499999999</v>
      </c>
      <c r="C64" s="1">
        <f t="shared" si="7"/>
        <v>3624.5349000000001</v>
      </c>
      <c r="D64" s="1">
        <f t="shared" si="8"/>
        <v>0</v>
      </c>
      <c r="E64" s="1">
        <f t="shared" si="9"/>
        <v>0</v>
      </c>
      <c r="F64" s="11">
        <f t="shared" si="10"/>
        <v>9061.3372500000005</v>
      </c>
      <c r="G64" s="1"/>
      <c r="H64" s="9">
        <f t="shared" si="11"/>
        <v>11.2283840243312</v>
      </c>
      <c r="I64" s="1">
        <f t="shared" si="12"/>
        <v>4983.3881347090901</v>
      </c>
      <c r="J64" s="1">
        <f t="shared" si="13"/>
        <v>3322.2587564727301</v>
      </c>
      <c r="K64" s="1">
        <f t="shared" si="14"/>
        <v>0</v>
      </c>
      <c r="L64" s="1">
        <f t="shared" si="15"/>
        <v>0</v>
      </c>
      <c r="M64" s="22">
        <f t="shared" si="16"/>
        <v>8305.6468911818192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0</v>
      </c>
      <c r="D65" s="1">
        <f t="shared" si="8"/>
        <v>0</v>
      </c>
      <c r="E65" s="1">
        <f t="shared" si="9"/>
        <v>0</v>
      </c>
      <c r="F65" s="11">
        <f t="shared" si="10"/>
        <v>0</v>
      </c>
      <c r="G65" s="1"/>
      <c r="H65" s="9">
        <f t="shared" si="11"/>
        <v>12.671099343368899</v>
      </c>
      <c r="I65" s="1">
        <f t="shared" si="12"/>
        <v>0</v>
      </c>
      <c r="J65" s="1">
        <f t="shared" si="13"/>
        <v>0</v>
      </c>
      <c r="K65" s="1">
        <f t="shared" si="14"/>
        <v>0</v>
      </c>
      <c r="L65" s="1">
        <f t="shared" si="15"/>
        <v>0</v>
      </c>
      <c r="M65" s="22">
        <f t="shared" si="16"/>
        <v>0</v>
      </c>
      <c r="N65" s="3"/>
      <c r="O65" s="3"/>
      <c r="P65" s="3"/>
    </row>
    <row r="66" spans="1:16">
      <c r="A66" s="9">
        <v>13.25</v>
      </c>
      <c r="B66" s="1">
        <f t="shared" si="6"/>
        <v>2775.8440833333402</v>
      </c>
      <c r="C66" s="1">
        <f t="shared" si="7"/>
        <v>13879.2204166666</v>
      </c>
      <c r="D66" s="1">
        <f t="shared" si="8"/>
        <v>0</v>
      </c>
      <c r="E66" s="1">
        <f t="shared" si="9"/>
        <v>0</v>
      </c>
      <c r="F66" s="11">
        <f t="shared" si="10"/>
        <v>16655.064499999899</v>
      </c>
      <c r="G66" s="1"/>
      <c r="H66" s="9">
        <f t="shared" si="11"/>
        <v>14.232844657425501</v>
      </c>
      <c r="I66" s="1">
        <f t="shared" si="12"/>
        <v>2981.7477457597802</v>
      </c>
      <c r="J66" s="1">
        <f t="shared" si="13"/>
        <v>14908.7387287988</v>
      </c>
      <c r="K66" s="1">
        <f t="shared" si="14"/>
        <v>0</v>
      </c>
      <c r="L66" s="1">
        <f t="shared" si="15"/>
        <v>0</v>
      </c>
      <c r="M66" s="22">
        <f t="shared" si="16"/>
        <v>17890.486474558598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0</v>
      </c>
      <c r="D67" s="1">
        <f t="shared" si="8"/>
        <v>0</v>
      </c>
      <c r="E67" s="1">
        <f t="shared" si="9"/>
        <v>0</v>
      </c>
      <c r="F67" s="11">
        <f t="shared" si="10"/>
        <v>0</v>
      </c>
      <c r="G67" s="1"/>
      <c r="H67" s="9">
        <f t="shared" si="11"/>
        <v>15.918390457900699</v>
      </c>
      <c r="I67" s="1">
        <f t="shared" si="12"/>
        <v>0</v>
      </c>
      <c r="J67" s="1">
        <f t="shared" si="13"/>
        <v>0</v>
      </c>
      <c r="K67" s="1">
        <f t="shared" si="14"/>
        <v>0</v>
      </c>
      <c r="L67" s="1">
        <f t="shared" si="15"/>
        <v>0</v>
      </c>
      <c r="M67" s="22">
        <f t="shared" si="16"/>
        <v>0</v>
      </c>
      <c r="N67" s="3"/>
      <c r="O67" s="3"/>
      <c r="P67" s="3"/>
    </row>
    <row r="68" spans="1:16">
      <c r="A68" s="9">
        <v>14.25</v>
      </c>
      <c r="B68" s="1">
        <f t="shared" si="6"/>
        <v>1790.7040367647101</v>
      </c>
      <c r="C68" s="1">
        <f t="shared" si="7"/>
        <v>59093.233213235297</v>
      </c>
      <c r="D68" s="1">
        <f t="shared" si="8"/>
        <v>0</v>
      </c>
      <c r="E68" s="1">
        <f t="shared" si="9"/>
        <v>0</v>
      </c>
      <c r="F68" s="11">
        <f t="shared" si="10"/>
        <v>60883.937250000003</v>
      </c>
      <c r="G68" s="1"/>
      <c r="H68" s="9">
        <f t="shared" si="11"/>
        <v>17.732511122496199</v>
      </c>
      <c r="I68" s="1">
        <f t="shared" si="12"/>
        <v>2228.3283683529198</v>
      </c>
      <c r="J68" s="1">
        <f t="shared" si="13"/>
        <v>73534.836155646102</v>
      </c>
      <c r="K68" s="1">
        <f t="shared" si="14"/>
        <v>0</v>
      </c>
      <c r="L68" s="1">
        <f t="shared" si="15"/>
        <v>0</v>
      </c>
      <c r="M68" s="22">
        <f t="shared" si="16"/>
        <v>75763.164523999003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0</v>
      </c>
      <c r="D69" s="1">
        <f t="shared" si="8"/>
        <v>0</v>
      </c>
      <c r="E69" s="1">
        <f t="shared" si="9"/>
        <v>0</v>
      </c>
      <c r="F69" s="11">
        <f t="shared" si="10"/>
        <v>0</v>
      </c>
      <c r="G69" s="1"/>
      <c r="H69" s="9">
        <f t="shared" si="11"/>
        <v>19.679984776766201</v>
      </c>
      <c r="I69" s="1">
        <f t="shared" si="12"/>
        <v>0</v>
      </c>
      <c r="J69" s="1">
        <f t="shared" si="13"/>
        <v>0</v>
      </c>
      <c r="K69" s="1">
        <f t="shared" si="14"/>
        <v>0</v>
      </c>
      <c r="L69" s="1">
        <f t="shared" si="15"/>
        <v>0</v>
      </c>
      <c r="M69" s="22">
        <f t="shared" si="16"/>
        <v>0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28127.526999999998</v>
      </c>
      <c r="D70" s="1">
        <f t="shared" si="8"/>
        <v>0</v>
      </c>
      <c r="E70" s="1">
        <f t="shared" si="9"/>
        <v>0</v>
      </c>
      <c r="F70" s="11">
        <f t="shared" si="10"/>
        <v>28127.526999999998</v>
      </c>
      <c r="G70" s="1"/>
      <c r="H70" s="9">
        <f t="shared" si="11"/>
        <v>21.765593165294</v>
      </c>
      <c r="I70" s="1">
        <f t="shared" si="12"/>
        <v>0</v>
      </c>
      <c r="J70" s="1">
        <f t="shared" si="13"/>
        <v>40145.069470676899</v>
      </c>
      <c r="K70" s="1">
        <f t="shared" si="14"/>
        <v>0</v>
      </c>
      <c r="L70" s="1">
        <f t="shared" si="15"/>
        <v>0</v>
      </c>
      <c r="M70" s="22">
        <f t="shared" si="16"/>
        <v>40145.069470676899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0</v>
      </c>
      <c r="D71" s="1">
        <f t="shared" si="8"/>
        <v>0</v>
      </c>
      <c r="E71" s="1">
        <f t="shared" si="9"/>
        <v>0</v>
      </c>
      <c r="F71" s="11">
        <f t="shared" si="10"/>
        <v>0</v>
      </c>
      <c r="G71" s="1"/>
      <c r="H71" s="9">
        <f t="shared" si="11"/>
        <v>23.9941215315222</v>
      </c>
      <c r="I71" s="1">
        <f t="shared" si="12"/>
        <v>0</v>
      </c>
      <c r="J71" s="1">
        <f t="shared" si="13"/>
        <v>0</v>
      </c>
      <c r="K71" s="1">
        <f t="shared" si="14"/>
        <v>0</v>
      </c>
      <c r="L71" s="1">
        <f t="shared" si="15"/>
        <v>0</v>
      </c>
      <c r="M71" s="22">
        <f t="shared" si="16"/>
        <v>0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6091.5074999999997</v>
      </c>
      <c r="D72" s="1">
        <f t="shared" si="8"/>
        <v>0</v>
      </c>
      <c r="E72" s="1">
        <f t="shared" si="9"/>
        <v>0</v>
      </c>
      <c r="F72" s="11">
        <f t="shared" si="10"/>
        <v>6091.5074999999997</v>
      </c>
      <c r="G72" s="1"/>
      <c r="H72" s="9">
        <f t="shared" si="11"/>
        <v>26.3703585053889</v>
      </c>
      <c r="I72" s="1">
        <f t="shared" si="12"/>
        <v>0</v>
      </c>
      <c r="J72" s="1">
        <f t="shared" si="13"/>
        <v>9885.2453300471007</v>
      </c>
      <c r="K72" s="1">
        <f t="shared" si="14"/>
        <v>0</v>
      </c>
      <c r="L72" s="1">
        <f t="shared" si="15"/>
        <v>0</v>
      </c>
      <c r="M72" s="22">
        <f t="shared" si="16"/>
        <v>9885.2453300471007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0</v>
      </c>
      <c r="D73" s="1">
        <f t="shared" si="8"/>
        <v>0</v>
      </c>
      <c r="E73" s="1">
        <f t="shared" si="9"/>
        <v>0</v>
      </c>
      <c r="F73" s="11">
        <f t="shared" si="10"/>
        <v>0</v>
      </c>
      <c r="G73" s="1"/>
      <c r="H73" s="9">
        <f t="shared" si="11"/>
        <v>28.899095998031601</v>
      </c>
      <c r="I73" s="1">
        <f t="shared" si="12"/>
        <v>0</v>
      </c>
      <c r="J73" s="1">
        <f t="shared" si="13"/>
        <v>0</v>
      </c>
      <c r="K73" s="1">
        <f t="shared" si="14"/>
        <v>0</v>
      </c>
      <c r="L73" s="1">
        <f t="shared" si="15"/>
        <v>0</v>
      </c>
      <c r="M73" s="22">
        <f t="shared" si="16"/>
        <v>0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0</v>
      </c>
      <c r="D74" s="1">
        <f t="shared" si="8"/>
        <v>0</v>
      </c>
      <c r="E74" s="1">
        <f t="shared" si="9"/>
        <v>0</v>
      </c>
      <c r="F74" s="11">
        <f t="shared" si="10"/>
        <v>0</v>
      </c>
      <c r="G74" s="1"/>
      <c r="H74" s="9">
        <f t="shared" si="11"/>
        <v>31.585129102908301</v>
      </c>
      <c r="I74" s="1">
        <f t="shared" si="12"/>
        <v>0</v>
      </c>
      <c r="J74" s="1">
        <f t="shared" si="13"/>
        <v>0</v>
      </c>
      <c r="K74" s="1">
        <f t="shared" si="14"/>
        <v>0</v>
      </c>
      <c r="L74" s="1">
        <f t="shared" si="15"/>
        <v>0</v>
      </c>
      <c r="M74" s="22">
        <f t="shared" si="16"/>
        <v>0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0</v>
      </c>
      <c r="E75" s="1">
        <f t="shared" si="9"/>
        <v>0</v>
      </c>
      <c r="F75" s="11">
        <f t="shared" si="10"/>
        <v>0</v>
      </c>
      <c r="G75" s="1"/>
      <c r="H75" s="9">
        <f t="shared" si="11"/>
        <v>34.433256002766498</v>
      </c>
      <c r="I75" s="1">
        <f t="shared" si="12"/>
        <v>0</v>
      </c>
      <c r="J75" s="1">
        <f t="shared" si="13"/>
        <v>0</v>
      </c>
      <c r="K75" s="1">
        <f t="shared" si="14"/>
        <v>0</v>
      </c>
      <c r="L75" s="1">
        <f t="shared" si="15"/>
        <v>0</v>
      </c>
      <c r="M75" s="22">
        <f t="shared" si="16"/>
        <v>0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37.448277881953402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2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40.6349988436167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2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43.998225831401697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2">
        <f t="shared" si="16"/>
        <v>0</v>
      </c>
      <c r="N78" s="3"/>
      <c r="O78" s="3"/>
      <c r="P78" s="3"/>
    </row>
    <row r="79" spans="1:16">
      <c r="A79" s="7" t="s">
        <v>6</v>
      </c>
      <c r="B79" s="15">
        <f>SUM(B47:B78)</f>
        <v>68034.290220098002</v>
      </c>
      <c r="C79" s="15">
        <f>SUM(C47:C78)</f>
        <v>110816.023029902</v>
      </c>
      <c r="D79" s="15">
        <f>SUM(D47:D78)</f>
        <v>0</v>
      </c>
      <c r="E79" s="15">
        <f>SUM(E47:E78)</f>
        <v>0</v>
      </c>
      <c r="F79" s="15">
        <f>SUM(F47:F78)</f>
        <v>178850.31325000001</v>
      </c>
      <c r="G79" s="11"/>
      <c r="H79" s="7" t="s">
        <v>6</v>
      </c>
      <c r="I79" s="15">
        <f>SUM(I47:I78)</f>
        <v>46634.252893239704</v>
      </c>
      <c r="J79" s="15">
        <f>SUM(J47:J78)</f>
        <v>141796.148441642</v>
      </c>
      <c r="K79" s="15">
        <f>SUM(K47:K78)</f>
        <v>0</v>
      </c>
      <c r="L79" s="15">
        <f>SUM(L47:L78)</f>
        <v>0</v>
      </c>
      <c r="M79" s="15">
        <f>SUM(M47:M78)</f>
        <v>188430.401334881</v>
      </c>
      <c r="N79" s="3"/>
      <c r="O79" s="3"/>
      <c r="P79" s="3"/>
    </row>
    <row r="80" spans="1:16">
      <c r="A80" s="5" t="s">
        <v>12</v>
      </c>
      <c r="B80" s="16">
        <f>IF(L38&gt;0,B79/L38,0)</f>
        <v>10.3644186729558</v>
      </c>
      <c r="C80" s="16">
        <f>IF(M38&gt;0,C79/M38,0)</f>
        <v>14.373859704231901</v>
      </c>
      <c r="D80" s="16">
        <f>IF(N38&gt;0,D79/N38,0)</f>
        <v>0</v>
      </c>
      <c r="E80" s="16">
        <f>IF(O38&gt;0,E79/O38,0)</f>
        <v>0</v>
      </c>
      <c r="F80" s="16">
        <f>IF(P38&gt;0,F79/P38,0)</f>
        <v>12.529999136878301</v>
      </c>
      <c r="G80" s="11"/>
      <c r="H80" s="5" t="s">
        <v>12</v>
      </c>
      <c r="I80" s="16">
        <f>IF(L38&gt;0,I79/L38,0)</f>
        <v>7.1043134266910402</v>
      </c>
      <c r="J80" s="16">
        <f>IF(M38&gt;0,J79/M38,0)</f>
        <v>18.392267549166899</v>
      </c>
      <c r="K80" s="16">
        <f>IF(N38&gt;0,K79/N38,0)</f>
        <v>0</v>
      </c>
      <c r="L80" s="16">
        <f>IF(O38&gt;0,L79/O38,0)</f>
        <v>0</v>
      </c>
      <c r="M80" s="16">
        <f>IF(P38&gt;0,M79/P38,0)</f>
        <v>13.201166512844701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5" t="s">
        <v>20</v>
      </c>
      <c r="B85" s="35"/>
      <c r="C85" s="35"/>
      <c r="D85" s="35"/>
      <c r="E85" s="35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5"/>
      <c r="B86" s="35"/>
      <c r="C86" s="35"/>
      <c r="D86" s="35"/>
      <c r="E86" s="35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3"/>
      <c r="B87" s="2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36" t="s">
        <v>13</v>
      </c>
      <c r="B89" s="37" t="s">
        <v>14</v>
      </c>
      <c r="C89" s="37" t="s">
        <v>15</v>
      </c>
      <c r="D89" s="37" t="s">
        <v>16</v>
      </c>
      <c r="E89" s="37" t="s">
        <v>17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36"/>
      <c r="B90" s="36"/>
      <c r="C90" s="36"/>
      <c r="D90" s="36"/>
      <c r="E90" s="37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4">
        <v>0</v>
      </c>
      <c r="B92" s="31">
        <f>L$38</f>
        <v>6564.2167078431403</v>
      </c>
      <c r="C92" s="31">
        <f>$B$80</f>
        <v>10.3644186729558</v>
      </c>
      <c r="D92" s="31">
        <f>$I$80</f>
        <v>7.1043134266910402</v>
      </c>
      <c r="E92" s="31">
        <f>B92*D92</f>
        <v>46634.252893239704</v>
      </c>
      <c r="F92" s="1">
        <f>E92/1000</f>
        <v>46.634252893239697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4">
        <v>1</v>
      </c>
      <c r="B93" s="31">
        <f>M$38</f>
        <v>7709.5522921568599</v>
      </c>
      <c r="C93" s="31">
        <f>$C$80</f>
        <v>14.373859704231901</v>
      </c>
      <c r="D93" s="31">
        <f>$J$80</f>
        <v>18.392267549166899</v>
      </c>
      <c r="E93" s="31">
        <f>B93*D93</f>
        <v>141796.148441642</v>
      </c>
      <c r="F93" s="1">
        <f>E93/1000</f>
        <v>141.796148441642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4">
        <v>2</v>
      </c>
      <c r="B94" s="31">
        <f>N$38</f>
        <v>0</v>
      </c>
      <c r="C94" s="31">
        <f>$D$80</f>
        <v>0</v>
      </c>
      <c r="D94" s="31">
        <f>$K$80</f>
        <v>0</v>
      </c>
      <c r="E94" s="31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4">
        <v>3</v>
      </c>
      <c r="B95" s="31">
        <f>O$38</f>
        <v>0</v>
      </c>
      <c r="C95" s="31">
        <f>$E$80</f>
        <v>0</v>
      </c>
      <c r="D95" s="31">
        <f>$L$80</f>
        <v>0</v>
      </c>
      <c r="E95" s="31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4" t="s">
        <v>6</v>
      </c>
      <c r="B96" s="31">
        <f>SUM(B92:B95)</f>
        <v>14273.769</v>
      </c>
      <c r="C96" s="31">
        <f>$F$80</f>
        <v>12.529999136878301</v>
      </c>
      <c r="D96" s="31">
        <f>$M$80</f>
        <v>13.201166512844701</v>
      </c>
      <c r="E96" s="31">
        <f>SUM(E92:E95)</f>
        <v>188430.40133488199</v>
      </c>
      <c r="F96" s="1">
        <f>E96/1000</f>
        <v>188.43040133488199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4" t="s">
        <v>1</v>
      </c>
      <c r="B97" s="31">
        <f>$I$2</f>
        <v>199499.50125642601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25" t="s">
        <v>18</v>
      </c>
      <c r="B98" s="31">
        <f>IF(E96&gt;0,$I$2/E96,"")</f>
        <v>1.05874370506632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maria jose zuñiga basualto</cp:lastModifiedBy>
  <dcterms:created xsi:type="dcterms:W3CDTF">2017-12-13T10:53:40Z</dcterms:created>
  <dcterms:modified xsi:type="dcterms:W3CDTF">2024-02-09T10:39:03Z</dcterms:modified>
</cp:coreProperties>
</file>