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E106" i="4"/>
  <c r="I89"/>
  <c r="L43"/>
  <c r="I90"/>
  <c r="D102"/>
  <c r="B102"/>
  <c r="E102"/>
  <c r="N43"/>
  <c r="K90"/>
  <c r="M89"/>
  <c r="L89"/>
  <c r="K89"/>
  <c r="J89"/>
  <c r="P43"/>
  <c r="I43"/>
  <c r="B43"/>
  <c r="D90"/>
  <c r="C90"/>
  <c r="B90"/>
  <c r="I53"/>
  <c r="M53"/>
  <c r="I54"/>
  <c r="L6"/>
  <c r="L7"/>
  <c r="L13"/>
  <c r="L14"/>
  <c r="M43"/>
  <c r="B107"/>
  <c r="B108"/>
  <c r="F6"/>
  <c r="M6"/>
  <c r="N6"/>
  <c r="O6"/>
  <c r="P6"/>
  <c r="F7"/>
  <c r="M7"/>
  <c r="N7"/>
  <c r="O7"/>
  <c r="P7"/>
  <c r="L8"/>
  <c r="M8"/>
  <c r="N8"/>
  <c r="O8"/>
  <c r="P8"/>
  <c r="L9"/>
  <c r="M9"/>
  <c r="N9"/>
  <c r="O9"/>
  <c r="P9"/>
  <c r="L10"/>
  <c r="M10"/>
  <c r="N10"/>
  <c r="O10"/>
  <c r="P10"/>
  <c r="I52"/>
  <c r="J52"/>
  <c r="K52"/>
  <c r="L52"/>
  <c r="M52"/>
  <c r="J53"/>
  <c r="K53"/>
  <c r="L53"/>
  <c r="J54"/>
  <c r="K54"/>
  <c r="L54"/>
  <c r="M54"/>
  <c r="I55"/>
  <c r="J55"/>
  <c r="K55"/>
  <c r="L55"/>
  <c r="M55"/>
  <c r="I56"/>
  <c r="J56"/>
  <c r="K56"/>
  <c r="L56"/>
  <c r="M56"/>
  <c r="M11"/>
  <c r="J57"/>
  <c r="M12"/>
  <c r="J58"/>
  <c r="M13"/>
  <c r="J59"/>
  <c r="F14"/>
  <c r="M14"/>
  <c r="J60"/>
  <c r="M15"/>
  <c r="J61"/>
  <c r="M16"/>
  <c r="J62"/>
  <c r="M17"/>
  <c r="J63"/>
  <c r="M18"/>
  <c r="J64"/>
  <c r="M19"/>
  <c r="J65"/>
  <c r="M20"/>
  <c r="J66"/>
  <c r="M21"/>
  <c r="J67"/>
  <c r="M22"/>
  <c r="J68"/>
  <c r="M23"/>
  <c r="J69"/>
  <c r="M24"/>
  <c r="J70"/>
  <c r="M25"/>
  <c r="J71"/>
  <c r="M26"/>
  <c r="J72"/>
  <c r="M27"/>
  <c r="J73"/>
  <c r="M28"/>
  <c r="J74"/>
  <c r="M29"/>
  <c r="J75"/>
  <c r="M30"/>
  <c r="J76"/>
  <c r="M31"/>
  <c r="J77"/>
  <c r="M32"/>
  <c r="J78"/>
  <c r="M33"/>
  <c r="J79"/>
  <c r="M34"/>
  <c r="J80"/>
  <c r="M35"/>
  <c r="J81"/>
  <c r="M36"/>
  <c r="J82"/>
  <c r="M37"/>
  <c r="J83"/>
  <c r="M38"/>
  <c r="J84"/>
  <c r="M39"/>
  <c r="J85"/>
  <c r="F40"/>
  <c r="M40"/>
  <c r="J86"/>
  <c r="M41"/>
  <c r="J87"/>
  <c r="M42"/>
  <c r="J88"/>
  <c r="N11"/>
  <c r="K57"/>
  <c r="N12"/>
  <c r="K58"/>
  <c r="N13"/>
  <c r="K59"/>
  <c r="N14"/>
  <c r="K60"/>
  <c r="N15"/>
  <c r="K61"/>
  <c r="N16"/>
  <c r="K62"/>
  <c r="N17"/>
  <c r="K63"/>
  <c r="N18"/>
  <c r="K64"/>
  <c r="N19"/>
  <c r="K65"/>
  <c r="N20"/>
  <c r="K66"/>
  <c r="N21"/>
  <c r="K67"/>
  <c r="N22"/>
  <c r="K68"/>
  <c r="N23"/>
  <c r="K69"/>
  <c r="N24"/>
  <c r="K70"/>
  <c r="N25"/>
  <c r="K71"/>
  <c r="N26"/>
  <c r="K72"/>
  <c r="N27"/>
  <c r="K73"/>
  <c r="N28"/>
  <c r="K74"/>
  <c r="N29"/>
  <c r="K75"/>
  <c r="N30"/>
  <c r="K76"/>
  <c r="N31"/>
  <c r="K77"/>
  <c r="N32"/>
  <c r="K78"/>
  <c r="N33"/>
  <c r="K79"/>
  <c r="N34"/>
  <c r="K80"/>
  <c r="N35"/>
  <c r="K81"/>
  <c r="N36"/>
  <c r="K82"/>
  <c r="N37"/>
  <c r="K83"/>
  <c r="N38"/>
  <c r="K84"/>
  <c r="N39"/>
  <c r="K85"/>
  <c r="N40"/>
  <c r="K86"/>
  <c r="N41"/>
  <c r="K87"/>
  <c r="N42"/>
  <c r="K88"/>
  <c r="O11"/>
  <c r="L57"/>
  <c r="O12"/>
  <c r="L58"/>
  <c r="O13"/>
  <c r="L59"/>
  <c r="O14"/>
  <c r="L60"/>
  <c r="O15"/>
  <c r="L61"/>
  <c r="O16"/>
  <c r="L62"/>
  <c r="O17"/>
  <c r="L63"/>
  <c r="O18"/>
  <c r="L64"/>
  <c r="O19"/>
  <c r="L65"/>
  <c r="O20"/>
  <c r="L66"/>
  <c r="O21"/>
  <c r="L67"/>
  <c r="O22"/>
  <c r="L68"/>
  <c r="O23"/>
  <c r="L69"/>
  <c r="O24"/>
  <c r="L70"/>
  <c r="O25"/>
  <c r="L71"/>
  <c r="O26"/>
  <c r="L72"/>
  <c r="O27"/>
  <c r="L73"/>
  <c r="O28"/>
  <c r="L74"/>
  <c r="O29"/>
  <c r="L75"/>
  <c r="O30"/>
  <c r="L76"/>
  <c r="O31"/>
  <c r="L77"/>
  <c r="O32"/>
  <c r="L78"/>
  <c r="O33"/>
  <c r="L79"/>
  <c r="O34"/>
  <c r="L80"/>
  <c r="O35"/>
  <c r="L81"/>
  <c r="O36"/>
  <c r="L82"/>
  <c r="O37"/>
  <c r="L83"/>
  <c r="O38"/>
  <c r="L84"/>
  <c r="O39"/>
  <c r="L85"/>
  <c r="O40"/>
  <c r="L86"/>
  <c r="O41"/>
  <c r="L87"/>
  <c r="O42"/>
  <c r="L88"/>
  <c r="L11"/>
  <c r="I57"/>
  <c r="M57"/>
  <c r="L12"/>
  <c r="I58"/>
  <c r="M58"/>
  <c r="I59"/>
  <c r="M59"/>
  <c r="I60"/>
  <c r="M60"/>
  <c r="L15"/>
  <c r="I61"/>
  <c r="M61"/>
  <c r="L16"/>
  <c r="I62"/>
  <c r="M62"/>
  <c r="L17"/>
  <c r="I63"/>
  <c r="M63"/>
  <c r="L18"/>
  <c r="I64"/>
  <c r="M64"/>
  <c r="L19"/>
  <c r="I65"/>
  <c r="M65"/>
  <c r="L20"/>
  <c r="I66"/>
  <c r="M66"/>
  <c r="L21"/>
  <c r="I67"/>
  <c r="M67"/>
  <c r="L22"/>
  <c r="I68"/>
  <c r="M68"/>
  <c r="L23"/>
  <c r="I69"/>
  <c r="M69"/>
  <c r="L24"/>
  <c r="I70"/>
  <c r="M70"/>
  <c r="L25"/>
  <c r="I71"/>
  <c r="M71"/>
  <c r="L26"/>
  <c r="I72"/>
  <c r="M72"/>
  <c r="L27"/>
  <c r="I73"/>
  <c r="M73"/>
  <c r="L28"/>
  <c r="I74"/>
  <c r="M74"/>
  <c r="L29"/>
  <c r="I75"/>
  <c r="M75"/>
  <c r="L30"/>
  <c r="I76"/>
  <c r="M76"/>
  <c r="L31"/>
  <c r="I77"/>
  <c r="M77"/>
  <c r="L32"/>
  <c r="I78"/>
  <c r="M78"/>
  <c r="L33"/>
  <c r="I79"/>
  <c r="M79"/>
  <c r="L34"/>
  <c r="I80"/>
  <c r="M80"/>
  <c r="L35"/>
  <c r="I81"/>
  <c r="M81"/>
  <c r="L36"/>
  <c r="I82"/>
  <c r="M82"/>
  <c r="L37"/>
  <c r="I83"/>
  <c r="M83"/>
  <c r="L38"/>
  <c r="I84"/>
  <c r="M84"/>
  <c r="L39"/>
  <c r="I85"/>
  <c r="M85"/>
  <c r="L40"/>
  <c r="I86"/>
  <c r="M86"/>
  <c r="L41"/>
  <c r="I87"/>
  <c r="M87"/>
  <c r="L42"/>
  <c r="I88"/>
  <c r="M88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B52"/>
  <c r="F52"/>
  <c r="B53"/>
  <c r="F53"/>
  <c r="B54"/>
  <c r="F54"/>
  <c r="B55"/>
  <c r="F55"/>
  <c r="B56"/>
  <c r="F56"/>
  <c r="B57"/>
  <c r="F57"/>
  <c r="B58"/>
  <c r="F58"/>
  <c r="B59"/>
  <c r="F59"/>
  <c r="B60"/>
  <c r="F60"/>
  <c r="B61"/>
  <c r="F61"/>
  <c r="B62"/>
  <c r="F62"/>
  <c r="B63"/>
  <c r="F63"/>
  <c r="B64"/>
  <c r="F64"/>
  <c r="B65"/>
  <c r="F65"/>
  <c r="B66"/>
  <c r="F66"/>
  <c r="B67"/>
  <c r="F67"/>
  <c r="B68"/>
  <c r="F68"/>
  <c r="B69"/>
  <c r="F69"/>
  <c r="B70"/>
  <c r="F70"/>
  <c r="B71"/>
  <c r="F71"/>
  <c r="B72"/>
  <c r="F72"/>
  <c r="B73"/>
  <c r="F73"/>
  <c r="B74"/>
  <c r="F74"/>
  <c r="B75"/>
  <c r="F75"/>
  <c r="B76"/>
  <c r="F76"/>
  <c r="B77"/>
  <c r="F77"/>
  <c r="B78"/>
  <c r="F78"/>
  <c r="B79"/>
  <c r="F79"/>
  <c r="B80"/>
  <c r="F80"/>
  <c r="B81"/>
  <c r="F81"/>
  <c r="B82"/>
  <c r="F82"/>
  <c r="B83"/>
  <c r="F83"/>
  <c r="B84"/>
  <c r="F84"/>
  <c r="B85"/>
  <c r="F85"/>
  <c r="B86"/>
  <c r="F86"/>
  <c r="B87"/>
  <c r="F87"/>
  <c r="B88"/>
  <c r="F88"/>
  <c r="F89"/>
  <c r="B89"/>
  <c r="H52"/>
  <c r="H53"/>
  <c r="H54"/>
  <c r="H55"/>
  <c r="H56"/>
  <c r="O43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C43"/>
  <c r="D43"/>
  <c r="E43"/>
  <c r="F43"/>
  <c r="F8"/>
  <c r="F9"/>
  <c r="F10"/>
  <c r="F11"/>
  <c r="F12"/>
  <c r="F13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1"/>
  <c r="F42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B104"/>
  <c r="L90"/>
  <c r="D105"/>
  <c r="B105"/>
  <c r="E90"/>
  <c r="C105"/>
  <c r="D104"/>
  <c r="C104"/>
  <c r="E104"/>
  <c r="C103"/>
  <c r="C102"/>
  <c r="B103"/>
  <c r="E105"/>
  <c r="J90"/>
  <c r="D103"/>
  <c r="E103"/>
  <c r="B106"/>
  <c r="M90"/>
  <c r="D106"/>
  <c r="F90"/>
  <c r="C106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<sst xmlns="http://schemas.openxmlformats.org/spreadsheetml/2006/main" count="40" uniqueCount="22">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</sst>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 applyProtection="1">
      <alignment vertic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right"/>
    </xf>
    <xf numFmtId="1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8"/>
  <sheetViews>
    <sheetView tabSelected="1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51" t="s">
        <v>20</v>
      </c>
      <c r="B1" s="51"/>
      <c r="C1" s="51"/>
      <c r="D1" s="51"/>
      <c r="E1" s="51"/>
      <c r="F1" s="51"/>
      <c r="G1" s="1"/>
      <c r="H1" s="52" t="s">
        <v>0</v>
      </c>
      <c r="I1" s="52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43">
        <v>123168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53" t="s">
        <v>3</v>
      </c>
      <c r="C4" s="53"/>
      <c r="D4" s="53"/>
      <c r="E4" s="53"/>
      <c r="F4" s="53"/>
      <c r="G4" s="1"/>
      <c r="H4" s="5" t="s">
        <v>2</v>
      </c>
      <c r="J4" s="1"/>
      <c r="K4" s="5" t="s">
        <v>2</v>
      </c>
      <c r="L4" s="52" t="s">
        <v>4</v>
      </c>
      <c r="M4" s="52"/>
      <c r="N4" s="52"/>
      <c r="O4" s="52"/>
      <c r="P4" s="52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3">
        <v>1.25</v>
      </c>
      <c r="B6" s="45">
        <v>1</v>
      </c>
      <c r="C6" s="44"/>
      <c r="D6" s="44"/>
      <c r="E6" s="44"/>
      <c r="F6" s="12">
        <f t="shared" ref="F6:F10" si="0">SUM(B6:E6)</f>
        <v>1</v>
      </c>
      <c r="G6" s="1"/>
      <c r="H6" s="13">
        <v>1.25</v>
      </c>
      <c r="I6" s="43">
        <v>2131.1044557527598</v>
      </c>
      <c r="J6" s="1"/>
      <c r="K6" s="13">
        <v>1.25</v>
      </c>
      <c r="L6" s="14">
        <f>IF($F6&gt;0,($I6/1000)*(B6/$F6),0)</f>
        <v>2.1311044557527601</v>
      </c>
      <c r="M6" s="14">
        <f t="shared" ref="M6:M10" si="1">IF($F6&gt;0,($I6/1000)*(C6/$F6),0)</f>
        <v>0</v>
      </c>
      <c r="N6" s="14">
        <f t="shared" ref="N6:N10" si="2">IF($F6&gt;0,($I6/1000)*(D6/$F6),0)</f>
        <v>0</v>
      </c>
      <c r="O6" s="14">
        <f t="shared" ref="O6:O10" si="3">IF($F6&gt;0,($I6/1000)*(E6/$F6),0)</f>
        <v>0</v>
      </c>
      <c r="P6" s="15">
        <f t="shared" ref="P6:P10" si="4">SUM(L6:O6)</f>
        <v>2.1311044557527601</v>
      </c>
      <c r="Q6" s="3"/>
      <c r="R6" s="3"/>
    </row>
    <row r="7" spans="1:18">
      <c r="A7" s="10">
        <v>1.75</v>
      </c>
      <c r="B7" s="45">
        <v>1</v>
      </c>
      <c r="C7" s="44"/>
      <c r="D7" s="44"/>
      <c r="E7" s="44"/>
      <c r="F7" s="12">
        <f t="shared" si="0"/>
        <v>1</v>
      </c>
      <c r="G7" s="1"/>
      <c r="H7" s="10">
        <v>1.75</v>
      </c>
      <c r="I7" s="43">
        <v>4244.6077397337003</v>
      </c>
      <c r="J7" s="1"/>
      <c r="K7" s="10">
        <v>1.75</v>
      </c>
      <c r="L7" s="14">
        <f>IF($F7&gt;0,($I7/1000)*(B7/$F7),0)</f>
        <v>4.2446077397337003</v>
      </c>
      <c r="M7" s="14">
        <f t="shared" si="1"/>
        <v>0</v>
      </c>
      <c r="N7" s="14">
        <f t="shared" si="2"/>
        <v>0</v>
      </c>
      <c r="O7" s="14">
        <f t="shared" si="3"/>
        <v>0</v>
      </c>
      <c r="P7" s="15">
        <f t="shared" si="4"/>
        <v>4.2446077397337003</v>
      </c>
      <c r="Q7" s="3"/>
      <c r="R7" s="3"/>
    </row>
    <row r="8" spans="1:18">
      <c r="A8" s="13">
        <v>2.25</v>
      </c>
      <c r="B8" s="44"/>
      <c r="C8" s="44"/>
      <c r="D8" s="44"/>
      <c r="E8" s="44"/>
      <c r="F8" s="12">
        <f t="shared" si="0"/>
        <v>0</v>
      </c>
      <c r="G8" s="1"/>
      <c r="H8" s="13">
        <v>2.25</v>
      </c>
      <c r="I8" s="43">
        <v>0</v>
      </c>
      <c r="J8" s="1"/>
      <c r="K8" s="13">
        <v>2.25</v>
      </c>
      <c r="L8" s="14">
        <f t="shared" ref="L8:L10" si="5">IF($F8&gt;0,($I8/1000)*(B8/$F8),0)</f>
        <v>0</v>
      </c>
      <c r="M8" s="14">
        <f t="shared" si="1"/>
        <v>0</v>
      </c>
      <c r="N8" s="14">
        <f t="shared" si="2"/>
        <v>0</v>
      </c>
      <c r="O8" s="14">
        <f t="shared" si="3"/>
        <v>0</v>
      </c>
      <c r="P8" s="15">
        <f t="shared" si="4"/>
        <v>0</v>
      </c>
      <c r="Q8" s="3"/>
      <c r="R8" s="3"/>
    </row>
    <row r="9" spans="1:18">
      <c r="A9" s="10">
        <v>2.75</v>
      </c>
      <c r="B9" s="44"/>
      <c r="C9" s="44"/>
      <c r="D9" s="44"/>
      <c r="E9" s="44"/>
      <c r="F9" s="12">
        <f t="shared" si="0"/>
        <v>0</v>
      </c>
      <c r="G9" s="1"/>
      <c r="H9" s="10">
        <v>2.75</v>
      </c>
      <c r="I9" s="43">
        <v>0</v>
      </c>
      <c r="J9" s="1"/>
      <c r="K9" s="10">
        <v>2.75</v>
      </c>
      <c r="L9" s="14">
        <f t="shared" si="5"/>
        <v>0</v>
      </c>
      <c r="M9" s="14">
        <f t="shared" si="1"/>
        <v>0</v>
      </c>
      <c r="N9" s="14">
        <f t="shared" si="2"/>
        <v>0</v>
      </c>
      <c r="O9" s="14">
        <f t="shared" si="3"/>
        <v>0</v>
      </c>
      <c r="P9" s="15">
        <f t="shared" si="4"/>
        <v>0</v>
      </c>
      <c r="Q9" s="3"/>
      <c r="R9" s="3"/>
    </row>
    <row r="10" spans="1:18">
      <c r="A10" s="13">
        <v>3.25</v>
      </c>
      <c r="B10" s="44"/>
      <c r="C10" s="44"/>
      <c r="D10" s="44"/>
      <c r="E10" s="44"/>
      <c r="F10" s="12">
        <f t="shared" si="0"/>
        <v>0</v>
      </c>
      <c r="G10" s="1"/>
      <c r="H10" s="13">
        <v>3.25</v>
      </c>
      <c r="I10" s="43">
        <v>0</v>
      </c>
      <c r="J10" s="1"/>
      <c r="K10" s="13">
        <v>3.25</v>
      </c>
      <c r="L10" s="14">
        <f t="shared" si="5"/>
        <v>0</v>
      </c>
      <c r="M10" s="14">
        <f t="shared" si="1"/>
        <v>0</v>
      </c>
      <c r="N10" s="14">
        <f t="shared" si="2"/>
        <v>0</v>
      </c>
      <c r="O10" s="14">
        <f t="shared" si="3"/>
        <v>0</v>
      </c>
      <c r="P10" s="15">
        <f t="shared" si="4"/>
        <v>0</v>
      </c>
      <c r="Q10" s="3"/>
      <c r="R10" s="3"/>
    </row>
    <row r="11" spans="1:18">
      <c r="A11" s="10">
        <v>3.75</v>
      </c>
      <c r="B11" s="17"/>
      <c r="C11" s="11"/>
      <c r="D11" s="11"/>
      <c r="E11" s="39"/>
      <c r="F11" s="12">
        <f t="shared" ref="F11:F42" si="6">SUM(B11:E11)</f>
        <v>0</v>
      </c>
      <c r="G11" s="1"/>
      <c r="H11" s="10">
        <v>3.75</v>
      </c>
      <c r="I11" s="43">
        <v>0</v>
      </c>
      <c r="J11" s="1"/>
      <c r="K11" s="10">
        <v>3.75</v>
      </c>
      <c r="L11" s="14">
        <f t="shared" ref="L11:L42" si="7">IF($F11&gt;0,($I11/1000)*(B11/$F11),0)</f>
        <v>0</v>
      </c>
      <c r="M11" s="14">
        <f t="shared" ref="M11:M42" si="8">IF($F11&gt;0,($I11/1000)*(C11/$F11),0)</f>
        <v>0</v>
      </c>
      <c r="N11" s="14">
        <f t="shared" ref="N11:N42" si="9">IF($F11&gt;0,($I11/1000)*(D11/$F11),0)</f>
        <v>0</v>
      </c>
      <c r="O11" s="14">
        <f t="shared" ref="O11:O42" si="10">IF($F11&gt;0,($I11/1000)*(E11/$F11),0)</f>
        <v>0</v>
      </c>
      <c r="P11" s="15">
        <f t="shared" ref="P11:P42" si="11">SUM(L11:O11)</f>
        <v>0</v>
      </c>
      <c r="Q11" s="3"/>
      <c r="R11" s="3"/>
    </row>
    <row r="12" spans="1:18">
      <c r="A12" s="13">
        <v>4.25</v>
      </c>
      <c r="B12" s="17"/>
      <c r="C12" s="11"/>
      <c r="D12" s="11"/>
      <c r="E12" s="39"/>
      <c r="F12" s="12">
        <f t="shared" si="6"/>
        <v>0</v>
      </c>
      <c r="G12" s="1"/>
      <c r="H12" s="13">
        <v>4.25</v>
      </c>
      <c r="I12" s="43">
        <v>0</v>
      </c>
      <c r="J12" s="1"/>
      <c r="K12" s="13">
        <v>4.25</v>
      </c>
      <c r="L12" s="14">
        <f t="shared" si="7"/>
        <v>0</v>
      </c>
      <c r="M12" s="14">
        <f t="shared" si="8"/>
        <v>0</v>
      </c>
      <c r="N12" s="14">
        <f t="shared" si="9"/>
        <v>0</v>
      </c>
      <c r="O12" s="14">
        <f t="shared" si="10"/>
        <v>0</v>
      </c>
      <c r="P12" s="15">
        <f t="shared" si="11"/>
        <v>0</v>
      </c>
      <c r="Q12" s="3"/>
      <c r="R12" s="3"/>
    </row>
    <row r="13" spans="1:18">
      <c r="A13" s="10">
        <v>4.75</v>
      </c>
      <c r="B13" s="17"/>
      <c r="C13" s="11"/>
      <c r="D13" s="11"/>
      <c r="E13" s="39"/>
      <c r="F13" s="12">
        <f t="shared" si="6"/>
        <v>0</v>
      </c>
      <c r="G13" s="1"/>
      <c r="H13" s="13">
        <v>4.75</v>
      </c>
      <c r="I13" s="43">
        <v>0</v>
      </c>
      <c r="J13" s="1"/>
      <c r="K13" s="13">
        <v>4.75</v>
      </c>
      <c r="L13" s="14">
        <f>IF($F13&gt;0,($I13/1000)*(B13/$F13),0)</f>
        <v>0</v>
      </c>
      <c r="M13" s="14">
        <f t="shared" si="8"/>
        <v>0</v>
      </c>
      <c r="N13" s="14">
        <f t="shared" si="9"/>
        <v>0</v>
      </c>
      <c r="O13" s="14">
        <f t="shared" si="10"/>
        <v>0</v>
      </c>
      <c r="P13" s="15">
        <f t="shared" si="11"/>
        <v>0</v>
      </c>
      <c r="Q13" s="3"/>
      <c r="R13" s="3"/>
    </row>
    <row r="14" spans="1:18">
      <c r="A14" s="13">
        <v>5.25</v>
      </c>
      <c r="B14" s="46">
        <v>1</v>
      </c>
      <c r="C14" s="11"/>
      <c r="D14" s="11"/>
      <c r="E14" s="40"/>
      <c r="F14" s="12">
        <f t="shared" si="6"/>
        <v>1</v>
      </c>
      <c r="G14" s="18"/>
      <c r="H14" s="13">
        <v>5.25</v>
      </c>
      <c r="I14" s="43">
        <v>144603</v>
      </c>
      <c r="J14" s="1"/>
      <c r="K14" s="13">
        <v>5.25</v>
      </c>
      <c r="L14" s="14">
        <f>IF($F14&gt;0,($I14/1000)*(B14/$F14),0)</f>
        <v>144.60300000000001</v>
      </c>
      <c r="M14" s="14">
        <f t="shared" si="8"/>
        <v>0</v>
      </c>
      <c r="N14" s="14">
        <f t="shared" si="9"/>
        <v>0</v>
      </c>
      <c r="O14" s="14">
        <f t="shared" si="10"/>
        <v>0</v>
      </c>
      <c r="P14" s="15">
        <f t="shared" si="11"/>
        <v>144.60300000000001</v>
      </c>
      <c r="Q14" s="3"/>
      <c r="R14" s="3"/>
    </row>
    <row r="15" spans="1:18">
      <c r="A15" s="10">
        <v>5.75</v>
      </c>
      <c r="B15" s="38">
        <v>1</v>
      </c>
      <c r="C15" s="11"/>
      <c r="D15" s="11"/>
      <c r="E15" s="39"/>
      <c r="F15" s="12">
        <f t="shared" si="6"/>
        <v>1</v>
      </c>
      <c r="G15" s="1"/>
      <c r="H15" s="13">
        <v>5.75</v>
      </c>
      <c r="I15" s="43">
        <v>775072</v>
      </c>
      <c r="J15" s="1"/>
      <c r="K15" s="13">
        <v>5.75</v>
      </c>
      <c r="L15" s="14">
        <f t="shared" si="7"/>
        <v>775.072</v>
      </c>
      <c r="M15" s="14">
        <f t="shared" si="8"/>
        <v>0</v>
      </c>
      <c r="N15" s="14">
        <f t="shared" si="9"/>
        <v>0</v>
      </c>
      <c r="O15" s="14">
        <f t="shared" si="10"/>
        <v>0</v>
      </c>
      <c r="P15" s="15">
        <f t="shared" si="11"/>
        <v>775.072</v>
      </c>
      <c r="Q15" s="3"/>
      <c r="R15" s="3"/>
    </row>
    <row r="16" spans="1:18">
      <c r="A16" s="13">
        <v>6.25</v>
      </c>
      <c r="B16" s="38">
        <v>4</v>
      </c>
      <c r="C16" s="11"/>
      <c r="D16" s="11"/>
      <c r="E16" s="39"/>
      <c r="F16" s="12">
        <f t="shared" si="6"/>
        <v>4</v>
      </c>
      <c r="G16" s="1"/>
      <c r="H16" s="13">
        <v>6.25</v>
      </c>
      <c r="I16" s="43">
        <v>1168643</v>
      </c>
      <c r="J16" s="1"/>
      <c r="K16" s="13">
        <v>6.25</v>
      </c>
      <c r="L16" s="14">
        <f t="shared" si="7"/>
        <v>1168.643</v>
      </c>
      <c r="M16" s="14">
        <f t="shared" si="8"/>
        <v>0</v>
      </c>
      <c r="N16" s="14">
        <f t="shared" si="9"/>
        <v>0</v>
      </c>
      <c r="O16" s="14">
        <f t="shared" si="10"/>
        <v>0</v>
      </c>
      <c r="P16" s="15">
        <f t="shared" si="11"/>
        <v>1168.643</v>
      </c>
      <c r="Q16" s="3"/>
      <c r="R16" s="3"/>
    </row>
    <row r="17" spans="1:18">
      <c r="A17" s="10">
        <v>6.75</v>
      </c>
      <c r="B17">
        <v>4</v>
      </c>
      <c r="E17" s="41"/>
      <c r="F17" s="12">
        <f t="shared" si="6"/>
        <v>4</v>
      </c>
      <c r="G17" s="1"/>
      <c r="H17" s="13">
        <v>6.75</v>
      </c>
      <c r="I17" s="43">
        <v>935193</v>
      </c>
      <c r="J17" s="1"/>
      <c r="K17" s="13">
        <v>6.75</v>
      </c>
      <c r="L17" s="14">
        <f t="shared" si="7"/>
        <v>935.19299999999998</v>
      </c>
      <c r="M17" s="14">
        <f t="shared" si="8"/>
        <v>0</v>
      </c>
      <c r="N17" s="14">
        <f t="shared" si="9"/>
        <v>0</v>
      </c>
      <c r="O17" s="14">
        <f t="shared" si="10"/>
        <v>0</v>
      </c>
      <c r="P17" s="15">
        <f t="shared" si="11"/>
        <v>935.19299999999998</v>
      </c>
      <c r="Q17" s="3"/>
      <c r="R17" s="3"/>
    </row>
    <row r="18" spans="1:18">
      <c r="A18" s="13">
        <v>7.25</v>
      </c>
      <c r="B18">
        <v>5</v>
      </c>
      <c r="E18" s="36"/>
      <c r="F18" s="12">
        <f t="shared" si="6"/>
        <v>5</v>
      </c>
      <c r="G18" s="1"/>
      <c r="H18" s="13">
        <v>7.25</v>
      </c>
      <c r="I18" s="43">
        <v>441803</v>
      </c>
      <c r="J18" s="1"/>
      <c r="K18" s="13">
        <v>7.25</v>
      </c>
      <c r="L18" s="14">
        <f t="shared" si="7"/>
        <v>441.803</v>
      </c>
      <c r="M18" s="14">
        <f t="shared" si="8"/>
        <v>0</v>
      </c>
      <c r="N18" s="14">
        <f t="shared" si="9"/>
        <v>0</v>
      </c>
      <c r="O18" s="14">
        <f t="shared" si="10"/>
        <v>0</v>
      </c>
      <c r="P18" s="15">
        <f t="shared" si="11"/>
        <v>441.803</v>
      </c>
      <c r="Q18" s="3"/>
      <c r="R18" s="3"/>
    </row>
    <row r="19" spans="1:18">
      <c r="A19" s="10">
        <v>7.75</v>
      </c>
      <c r="B19">
        <v>5</v>
      </c>
      <c r="E19" s="36"/>
      <c r="F19" s="12">
        <f t="shared" si="6"/>
        <v>5</v>
      </c>
      <c r="G19" s="1"/>
      <c r="H19" s="13">
        <v>7.75</v>
      </c>
      <c r="I19" s="43">
        <v>340923</v>
      </c>
      <c r="J19" s="4"/>
      <c r="K19" s="13">
        <v>7.75</v>
      </c>
      <c r="L19" s="14">
        <f t="shared" si="7"/>
        <v>340.923</v>
      </c>
      <c r="M19" s="14">
        <f t="shared" si="8"/>
        <v>0</v>
      </c>
      <c r="N19" s="14">
        <f t="shared" si="9"/>
        <v>0</v>
      </c>
      <c r="O19" s="14">
        <f t="shared" si="10"/>
        <v>0</v>
      </c>
      <c r="P19" s="15">
        <f t="shared" si="11"/>
        <v>340.923</v>
      </c>
      <c r="Q19" s="3"/>
      <c r="R19" s="3"/>
    </row>
    <row r="20" spans="1:18">
      <c r="A20" s="13">
        <v>8.25</v>
      </c>
      <c r="B20">
        <v>5</v>
      </c>
      <c r="E20" s="36"/>
      <c r="F20" s="12">
        <f t="shared" si="6"/>
        <v>5</v>
      </c>
      <c r="G20" s="1"/>
      <c r="H20" s="13">
        <v>8.25</v>
      </c>
      <c r="I20" s="43">
        <v>139139</v>
      </c>
      <c r="J20" s="4"/>
      <c r="K20" s="13">
        <v>8.25</v>
      </c>
      <c r="L20" s="14">
        <f t="shared" si="7"/>
        <v>139.13900000000001</v>
      </c>
      <c r="M20" s="14">
        <f t="shared" si="8"/>
        <v>0</v>
      </c>
      <c r="N20" s="14">
        <f t="shared" si="9"/>
        <v>0</v>
      </c>
      <c r="O20" s="14">
        <f t="shared" si="10"/>
        <v>0</v>
      </c>
      <c r="P20" s="15">
        <f t="shared" si="11"/>
        <v>139.13900000000001</v>
      </c>
      <c r="Q20" s="3"/>
      <c r="R20" s="3"/>
    </row>
    <row r="21" spans="1:18">
      <c r="A21" s="10">
        <v>8.75</v>
      </c>
      <c r="B21">
        <v>4</v>
      </c>
      <c r="E21" s="36"/>
      <c r="F21" s="12">
        <f t="shared" si="6"/>
        <v>4</v>
      </c>
      <c r="G21" s="1"/>
      <c r="H21" s="13">
        <v>8.75</v>
      </c>
      <c r="I21" s="43">
        <v>151209</v>
      </c>
      <c r="J21" s="4"/>
      <c r="K21" s="13">
        <v>8.75</v>
      </c>
      <c r="L21" s="14">
        <f t="shared" si="7"/>
        <v>151.209</v>
      </c>
      <c r="M21" s="14">
        <f t="shared" si="8"/>
        <v>0</v>
      </c>
      <c r="N21" s="14">
        <f t="shared" si="9"/>
        <v>0</v>
      </c>
      <c r="O21" s="14">
        <f t="shared" si="10"/>
        <v>0</v>
      </c>
      <c r="P21" s="15">
        <f t="shared" si="11"/>
        <v>151.209</v>
      </c>
      <c r="Q21" s="3"/>
      <c r="R21" s="3"/>
    </row>
    <row r="22" spans="1:18">
      <c r="A22" s="13">
        <v>9.25</v>
      </c>
      <c r="B22">
        <v>22</v>
      </c>
      <c r="E22" s="36"/>
      <c r="F22" s="12">
        <f t="shared" si="6"/>
        <v>22</v>
      </c>
      <c r="G22" s="1"/>
      <c r="H22" s="13">
        <v>9.25</v>
      </c>
      <c r="I22" s="43">
        <v>115559</v>
      </c>
      <c r="J22" s="4"/>
      <c r="K22" s="13">
        <v>9.25</v>
      </c>
      <c r="L22" s="14">
        <f t="shared" si="7"/>
        <v>115.559</v>
      </c>
      <c r="M22" s="14">
        <f t="shared" si="8"/>
        <v>0</v>
      </c>
      <c r="N22" s="14">
        <f t="shared" si="9"/>
        <v>0</v>
      </c>
      <c r="O22" s="14">
        <f t="shared" si="10"/>
        <v>0</v>
      </c>
      <c r="P22" s="15">
        <f t="shared" si="11"/>
        <v>115.559</v>
      </c>
      <c r="Q22" s="3"/>
      <c r="R22" s="3"/>
    </row>
    <row r="23" spans="1:18">
      <c r="A23" s="10">
        <v>9.75</v>
      </c>
      <c r="B23">
        <v>19</v>
      </c>
      <c r="E23" s="36"/>
      <c r="F23" s="12">
        <f t="shared" si="6"/>
        <v>19</v>
      </c>
      <c r="G23" s="1"/>
      <c r="H23" s="13">
        <v>9.75</v>
      </c>
      <c r="I23" s="43">
        <v>31861</v>
      </c>
      <c r="J23" s="4"/>
      <c r="K23" s="13">
        <v>9.75</v>
      </c>
      <c r="L23" s="14">
        <f t="shared" si="7"/>
        <v>31.861000000000001</v>
      </c>
      <c r="M23" s="14">
        <f t="shared" si="8"/>
        <v>0</v>
      </c>
      <c r="N23" s="14">
        <f t="shared" si="9"/>
        <v>0</v>
      </c>
      <c r="O23" s="14">
        <f t="shared" si="10"/>
        <v>0</v>
      </c>
      <c r="P23" s="15">
        <f t="shared" si="11"/>
        <v>31.861000000000001</v>
      </c>
      <c r="Q23" s="3"/>
      <c r="R23" s="3"/>
    </row>
    <row r="24" spans="1:18">
      <c r="A24" s="13">
        <v>10.25</v>
      </c>
      <c r="B24">
        <v>21</v>
      </c>
      <c r="E24" s="36"/>
      <c r="F24" s="12">
        <f t="shared" si="6"/>
        <v>21</v>
      </c>
      <c r="G24" s="1"/>
      <c r="H24" s="13">
        <v>10.25</v>
      </c>
      <c r="I24" s="43">
        <v>325049</v>
      </c>
      <c r="J24" s="4"/>
      <c r="K24" s="13">
        <v>10.25</v>
      </c>
      <c r="L24" s="14">
        <f t="shared" si="7"/>
        <v>325.04899999999998</v>
      </c>
      <c r="M24" s="14">
        <f t="shared" si="8"/>
        <v>0</v>
      </c>
      <c r="N24" s="14">
        <f t="shared" si="9"/>
        <v>0</v>
      </c>
      <c r="O24" s="14">
        <f t="shared" si="10"/>
        <v>0</v>
      </c>
      <c r="P24" s="15">
        <f t="shared" si="11"/>
        <v>325.04899999999998</v>
      </c>
      <c r="Q24" s="3"/>
      <c r="R24" s="3"/>
    </row>
    <row r="25" spans="1:18">
      <c r="A25" s="10">
        <v>10.75</v>
      </c>
      <c r="B25">
        <v>23</v>
      </c>
      <c r="E25" s="36"/>
      <c r="F25" s="12">
        <f t="shared" si="6"/>
        <v>23</v>
      </c>
      <c r="G25" s="1"/>
      <c r="H25" s="13">
        <v>10.75</v>
      </c>
      <c r="I25" s="43">
        <v>214424</v>
      </c>
      <c r="J25" s="4"/>
      <c r="K25" s="13">
        <v>10.75</v>
      </c>
      <c r="L25" s="14">
        <f t="shared" si="7"/>
        <v>214.42400000000001</v>
      </c>
      <c r="M25" s="14">
        <f t="shared" si="8"/>
        <v>0</v>
      </c>
      <c r="N25" s="14">
        <f t="shared" si="9"/>
        <v>0</v>
      </c>
      <c r="O25" s="14">
        <f t="shared" si="10"/>
        <v>0</v>
      </c>
      <c r="P25" s="15">
        <f t="shared" si="11"/>
        <v>214.42400000000001</v>
      </c>
      <c r="Q25" s="3"/>
      <c r="R25" s="3"/>
    </row>
    <row r="26" spans="1:18">
      <c r="A26" s="13">
        <v>11.25</v>
      </c>
      <c r="B26">
        <v>22</v>
      </c>
      <c r="E26" s="36"/>
      <c r="F26" s="12">
        <f t="shared" si="6"/>
        <v>22</v>
      </c>
      <c r="G26" s="1"/>
      <c r="H26" s="13">
        <v>11.25</v>
      </c>
      <c r="I26" s="43">
        <v>604162</v>
      </c>
      <c r="J26" s="4"/>
      <c r="K26" s="13">
        <v>11.25</v>
      </c>
      <c r="L26" s="14">
        <f t="shared" si="7"/>
        <v>604.16200000000003</v>
      </c>
      <c r="M26" s="14">
        <f t="shared" si="8"/>
        <v>0</v>
      </c>
      <c r="N26" s="14">
        <f t="shared" si="9"/>
        <v>0</v>
      </c>
      <c r="O26" s="14">
        <f t="shared" si="10"/>
        <v>0</v>
      </c>
      <c r="P26" s="15">
        <f t="shared" si="11"/>
        <v>604.16200000000003</v>
      </c>
      <c r="Q26" s="3"/>
      <c r="R26" s="3"/>
    </row>
    <row r="27" spans="1:18">
      <c r="A27" s="10">
        <v>11.75</v>
      </c>
      <c r="B27">
        <v>22</v>
      </c>
      <c r="C27">
        <v>4</v>
      </c>
      <c r="E27" s="36"/>
      <c r="F27" s="12">
        <f t="shared" si="6"/>
        <v>26</v>
      </c>
      <c r="G27" s="4"/>
      <c r="H27" s="13">
        <v>11.75</v>
      </c>
      <c r="I27" s="43">
        <v>316890</v>
      </c>
      <c r="J27" s="4"/>
      <c r="K27" s="13">
        <v>11.75</v>
      </c>
      <c r="L27" s="14">
        <f t="shared" si="7"/>
        <v>268.13769230769202</v>
      </c>
      <c r="M27" s="14">
        <f t="shared" si="8"/>
        <v>48.752307692307703</v>
      </c>
      <c r="N27" s="14">
        <f t="shared" si="9"/>
        <v>0</v>
      </c>
      <c r="O27" s="14">
        <f t="shared" si="10"/>
        <v>0</v>
      </c>
      <c r="P27" s="15">
        <f t="shared" si="11"/>
        <v>316.89</v>
      </c>
      <c r="Q27" s="3"/>
      <c r="R27" s="3"/>
    </row>
    <row r="28" spans="1:18">
      <c r="A28" s="13">
        <v>12.25</v>
      </c>
      <c r="B28">
        <v>24</v>
      </c>
      <c r="C28">
        <v>9</v>
      </c>
      <c r="E28" s="36"/>
      <c r="F28" s="12">
        <f t="shared" si="6"/>
        <v>33</v>
      </c>
      <c r="G28" s="4"/>
      <c r="H28" s="13">
        <v>12.25</v>
      </c>
      <c r="I28" s="43">
        <v>1006206</v>
      </c>
      <c r="J28" s="4"/>
      <c r="K28" s="13">
        <v>12.25</v>
      </c>
      <c r="L28" s="14">
        <f t="shared" si="7"/>
        <v>731.78618181818194</v>
      </c>
      <c r="M28" s="14">
        <f t="shared" si="8"/>
        <v>274.41981818181802</v>
      </c>
      <c r="N28" s="14">
        <f t="shared" si="9"/>
        <v>0</v>
      </c>
      <c r="O28" s="14">
        <f t="shared" si="10"/>
        <v>0</v>
      </c>
      <c r="P28" s="15">
        <f t="shared" si="11"/>
        <v>1006.206</v>
      </c>
      <c r="Q28" s="3"/>
      <c r="R28" s="3"/>
    </row>
    <row r="29" spans="1:18">
      <c r="A29" s="10">
        <v>12.75</v>
      </c>
      <c r="B29">
        <v>11</v>
      </c>
      <c r="C29">
        <v>24</v>
      </c>
      <c r="E29" s="36"/>
      <c r="F29" s="12">
        <f t="shared" si="6"/>
        <v>35</v>
      </c>
      <c r="G29" s="4"/>
      <c r="H29" s="13">
        <v>12.75</v>
      </c>
      <c r="I29" s="43">
        <v>631805</v>
      </c>
      <c r="J29" s="4"/>
      <c r="K29" s="13">
        <v>12.75</v>
      </c>
      <c r="L29" s="14">
        <f t="shared" si="7"/>
        <v>198.56728571428599</v>
      </c>
      <c r="M29" s="14">
        <f t="shared" si="8"/>
        <v>433.23771428571399</v>
      </c>
      <c r="N29" s="14">
        <f t="shared" si="9"/>
        <v>0</v>
      </c>
      <c r="O29" s="14">
        <f t="shared" si="10"/>
        <v>0</v>
      </c>
      <c r="P29" s="15">
        <f t="shared" si="11"/>
        <v>631.80499999999995</v>
      </c>
      <c r="Q29" s="3"/>
      <c r="R29" s="3"/>
    </row>
    <row r="30" spans="1:18">
      <c r="A30" s="13">
        <v>13.25</v>
      </c>
      <c r="B30">
        <v>9</v>
      </c>
      <c r="C30">
        <v>26</v>
      </c>
      <c r="E30" s="36"/>
      <c r="F30" s="12">
        <f t="shared" si="6"/>
        <v>35</v>
      </c>
      <c r="G30" s="4"/>
      <c r="H30" s="13">
        <v>13.25</v>
      </c>
      <c r="I30" s="43">
        <v>1131492</v>
      </c>
      <c r="J30" s="4"/>
      <c r="K30" s="13">
        <v>13.25</v>
      </c>
      <c r="L30" s="14">
        <f t="shared" si="7"/>
        <v>290.95508571428599</v>
      </c>
      <c r="M30" s="14">
        <f t="shared" si="8"/>
        <v>840.53691428571403</v>
      </c>
      <c r="N30" s="14">
        <f t="shared" si="9"/>
        <v>0</v>
      </c>
      <c r="O30" s="14">
        <f t="shared" si="10"/>
        <v>0</v>
      </c>
      <c r="P30" s="15">
        <f t="shared" si="11"/>
        <v>1131.492</v>
      </c>
      <c r="Q30" s="3"/>
      <c r="R30" s="3"/>
    </row>
    <row r="31" spans="1:18">
      <c r="A31" s="10">
        <v>13.75</v>
      </c>
      <c r="B31">
        <v>5</v>
      </c>
      <c r="C31">
        <v>36</v>
      </c>
      <c r="E31" s="36"/>
      <c r="F31" s="12">
        <f t="shared" si="6"/>
        <v>41</v>
      </c>
      <c r="G31" s="4"/>
      <c r="H31" s="13">
        <v>13.75</v>
      </c>
      <c r="I31" s="43">
        <v>922952</v>
      </c>
      <c r="J31" s="4"/>
      <c r="K31" s="13">
        <v>13.75</v>
      </c>
      <c r="L31" s="14">
        <f t="shared" si="7"/>
        <v>112.55512195122</v>
      </c>
      <c r="M31" s="14">
        <f t="shared" si="8"/>
        <v>810.39687804878099</v>
      </c>
      <c r="N31" s="14">
        <f t="shared" si="9"/>
        <v>0</v>
      </c>
      <c r="O31" s="14">
        <f t="shared" si="10"/>
        <v>0</v>
      </c>
      <c r="P31" s="15">
        <f t="shared" si="11"/>
        <v>922.95200000000102</v>
      </c>
      <c r="Q31" s="3"/>
      <c r="R31" s="3"/>
    </row>
    <row r="32" spans="1:18">
      <c r="A32" s="13">
        <v>14.25</v>
      </c>
      <c r="C32">
        <v>36</v>
      </c>
      <c r="D32">
        <v>2</v>
      </c>
      <c r="E32" s="36"/>
      <c r="F32" s="12">
        <f t="shared" si="6"/>
        <v>38</v>
      </c>
      <c r="G32" s="4"/>
      <c r="H32" s="13">
        <v>14.25</v>
      </c>
      <c r="I32" s="43">
        <v>1061866</v>
      </c>
      <c r="J32" s="4"/>
      <c r="K32" s="13">
        <v>14.25</v>
      </c>
      <c r="L32" s="14">
        <f t="shared" si="7"/>
        <v>0</v>
      </c>
      <c r="M32" s="14">
        <f t="shared" si="8"/>
        <v>1005.97831578947</v>
      </c>
      <c r="N32" s="14">
        <f t="shared" si="9"/>
        <v>55.887684210526302</v>
      </c>
      <c r="O32" s="14">
        <f t="shared" si="10"/>
        <v>0</v>
      </c>
      <c r="P32" s="15">
        <f t="shared" si="11"/>
        <v>1061.866</v>
      </c>
      <c r="Q32" s="3"/>
      <c r="R32" s="3"/>
    </row>
    <row r="33" spans="1:18">
      <c r="A33" s="10">
        <v>14.75</v>
      </c>
      <c r="C33">
        <v>31</v>
      </c>
      <c r="D33">
        <v>12</v>
      </c>
      <c r="E33" s="36"/>
      <c r="F33" s="12">
        <f t="shared" si="6"/>
        <v>43</v>
      </c>
      <c r="G33" s="1"/>
      <c r="H33" s="13">
        <v>14.75</v>
      </c>
      <c r="I33" s="43">
        <v>618842</v>
      </c>
      <c r="J33" s="4"/>
      <c r="K33" s="13">
        <v>14.75</v>
      </c>
      <c r="L33" s="14">
        <f t="shared" si="7"/>
        <v>0</v>
      </c>
      <c r="M33" s="14">
        <f t="shared" si="8"/>
        <v>446.141906976744</v>
      </c>
      <c r="N33" s="14">
        <f t="shared" si="9"/>
        <v>172.70009302325599</v>
      </c>
      <c r="O33" s="14">
        <f t="shared" si="10"/>
        <v>0</v>
      </c>
      <c r="P33" s="15">
        <f t="shared" si="11"/>
        <v>618.84199999999998</v>
      </c>
      <c r="Q33" s="3"/>
      <c r="R33" s="3"/>
    </row>
    <row r="34" spans="1:18">
      <c r="A34" s="13">
        <v>15.25</v>
      </c>
      <c r="C34">
        <v>19</v>
      </c>
      <c r="D34">
        <v>13</v>
      </c>
      <c r="E34" s="36"/>
      <c r="F34" s="12">
        <f t="shared" si="6"/>
        <v>32</v>
      </c>
      <c r="G34" s="1"/>
      <c r="H34" s="13">
        <v>15.25</v>
      </c>
      <c r="I34" s="43">
        <v>387309</v>
      </c>
      <c r="J34" s="4"/>
      <c r="K34" s="13">
        <v>15.25</v>
      </c>
      <c r="L34" s="14">
        <f t="shared" si="7"/>
        <v>0</v>
      </c>
      <c r="M34" s="14">
        <f t="shared" si="8"/>
        <v>229.96471875</v>
      </c>
      <c r="N34" s="14">
        <f t="shared" si="9"/>
        <v>157.34428124999999</v>
      </c>
      <c r="O34" s="14">
        <f t="shared" si="10"/>
        <v>0</v>
      </c>
      <c r="P34" s="15">
        <f t="shared" si="11"/>
        <v>387.30900000000003</v>
      </c>
      <c r="Q34" s="3"/>
      <c r="R34" s="3"/>
    </row>
    <row r="35" spans="1:18">
      <c r="A35" s="10">
        <v>15.75</v>
      </c>
      <c r="C35">
        <v>13</v>
      </c>
      <c r="D35">
        <v>8</v>
      </c>
      <c r="E35" s="36"/>
      <c r="F35" s="12">
        <f t="shared" si="6"/>
        <v>21</v>
      </c>
      <c r="G35" s="1"/>
      <c r="H35" s="13">
        <v>15.75</v>
      </c>
      <c r="I35" s="43">
        <v>297237</v>
      </c>
      <c r="J35" s="4"/>
      <c r="K35" s="13">
        <v>15.75</v>
      </c>
      <c r="L35" s="14">
        <f t="shared" si="7"/>
        <v>0</v>
      </c>
      <c r="M35" s="14">
        <f t="shared" si="8"/>
        <v>184.00385714285699</v>
      </c>
      <c r="N35" s="14">
        <f t="shared" si="9"/>
        <v>113.23314285714299</v>
      </c>
      <c r="O35" s="14">
        <f t="shared" si="10"/>
        <v>0</v>
      </c>
      <c r="P35" s="15">
        <f t="shared" si="11"/>
        <v>297.23700000000002</v>
      </c>
      <c r="Q35" s="3"/>
      <c r="R35" s="3"/>
    </row>
    <row r="36" spans="1:18">
      <c r="A36" s="13">
        <v>16.25</v>
      </c>
      <c r="C36">
        <v>6</v>
      </c>
      <c r="D36">
        <v>4</v>
      </c>
      <c r="E36" s="36"/>
      <c r="F36" s="12">
        <f t="shared" si="6"/>
        <v>10</v>
      </c>
      <c r="G36" s="1"/>
      <c r="H36" s="13">
        <v>16.25</v>
      </c>
      <c r="I36" s="43">
        <v>179002</v>
      </c>
      <c r="J36" s="4"/>
      <c r="K36" s="13">
        <v>16.25</v>
      </c>
      <c r="L36" s="14">
        <f t="shared" si="7"/>
        <v>0</v>
      </c>
      <c r="M36" s="14">
        <f t="shared" si="8"/>
        <v>107.4012</v>
      </c>
      <c r="N36" s="14">
        <f t="shared" si="9"/>
        <v>71.600800000000007</v>
      </c>
      <c r="O36" s="14">
        <f t="shared" si="10"/>
        <v>0</v>
      </c>
      <c r="P36" s="15">
        <f t="shared" si="11"/>
        <v>179.00200000000001</v>
      </c>
      <c r="Q36" s="3"/>
      <c r="R36" s="3"/>
    </row>
    <row r="37" spans="1:18">
      <c r="A37" s="10">
        <v>16.75</v>
      </c>
      <c r="C37">
        <v>2</v>
      </c>
      <c r="D37">
        <v>3</v>
      </c>
      <c r="E37" s="36"/>
      <c r="F37" s="12">
        <f t="shared" si="6"/>
        <v>5</v>
      </c>
      <c r="G37" s="1"/>
      <c r="H37" s="13">
        <v>16.75</v>
      </c>
      <c r="I37" s="43">
        <v>30961</v>
      </c>
      <c r="J37" s="20"/>
      <c r="K37" s="13">
        <v>16.75</v>
      </c>
      <c r="L37" s="14">
        <f t="shared" si="7"/>
        <v>0</v>
      </c>
      <c r="M37" s="14">
        <f t="shared" si="8"/>
        <v>12.384399999999999</v>
      </c>
      <c r="N37" s="14">
        <f t="shared" si="9"/>
        <v>18.576599999999999</v>
      </c>
      <c r="O37" s="14">
        <f t="shared" si="10"/>
        <v>0</v>
      </c>
      <c r="P37" s="15">
        <f t="shared" si="11"/>
        <v>30.960999999999999</v>
      </c>
      <c r="Q37" s="3"/>
      <c r="R37" s="3"/>
    </row>
    <row r="38" spans="1:18">
      <c r="A38" s="13">
        <v>17.25</v>
      </c>
      <c r="C38">
        <v>1</v>
      </c>
      <c r="E38" s="36"/>
      <c r="F38" s="12">
        <f t="shared" si="6"/>
        <v>1</v>
      </c>
      <c r="G38" s="1"/>
      <c r="H38" s="13">
        <v>17.25</v>
      </c>
      <c r="I38" s="43">
        <v>34664</v>
      </c>
      <c r="J38" s="20"/>
      <c r="K38" s="13">
        <v>17.25</v>
      </c>
      <c r="L38" s="14">
        <f t="shared" si="7"/>
        <v>0</v>
      </c>
      <c r="M38" s="14">
        <f t="shared" si="8"/>
        <v>34.664000000000001</v>
      </c>
      <c r="N38" s="14">
        <f t="shared" si="9"/>
        <v>0</v>
      </c>
      <c r="O38" s="14">
        <f t="shared" si="10"/>
        <v>0</v>
      </c>
      <c r="P38" s="15">
        <f t="shared" si="11"/>
        <v>34.664000000000001</v>
      </c>
      <c r="Q38" s="3"/>
      <c r="R38" s="3"/>
    </row>
    <row r="39" spans="1:18">
      <c r="A39" s="10">
        <v>17.75</v>
      </c>
      <c r="B39" s="11"/>
      <c r="C39" s="37"/>
      <c r="D39" s="42">
        <v>1</v>
      </c>
      <c r="E39" s="36"/>
      <c r="F39" s="12">
        <f t="shared" si="6"/>
        <v>1</v>
      </c>
      <c r="G39" s="1"/>
      <c r="H39" s="13">
        <v>17.75</v>
      </c>
      <c r="I39" s="43">
        <v>1890</v>
      </c>
      <c r="J39" s="20"/>
      <c r="K39" s="13">
        <v>17.75</v>
      </c>
      <c r="L39" s="14">
        <f t="shared" si="7"/>
        <v>0</v>
      </c>
      <c r="M39" s="14">
        <f t="shared" si="8"/>
        <v>0</v>
      </c>
      <c r="N39" s="14">
        <f t="shared" si="9"/>
        <v>1.89</v>
      </c>
      <c r="O39" s="14">
        <f t="shared" si="10"/>
        <v>0</v>
      </c>
      <c r="P39" s="15">
        <f t="shared" si="11"/>
        <v>1.89</v>
      </c>
      <c r="Q39" s="3"/>
      <c r="R39" s="3"/>
    </row>
    <row r="40" spans="1:18">
      <c r="A40" s="13">
        <v>18.25</v>
      </c>
      <c r="B40" s="11"/>
      <c r="C40" s="19"/>
      <c r="D40" s="47">
        <v>1</v>
      </c>
      <c r="E40" s="39"/>
      <c r="F40" s="12">
        <f t="shared" si="6"/>
        <v>1</v>
      </c>
      <c r="G40" s="1"/>
      <c r="H40" s="13">
        <v>18.25</v>
      </c>
      <c r="I40" s="43">
        <v>2131</v>
      </c>
      <c r="J40" s="1"/>
      <c r="K40" s="13">
        <v>18.25</v>
      </c>
      <c r="L40" s="14">
        <f t="shared" si="7"/>
        <v>0</v>
      </c>
      <c r="M40" s="14">
        <f t="shared" si="8"/>
        <v>0</v>
      </c>
      <c r="N40" s="14">
        <f t="shared" si="9"/>
        <v>2.1309999999999998</v>
      </c>
      <c r="O40" s="14">
        <f t="shared" si="10"/>
        <v>0</v>
      </c>
      <c r="P40" s="15">
        <f t="shared" si="11"/>
        <v>2.1309999999999998</v>
      </c>
      <c r="Q40" s="3"/>
      <c r="R40" s="3"/>
    </row>
    <row r="41" spans="1:18">
      <c r="A41" s="10">
        <v>18.75</v>
      </c>
      <c r="B41" s="11"/>
      <c r="C41" s="19"/>
      <c r="D41" s="19"/>
      <c r="E41" s="39"/>
      <c r="F41" s="12">
        <f t="shared" si="6"/>
        <v>0</v>
      </c>
      <c r="G41" s="1"/>
      <c r="H41" s="13">
        <v>18.75</v>
      </c>
      <c r="I41" s="43">
        <v>0</v>
      </c>
      <c r="J41" s="1"/>
      <c r="K41" s="13">
        <v>18.75</v>
      </c>
      <c r="L41" s="14">
        <f t="shared" si="7"/>
        <v>0</v>
      </c>
      <c r="M41" s="14">
        <f t="shared" si="8"/>
        <v>0</v>
      </c>
      <c r="N41" s="14">
        <f t="shared" si="9"/>
        <v>0</v>
      </c>
      <c r="O41" s="14">
        <f t="shared" si="10"/>
        <v>0</v>
      </c>
      <c r="P41" s="15">
        <f t="shared" si="11"/>
        <v>0</v>
      </c>
      <c r="Q41" s="3"/>
      <c r="R41" s="3"/>
    </row>
    <row r="42" spans="1:18">
      <c r="A42" s="13">
        <v>19.25</v>
      </c>
      <c r="B42" s="39"/>
      <c r="C42" s="41"/>
      <c r="D42" s="41"/>
      <c r="E42" s="41"/>
      <c r="F42" s="12">
        <f t="shared" si="6"/>
        <v>0</v>
      </c>
      <c r="G42" s="1"/>
      <c r="H42" s="13">
        <v>19.25</v>
      </c>
      <c r="I42" s="43">
        <v>0</v>
      </c>
      <c r="J42" s="1"/>
      <c r="K42" s="13">
        <v>19.25</v>
      </c>
      <c r="L42" s="14">
        <f t="shared" si="7"/>
        <v>0</v>
      </c>
      <c r="M42" s="14">
        <f t="shared" si="8"/>
        <v>0</v>
      </c>
      <c r="N42" s="14">
        <f t="shared" si="9"/>
        <v>0</v>
      </c>
      <c r="O42" s="14">
        <f t="shared" si="10"/>
        <v>0</v>
      </c>
      <c r="P42" s="15">
        <f t="shared" si="11"/>
        <v>0</v>
      </c>
      <c r="Q42" s="3"/>
      <c r="R42" s="3"/>
    </row>
    <row r="43" spans="1:18">
      <c r="A43" s="21" t="s">
        <v>6</v>
      </c>
      <c r="B43" s="22">
        <f>SUM(B6:B42)</f>
        <v>209</v>
      </c>
      <c r="C43" s="22">
        <f t="shared" ref="C43:F43" si="12">SUM(C6:C42)</f>
        <v>207</v>
      </c>
      <c r="D43" s="22">
        <f t="shared" si="12"/>
        <v>44</v>
      </c>
      <c r="E43" s="22">
        <f t="shared" si="12"/>
        <v>0</v>
      </c>
      <c r="F43" s="22">
        <f t="shared" si="12"/>
        <v>460</v>
      </c>
      <c r="G43" s="24"/>
      <c r="H43" s="21" t="s">
        <v>6</v>
      </c>
      <c r="I43" s="4">
        <f>SUM(I6:I42)</f>
        <v>12017263</v>
      </c>
      <c r="J43" s="1"/>
      <c r="K43" s="21" t="s">
        <v>6</v>
      </c>
      <c r="L43" s="22">
        <f>SUM(L6:L42)</f>
        <v>6996.0170797011497</v>
      </c>
      <c r="M43" s="22">
        <f>SUM(M6:M42)</f>
        <v>4427.88203115341</v>
      </c>
      <c r="N43" s="22">
        <f>SUM(N6:N42)</f>
        <v>593.36360134092502</v>
      </c>
      <c r="O43" s="22">
        <f t="shared" ref="O43" si="13">SUM(O6:O42)</f>
        <v>0</v>
      </c>
      <c r="P43" s="22">
        <f>SUM(P6:P42)</f>
        <v>12017.262712195499</v>
      </c>
      <c r="Q43" s="25"/>
      <c r="R43" s="3"/>
    </row>
    <row r="44" spans="1:18">
      <c r="A44" s="1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6"/>
      <c r="B46" s="1"/>
      <c r="C46" s="1"/>
      <c r="D46" s="1"/>
      <c r="E46" s="1"/>
      <c r="F46" s="26"/>
      <c r="G46" s="1"/>
      <c r="H46" s="1"/>
      <c r="I46" s="1"/>
      <c r="J46" s="26"/>
      <c r="K46" s="1"/>
      <c r="L46" s="1"/>
      <c r="M46" s="1"/>
      <c r="N46" s="26"/>
      <c r="O46" s="1"/>
      <c r="P46" s="3"/>
      <c r="Q46" s="3"/>
      <c r="R46" s="3"/>
    </row>
    <row r="47" spans="1:18">
      <c r="A47" s="1"/>
      <c r="B47" s="52" t="s">
        <v>8</v>
      </c>
      <c r="C47" s="52"/>
      <c r="D47" s="52"/>
      <c r="E47" s="1"/>
      <c r="F47" s="1"/>
      <c r="G47" s="27"/>
      <c r="H47" s="1"/>
      <c r="I47" s="52" t="s">
        <v>9</v>
      </c>
      <c r="J47" s="52"/>
      <c r="K47" s="52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6" t="s">
        <v>10</v>
      </c>
      <c r="I49">
        <v>2.6976681920037552E-3</v>
      </c>
      <c r="J49" s="16" t="s">
        <v>11</v>
      </c>
      <c r="K49">
        <v>3.3283394824898105</v>
      </c>
      <c r="L49" s="1"/>
      <c r="M49" s="1"/>
      <c r="N49" s="14"/>
      <c r="O49" s="1"/>
      <c r="P49" s="3"/>
      <c r="Q49" s="3"/>
      <c r="R49" s="3"/>
    </row>
    <row r="50" spans="1:18">
      <c r="A50" s="5" t="s">
        <v>2</v>
      </c>
      <c r="B50" s="1"/>
      <c r="C50" s="1"/>
      <c r="D50" s="1"/>
      <c r="E50" s="1"/>
      <c r="F50" s="1"/>
      <c r="G50" s="1"/>
      <c r="H50" s="5" t="s">
        <v>2</v>
      </c>
      <c r="I50" s="1"/>
      <c r="J50" s="1"/>
      <c r="K50" s="1"/>
      <c r="L50" s="1"/>
      <c r="M50" s="1"/>
      <c r="N50" s="3"/>
      <c r="O50" s="3"/>
      <c r="P50" s="3"/>
    </row>
    <row r="51" spans="1:18">
      <c r="A51" s="5" t="s">
        <v>5</v>
      </c>
      <c r="B51" s="6">
        <v>0</v>
      </c>
      <c r="C51" s="7">
        <v>1</v>
      </c>
      <c r="D51" s="7">
        <v>2</v>
      </c>
      <c r="E51" s="7">
        <v>3</v>
      </c>
      <c r="F51" s="8" t="s">
        <v>6</v>
      </c>
      <c r="G51" s="1"/>
      <c r="H51" s="5" t="s">
        <v>5</v>
      </c>
      <c r="I51" s="6">
        <v>0</v>
      </c>
      <c r="J51" s="7">
        <v>1</v>
      </c>
      <c r="K51" s="7">
        <v>2</v>
      </c>
      <c r="L51" s="7">
        <v>3</v>
      </c>
      <c r="M51" s="28" t="s">
        <v>6</v>
      </c>
      <c r="N51" s="3"/>
      <c r="O51" s="3"/>
      <c r="P51" s="3"/>
    </row>
    <row r="52" spans="1:18">
      <c r="A52" s="13">
        <v>1.25</v>
      </c>
      <c r="B52" s="14">
        <f t="shared" ref="B52:E52" si="14">L6*($A52)</f>
        <v>2.6638805696909502</v>
      </c>
      <c r="C52" s="14">
        <f t="shared" si="14"/>
        <v>0</v>
      </c>
      <c r="D52" s="14">
        <f t="shared" si="14"/>
        <v>0</v>
      </c>
      <c r="E52" s="14">
        <f t="shared" si="14"/>
        <v>0</v>
      </c>
      <c r="F52" s="12">
        <f t="shared" ref="F52:F56" si="15">SUM(B52:E52)</f>
        <v>2.6638805696909502</v>
      </c>
      <c r="G52" s="1"/>
      <c r="H52" s="13">
        <f t="shared" ref="H52:H56" si="16">$I$49*((A52)^$K$49)</f>
        <v>5.6694111536550401E-3</v>
      </c>
      <c r="I52" s="14">
        <f t="shared" ref="I52:L52" si="17">L6*$H52</f>
        <v>1.20821073710487E-2</v>
      </c>
      <c r="J52" s="14">
        <f t="shared" si="17"/>
        <v>0</v>
      </c>
      <c r="K52" s="14">
        <f t="shared" si="17"/>
        <v>0</v>
      </c>
      <c r="L52" s="14">
        <f t="shared" si="17"/>
        <v>0</v>
      </c>
      <c r="M52" s="29">
        <f t="shared" ref="M52:M56" si="18">SUM(I52:L52)</f>
        <v>1.20821073710487E-2</v>
      </c>
      <c r="N52" s="3"/>
      <c r="O52" s="3"/>
      <c r="P52" s="3"/>
    </row>
    <row r="53" spans="1:18">
      <c r="A53" s="13">
        <v>1.75</v>
      </c>
      <c r="B53" s="14">
        <f t="shared" ref="B53:E53" si="19">L7*($A53)</f>
        <v>7.4280635445339804</v>
      </c>
      <c r="C53" s="14">
        <f t="shared" si="19"/>
        <v>0</v>
      </c>
      <c r="D53" s="14">
        <f t="shared" si="19"/>
        <v>0</v>
      </c>
      <c r="E53" s="14">
        <f t="shared" si="19"/>
        <v>0</v>
      </c>
      <c r="F53" s="12">
        <f t="shared" si="15"/>
        <v>7.4280635445339804</v>
      </c>
      <c r="G53" s="1"/>
      <c r="H53" s="13">
        <f t="shared" si="16"/>
        <v>1.7374073899527699E-2</v>
      </c>
      <c r="I53" s="14">
        <f>L7*$H53</f>
        <v>7.3746128544640493E-2</v>
      </c>
      <c r="J53" s="14">
        <f t="shared" ref="J53:L53" si="20">M7*$H53</f>
        <v>0</v>
      </c>
      <c r="K53" s="14">
        <f t="shared" si="20"/>
        <v>0</v>
      </c>
      <c r="L53" s="14">
        <f t="shared" si="20"/>
        <v>0</v>
      </c>
      <c r="M53" s="29">
        <f>SUM(I53:L53)</f>
        <v>7.3746128544640493E-2</v>
      </c>
      <c r="N53" s="3"/>
      <c r="O53" s="3"/>
      <c r="P53" s="3"/>
    </row>
    <row r="54" spans="1:18">
      <c r="A54" s="13">
        <v>2.25</v>
      </c>
      <c r="B54" s="14">
        <f t="shared" ref="B54:E54" si="21">L8*($A54)</f>
        <v>0</v>
      </c>
      <c r="C54" s="14">
        <f t="shared" si="21"/>
        <v>0</v>
      </c>
      <c r="D54" s="14">
        <f t="shared" si="21"/>
        <v>0</v>
      </c>
      <c r="E54" s="14">
        <f t="shared" si="21"/>
        <v>0</v>
      </c>
      <c r="F54" s="12">
        <f t="shared" si="15"/>
        <v>0</v>
      </c>
      <c r="G54" s="1"/>
      <c r="H54" s="13">
        <f t="shared" si="16"/>
        <v>4.0102505892723801E-2</v>
      </c>
      <c r="I54" s="14">
        <f>L8*$H54</f>
        <v>0</v>
      </c>
      <c r="J54" s="14">
        <f t="shared" ref="J54:L54" si="22">M8*$H54</f>
        <v>0</v>
      </c>
      <c r="K54" s="14">
        <f t="shared" si="22"/>
        <v>0</v>
      </c>
      <c r="L54" s="14">
        <f t="shared" si="22"/>
        <v>0</v>
      </c>
      <c r="M54" s="29">
        <f t="shared" si="18"/>
        <v>0</v>
      </c>
      <c r="N54" s="3"/>
      <c r="O54" s="3"/>
      <c r="P54" s="3"/>
    </row>
    <row r="55" spans="1:18">
      <c r="A55" s="13">
        <v>2.75</v>
      </c>
      <c r="B55" s="14">
        <f t="shared" ref="B55:E55" si="23">L9*($A55)</f>
        <v>0</v>
      </c>
      <c r="C55" s="14">
        <f t="shared" si="23"/>
        <v>0</v>
      </c>
      <c r="D55" s="14">
        <f t="shared" si="23"/>
        <v>0</v>
      </c>
      <c r="E55" s="14">
        <f t="shared" si="23"/>
        <v>0</v>
      </c>
      <c r="F55" s="12">
        <f t="shared" si="15"/>
        <v>0</v>
      </c>
      <c r="G55" s="1"/>
      <c r="H55" s="13">
        <f t="shared" si="16"/>
        <v>7.8205425280694504E-2</v>
      </c>
      <c r="I55" s="14">
        <f t="shared" ref="I55:L55" si="24">L9*$H55</f>
        <v>0</v>
      </c>
      <c r="J55" s="14">
        <f t="shared" si="24"/>
        <v>0</v>
      </c>
      <c r="K55" s="14">
        <f t="shared" si="24"/>
        <v>0</v>
      </c>
      <c r="L55" s="14">
        <f t="shared" si="24"/>
        <v>0</v>
      </c>
      <c r="M55" s="29">
        <f t="shared" si="18"/>
        <v>0</v>
      </c>
      <c r="N55" s="3"/>
      <c r="O55" s="3"/>
      <c r="P55" s="3"/>
    </row>
    <row r="56" spans="1:18">
      <c r="A56" s="13">
        <v>3.25</v>
      </c>
      <c r="B56" s="14">
        <f t="shared" ref="B56:E56" si="25">L10*($A56)</f>
        <v>0</v>
      </c>
      <c r="C56" s="14">
        <f t="shared" si="25"/>
        <v>0</v>
      </c>
      <c r="D56" s="14">
        <f t="shared" si="25"/>
        <v>0</v>
      </c>
      <c r="E56" s="14">
        <f t="shared" si="25"/>
        <v>0</v>
      </c>
      <c r="F56" s="12">
        <f t="shared" si="15"/>
        <v>0</v>
      </c>
      <c r="G56" s="1"/>
      <c r="H56" s="13">
        <f t="shared" si="16"/>
        <v>0.136367265530945</v>
      </c>
      <c r="I56" s="14">
        <f t="shared" ref="I56:L56" si="26">L10*$H56</f>
        <v>0</v>
      </c>
      <c r="J56" s="14">
        <f t="shared" si="26"/>
        <v>0</v>
      </c>
      <c r="K56" s="14">
        <f t="shared" si="26"/>
        <v>0</v>
      </c>
      <c r="L56" s="14">
        <f t="shared" si="26"/>
        <v>0</v>
      </c>
      <c r="M56" s="29">
        <f t="shared" si="18"/>
        <v>0</v>
      </c>
      <c r="N56" s="3"/>
      <c r="O56" s="3"/>
      <c r="P56" s="3"/>
    </row>
    <row r="57" spans="1:18">
      <c r="A57" s="13">
        <v>3.75</v>
      </c>
      <c r="B57" s="14">
        <f t="shared" ref="B57:B88" si="27">L11*($A57)</f>
        <v>0</v>
      </c>
      <c r="C57" s="14">
        <f t="shared" ref="C57:C88" si="28">M11*($A57)</f>
        <v>0</v>
      </c>
      <c r="D57" s="14">
        <f t="shared" ref="D57:D88" si="29">N11*($A57)</f>
        <v>0</v>
      </c>
      <c r="E57" s="14">
        <f t="shared" ref="E57:E88" si="30">O11*($A57)</f>
        <v>0</v>
      </c>
      <c r="F57" s="12">
        <f t="shared" ref="F57:F88" si="31">SUM(B57:E57)</f>
        <v>0</v>
      </c>
      <c r="G57" s="1"/>
      <c r="H57" s="13">
        <f t="shared" ref="H57:H88" si="32">$I$49*((A57)^$K$49)</f>
        <v>0.21956315554262901</v>
      </c>
      <c r="I57" s="14">
        <f t="shared" ref="I57:I88" si="33">L11*$H57</f>
        <v>0</v>
      </c>
      <c r="J57" s="14">
        <f t="shared" ref="J57:J88" si="34">M11*$H57</f>
        <v>0</v>
      </c>
      <c r="K57" s="14">
        <f t="shared" ref="K57:K88" si="35">N11*$H57</f>
        <v>0</v>
      </c>
      <c r="L57" s="14">
        <f t="shared" ref="L57:L88" si="36">O11*$H57</f>
        <v>0</v>
      </c>
      <c r="M57" s="29">
        <f t="shared" ref="M57:M88" si="37">SUM(I57:L57)</f>
        <v>0</v>
      </c>
      <c r="N57" s="3"/>
      <c r="O57" s="3"/>
      <c r="P57" s="3"/>
    </row>
    <row r="58" spans="1:18">
      <c r="A58" s="13">
        <v>4.25</v>
      </c>
      <c r="B58" s="14">
        <f t="shared" si="27"/>
        <v>0</v>
      </c>
      <c r="C58" s="14">
        <f t="shared" si="28"/>
        <v>0</v>
      </c>
      <c r="D58" s="14">
        <f t="shared" si="29"/>
        <v>0</v>
      </c>
      <c r="E58" s="14">
        <f t="shared" si="30"/>
        <v>0</v>
      </c>
      <c r="F58" s="12">
        <f t="shared" si="31"/>
        <v>0</v>
      </c>
      <c r="G58" s="1"/>
      <c r="H58" s="13">
        <f t="shared" si="32"/>
        <v>0.33302759224573197</v>
      </c>
      <c r="I58" s="14">
        <f t="shared" si="33"/>
        <v>0</v>
      </c>
      <c r="J58" s="14">
        <f t="shared" si="34"/>
        <v>0</v>
      </c>
      <c r="K58" s="14">
        <f t="shared" si="35"/>
        <v>0</v>
      </c>
      <c r="L58" s="14">
        <f t="shared" si="36"/>
        <v>0</v>
      </c>
      <c r="M58" s="29">
        <f t="shared" si="37"/>
        <v>0</v>
      </c>
      <c r="N58" s="3"/>
      <c r="O58" s="3"/>
      <c r="P58" s="3"/>
    </row>
    <row r="59" spans="1:18">
      <c r="A59" s="13">
        <v>4.75</v>
      </c>
      <c r="B59" s="14">
        <f t="shared" si="27"/>
        <v>0</v>
      </c>
      <c r="C59" s="14">
        <f t="shared" si="28"/>
        <v>0</v>
      </c>
      <c r="D59" s="14">
        <f t="shared" si="29"/>
        <v>0</v>
      </c>
      <c r="E59" s="14">
        <f t="shared" si="30"/>
        <v>0</v>
      </c>
      <c r="F59" s="12">
        <f t="shared" si="31"/>
        <v>0</v>
      </c>
      <c r="G59" s="1"/>
      <c r="H59" s="13">
        <f t="shared" si="32"/>
        <v>0.48223040521153798</v>
      </c>
      <c r="I59" s="14">
        <f t="shared" si="33"/>
        <v>0</v>
      </c>
      <c r="J59" s="14">
        <f t="shared" si="34"/>
        <v>0</v>
      </c>
      <c r="K59" s="14">
        <f t="shared" si="35"/>
        <v>0</v>
      </c>
      <c r="L59" s="14">
        <f t="shared" si="36"/>
        <v>0</v>
      </c>
      <c r="M59" s="29">
        <f t="shared" si="37"/>
        <v>0</v>
      </c>
      <c r="N59" s="3"/>
      <c r="O59" s="3"/>
      <c r="P59" s="3"/>
    </row>
    <row r="60" spans="1:18">
      <c r="A60" s="13">
        <v>5.25</v>
      </c>
      <c r="B60" s="14">
        <f t="shared" si="27"/>
        <v>759.16575</v>
      </c>
      <c r="C60" s="14">
        <f t="shared" si="28"/>
        <v>0</v>
      </c>
      <c r="D60" s="14">
        <f t="shared" si="29"/>
        <v>0</v>
      </c>
      <c r="E60" s="14">
        <f t="shared" si="30"/>
        <v>0</v>
      </c>
      <c r="F60" s="12">
        <f t="shared" si="31"/>
        <v>759.16575</v>
      </c>
      <c r="G60" s="1"/>
      <c r="H60" s="13">
        <f t="shared" si="32"/>
        <v>0.67285761900542496</v>
      </c>
      <c r="I60" s="14">
        <f t="shared" si="33"/>
        <v>97.297230281041493</v>
      </c>
      <c r="J60" s="14">
        <f t="shared" si="34"/>
        <v>0</v>
      </c>
      <c r="K60" s="14">
        <f t="shared" si="35"/>
        <v>0</v>
      </c>
      <c r="L60" s="14">
        <f t="shared" si="36"/>
        <v>0</v>
      </c>
      <c r="M60" s="29">
        <f t="shared" si="37"/>
        <v>97.297230281041493</v>
      </c>
      <c r="N60" s="3"/>
      <c r="O60" s="3"/>
      <c r="P60" s="3"/>
    </row>
    <row r="61" spans="1:18">
      <c r="A61" s="13">
        <v>5.75</v>
      </c>
      <c r="B61" s="14">
        <f t="shared" si="27"/>
        <v>4456.6639999999998</v>
      </c>
      <c r="C61" s="14">
        <f t="shared" si="28"/>
        <v>0</v>
      </c>
      <c r="D61" s="14">
        <f t="shared" si="29"/>
        <v>0</v>
      </c>
      <c r="E61" s="14">
        <f t="shared" si="30"/>
        <v>0</v>
      </c>
      <c r="F61" s="12">
        <f t="shared" si="31"/>
        <v>4456.6639999999998</v>
      </c>
      <c r="G61" s="1"/>
      <c r="H61" s="13">
        <f t="shared" si="32"/>
        <v>0.910795785383956</v>
      </c>
      <c r="I61" s="14">
        <f t="shared" si="33"/>
        <v>705.93231096911404</v>
      </c>
      <c r="J61" s="14">
        <f t="shared" si="34"/>
        <v>0</v>
      </c>
      <c r="K61" s="14">
        <f t="shared" si="35"/>
        <v>0</v>
      </c>
      <c r="L61" s="14">
        <f t="shared" si="36"/>
        <v>0</v>
      </c>
      <c r="M61" s="29">
        <f t="shared" si="37"/>
        <v>705.93231096911404</v>
      </c>
      <c r="N61" s="3"/>
      <c r="O61" s="3"/>
      <c r="P61" s="3"/>
    </row>
    <row r="62" spans="1:18">
      <c r="A62" s="13">
        <v>6.25</v>
      </c>
      <c r="B62" s="14">
        <f t="shared" si="27"/>
        <v>7304.0187500000002</v>
      </c>
      <c r="C62" s="14">
        <f t="shared" si="28"/>
        <v>0</v>
      </c>
      <c r="D62" s="14">
        <f t="shared" si="29"/>
        <v>0</v>
      </c>
      <c r="E62" s="14">
        <f t="shared" si="30"/>
        <v>0</v>
      </c>
      <c r="F62" s="12">
        <f t="shared" si="31"/>
        <v>7304.0187500000002</v>
      </c>
      <c r="G62" s="1"/>
      <c r="H62" s="13">
        <f t="shared" si="32"/>
        <v>1.2021188750846501</v>
      </c>
      <c r="I62" s="14">
        <f t="shared" si="33"/>
        <v>1404.84780853555</v>
      </c>
      <c r="J62" s="14">
        <f t="shared" si="34"/>
        <v>0</v>
      </c>
      <c r="K62" s="14">
        <f t="shared" si="35"/>
        <v>0</v>
      </c>
      <c r="L62" s="14">
        <f t="shared" si="36"/>
        <v>0</v>
      </c>
      <c r="M62" s="29">
        <f t="shared" si="37"/>
        <v>1404.84780853555</v>
      </c>
      <c r="N62" s="3"/>
      <c r="O62" s="3"/>
      <c r="P62" s="3"/>
    </row>
    <row r="63" spans="1:18">
      <c r="A63" s="13">
        <v>6.75</v>
      </c>
      <c r="B63" s="14">
        <f t="shared" si="27"/>
        <v>6312.5527499999998</v>
      </c>
      <c r="C63" s="14">
        <f t="shared" si="28"/>
        <v>0</v>
      </c>
      <c r="D63" s="14">
        <f t="shared" si="29"/>
        <v>0</v>
      </c>
      <c r="E63" s="14">
        <f t="shared" si="30"/>
        <v>0</v>
      </c>
      <c r="F63" s="12">
        <f t="shared" si="31"/>
        <v>6312.5527499999998</v>
      </c>
      <c r="G63" s="1"/>
      <c r="H63" s="13">
        <f t="shared" si="32"/>
        <v>1.5530771186522201</v>
      </c>
      <c r="I63" s="14">
        <f t="shared" si="33"/>
        <v>1452.42684982373</v>
      </c>
      <c r="J63" s="14">
        <f t="shared" si="34"/>
        <v>0</v>
      </c>
      <c r="K63" s="14">
        <f t="shared" si="35"/>
        <v>0</v>
      </c>
      <c r="L63" s="14">
        <f t="shared" si="36"/>
        <v>0</v>
      </c>
      <c r="M63" s="29">
        <f t="shared" si="37"/>
        <v>1452.42684982373</v>
      </c>
      <c r="N63" s="3"/>
      <c r="O63" s="3"/>
      <c r="P63" s="3"/>
    </row>
    <row r="64" spans="1:18">
      <c r="A64" s="13">
        <v>7.25</v>
      </c>
      <c r="B64" s="14">
        <f t="shared" si="27"/>
        <v>3203.0717500000001</v>
      </c>
      <c r="C64" s="14">
        <f t="shared" si="28"/>
        <v>0</v>
      </c>
      <c r="D64" s="14">
        <f t="shared" si="29"/>
        <v>0</v>
      </c>
      <c r="E64" s="14">
        <f t="shared" si="30"/>
        <v>0</v>
      </c>
      <c r="F64" s="12">
        <f t="shared" si="31"/>
        <v>3203.0717500000001</v>
      </c>
      <c r="G64" s="1"/>
      <c r="H64" s="13">
        <f t="shared" si="32"/>
        <v>1.97008736994121</v>
      </c>
      <c r="I64" s="14">
        <f t="shared" si="33"/>
        <v>870.39051030213602</v>
      </c>
      <c r="J64" s="14">
        <f t="shared" si="34"/>
        <v>0</v>
      </c>
      <c r="K64" s="14">
        <f t="shared" si="35"/>
        <v>0</v>
      </c>
      <c r="L64" s="14">
        <f t="shared" si="36"/>
        <v>0</v>
      </c>
      <c r="M64" s="29">
        <f t="shared" si="37"/>
        <v>870.39051030213602</v>
      </c>
      <c r="N64" s="3"/>
      <c r="O64" s="3"/>
      <c r="P64" s="3"/>
    </row>
    <row r="65" spans="1:16">
      <c r="A65" s="13">
        <v>7.75</v>
      </c>
      <c r="B65" s="14">
        <f t="shared" si="27"/>
        <v>2642.1532499999998</v>
      </c>
      <c r="C65" s="14">
        <f t="shared" si="28"/>
        <v>0</v>
      </c>
      <c r="D65" s="14">
        <f t="shared" si="29"/>
        <v>0</v>
      </c>
      <c r="E65" s="14">
        <f t="shared" si="30"/>
        <v>0</v>
      </c>
      <c r="F65" s="12">
        <f t="shared" si="31"/>
        <v>2642.1532499999998</v>
      </c>
      <c r="G65" s="1"/>
      <c r="H65" s="13">
        <f t="shared" si="32"/>
        <v>2.4597246846590801</v>
      </c>
      <c r="I65" s="14">
        <f t="shared" si="33"/>
        <v>838.57671866802798</v>
      </c>
      <c r="J65" s="14">
        <f t="shared" si="34"/>
        <v>0</v>
      </c>
      <c r="K65" s="14">
        <f t="shared" si="35"/>
        <v>0</v>
      </c>
      <c r="L65" s="14">
        <f t="shared" si="36"/>
        <v>0</v>
      </c>
      <c r="M65" s="29">
        <f t="shared" si="37"/>
        <v>838.57671866802798</v>
      </c>
      <c r="N65" s="3"/>
      <c r="O65" s="3"/>
      <c r="P65" s="3"/>
    </row>
    <row r="66" spans="1:16">
      <c r="A66" s="13">
        <v>8.25</v>
      </c>
      <c r="B66" s="14">
        <f t="shared" si="27"/>
        <v>1147.8967500000001</v>
      </c>
      <c r="C66" s="14">
        <f t="shared" si="28"/>
        <v>0</v>
      </c>
      <c r="D66" s="14">
        <f t="shared" si="29"/>
        <v>0</v>
      </c>
      <c r="E66" s="14">
        <f t="shared" si="30"/>
        <v>0</v>
      </c>
      <c r="F66" s="12">
        <f t="shared" si="31"/>
        <v>1147.8967500000001</v>
      </c>
      <c r="G66" s="1"/>
      <c r="H66" s="13">
        <f t="shared" si="32"/>
        <v>3.02871488586826</v>
      </c>
      <c r="I66" s="14">
        <f t="shared" si="33"/>
        <v>421.41236050482399</v>
      </c>
      <c r="J66" s="14">
        <f t="shared" si="34"/>
        <v>0</v>
      </c>
      <c r="K66" s="14">
        <f t="shared" si="35"/>
        <v>0</v>
      </c>
      <c r="L66" s="14">
        <f t="shared" si="36"/>
        <v>0</v>
      </c>
      <c r="M66" s="29">
        <f t="shared" si="37"/>
        <v>421.41236050482399</v>
      </c>
      <c r="N66" s="3"/>
      <c r="O66" s="3"/>
      <c r="P66" s="3"/>
    </row>
    <row r="67" spans="1:16">
      <c r="A67" s="13">
        <v>8.75</v>
      </c>
      <c r="B67" s="14">
        <f t="shared" si="27"/>
        <v>1323.0787499999999</v>
      </c>
      <c r="C67" s="14">
        <f t="shared" si="28"/>
        <v>0</v>
      </c>
      <c r="D67" s="14">
        <f t="shared" si="29"/>
        <v>0</v>
      </c>
      <c r="E67" s="14">
        <f t="shared" si="30"/>
        <v>0</v>
      </c>
      <c r="F67" s="12">
        <f t="shared" si="31"/>
        <v>1323.0787499999999</v>
      </c>
      <c r="G67" s="1"/>
      <c r="H67" s="13">
        <f t="shared" si="32"/>
        <v>3.683927943429</v>
      </c>
      <c r="I67" s="14">
        <f t="shared" si="33"/>
        <v>557.04306039795597</v>
      </c>
      <c r="J67" s="14">
        <f t="shared" si="34"/>
        <v>0</v>
      </c>
      <c r="K67" s="14">
        <f t="shared" si="35"/>
        <v>0</v>
      </c>
      <c r="L67" s="14">
        <f t="shared" si="36"/>
        <v>0</v>
      </c>
      <c r="M67" s="29">
        <f t="shared" si="37"/>
        <v>557.04306039795597</v>
      </c>
      <c r="N67" s="3"/>
      <c r="O67" s="3"/>
      <c r="P67" s="3"/>
    </row>
    <row r="68" spans="1:16">
      <c r="A68" s="13">
        <v>9.25</v>
      </c>
      <c r="B68" s="14">
        <f t="shared" si="27"/>
        <v>1068.92075</v>
      </c>
      <c r="C68" s="14">
        <f t="shared" si="28"/>
        <v>0</v>
      </c>
      <c r="D68" s="14">
        <f t="shared" si="29"/>
        <v>0</v>
      </c>
      <c r="E68" s="14">
        <f t="shared" si="30"/>
        <v>0</v>
      </c>
      <c r="F68" s="12">
        <f t="shared" si="31"/>
        <v>1068.92075</v>
      </c>
      <c r="G68" s="1"/>
      <c r="H68" s="13">
        <f t="shared" si="32"/>
        <v>4.4323720335349801</v>
      </c>
      <c r="I68" s="14">
        <f t="shared" si="33"/>
        <v>512.20047982326901</v>
      </c>
      <c r="J68" s="14">
        <f t="shared" si="34"/>
        <v>0</v>
      </c>
      <c r="K68" s="14">
        <f t="shared" si="35"/>
        <v>0</v>
      </c>
      <c r="L68" s="14">
        <f t="shared" si="36"/>
        <v>0</v>
      </c>
      <c r="M68" s="29">
        <f t="shared" si="37"/>
        <v>512.20047982326901</v>
      </c>
      <c r="N68" s="3"/>
      <c r="O68" s="3"/>
      <c r="P68" s="3"/>
    </row>
    <row r="69" spans="1:16">
      <c r="A69" s="13">
        <v>9.75</v>
      </c>
      <c r="B69" s="14">
        <f t="shared" si="27"/>
        <v>310.64474999999999</v>
      </c>
      <c r="C69" s="14">
        <f t="shared" si="28"/>
        <v>0</v>
      </c>
      <c r="D69" s="14">
        <f t="shared" si="29"/>
        <v>0</v>
      </c>
      <c r="E69" s="14">
        <f t="shared" si="30"/>
        <v>0</v>
      </c>
      <c r="F69" s="12">
        <f t="shared" si="31"/>
        <v>310.64474999999999</v>
      </c>
      <c r="G69" s="1"/>
      <c r="H69" s="13">
        <f t="shared" si="32"/>
        <v>5.2811881730241002</v>
      </c>
      <c r="I69" s="14">
        <f t="shared" si="33"/>
        <v>168.26393638072099</v>
      </c>
      <c r="J69" s="14">
        <f t="shared" si="34"/>
        <v>0</v>
      </c>
      <c r="K69" s="14">
        <f t="shared" si="35"/>
        <v>0</v>
      </c>
      <c r="L69" s="14">
        <f t="shared" si="36"/>
        <v>0</v>
      </c>
      <c r="M69" s="29">
        <f t="shared" si="37"/>
        <v>168.26393638072099</v>
      </c>
      <c r="N69" s="3"/>
      <c r="O69" s="3"/>
      <c r="P69" s="3"/>
    </row>
    <row r="70" spans="1:16">
      <c r="A70" s="13">
        <v>10.25</v>
      </c>
      <c r="B70" s="14">
        <f t="shared" si="27"/>
        <v>3331.75225</v>
      </c>
      <c r="C70" s="14">
        <f t="shared" si="28"/>
        <v>0</v>
      </c>
      <c r="D70" s="14">
        <f t="shared" si="29"/>
        <v>0</v>
      </c>
      <c r="E70" s="14">
        <f t="shared" si="30"/>
        <v>0</v>
      </c>
      <c r="F70" s="12">
        <f t="shared" si="31"/>
        <v>3331.75225</v>
      </c>
      <c r="G70" s="1"/>
      <c r="H70" s="13">
        <f t="shared" si="32"/>
        <v>6.2376453443551103</v>
      </c>
      <c r="I70" s="14">
        <f t="shared" si="33"/>
        <v>2027.5403815372799</v>
      </c>
      <c r="J70" s="14">
        <f t="shared" si="34"/>
        <v>0</v>
      </c>
      <c r="K70" s="14">
        <f t="shared" si="35"/>
        <v>0</v>
      </c>
      <c r="L70" s="14">
        <f t="shared" si="36"/>
        <v>0</v>
      </c>
      <c r="M70" s="29">
        <f t="shared" si="37"/>
        <v>2027.5403815372799</v>
      </c>
      <c r="N70" s="3"/>
      <c r="O70" s="3"/>
      <c r="P70" s="3"/>
    </row>
    <row r="71" spans="1:16">
      <c r="A71" s="13">
        <v>10.75</v>
      </c>
      <c r="B71" s="14">
        <f t="shared" si="27"/>
        <v>2305.058</v>
      </c>
      <c r="C71" s="14">
        <f t="shared" si="28"/>
        <v>0</v>
      </c>
      <c r="D71" s="14">
        <f t="shared" si="29"/>
        <v>0</v>
      </c>
      <c r="E71" s="14">
        <f t="shared" si="30"/>
        <v>0</v>
      </c>
      <c r="F71" s="12">
        <f t="shared" si="31"/>
        <v>2305.058</v>
      </c>
      <c r="G71" s="1"/>
      <c r="H71" s="13">
        <f t="shared" si="32"/>
        <v>7.3091360431934804</v>
      </c>
      <c r="I71" s="14">
        <f t="shared" si="33"/>
        <v>1567.25418692572</v>
      </c>
      <c r="J71" s="14">
        <f t="shared" si="34"/>
        <v>0</v>
      </c>
      <c r="K71" s="14">
        <f t="shared" si="35"/>
        <v>0</v>
      </c>
      <c r="L71" s="14">
        <f t="shared" si="36"/>
        <v>0</v>
      </c>
      <c r="M71" s="29">
        <f t="shared" si="37"/>
        <v>1567.25418692572</v>
      </c>
      <c r="N71" s="3"/>
      <c r="O71" s="3"/>
      <c r="P71" s="3"/>
    </row>
    <row r="72" spans="1:16">
      <c r="A72" s="13">
        <v>11.25</v>
      </c>
      <c r="B72" s="14">
        <f t="shared" si="27"/>
        <v>6796.8225000000002</v>
      </c>
      <c r="C72" s="14">
        <f t="shared" si="28"/>
        <v>0</v>
      </c>
      <c r="D72" s="14">
        <f t="shared" si="29"/>
        <v>0</v>
      </c>
      <c r="E72" s="14">
        <f t="shared" si="30"/>
        <v>0</v>
      </c>
      <c r="F72" s="12">
        <f t="shared" si="31"/>
        <v>6796.8225000000002</v>
      </c>
      <c r="G72" s="1"/>
      <c r="H72" s="13">
        <f t="shared" si="32"/>
        <v>8.5031721928929702</v>
      </c>
      <c r="I72" s="14">
        <f t="shared" si="33"/>
        <v>5137.2935184026001</v>
      </c>
      <c r="J72" s="14">
        <f t="shared" si="34"/>
        <v>0</v>
      </c>
      <c r="K72" s="14">
        <f t="shared" si="35"/>
        <v>0</v>
      </c>
      <c r="L72" s="14">
        <f t="shared" si="36"/>
        <v>0</v>
      </c>
      <c r="M72" s="29">
        <f t="shared" si="37"/>
        <v>5137.2935184026001</v>
      </c>
      <c r="N72" s="3"/>
      <c r="O72" s="3"/>
      <c r="P72" s="3"/>
    </row>
    <row r="73" spans="1:16">
      <c r="A73" s="13">
        <v>11.75</v>
      </c>
      <c r="B73" s="14">
        <f t="shared" si="27"/>
        <v>3150.6178846153798</v>
      </c>
      <c r="C73" s="14">
        <f t="shared" si="28"/>
        <v>572.83961538461597</v>
      </c>
      <c r="D73" s="14">
        <f t="shared" si="29"/>
        <v>0</v>
      </c>
      <c r="E73" s="14">
        <f t="shared" si="30"/>
        <v>0</v>
      </c>
      <c r="F73" s="12">
        <f t="shared" si="31"/>
        <v>3723.4575</v>
      </c>
      <c r="G73" s="1"/>
      <c r="H73" s="13">
        <f t="shared" si="32"/>
        <v>9.82738137978669</v>
      </c>
      <c r="I73" s="14">
        <f t="shared" si="33"/>
        <v>2635.0913646035901</v>
      </c>
      <c r="J73" s="14">
        <f t="shared" si="34"/>
        <v>479.10752083701601</v>
      </c>
      <c r="K73" s="14">
        <f t="shared" si="35"/>
        <v>0</v>
      </c>
      <c r="L73" s="14">
        <f t="shared" si="36"/>
        <v>0</v>
      </c>
      <c r="M73" s="29">
        <f t="shared" si="37"/>
        <v>3114.19888544061</v>
      </c>
      <c r="N73" s="3"/>
      <c r="O73" s="3"/>
      <c r="P73" s="3"/>
    </row>
    <row r="74" spans="1:16">
      <c r="A74" s="13">
        <v>12.25</v>
      </c>
      <c r="B74" s="14">
        <f t="shared" si="27"/>
        <v>8964.3807272727299</v>
      </c>
      <c r="C74" s="14">
        <f t="shared" si="28"/>
        <v>3361.6427727272699</v>
      </c>
      <c r="D74" s="14">
        <f t="shared" si="29"/>
        <v>0</v>
      </c>
      <c r="E74" s="14">
        <f t="shared" si="30"/>
        <v>0</v>
      </c>
      <c r="F74" s="12">
        <f t="shared" si="31"/>
        <v>12326.023499999999</v>
      </c>
      <c r="G74" s="1"/>
      <c r="H74" s="13">
        <f t="shared" si="32"/>
        <v>11.2895033708054</v>
      </c>
      <c r="I74" s="14">
        <f t="shared" si="33"/>
        <v>8261.5025663451797</v>
      </c>
      <c r="J74" s="14">
        <f t="shared" si="34"/>
        <v>3098.0634623794399</v>
      </c>
      <c r="K74" s="14">
        <f t="shared" si="35"/>
        <v>0</v>
      </c>
      <c r="L74" s="14">
        <f t="shared" si="36"/>
        <v>0</v>
      </c>
      <c r="M74" s="29">
        <f t="shared" si="37"/>
        <v>11359.566028724599</v>
      </c>
      <c r="N74" s="3"/>
      <c r="O74" s="3"/>
      <c r="P74" s="3"/>
    </row>
    <row r="75" spans="1:16">
      <c r="A75" s="13">
        <v>12.75</v>
      </c>
      <c r="B75" s="14">
        <f t="shared" si="27"/>
        <v>2531.7328928571501</v>
      </c>
      <c r="C75" s="14">
        <f t="shared" si="28"/>
        <v>5523.7808571428504</v>
      </c>
      <c r="D75" s="14">
        <f t="shared" si="29"/>
        <v>0</v>
      </c>
      <c r="E75" s="14">
        <f t="shared" si="30"/>
        <v>0</v>
      </c>
      <c r="F75" s="12">
        <f t="shared" si="31"/>
        <v>8055.5137500000001</v>
      </c>
      <c r="G75" s="1"/>
      <c r="H75" s="13">
        <f t="shared" si="32"/>
        <v>12.8973868810161</v>
      </c>
      <c r="I75" s="14">
        <f t="shared" si="33"/>
        <v>2560.9991057704101</v>
      </c>
      <c r="J75" s="14">
        <f t="shared" si="34"/>
        <v>5587.6344125899705</v>
      </c>
      <c r="K75" s="14">
        <f t="shared" si="35"/>
        <v>0</v>
      </c>
      <c r="L75" s="14">
        <f t="shared" si="36"/>
        <v>0</v>
      </c>
      <c r="M75" s="29">
        <f t="shared" si="37"/>
        <v>8148.6335183603796</v>
      </c>
      <c r="N75" s="3"/>
      <c r="O75" s="3"/>
      <c r="P75" s="3"/>
    </row>
    <row r="76" spans="1:16">
      <c r="A76" s="13">
        <v>13.25</v>
      </c>
      <c r="B76" s="14">
        <f t="shared" si="27"/>
        <v>3855.1548857142898</v>
      </c>
      <c r="C76" s="14">
        <f t="shared" si="28"/>
        <v>11137.1141142857</v>
      </c>
      <c r="D76" s="14">
        <f t="shared" si="29"/>
        <v>0</v>
      </c>
      <c r="E76" s="14">
        <f t="shared" si="30"/>
        <v>0</v>
      </c>
      <c r="F76" s="12">
        <f t="shared" si="31"/>
        <v>14992.269</v>
      </c>
      <c r="G76" s="1"/>
      <c r="H76" s="13">
        <f t="shared" si="32"/>
        <v>14.6589865635784</v>
      </c>
      <c r="I76" s="14">
        <f t="shared" si="33"/>
        <v>4265.1066920905196</v>
      </c>
      <c r="J76" s="14">
        <f t="shared" si="34"/>
        <v>12321.4193327059</v>
      </c>
      <c r="K76" s="14">
        <f t="shared" si="35"/>
        <v>0</v>
      </c>
      <c r="L76" s="14">
        <f t="shared" si="36"/>
        <v>0</v>
      </c>
      <c r="M76" s="29">
        <f t="shared" si="37"/>
        <v>16586.5260247964</v>
      </c>
      <c r="N76" s="3"/>
      <c r="O76" s="3"/>
      <c r="P76" s="3"/>
    </row>
    <row r="77" spans="1:16">
      <c r="A77" s="13">
        <v>13.75</v>
      </c>
      <c r="B77" s="14">
        <f t="shared" si="27"/>
        <v>1547.63292682927</v>
      </c>
      <c r="C77" s="14">
        <f t="shared" si="28"/>
        <v>11142.957073170701</v>
      </c>
      <c r="D77" s="14">
        <f t="shared" si="29"/>
        <v>0</v>
      </c>
      <c r="E77" s="14">
        <f t="shared" si="30"/>
        <v>0</v>
      </c>
      <c r="F77" s="12">
        <f t="shared" si="31"/>
        <v>12690.59</v>
      </c>
      <c r="G77" s="1"/>
      <c r="H77" s="13">
        <f t="shared" si="32"/>
        <v>16.5823601986136</v>
      </c>
      <c r="I77" s="14">
        <f t="shared" si="33"/>
        <v>1866.4295743940099</v>
      </c>
      <c r="J77" s="14">
        <f t="shared" si="34"/>
        <v>13438.2929356368</v>
      </c>
      <c r="K77" s="14">
        <f t="shared" si="35"/>
        <v>0</v>
      </c>
      <c r="L77" s="14">
        <f t="shared" si="36"/>
        <v>0</v>
      </c>
      <c r="M77" s="29">
        <f t="shared" si="37"/>
        <v>15304.722510030801</v>
      </c>
      <c r="N77" s="3"/>
      <c r="O77" s="3"/>
      <c r="P77" s="3"/>
    </row>
    <row r="78" spans="1:16">
      <c r="A78" s="13">
        <v>14.25</v>
      </c>
      <c r="B78" s="14">
        <f t="shared" si="27"/>
        <v>0</v>
      </c>
      <c r="C78" s="14">
        <f t="shared" si="28"/>
        <v>14335.190999999901</v>
      </c>
      <c r="D78" s="14">
        <f t="shared" si="29"/>
        <v>796.39949999999999</v>
      </c>
      <c r="E78" s="14">
        <f t="shared" si="30"/>
        <v>0</v>
      </c>
      <c r="F78" s="12">
        <f t="shared" si="31"/>
        <v>15131.5904999999</v>
      </c>
      <c r="G78" s="1"/>
      <c r="H78" s="13">
        <f t="shared" si="32"/>
        <v>18.6756660607664</v>
      </c>
      <c r="I78" s="14">
        <f t="shared" si="33"/>
        <v>0</v>
      </c>
      <c r="J78" s="14">
        <f t="shared" si="34"/>
        <v>18787.315090056301</v>
      </c>
      <c r="K78" s="14">
        <f t="shared" si="35"/>
        <v>1043.73972722536</v>
      </c>
      <c r="L78" s="14">
        <f t="shared" si="36"/>
        <v>0</v>
      </c>
      <c r="M78" s="29">
        <f t="shared" si="37"/>
        <v>19831.0548172817</v>
      </c>
      <c r="N78" s="3"/>
      <c r="O78" s="3"/>
      <c r="P78" s="3"/>
    </row>
    <row r="79" spans="1:16">
      <c r="A79" s="13">
        <v>14.75</v>
      </c>
      <c r="B79" s="14">
        <f t="shared" si="27"/>
        <v>0</v>
      </c>
      <c r="C79" s="14">
        <f t="shared" si="28"/>
        <v>6580.59312790697</v>
      </c>
      <c r="D79" s="14">
        <f t="shared" si="29"/>
        <v>2547.3263720930299</v>
      </c>
      <c r="E79" s="14">
        <f t="shared" si="30"/>
        <v>0</v>
      </c>
      <c r="F79" s="12">
        <f t="shared" si="31"/>
        <v>9127.9195</v>
      </c>
      <c r="G79" s="1"/>
      <c r="H79" s="13">
        <f t="shared" si="32"/>
        <v>20.947160447962901</v>
      </c>
      <c r="I79" s="14">
        <f t="shared" si="33"/>
        <v>0</v>
      </c>
      <c r="J79" s="14">
        <f t="shared" si="34"/>
        <v>9345.4061080020001</v>
      </c>
      <c r="K79" s="14">
        <f t="shared" si="35"/>
        <v>3617.5765579362601</v>
      </c>
      <c r="L79" s="14">
        <f t="shared" si="36"/>
        <v>0</v>
      </c>
      <c r="M79" s="29">
        <f t="shared" si="37"/>
        <v>12962.9826659383</v>
      </c>
      <c r="N79" s="3"/>
      <c r="O79" s="3"/>
      <c r="P79" s="3"/>
    </row>
    <row r="80" spans="1:16">
      <c r="A80" s="13">
        <v>15.25</v>
      </c>
      <c r="B80" s="14">
        <f t="shared" si="27"/>
        <v>0</v>
      </c>
      <c r="C80" s="14">
        <f t="shared" si="28"/>
        <v>3506.9619609375</v>
      </c>
      <c r="D80" s="14">
        <f t="shared" si="29"/>
        <v>2399.5002890625001</v>
      </c>
      <c r="E80" s="14">
        <f t="shared" si="30"/>
        <v>0</v>
      </c>
      <c r="F80" s="12">
        <f t="shared" si="31"/>
        <v>5906.4622499999996</v>
      </c>
      <c r="G80" s="1"/>
      <c r="H80" s="13">
        <f t="shared" si="32"/>
        <v>23.405195356138499</v>
      </c>
      <c r="I80" s="14">
        <f t="shared" si="33"/>
        <v>0</v>
      </c>
      <c r="J80" s="14">
        <f t="shared" si="34"/>
        <v>5382.3691673632002</v>
      </c>
      <c r="K80" s="14">
        <f t="shared" si="35"/>
        <v>3682.6736408274501</v>
      </c>
      <c r="L80" s="14">
        <f t="shared" si="36"/>
        <v>0</v>
      </c>
      <c r="M80" s="29">
        <f t="shared" si="37"/>
        <v>9065.0428081906502</v>
      </c>
      <c r="N80" s="3"/>
      <c r="O80" s="3"/>
      <c r="P80" s="3"/>
    </row>
    <row r="81" spans="1:16">
      <c r="A81" s="13">
        <v>15.75</v>
      </c>
      <c r="B81" s="14">
        <f t="shared" si="27"/>
        <v>0</v>
      </c>
      <c r="C81" s="14">
        <f t="shared" si="28"/>
        <v>2898.0607500000001</v>
      </c>
      <c r="D81" s="14">
        <f t="shared" si="29"/>
        <v>1783.422</v>
      </c>
      <c r="E81" s="14">
        <f t="shared" si="30"/>
        <v>0</v>
      </c>
      <c r="F81" s="12">
        <f t="shared" si="31"/>
        <v>4681.4827500000001</v>
      </c>
      <c r="G81" s="1"/>
      <c r="H81" s="13">
        <f t="shared" si="32"/>
        <v>26.058216286622201</v>
      </c>
      <c r="I81" s="14">
        <f t="shared" si="33"/>
        <v>0</v>
      </c>
      <c r="J81" s="14">
        <f t="shared" si="34"/>
        <v>4794.8123070012998</v>
      </c>
      <c r="K81" s="14">
        <f t="shared" si="35"/>
        <v>2950.6537273854201</v>
      </c>
      <c r="L81" s="14">
        <f t="shared" si="36"/>
        <v>0</v>
      </c>
      <c r="M81" s="29">
        <f t="shared" si="37"/>
        <v>7745.4660343867199</v>
      </c>
      <c r="N81" s="3"/>
      <c r="O81" s="3"/>
      <c r="P81" s="3"/>
    </row>
    <row r="82" spans="1:16">
      <c r="A82" s="13">
        <v>16.25</v>
      </c>
      <c r="B82" s="14">
        <f t="shared" si="27"/>
        <v>0</v>
      </c>
      <c r="C82" s="14">
        <f t="shared" si="28"/>
        <v>1745.2695000000001</v>
      </c>
      <c r="D82" s="14">
        <f t="shared" si="29"/>
        <v>1163.5129999999999</v>
      </c>
      <c r="E82" s="14">
        <f t="shared" si="30"/>
        <v>0</v>
      </c>
      <c r="F82" s="12">
        <f t="shared" si="31"/>
        <v>2908.7824999999998</v>
      </c>
      <c r="G82" s="1"/>
      <c r="H82" s="13">
        <f t="shared" si="32"/>
        <v>28.914760174475099</v>
      </c>
      <c r="I82" s="14">
        <f t="shared" si="33"/>
        <v>0</v>
      </c>
      <c r="J82" s="14">
        <f t="shared" si="34"/>
        <v>3105.4799404508299</v>
      </c>
      <c r="K82" s="14">
        <f t="shared" si="35"/>
        <v>2070.3199603005601</v>
      </c>
      <c r="L82" s="14">
        <f t="shared" si="36"/>
        <v>0</v>
      </c>
      <c r="M82" s="29">
        <f t="shared" si="37"/>
        <v>5175.7999007513899</v>
      </c>
      <c r="N82" s="3"/>
      <c r="O82" s="3"/>
      <c r="P82" s="3"/>
    </row>
    <row r="83" spans="1:16">
      <c r="A83" s="13">
        <v>16.75</v>
      </c>
      <c r="B83" s="14">
        <f t="shared" si="27"/>
        <v>0</v>
      </c>
      <c r="C83" s="14">
        <f t="shared" si="28"/>
        <v>207.43870000000001</v>
      </c>
      <c r="D83" s="14">
        <f t="shared" si="29"/>
        <v>311.15805</v>
      </c>
      <c r="E83" s="14">
        <f t="shared" si="30"/>
        <v>0</v>
      </c>
      <c r="F83" s="12">
        <f t="shared" si="31"/>
        <v>518.59675000000004</v>
      </c>
      <c r="G83" s="1"/>
      <c r="H83" s="13">
        <f t="shared" si="32"/>
        <v>31.983453427457199</v>
      </c>
      <c r="I83" s="14">
        <f t="shared" si="33"/>
        <v>0</v>
      </c>
      <c r="J83" s="14">
        <f t="shared" si="34"/>
        <v>396.09588062700101</v>
      </c>
      <c r="K83" s="14">
        <f t="shared" si="35"/>
        <v>594.14382094050097</v>
      </c>
      <c r="L83" s="14">
        <f t="shared" si="36"/>
        <v>0</v>
      </c>
      <c r="M83" s="29">
        <f t="shared" si="37"/>
        <v>990.23970156750204</v>
      </c>
      <c r="N83" s="3"/>
      <c r="O83" s="3"/>
      <c r="P83" s="3"/>
    </row>
    <row r="84" spans="1:16">
      <c r="A84" s="13">
        <v>17.25</v>
      </c>
      <c r="B84" s="14">
        <f t="shared" si="27"/>
        <v>0</v>
      </c>
      <c r="C84" s="14">
        <f t="shared" si="28"/>
        <v>597.95399999999995</v>
      </c>
      <c r="D84" s="14">
        <f t="shared" si="29"/>
        <v>0</v>
      </c>
      <c r="E84" s="14">
        <f t="shared" si="30"/>
        <v>0</v>
      </c>
      <c r="F84" s="12">
        <f t="shared" si="31"/>
        <v>597.95399999999995</v>
      </c>
      <c r="G84" s="1"/>
      <c r="H84" s="13">
        <f t="shared" si="32"/>
        <v>35.273010066469503</v>
      </c>
      <c r="I84" s="14">
        <f t="shared" si="33"/>
        <v>0</v>
      </c>
      <c r="J84" s="14">
        <f t="shared" si="34"/>
        <v>1222.7036209441001</v>
      </c>
      <c r="K84" s="14">
        <f t="shared" si="35"/>
        <v>0</v>
      </c>
      <c r="L84" s="14">
        <f t="shared" si="36"/>
        <v>0</v>
      </c>
      <c r="M84" s="29">
        <f t="shared" si="37"/>
        <v>1222.7036209441001</v>
      </c>
      <c r="N84" s="3"/>
      <c r="O84" s="3"/>
      <c r="P84" s="3"/>
    </row>
    <row r="85" spans="1:16">
      <c r="A85" s="13">
        <v>17.75</v>
      </c>
      <c r="B85" s="14">
        <f t="shared" si="27"/>
        <v>0</v>
      </c>
      <c r="C85" s="14">
        <f t="shared" si="28"/>
        <v>0</v>
      </c>
      <c r="D85" s="14">
        <f t="shared" si="29"/>
        <v>33.547499999999999</v>
      </c>
      <c r="E85" s="14">
        <f t="shared" si="30"/>
        <v>0</v>
      </c>
      <c r="F85" s="12">
        <f t="shared" si="31"/>
        <v>33.547499999999999</v>
      </c>
      <c r="G85" s="1"/>
      <c r="H85" s="13">
        <f t="shared" si="32"/>
        <v>38.792229959328402</v>
      </c>
      <c r="I85" s="14">
        <f t="shared" si="33"/>
        <v>0</v>
      </c>
      <c r="J85" s="14">
        <f t="shared" si="34"/>
        <v>0</v>
      </c>
      <c r="K85" s="14">
        <f t="shared" si="35"/>
        <v>73.317314623130699</v>
      </c>
      <c r="L85" s="14">
        <f t="shared" si="36"/>
        <v>0</v>
      </c>
      <c r="M85" s="29">
        <f t="shared" si="37"/>
        <v>73.317314623130699</v>
      </c>
      <c r="N85" s="3"/>
      <c r="O85" s="3"/>
      <c r="P85" s="3"/>
    </row>
    <row r="86" spans="1:16">
      <c r="A86" s="13">
        <v>18.25</v>
      </c>
      <c r="B86" s="14">
        <f t="shared" si="27"/>
        <v>0</v>
      </c>
      <c r="C86" s="14">
        <f t="shared" si="28"/>
        <v>0</v>
      </c>
      <c r="D86" s="14">
        <f t="shared" si="29"/>
        <v>38.890749999999997</v>
      </c>
      <c r="E86" s="14">
        <f t="shared" si="30"/>
        <v>0</v>
      </c>
      <c r="F86" s="12">
        <f t="shared" si="31"/>
        <v>38.890749999999997</v>
      </c>
      <c r="G86" s="1"/>
      <c r="H86" s="13">
        <f t="shared" si="32"/>
        <v>42.549997140602599</v>
      </c>
      <c r="I86" s="14">
        <f t="shared" si="33"/>
        <v>0</v>
      </c>
      <c r="J86" s="14">
        <f t="shared" si="34"/>
        <v>0</v>
      </c>
      <c r="K86" s="14">
        <f t="shared" si="35"/>
        <v>90.674043906624107</v>
      </c>
      <c r="L86" s="14">
        <f t="shared" si="36"/>
        <v>0</v>
      </c>
      <c r="M86" s="29">
        <f t="shared" si="37"/>
        <v>90.674043906624107</v>
      </c>
      <c r="N86" s="3"/>
      <c r="O86" s="3"/>
      <c r="P86" s="3"/>
    </row>
    <row r="87" spans="1:16">
      <c r="A87" s="13">
        <v>18.75</v>
      </c>
      <c r="B87" s="14">
        <f t="shared" si="27"/>
        <v>0</v>
      </c>
      <c r="C87" s="14">
        <f t="shared" si="28"/>
        <v>0</v>
      </c>
      <c r="D87" s="14">
        <f t="shared" si="29"/>
        <v>0</v>
      </c>
      <c r="E87" s="14">
        <f t="shared" si="30"/>
        <v>0</v>
      </c>
      <c r="F87" s="12">
        <f t="shared" si="31"/>
        <v>0</v>
      </c>
      <c r="G87" s="1"/>
      <c r="H87" s="13">
        <f t="shared" si="32"/>
        <v>46.5552782109974</v>
      </c>
      <c r="I87" s="14">
        <f t="shared" si="33"/>
        <v>0</v>
      </c>
      <c r="J87" s="14">
        <f t="shared" si="34"/>
        <v>0</v>
      </c>
      <c r="K87" s="14">
        <f t="shared" si="35"/>
        <v>0</v>
      </c>
      <c r="L87" s="14">
        <f t="shared" si="36"/>
        <v>0</v>
      </c>
      <c r="M87" s="29">
        <f t="shared" si="37"/>
        <v>0</v>
      </c>
      <c r="N87" s="3"/>
      <c r="O87" s="3"/>
      <c r="P87" s="3"/>
    </row>
    <row r="88" spans="1:16">
      <c r="A88" s="13">
        <v>19.25</v>
      </c>
      <c r="B88" s="14">
        <f t="shared" si="27"/>
        <v>0</v>
      </c>
      <c r="C88" s="14">
        <f t="shared" si="28"/>
        <v>0</v>
      </c>
      <c r="D88" s="14">
        <f t="shared" si="29"/>
        <v>0</v>
      </c>
      <c r="E88" s="14">
        <f t="shared" si="30"/>
        <v>0</v>
      </c>
      <c r="F88" s="12">
        <f t="shared" si="31"/>
        <v>0</v>
      </c>
      <c r="G88" s="1"/>
      <c r="H88" s="13">
        <f t="shared" si="32"/>
        <v>50.817120810432101</v>
      </c>
      <c r="I88" s="14">
        <f t="shared" si="33"/>
        <v>0</v>
      </c>
      <c r="J88" s="14">
        <f t="shared" si="34"/>
        <v>0</v>
      </c>
      <c r="K88" s="14">
        <f t="shared" si="35"/>
        <v>0</v>
      </c>
      <c r="L88" s="14">
        <f t="shared" si="36"/>
        <v>0</v>
      </c>
      <c r="M88" s="29">
        <f t="shared" si="37"/>
        <v>0</v>
      </c>
      <c r="N88" s="3"/>
      <c r="O88" s="3"/>
      <c r="P88" s="3"/>
    </row>
    <row r="89" spans="1:16">
      <c r="A89" s="21" t="s">
        <v>6</v>
      </c>
      <c r="B89" s="22">
        <f>SUM(B52:B88)</f>
        <v>61021.411261403002</v>
      </c>
      <c r="C89" s="22">
        <f t="shared" ref="C89:F89" si="38">SUM(C52:C88)</f>
        <v>61609.803471555497</v>
      </c>
      <c r="D89" s="22">
        <f t="shared" si="38"/>
        <v>9073.7574611555301</v>
      </c>
      <c r="E89" s="22">
        <f t="shared" si="38"/>
        <v>0</v>
      </c>
      <c r="F89" s="22">
        <f t="shared" si="38"/>
        <v>131704.972194114</v>
      </c>
      <c r="G89" s="12"/>
      <c r="H89" s="21" t="s">
        <v>6</v>
      </c>
      <c r="I89" s="22">
        <f>SUM(I52:I88)</f>
        <v>35349.694483991603</v>
      </c>
      <c r="J89" s="22">
        <f>SUM(J52:J88)</f>
        <v>77958.699778593902</v>
      </c>
      <c r="K89" s="22">
        <f>SUM(K52:K88)</f>
        <v>14123.0987931453</v>
      </c>
      <c r="L89" s="22">
        <f>SUM(L52:L88)</f>
        <v>0</v>
      </c>
      <c r="M89" s="22">
        <f>SUM(M52:M88)</f>
        <v>127431.493055731</v>
      </c>
      <c r="N89" s="3"/>
      <c r="O89" s="3"/>
      <c r="P89" s="3"/>
    </row>
    <row r="90" spans="1:16">
      <c r="A90" s="6" t="s">
        <v>12</v>
      </c>
      <c r="B90" s="23">
        <f>IF(L43&gt;0,B89/L43,0)</f>
        <v>8.7223073594911291</v>
      </c>
      <c r="C90" s="23">
        <f>IF(M43&gt;0,C89/M43,0)</f>
        <v>13.914057113104001</v>
      </c>
      <c r="D90" s="23">
        <f>IF(N43&gt;0,D89/N43,0)</f>
        <v>15.2920695517049</v>
      </c>
      <c r="E90" s="23">
        <f>IF(O43&gt;0,E89/O43,0)</f>
        <v>0</v>
      </c>
      <c r="F90" s="23">
        <f>IF(P43&gt;0,F89/P43,0)</f>
        <v>10.959648245058</v>
      </c>
      <c r="G90" s="12"/>
      <c r="H90" s="6" t="s">
        <v>12</v>
      </c>
      <c r="I90" s="23">
        <f>IF(L43&gt;0,I89/L43,0)</f>
        <v>5.0528313583679303</v>
      </c>
      <c r="J90" s="23">
        <f>IF(M43&gt;0,J89/M43,0)</f>
        <v>17.60631815168</v>
      </c>
      <c r="K90" s="23">
        <f>IF(N43&gt;0,K89/N43,0)</f>
        <v>23.8017612830125</v>
      </c>
      <c r="L90" s="23">
        <f>IF(O43&gt;0,L89/O43,0)</f>
        <v>0</v>
      </c>
      <c r="M90" s="23">
        <f>IF(P43&gt;0,M89/P43,0)</f>
        <v>10.6040365520519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.1" customHeight="1">
      <c r="A95" s="48" t="s">
        <v>13</v>
      </c>
      <c r="B95" s="48"/>
      <c r="C95" s="48"/>
      <c r="D95" s="48"/>
      <c r="E95" s="48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48"/>
      <c r="B96" s="48"/>
      <c r="C96" s="48"/>
      <c r="D96" s="48"/>
      <c r="E96" s="48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30"/>
      <c r="B97" s="3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9" t="s">
        <v>14</v>
      </c>
      <c r="B99" s="50" t="s">
        <v>15</v>
      </c>
      <c r="C99" s="50" t="s">
        <v>16</v>
      </c>
      <c r="D99" s="50" t="s">
        <v>17</v>
      </c>
      <c r="E99" s="50" t="s">
        <v>18</v>
      </c>
      <c r="F99" s="1"/>
      <c r="G99" s="1"/>
      <c r="H99" s="1"/>
      <c r="I99" s="1"/>
      <c r="J99" s="1"/>
      <c r="K99" s="1"/>
      <c r="L99" s="1"/>
      <c r="M99" s="1"/>
      <c r="N99" s="3"/>
      <c r="O99" s="3"/>
      <c r="P99" s="3"/>
    </row>
    <row r="100" spans="1:18">
      <c r="A100" s="49"/>
      <c r="B100" s="49"/>
      <c r="C100" s="49"/>
      <c r="D100" s="49"/>
      <c r="E100" s="50"/>
      <c r="F100" s="1"/>
      <c r="G100" s="1"/>
      <c r="H100" s="1"/>
      <c r="I100" s="1"/>
      <c r="J100" s="1"/>
      <c r="K100" s="1"/>
      <c r="L100" s="1"/>
      <c r="M100" s="1"/>
      <c r="N100" s="3"/>
      <c r="O100" s="3"/>
      <c r="P100" s="3"/>
    </row>
    <row r="101" spans="1:18">
      <c r="A101" s="1"/>
      <c r="B101" s="5"/>
      <c r="C101" s="5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31">
        <v>0</v>
      </c>
      <c r="B102" s="32">
        <f>L$43</f>
        <v>6996.0170799999996</v>
      </c>
      <c r="C102" s="33">
        <f>$B$90</f>
        <v>8.6999999999999993</v>
      </c>
      <c r="D102" s="33">
        <f>$I$90</f>
        <v>5.0999999999999996</v>
      </c>
      <c r="E102" s="32">
        <f>B102*D102</f>
        <v>35679.687109999999</v>
      </c>
      <c r="F102" s="1"/>
      <c r="G102" s="1"/>
      <c r="H102" s="1"/>
      <c r="I102" s="1"/>
      <c r="J102" s="1"/>
      <c r="K102" s="1"/>
      <c r="L102" s="1"/>
      <c r="M102" s="1"/>
      <c r="N102" s="3"/>
      <c r="O102" s="3"/>
      <c r="P102" s="3"/>
    </row>
    <row r="103" spans="1:18">
      <c r="A103" s="31">
        <v>1</v>
      </c>
      <c r="B103" s="32">
        <f>M$43</f>
        <v>4427.8820299999998</v>
      </c>
      <c r="C103" s="33">
        <f>$C$90</f>
        <v>13.9</v>
      </c>
      <c r="D103" s="33">
        <f>$J$90</f>
        <v>17.600000000000001</v>
      </c>
      <c r="E103" s="32">
        <f>B103*D103</f>
        <v>77930.723729999998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31">
        <v>2</v>
      </c>
      <c r="B104" s="32">
        <f>N$43</f>
        <v>593.36360000000002</v>
      </c>
      <c r="C104" s="33">
        <f>$D$90</f>
        <v>15.3</v>
      </c>
      <c r="D104" s="33">
        <f>$K$90</f>
        <v>23.8</v>
      </c>
      <c r="E104" s="32">
        <f>B104*D104</f>
        <v>14122.053680000001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31">
        <v>3</v>
      </c>
      <c r="B105" s="32">
        <f>O$43</f>
        <v>0</v>
      </c>
      <c r="C105" s="33">
        <f>$E$90</f>
        <v>0</v>
      </c>
      <c r="D105" s="33">
        <f>$L$90</f>
        <v>0</v>
      </c>
      <c r="E105" s="32">
        <f>B105*D105</f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31" t="s">
        <v>6</v>
      </c>
      <c r="B106" s="32">
        <f>SUM(B102:B105)</f>
        <v>12017.262710000001</v>
      </c>
      <c r="C106" s="33">
        <f>$F$90</f>
        <v>11</v>
      </c>
      <c r="D106" s="33">
        <f>$M$90</f>
        <v>10.6</v>
      </c>
      <c r="E106" s="32">
        <f>SUM(E102:E105)</f>
        <v>127732.46451999999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31" t="s">
        <v>1</v>
      </c>
      <c r="B107" s="34">
        <f>$I$2</f>
        <v>123168</v>
      </c>
      <c r="C107" s="5"/>
      <c r="D107" s="5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2.5">
      <c r="A108" s="35" t="s">
        <v>19</v>
      </c>
      <c r="B108" s="32">
        <f>IF(E106&gt;0,$I$2/E106,"")</f>
        <v>0.96426999999999996</v>
      </c>
      <c r="C108" s="5"/>
      <c r="D108" s="5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2017-12-13T15:40:12Z</dcterms:created>
  <dcterms:modified xsi:type="dcterms:W3CDTF">2017-12-13T18:35:56Z</dcterms:modified>
</cp:coreProperties>
</file>