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I39" i="4"/>
  <c r="M6"/>
  <c r="C48" s="1"/>
  <c r="N6"/>
  <c r="D48" s="1"/>
  <c r="F6"/>
  <c r="O6" s="1"/>
  <c r="L48" s="1"/>
  <c r="H48"/>
  <c r="C39"/>
  <c r="D39"/>
  <c r="E39"/>
  <c r="B39"/>
  <c r="F7"/>
  <c r="O7" s="1"/>
  <c r="L49" s="1"/>
  <c r="F8"/>
  <c r="M8"/>
  <c r="J50" s="1"/>
  <c r="O8"/>
  <c r="L50" s="1"/>
  <c r="F9"/>
  <c r="O9" s="1"/>
  <c r="F10"/>
  <c r="M10"/>
  <c r="J52" s="1"/>
  <c r="F11"/>
  <c r="M11" s="1"/>
  <c r="O11"/>
  <c r="L53" s="1"/>
  <c r="F12"/>
  <c r="M12" s="1"/>
  <c r="C54" s="1"/>
  <c r="F13"/>
  <c r="O13"/>
  <c r="E55" s="1"/>
  <c r="F14"/>
  <c r="M14"/>
  <c r="J56" s="1"/>
  <c r="F15"/>
  <c r="M15"/>
  <c r="J57" s="1"/>
  <c r="O15"/>
  <c r="E57" s="1"/>
  <c r="F16"/>
  <c r="M16"/>
  <c r="O16"/>
  <c r="L58" s="1"/>
  <c r="F17"/>
  <c r="O17"/>
  <c r="L59" s="1"/>
  <c r="F18"/>
  <c r="M18"/>
  <c r="J60" s="1"/>
  <c r="F19"/>
  <c r="M19"/>
  <c r="O19"/>
  <c r="E61" s="1"/>
  <c r="F20"/>
  <c r="M20"/>
  <c r="O20"/>
  <c r="L62" s="1"/>
  <c r="F21"/>
  <c r="O21"/>
  <c r="F22"/>
  <c r="M22"/>
  <c r="J64" s="1"/>
  <c r="F23"/>
  <c r="M23"/>
  <c r="O23"/>
  <c r="F24"/>
  <c r="M24"/>
  <c r="O24"/>
  <c r="F25"/>
  <c r="O25"/>
  <c r="L67" s="1"/>
  <c r="F26"/>
  <c r="M26"/>
  <c r="J68" s="1"/>
  <c r="F27"/>
  <c r="M27"/>
  <c r="O27"/>
  <c r="F28"/>
  <c r="M28"/>
  <c r="J70" s="1"/>
  <c r="O28"/>
  <c r="F29"/>
  <c r="O29"/>
  <c r="F30"/>
  <c r="M30"/>
  <c r="J72"/>
  <c r="F31"/>
  <c r="M31"/>
  <c r="J73" s="1"/>
  <c r="O31"/>
  <c r="F32"/>
  <c r="M32" s="1"/>
  <c r="C74" s="1"/>
  <c r="O32"/>
  <c r="L74" s="1"/>
  <c r="F33"/>
  <c r="O33"/>
  <c r="F34"/>
  <c r="M34"/>
  <c r="J76"/>
  <c r="M76" s="1"/>
  <c r="F35"/>
  <c r="M35"/>
  <c r="O35"/>
  <c r="F36"/>
  <c r="M36"/>
  <c r="J78" s="1"/>
  <c r="O36"/>
  <c r="L78" s="1"/>
  <c r="F37"/>
  <c r="O37"/>
  <c r="F38"/>
  <c r="M38"/>
  <c r="J80"/>
  <c r="H49"/>
  <c r="H50"/>
  <c r="H51"/>
  <c r="H52"/>
  <c r="E53"/>
  <c r="H53"/>
  <c r="H54"/>
  <c r="H55"/>
  <c r="C56"/>
  <c r="H56"/>
  <c r="C57"/>
  <c r="H57"/>
  <c r="L57"/>
  <c r="E58"/>
  <c r="H58"/>
  <c r="H59"/>
  <c r="C60"/>
  <c r="H60"/>
  <c r="C61"/>
  <c r="H61"/>
  <c r="J61"/>
  <c r="L61"/>
  <c r="E62"/>
  <c r="H62"/>
  <c r="H63"/>
  <c r="C64"/>
  <c r="H64"/>
  <c r="C65"/>
  <c r="E65"/>
  <c r="H65"/>
  <c r="J65"/>
  <c r="L65"/>
  <c r="E66"/>
  <c r="H66"/>
  <c r="L66"/>
  <c r="H67"/>
  <c r="C68"/>
  <c r="H68"/>
  <c r="C69"/>
  <c r="E69"/>
  <c r="H69"/>
  <c r="J69"/>
  <c r="L69"/>
  <c r="E70"/>
  <c r="H70"/>
  <c r="L70"/>
  <c r="H71"/>
  <c r="H72"/>
  <c r="E73"/>
  <c r="H73"/>
  <c r="L73"/>
  <c r="E74"/>
  <c r="H74"/>
  <c r="H75"/>
  <c r="C76"/>
  <c r="F76" s="1"/>
  <c r="H76"/>
  <c r="C77"/>
  <c r="E77"/>
  <c r="H77"/>
  <c r="J77"/>
  <c r="L77"/>
  <c r="E78"/>
  <c r="H78"/>
  <c r="H79"/>
  <c r="C80"/>
  <c r="H80"/>
  <c r="B99"/>
  <c r="C72"/>
  <c r="C66"/>
  <c r="J66"/>
  <c r="C58"/>
  <c r="L79"/>
  <c r="E79"/>
  <c r="L75"/>
  <c r="E75"/>
  <c r="E71"/>
  <c r="L71"/>
  <c r="E67"/>
  <c r="L63"/>
  <c r="E63"/>
  <c r="E59"/>
  <c r="C78"/>
  <c r="C70"/>
  <c r="J62"/>
  <c r="C62"/>
  <c r="C50"/>
  <c r="N35"/>
  <c r="L35"/>
  <c r="N31"/>
  <c r="L31"/>
  <c r="N27"/>
  <c r="L27"/>
  <c r="P27" s="1"/>
  <c r="N23"/>
  <c r="L23"/>
  <c r="N19"/>
  <c r="L19"/>
  <c r="B61" s="1"/>
  <c r="N15"/>
  <c r="L15"/>
  <c r="N11"/>
  <c r="D53" s="1"/>
  <c r="L11"/>
  <c r="I53" s="1"/>
  <c r="N7"/>
  <c r="L7"/>
  <c r="L38"/>
  <c r="N38"/>
  <c r="L34"/>
  <c r="N34"/>
  <c r="L30"/>
  <c r="N30"/>
  <c r="L26"/>
  <c r="N26"/>
  <c r="L22"/>
  <c r="N22"/>
  <c r="L18"/>
  <c r="N18"/>
  <c r="L14"/>
  <c r="N14"/>
  <c r="L10"/>
  <c r="B52" s="1"/>
  <c r="N10"/>
  <c r="K52" s="1"/>
  <c r="N37"/>
  <c r="L37"/>
  <c r="N33"/>
  <c r="L33"/>
  <c r="N29"/>
  <c r="L29"/>
  <c r="N25"/>
  <c r="D67" s="1"/>
  <c r="L25"/>
  <c r="N21"/>
  <c r="L21"/>
  <c r="I63" s="1"/>
  <c r="N17"/>
  <c r="L17"/>
  <c r="N13"/>
  <c r="D55" s="1"/>
  <c r="L13"/>
  <c r="I55" s="1"/>
  <c r="N9"/>
  <c r="D51" s="1"/>
  <c r="L9"/>
  <c r="L36"/>
  <c r="N36"/>
  <c r="K78" s="1"/>
  <c r="L32"/>
  <c r="P32" s="1"/>
  <c r="N32"/>
  <c r="D74" s="1"/>
  <c r="L28"/>
  <c r="N28"/>
  <c r="K70" s="1"/>
  <c r="L24"/>
  <c r="N24"/>
  <c r="P24" s="1"/>
  <c r="L20"/>
  <c r="N20"/>
  <c r="K62" s="1"/>
  <c r="L16"/>
  <c r="N16"/>
  <c r="K58" s="1"/>
  <c r="L8"/>
  <c r="I50" s="1"/>
  <c r="N8"/>
  <c r="K50" s="1"/>
  <c r="O38"/>
  <c r="M37"/>
  <c r="O34"/>
  <c r="M33"/>
  <c r="J75" s="1"/>
  <c r="O30"/>
  <c r="M29"/>
  <c r="J71" s="1"/>
  <c r="O26"/>
  <c r="M25"/>
  <c r="J67" s="1"/>
  <c r="O22"/>
  <c r="E64" s="1"/>
  <c r="M21"/>
  <c r="O18"/>
  <c r="M17"/>
  <c r="J59" s="1"/>
  <c r="O14"/>
  <c r="M13"/>
  <c r="O10"/>
  <c r="L52" s="1"/>
  <c r="C75"/>
  <c r="D70"/>
  <c r="B63"/>
  <c r="B71"/>
  <c r="P37"/>
  <c r="B79"/>
  <c r="I79"/>
  <c r="I52"/>
  <c r="I56"/>
  <c r="B56"/>
  <c r="I64"/>
  <c r="B64"/>
  <c r="B72"/>
  <c r="I72"/>
  <c r="P38"/>
  <c r="B80"/>
  <c r="I80"/>
  <c r="D57"/>
  <c r="K57"/>
  <c r="K65"/>
  <c r="D65"/>
  <c r="D73"/>
  <c r="K73"/>
  <c r="L56"/>
  <c r="E56"/>
  <c r="L64"/>
  <c r="L72"/>
  <c r="E72"/>
  <c r="L80"/>
  <c r="E80"/>
  <c r="F80" s="1"/>
  <c r="B58"/>
  <c r="I58"/>
  <c r="B66"/>
  <c r="I66"/>
  <c r="I74"/>
  <c r="B74"/>
  <c r="K59"/>
  <c r="D59"/>
  <c r="K67"/>
  <c r="K75"/>
  <c r="D75"/>
  <c r="K56"/>
  <c r="D72"/>
  <c r="D80"/>
  <c r="K80"/>
  <c r="M80" s="1"/>
  <c r="B49"/>
  <c r="I49"/>
  <c r="I57"/>
  <c r="B57"/>
  <c r="P23"/>
  <c r="I65"/>
  <c r="B65"/>
  <c r="F65" s="1"/>
  <c r="I73"/>
  <c r="B73"/>
  <c r="C55"/>
  <c r="J55"/>
  <c r="C63"/>
  <c r="J63"/>
  <c r="C71"/>
  <c r="J79"/>
  <c r="C79"/>
  <c r="K66"/>
  <c r="M66" s="1"/>
  <c r="P17"/>
  <c r="B59"/>
  <c r="I59"/>
  <c r="P25"/>
  <c r="B67"/>
  <c r="I67"/>
  <c r="I75"/>
  <c r="B75"/>
  <c r="P18"/>
  <c r="I60"/>
  <c r="B60"/>
  <c r="P26"/>
  <c r="I68"/>
  <c r="B68"/>
  <c r="P34"/>
  <c r="I76"/>
  <c r="B76"/>
  <c r="K53"/>
  <c r="K61"/>
  <c r="D61"/>
  <c r="D69"/>
  <c r="K69"/>
  <c r="K77"/>
  <c r="D77"/>
  <c r="E52"/>
  <c r="L60"/>
  <c r="E60"/>
  <c r="L68"/>
  <c r="E68"/>
  <c r="L76"/>
  <c r="E76"/>
  <c r="P20"/>
  <c r="B62"/>
  <c r="I62"/>
  <c r="P28"/>
  <c r="B70"/>
  <c r="I70"/>
  <c r="I78"/>
  <c r="B78"/>
  <c r="K55"/>
  <c r="D63"/>
  <c r="K63"/>
  <c r="K71"/>
  <c r="D71"/>
  <c r="K79"/>
  <c r="D79"/>
  <c r="D60"/>
  <c r="K60"/>
  <c r="D68"/>
  <c r="K68"/>
  <c r="D76"/>
  <c r="K76"/>
  <c r="B69"/>
  <c r="P35"/>
  <c r="I77"/>
  <c r="M77" s="1"/>
  <c r="B77"/>
  <c r="F77"/>
  <c r="F79"/>
  <c r="M79"/>
  <c r="M78" l="1"/>
  <c r="D78"/>
  <c r="F78" s="1"/>
  <c r="P36"/>
  <c r="M9"/>
  <c r="J51" s="1"/>
  <c r="M7"/>
  <c r="C49" s="1"/>
  <c r="K51"/>
  <c r="E51"/>
  <c r="L51"/>
  <c r="J53"/>
  <c r="C53"/>
  <c r="P13"/>
  <c r="N12"/>
  <c r="C52"/>
  <c r="E50"/>
  <c r="L55"/>
  <c r="O12"/>
  <c r="L6"/>
  <c r="B48" s="1"/>
  <c r="D50"/>
  <c r="K48"/>
  <c r="L12"/>
  <c r="F39"/>
  <c r="M65"/>
  <c r="F72"/>
  <c r="D62"/>
  <c r="F62" s="1"/>
  <c r="J74"/>
  <c r="F63"/>
  <c r="M63"/>
  <c r="P29"/>
  <c r="P14"/>
  <c r="P22"/>
  <c r="P30"/>
  <c r="F61"/>
  <c r="P16"/>
  <c r="N39"/>
  <c r="B96" s="1"/>
  <c r="F68"/>
  <c r="M56"/>
  <c r="M68"/>
  <c r="E48"/>
  <c r="F48" s="1"/>
  <c r="M50"/>
  <c r="P9"/>
  <c r="M52"/>
  <c r="J54"/>
  <c r="E49"/>
  <c r="P7"/>
  <c r="B50"/>
  <c r="F50" s="1"/>
  <c r="K49"/>
  <c r="P10"/>
  <c r="P11"/>
  <c r="D49"/>
  <c r="F49" s="1"/>
  <c r="I48"/>
  <c r="M75"/>
  <c r="M59"/>
  <c r="F74"/>
  <c r="M60"/>
  <c r="O39"/>
  <c r="P19"/>
  <c r="M55"/>
  <c r="F75"/>
  <c r="I69"/>
  <c r="M69" s="1"/>
  <c r="I61"/>
  <c r="M61" s="1"/>
  <c r="B53"/>
  <c r="M62"/>
  <c r="F60"/>
  <c r="P33"/>
  <c r="K74"/>
  <c r="M74" s="1"/>
  <c r="D58"/>
  <c r="F58" s="1"/>
  <c r="K72"/>
  <c r="M72" s="1"/>
  <c r="D56"/>
  <c r="F56" s="1"/>
  <c r="P8"/>
  <c r="I71"/>
  <c r="M71" s="1"/>
  <c r="P21"/>
  <c r="B51"/>
  <c r="C59"/>
  <c r="J58"/>
  <c r="M58" s="1"/>
  <c r="C73"/>
  <c r="F73" s="1"/>
  <c r="F69"/>
  <c r="F57"/>
  <c r="F70"/>
  <c r="F59"/>
  <c r="D66"/>
  <c r="P31"/>
  <c r="D64"/>
  <c r="F64" s="1"/>
  <c r="D52"/>
  <c r="F52" s="1"/>
  <c r="B55"/>
  <c r="F55" s="1"/>
  <c r="I51"/>
  <c r="C67"/>
  <c r="C51"/>
  <c r="L39"/>
  <c r="B94" s="1"/>
  <c r="M70"/>
  <c r="F71"/>
  <c r="M67"/>
  <c r="M73"/>
  <c r="P15"/>
  <c r="K64"/>
  <c r="M64" s="1"/>
  <c r="F67"/>
  <c r="F66"/>
  <c r="M57"/>
  <c r="P6"/>
  <c r="J48"/>
  <c r="M53"/>
  <c r="M39" l="1"/>
  <c r="B95" s="1"/>
  <c r="J49"/>
  <c r="M49" s="1"/>
  <c r="C81"/>
  <c r="C82" s="1"/>
  <c r="C95" s="1"/>
  <c r="B54"/>
  <c r="I54"/>
  <c r="P12"/>
  <c r="L54"/>
  <c r="L81" s="1"/>
  <c r="E54"/>
  <c r="D54"/>
  <c r="D81" s="1"/>
  <c r="D82" s="1"/>
  <c r="C96" s="1"/>
  <c r="K54"/>
  <c r="F53"/>
  <c r="M51"/>
  <c r="E81"/>
  <c r="K81"/>
  <c r="K82" s="1"/>
  <c r="D96" s="1"/>
  <c r="E96" s="1"/>
  <c r="B81"/>
  <c r="B82" s="1"/>
  <c r="C94" s="1"/>
  <c r="F51"/>
  <c r="L82"/>
  <c r="D97" s="1"/>
  <c r="B97"/>
  <c r="B98" s="1"/>
  <c r="E82"/>
  <c r="C97" s="1"/>
  <c r="P39"/>
  <c r="I81"/>
  <c r="I82" s="1"/>
  <c r="D94" s="1"/>
  <c r="E94" s="1"/>
  <c r="J81"/>
  <c r="J82" s="1"/>
  <c r="D95" s="1"/>
  <c r="E95" s="1"/>
  <c r="M48"/>
  <c r="F54" l="1"/>
  <c r="F81" s="1"/>
  <c r="F82" s="1"/>
  <c r="C98" s="1"/>
  <c r="M54"/>
  <c r="M81" s="1"/>
  <c r="M82" s="1"/>
  <c r="D98" s="1"/>
  <c r="E97"/>
  <c r="E98" s="1"/>
  <c r="B100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<sst xmlns="http://schemas.openxmlformats.org/spreadsheetml/2006/main" count="40" uniqueCount="22">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</sst>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10"/>
      <name val="Arial"/>
      <family val="2"/>
      <charset val="1"/>
    </font>
    <font>
      <sz val="8"/>
      <name val="Arial"/>
      <family val="2"/>
      <charset val="1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7" fillId="0" borderId="0" xfId="9" applyNumberFormat="1" applyFont="1" applyFill="1" applyBorder="1" applyAlignment="1" applyProtection="1">
      <alignment horizontal="center"/>
    </xf>
    <xf numFmtId="0" fontId="6" fillId="0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0" xfId="9" applyNumberFormat="1" applyFont="1" applyFill="1" applyBorder="1" applyAlignment="1" applyProtection="1">
      <alignment horizont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right"/>
    </xf>
    <xf numFmtId="0" fontId="12" fillId="0" borderId="0" xfId="0" applyFont="1" applyAlignment="1" applyProtection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9" applyNumberFormat="1" applyFont="1" applyFill="1" applyBorder="1" applyAlignment="1" applyProtection="1">
      <alignment horizontal="right"/>
    </xf>
    <xf numFmtId="1" fontId="0" fillId="0" borderId="0" xfId="0" applyNumberFormat="1"/>
    <xf numFmtId="0" fontId="7" fillId="2" borderId="0" xfId="9" applyNumberFormat="1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7" t="s">
        <v>20</v>
      </c>
      <c r="B1" s="47"/>
      <c r="C1" s="47"/>
      <c r="D1" s="47"/>
      <c r="E1" s="47"/>
      <c r="F1" s="47"/>
      <c r="G1" s="1"/>
      <c r="H1" s="48" t="s">
        <v>0</v>
      </c>
      <c r="I1" s="4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">
        <v>498151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9" t="s">
        <v>3</v>
      </c>
      <c r="C4" s="49"/>
      <c r="D4" s="49"/>
      <c r="E4" s="49"/>
      <c r="F4" s="49"/>
      <c r="G4" s="1"/>
      <c r="H4" s="5" t="s">
        <v>2</v>
      </c>
      <c r="I4" s="1"/>
      <c r="J4" s="1"/>
      <c r="K4" s="5" t="s">
        <v>2</v>
      </c>
      <c r="L4" s="48" t="s">
        <v>4</v>
      </c>
      <c r="M4" s="48"/>
      <c r="N4" s="48"/>
      <c r="O4" s="48"/>
      <c r="P4" s="48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5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4">
        <v>3.25</v>
      </c>
      <c r="B6" s="46">
        <v>1</v>
      </c>
      <c r="C6" s="43"/>
      <c r="D6" s="43"/>
      <c r="E6" s="43"/>
      <c r="F6" s="13">
        <f t="shared" ref="F6:F38" si="0">SUM(B6:E6)</f>
        <v>1</v>
      </c>
      <c r="G6" s="1"/>
      <c r="H6" s="14">
        <v>3.25</v>
      </c>
      <c r="I6" s="45">
        <v>11918</v>
      </c>
      <c r="J6" s="1"/>
      <c r="K6" s="14">
        <v>3.25</v>
      </c>
      <c r="L6" s="15">
        <f t="shared" ref="L6" si="1">IF($F6&gt;0,($I6/1000)*(B6/$F6),0)</f>
        <v>11.917999999999999</v>
      </c>
      <c r="M6" s="15">
        <f t="shared" ref="M6" si="2">IF($F6&gt;0,($I6/1000)*(C6/$F6),0)</f>
        <v>0</v>
      </c>
      <c r="N6" s="15">
        <f t="shared" ref="N6" si="3">IF($F6&gt;0,($I6/1000)*(D6/$F6),0)</f>
        <v>0</v>
      </c>
      <c r="O6" s="15">
        <f t="shared" ref="O6" si="4">IF($F6&gt;0,($I6/1000)*(E6/$F6),0)</f>
        <v>0</v>
      </c>
      <c r="P6" s="16">
        <f t="shared" ref="P6" si="5">SUM(L6:O6)</f>
        <v>11.917999999999999</v>
      </c>
      <c r="Q6" s="3"/>
      <c r="R6" s="3"/>
    </row>
    <row r="7" spans="1:18">
      <c r="A7" s="10">
        <v>3.75</v>
      </c>
      <c r="B7" s="19"/>
      <c r="C7" s="11"/>
      <c r="D7" s="11"/>
      <c r="E7" s="38"/>
      <c r="F7" s="13">
        <f t="shared" si="0"/>
        <v>0</v>
      </c>
      <c r="G7" s="1"/>
      <c r="H7" s="14">
        <v>3.75</v>
      </c>
      <c r="I7">
        <v>0</v>
      </c>
      <c r="J7" s="1"/>
      <c r="K7" s="14">
        <v>3.75</v>
      </c>
      <c r="L7" s="15">
        <f t="shared" ref="L7:L38" si="6">IF($F7&gt;0,($I7/1000)*(B7/$F7),0)</f>
        <v>0</v>
      </c>
      <c r="M7" s="15">
        <f t="shared" ref="M7:M38" si="7">IF($F7&gt;0,($I7/1000)*(C7/$F7),0)</f>
        <v>0</v>
      </c>
      <c r="N7" s="15">
        <f t="shared" ref="N7:N38" si="8">IF($F7&gt;0,($I7/1000)*(D7/$F7),0)</f>
        <v>0</v>
      </c>
      <c r="O7" s="15">
        <f t="shared" ref="O7:O38" si="9">IF($F7&gt;0,($I7/1000)*(E7/$F7),0)</f>
        <v>0</v>
      </c>
      <c r="P7" s="16">
        <f t="shared" ref="P7:P38" si="10">SUM(L7:O7)</f>
        <v>0</v>
      </c>
      <c r="Q7" s="3"/>
      <c r="R7" s="3"/>
    </row>
    <row r="8" spans="1:18">
      <c r="A8" s="14">
        <v>4.25</v>
      </c>
      <c r="B8" s="19"/>
      <c r="C8" s="11"/>
      <c r="D8" s="11"/>
      <c r="E8" s="38"/>
      <c r="F8" s="13">
        <f t="shared" si="0"/>
        <v>0</v>
      </c>
      <c r="G8" s="1"/>
      <c r="H8" s="14">
        <v>4.25</v>
      </c>
      <c r="I8">
        <v>0</v>
      </c>
      <c r="J8" s="1"/>
      <c r="K8" s="14">
        <v>4.25</v>
      </c>
      <c r="L8" s="15">
        <f t="shared" si="6"/>
        <v>0</v>
      </c>
      <c r="M8" s="15">
        <f t="shared" si="7"/>
        <v>0</v>
      </c>
      <c r="N8" s="15">
        <f t="shared" si="8"/>
        <v>0</v>
      </c>
      <c r="O8" s="15">
        <f t="shared" si="9"/>
        <v>0</v>
      </c>
      <c r="P8" s="16">
        <f t="shared" si="10"/>
        <v>0</v>
      </c>
      <c r="Q8" s="3"/>
      <c r="R8" s="3"/>
    </row>
    <row r="9" spans="1:18">
      <c r="A9" s="10">
        <v>4.75</v>
      </c>
      <c r="B9" s="19"/>
      <c r="C9" s="11"/>
      <c r="D9" s="11"/>
      <c r="E9" s="38"/>
      <c r="F9" s="13">
        <f t="shared" si="0"/>
        <v>0</v>
      </c>
      <c r="G9" s="1"/>
      <c r="H9" s="14">
        <v>4.75</v>
      </c>
      <c r="I9">
        <v>0</v>
      </c>
      <c r="J9" s="1"/>
      <c r="K9" s="14">
        <v>4.75</v>
      </c>
      <c r="L9" s="15">
        <f t="shared" si="6"/>
        <v>0</v>
      </c>
      <c r="M9" s="15">
        <f t="shared" si="7"/>
        <v>0</v>
      </c>
      <c r="N9" s="15">
        <f t="shared" si="8"/>
        <v>0</v>
      </c>
      <c r="O9" s="15">
        <f t="shared" si="9"/>
        <v>0</v>
      </c>
      <c r="P9" s="16">
        <f t="shared" si="10"/>
        <v>0</v>
      </c>
      <c r="Q9" s="3"/>
      <c r="R9" s="3"/>
    </row>
    <row r="10" spans="1:18">
      <c r="A10" s="14">
        <v>5.25</v>
      </c>
      <c r="B10" s="46">
        <v>1</v>
      </c>
      <c r="C10" s="11"/>
      <c r="D10" s="11"/>
      <c r="E10" s="40"/>
      <c r="F10" s="13">
        <f t="shared" si="0"/>
        <v>1</v>
      </c>
      <c r="G10" s="17"/>
      <c r="H10" s="14">
        <v>5.25</v>
      </c>
      <c r="I10">
        <v>30160</v>
      </c>
      <c r="J10" s="1"/>
      <c r="K10" s="14">
        <v>5.25</v>
      </c>
      <c r="L10" s="15">
        <f t="shared" si="6"/>
        <v>30.16</v>
      </c>
      <c r="M10" s="15">
        <f t="shared" si="7"/>
        <v>0</v>
      </c>
      <c r="N10" s="15">
        <f t="shared" si="8"/>
        <v>0</v>
      </c>
      <c r="O10" s="15">
        <f t="shared" si="9"/>
        <v>0</v>
      </c>
      <c r="P10" s="16">
        <f t="shared" si="10"/>
        <v>30.16</v>
      </c>
      <c r="Q10" s="3"/>
      <c r="R10" s="3"/>
    </row>
    <row r="11" spans="1:18">
      <c r="A11" s="10">
        <v>5.75</v>
      </c>
      <c r="B11" s="46">
        <v>1</v>
      </c>
      <c r="C11" s="11"/>
      <c r="D11" s="11"/>
      <c r="E11" s="38"/>
      <c r="F11" s="13">
        <f t="shared" si="0"/>
        <v>1</v>
      </c>
      <c r="G11" s="1"/>
      <c r="H11" s="14">
        <v>5.75</v>
      </c>
      <c r="I11">
        <v>1205520</v>
      </c>
      <c r="J11" s="1"/>
      <c r="K11" s="14">
        <v>5.75</v>
      </c>
      <c r="L11" s="15">
        <f t="shared" si="6"/>
        <v>1205.52</v>
      </c>
      <c r="M11" s="15">
        <f t="shared" si="7"/>
        <v>0</v>
      </c>
      <c r="N11" s="15">
        <f t="shared" si="8"/>
        <v>0</v>
      </c>
      <c r="O11" s="15">
        <f t="shared" si="9"/>
        <v>0</v>
      </c>
      <c r="P11" s="16">
        <f t="shared" si="10"/>
        <v>1205.52</v>
      </c>
      <c r="Q11" s="3"/>
      <c r="R11" s="3"/>
    </row>
    <row r="12" spans="1:18">
      <c r="A12" s="14">
        <v>6.25</v>
      </c>
      <c r="B12" s="46">
        <v>1</v>
      </c>
      <c r="C12" s="11"/>
      <c r="D12" s="11"/>
      <c r="E12" s="38"/>
      <c r="F12" s="13">
        <f t="shared" si="0"/>
        <v>1</v>
      </c>
      <c r="G12" s="1"/>
      <c r="H12" s="14">
        <v>6.25</v>
      </c>
      <c r="I12">
        <v>2769181</v>
      </c>
      <c r="J12" s="1"/>
      <c r="K12" s="14">
        <v>6.25</v>
      </c>
      <c r="L12" s="15">
        <f t="shared" si="6"/>
        <v>2769.181</v>
      </c>
      <c r="M12" s="15">
        <f t="shared" si="7"/>
        <v>0</v>
      </c>
      <c r="N12" s="15">
        <f t="shared" si="8"/>
        <v>0</v>
      </c>
      <c r="O12" s="15">
        <f t="shared" si="9"/>
        <v>0</v>
      </c>
      <c r="P12" s="16">
        <f t="shared" si="10"/>
        <v>2769.181</v>
      </c>
      <c r="Q12" s="3"/>
      <c r="R12" s="3"/>
    </row>
    <row r="13" spans="1:18">
      <c r="A13" s="10">
        <v>6.75</v>
      </c>
      <c r="B13" s="46">
        <v>1</v>
      </c>
      <c r="C13" s="11"/>
      <c r="D13" s="11"/>
      <c r="E13" s="41"/>
      <c r="F13" s="13">
        <f t="shared" si="0"/>
        <v>1</v>
      </c>
      <c r="G13" s="1"/>
      <c r="H13" s="14">
        <v>6.75</v>
      </c>
      <c r="I13">
        <v>4982082</v>
      </c>
      <c r="J13" s="1"/>
      <c r="K13" s="14">
        <v>6.75</v>
      </c>
      <c r="L13" s="15">
        <f t="shared" si="6"/>
        <v>4982.0820000000003</v>
      </c>
      <c r="M13" s="15">
        <f t="shared" si="7"/>
        <v>0</v>
      </c>
      <c r="N13" s="15">
        <f t="shared" si="8"/>
        <v>0</v>
      </c>
      <c r="O13" s="15">
        <f t="shared" si="9"/>
        <v>0</v>
      </c>
      <c r="P13" s="16">
        <f t="shared" si="10"/>
        <v>4982.0820000000003</v>
      </c>
      <c r="Q13" s="3"/>
      <c r="R13" s="3"/>
    </row>
    <row r="14" spans="1:18">
      <c r="A14" s="14">
        <v>7.25</v>
      </c>
      <c r="B14" s="46">
        <v>1</v>
      </c>
      <c r="C14" s="18"/>
      <c r="D14" s="18"/>
      <c r="E14" s="37"/>
      <c r="F14" s="13">
        <f t="shared" si="0"/>
        <v>1</v>
      </c>
      <c r="G14" s="1"/>
      <c r="H14" s="14">
        <v>7.25</v>
      </c>
      <c r="I14" s="45">
        <v>2960679</v>
      </c>
      <c r="J14" s="1"/>
      <c r="K14" s="14">
        <v>7.25</v>
      </c>
      <c r="L14" s="15">
        <f t="shared" si="6"/>
        <v>2960.6790000000001</v>
      </c>
      <c r="M14" s="15">
        <f t="shared" si="7"/>
        <v>0</v>
      </c>
      <c r="N14" s="15">
        <f t="shared" si="8"/>
        <v>0</v>
      </c>
      <c r="O14" s="15">
        <f t="shared" si="9"/>
        <v>0</v>
      </c>
      <c r="P14" s="16">
        <f t="shared" si="10"/>
        <v>2960.6790000000001</v>
      </c>
      <c r="Q14" s="3"/>
      <c r="R14" s="3"/>
    </row>
    <row r="15" spans="1:18">
      <c r="A15" s="10">
        <v>7.75</v>
      </c>
      <c r="B15" s="46">
        <v>1</v>
      </c>
      <c r="C15" s="18"/>
      <c r="D15" s="18"/>
      <c r="E15" s="37"/>
      <c r="F15" s="13">
        <f t="shared" si="0"/>
        <v>1</v>
      </c>
      <c r="G15" s="1"/>
      <c r="H15" s="14">
        <v>7.75</v>
      </c>
      <c r="I15" s="45">
        <v>3499200</v>
      </c>
      <c r="J15" s="4"/>
      <c r="K15" s="14">
        <v>7.75</v>
      </c>
      <c r="L15" s="15">
        <f t="shared" si="6"/>
        <v>3499.2</v>
      </c>
      <c r="M15" s="15">
        <f t="shared" si="7"/>
        <v>0</v>
      </c>
      <c r="N15" s="15">
        <f t="shared" si="8"/>
        <v>0</v>
      </c>
      <c r="O15" s="15">
        <f t="shared" si="9"/>
        <v>0</v>
      </c>
      <c r="P15" s="16">
        <f t="shared" si="10"/>
        <v>3499.2</v>
      </c>
      <c r="Q15" s="3"/>
      <c r="R15" s="3"/>
    </row>
    <row r="16" spans="1:18">
      <c r="A16" s="14">
        <v>8.25</v>
      </c>
      <c r="B16" s="46">
        <v>1</v>
      </c>
      <c r="C16" s="18"/>
      <c r="D16" s="18"/>
      <c r="E16" s="37"/>
      <c r="F16" s="13">
        <f t="shared" si="0"/>
        <v>1</v>
      </c>
      <c r="G16" s="1"/>
      <c r="H16" s="14">
        <v>8.25</v>
      </c>
      <c r="I16" s="45">
        <v>2445525</v>
      </c>
      <c r="J16" s="4"/>
      <c r="K16" s="14">
        <v>8.25</v>
      </c>
      <c r="L16" s="15">
        <f t="shared" si="6"/>
        <v>2445.5250000000001</v>
      </c>
      <c r="M16" s="15">
        <f t="shared" si="7"/>
        <v>0</v>
      </c>
      <c r="N16" s="15">
        <f t="shared" si="8"/>
        <v>0</v>
      </c>
      <c r="O16" s="15">
        <f t="shared" si="9"/>
        <v>0</v>
      </c>
      <c r="P16" s="16">
        <f t="shared" si="10"/>
        <v>2445.5250000000001</v>
      </c>
      <c r="Q16" s="3"/>
      <c r="R16" s="3"/>
    </row>
    <row r="17" spans="1:18">
      <c r="A17" s="10">
        <v>8.75</v>
      </c>
      <c r="B17" s="46">
        <v>1</v>
      </c>
      <c r="C17" s="18"/>
      <c r="D17" s="18"/>
      <c r="E17" s="37"/>
      <c r="F17" s="13">
        <f t="shared" si="0"/>
        <v>1</v>
      </c>
      <c r="G17" s="1"/>
      <c r="H17" s="14">
        <v>8.75</v>
      </c>
      <c r="I17" s="45">
        <v>1683386</v>
      </c>
      <c r="J17" s="4"/>
      <c r="K17" s="14">
        <v>8.75</v>
      </c>
      <c r="L17" s="15">
        <f t="shared" si="6"/>
        <v>1683.386</v>
      </c>
      <c r="M17" s="15">
        <f t="shared" si="7"/>
        <v>0</v>
      </c>
      <c r="N17" s="15">
        <f t="shared" si="8"/>
        <v>0</v>
      </c>
      <c r="O17" s="15">
        <f t="shared" si="9"/>
        <v>0</v>
      </c>
      <c r="P17" s="16">
        <f t="shared" si="10"/>
        <v>1683.386</v>
      </c>
      <c r="Q17" s="3"/>
      <c r="R17" s="3"/>
    </row>
    <row r="18" spans="1:18">
      <c r="A18" s="14">
        <v>9.25</v>
      </c>
      <c r="B18" s="46">
        <v>1</v>
      </c>
      <c r="C18" s="18"/>
      <c r="D18" s="18"/>
      <c r="E18" s="37"/>
      <c r="F18" s="13">
        <f t="shared" si="0"/>
        <v>1</v>
      </c>
      <c r="G18" s="1"/>
      <c r="H18" s="14">
        <v>9.25</v>
      </c>
      <c r="I18" s="45">
        <v>2859475</v>
      </c>
      <c r="J18" s="4"/>
      <c r="K18" s="14">
        <v>9.25</v>
      </c>
      <c r="L18" s="15">
        <f t="shared" si="6"/>
        <v>2859.4749999999999</v>
      </c>
      <c r="M18" s="15">
        <f t="shared" si="7"/>
        <v>0</v>
      </c>
      <c r="N18" s="15">
        <f t="shared" si="8"/>
        <v>0</v>
      </c>
      <c r="O18" s="15">
        <f t="shared" si="9"/>
        <v>0</v>
      </c>
      <c r="P18" s="16">
        <f t="shared" si="10"/>
        <v>2859.4749999999999</v>
      </c>
      <c r="Q18" s="3"/>
      <c r="R18" s="3"/>
    </row>
    <row r="19" spans="1:18">
      <c r="A19" s="10">
        <v>9.75</v>
      </c>
      <c r="B19" s="46">
        <v>1</v>
      </c>
      <c r="C19" s="18"/>
      <c r="D19" s="18"/>
      <c r="E19" s="37"/>
      <c r="F19" s="13">
        <f t="shared" si="0"/>
        <v>1</v>
      </c>
      <c r="G19" s="1"/>
      <c r="H19" s="14">
        <v>9.75</v>
      </c>
      <c r="I19" s="45">
        <v>1923802</v>
      </c>
      <c r="J19" s="4"/>
      <c r="K19" s="14">
        <v>9.75</v>
      </c>
      <c r="L19" s="15">
        <f t="shared" si="6"/>
        <v>1923.8019999999999</v>
      </c>
      <c r="M19" s="15">
        <f t="shared" si="7"/>
        <v>0</v>
      </c>
      <c r="N19" s="15">
        <f t="shared" si="8"/>
        <v>0</v>
      </c>
      <c r="O19" s="15">
        <f t="shared" si="9"/>
        <v>0</v>
      </c>
      <c r="P19" s="16">
        <f t="shared" si="10"/>
        <v>1923.8019999999999</v>
      </c>
      <c r="Q19" s="3"/>
      <c r="R19" s="3"/>
    </row>
    <row r="20" spans="1:18">
      <c r="A20" s="14">
        <v>10.25</v>
      </c>
      <c r="B20" s="44">
        <v>2</v>
      </c>
      <c r="C20" s="44"/>
      <c r="D20" s="44"/>
      <c r="E20" s="37"/>
      <c r="F20" s="13">
        <f t="shared" si="0"/>
        <v>2</v>
      </c>
      <c r="G20" s="1"/>
      <c r="H20" s="14">
        <v>10.25</v>
      </c>
      <c r="I20" s="45">
        <v>7013038</v>
      </c>
      <c r="J20" s="4"/>
      <c r="K20" s="14">
        <v>10.25</v>
      </c>
      <c r="L20" s="15">
        <f t="shared" si="6"/>
        <v>7013.0379999999996</v>
      </c>
      <c r="M20" s="15">
        <f t="shared" si="7"/>
        <v>0</v>
      </c>
      <c r="N20" s="15">
        <f t="shared" si="8"/>
        <v>0</v>
      </c>
      <c r="O20" s="15">
        <f t="shared" si="9"/>
        <v>0</v>
      </c>
      <c r="P20" s="16">
        <f t="shared" si="10"/>
        <v>7013.0379999999996</v>
      </c>
      <c r="Q20" s="3"/>
      <c r="R20" s="3"/>
    </row>
    <row r="21" spans="1:18">
      <c r="A21" s="10">
        <v>10.75</v>
      </c>
      <c r="B21" s="44">
        <v>3</v>
      </c>
      <c r="C21" s="44"/>
      <c r="D21" s="44"/>
      <c r="E21" s="37"/>
      <c r="F21" s="13">
        <f t="shared" si="0"/>
        <v>3</v>
      </c>
      <c r="G21" s="1"/>
      <c r="H21" s="14">
        <v>10.75</v>
      </c>
      <c r="I21" s="45">
        <v>7706738</v>
      </c>
      <c r="J21" s="4"/>
      <c r="K21" s="14">
        <v>10.75</v>
      </c>
      <c r="L21" s="15">
        <f t="shared" si="6"/>
        <v>7706.7380000000003</v>
      </c>
      <c r="M21" s="15">
        <f t="shared" si="7"/>
        <v>0</v>
      </c>
      <c r="N21" s="15">
        <f t="shared" si="8"/>
        <v>0</v>
      </c>
      <c r="O21" s="15">
        <f t="shared" si="9"/>
        <v>0</v>
      </c>
      <c r="P21" s="16">
        <f t="shared" si="10"/>
        <v>7706.7380000000003</v>
      </c>
      <c r="Q21" s="3"/>
      <c r="R21" s="3"/>
    </row>
    <row r="22" spans="1:18">
      <c r="A22" s="14">
        <v>11.25</v>
      </c>
      <c r="B22" s="44">
        <v>5</v>
      </c>
      <c r="C22" s="44"/>
      <c r="D22" s="44"/>
      <c r="E22" s="37"/>
      <c r="F22" s="13">
        <f t="shared" si="0"/>
        <v>5</v>
      </c>
      <c r="G22" s="1"/>
      <c r="H22" s="14">
        <v>11.25</v>
      </c>
      <c r="I22" s="45">
        <v>8035793</v>
      </c>
      <c r="J22" s="4"/>
      <c r="K22" s="14">
        <v>11.25</v>
      </c>
      <c r="L22" s="15">
        <f t="shared" si="6"/>
        <v>8035.7929999999997</v>
      </c>
      <c r="M22" s="15">
        <f t="shared" si="7"/>
        <v>0</v>
      </c>
      <c r="N22" s="15">
        <f t="shared" si="8"/>
        <v>0</v>
      </c>
      <c r="O22" s="15">
        <f t="shared" si="9"/>
        <v>0</v>
      </c>
      <c r="P22" s="16">
        <f t="shared" si="10"/>
        <v>8035.7929999999997</v>
      </c>
      <c r="Q22" s="3"/>
      <c r="R22" s="3"/>
    </row>
    <row r="23" spans="1:18">
      <c r="A23" s="10">
        <v>11.75</v>
      </c>
      <c r="B23" s="44">
        <v>21</v>
      </c>
      <c r="C23" s="44"/>
      <c r="D23" s="44"/>
      <c r="E23" s="37"/>
      <c r="F23" s="13">
        <f t="shared" si="0"/>
        <v>21</v>
      </c>
      <c r="G23" s="4"/>
      <c r="H23" s="14">
        <v>11.75</v>
      </c>
      <c r="I23" s="45">
        <v>7575495</v>
      </c>
      <c r="J23" s="4"/>
      <c r="K23" s="14">
        <v>11.75</v>
      </c>
      <c r="L23" s="15">
        <f t="shared" si="6"/>
        <v>7575.4949999999999</v>
      </c>
      <c r="M23" s="15">
        <f t="shared" si="7"/>
        <v>0</v>
      </c>
      <c r="N23" s="15">
        <f t="shared" si="8"/>
        <v>0</v>
      </c>
      <c r="O23" s="15">
        <f t="shared" si="9"/>
        <v>0</v>
      </c>
      <c r="P23" s="16">
        <f t="shared" si="10"/>
        <v>7575.4949999999999</v>
      </c>
      <c r="Q23" s="3"/>
      <c r="R23" s="3"/>
    </row>
    <row r="24" spans="1:18">
      <c r="A24" s="14">
        <v>12.25</v>
      </c>
      <c r="B24" s="44">
        <v>38</v>
      </c>
      <c r="C24" s="44">
        <v>1</v>
      </c>
      <c r="D24" s="44"/>
      <c r="E24" s="37"/>
      <c r="F24" s="13">
        <f t="shared" si="0"/>
        <v>39</v>
      </c>
      <c r="G24" s="4"/>
      <c r="H24" s="14">
        <v>12.25</v>
      </c>
      <c r="I24" s="45">
        <v>6539157</v>
      </c>
      <c r="J24" s="4"/>
      <c r="K24" s="14">
        <v>12.25</v>
      </c>
      <c r="L24" s="15">
        <f t="shared" si="6"/>
        <v>6371.4863076923102</v>
      </c>
      <c r="M24" s="15">
        <f t="shared" si="7"/>
        <v>167.67069230769201</v>
      </c>
      <c r="N24" s="15">
        <f t="shared" si="8"/>
        <v>0</v>
      </c>
      <c r="O24" s="15">
        <f t="shared" si="9"/>
        <v>0</v>
      </c>
      <c r="P24" s="16">
        <f t="shared" si="10"/>
        <v>6539.1570000000002</v>
      </c>
      <c r="Q24" s="3"/>
      <c r="R24" s="3"/>
    </row>
    <row r="25" spans="1:18">
      <c r="A25" s="10">
        <v>12.75</v>
      </c>
      <c r="B25" s="44">
        <v>46</v>
      </c>
      <c r="C25" s="44">
        <v>3</v>
      </c>
      <c r="D25" s="44"/>
      <c r="E25" s="37"/>
      <c r="F25" s="13">
        <f t="shared" si="0"/>
        <v>49</v>
      </c>
      <c r="G25" s="4"/>
      <c r="H25" s="14">
        <v>12.75</v>
      </c>
      <c r="I25" s="45">
        <v>5647354</v>
      </c>
      <c r="J25" s="4"/>
      <c r="K25" s="14">
        <v>12.75</v>
      </c>
      <c r="L25" s="15">
        <f t="shared" si="6"/>
        <v>5301.5976326530599</v>
      </c>
      <c r="M25" s="15">
        <f t="shared" si="7"/>
        <v>345.75636734693899</v>
      </c>
      <c r="N25" s="15">
        <f t="shared" si="8"/>
        <v>0</v>
      </c>
      <c r="O25" s="15">
        <f t="shared" si="9"/>
        <v>0</v>
      </c>
      <c r="P25" s="16">
        <f t="shared" si="10"/>
        <v>5647.3540000000003</v>
      </c>
      <c r="Q25" s="3"/>
      <c r="R25" s="3"/>
    </row>
    <row r="26" spans="1:18">
      <c r="A26" s="14">
        <v>13.25</v>
      </c>
      <c r="B26" s="44">
        <v>34</v>
      </c>
      <c r="C26" s="44">
        <v>8</v>
      </c>
      <c r="D26" s="44"/>
      <c r="E26" s="37"/>
      <c r="F26" s="13">
        <f t="shared" si="0"/>
        <v>42</v>
      </c>
      <c r="G26" s="4"/>
      <c r="H26" s="14">
        <v>13.25</v>
      </c>
      <c r="I26" s="45">
        <v>3218058</v>
      </c>
      <c r="J26" s="4"/>
      <c r="K26" s="14">
        <v>13.25</v>
      </c>
      <c r="L26" s="15">
        <f t="shared" si="6"/>
        <v>2605.0945714285699</v>
      </c>
      <c r="M26" s="15">
        <f t="shared" si="7"/>
        <v>612.96342857142804</v>
      </c>
      <c r="N26" s="15">
        <f t="shared" si="8"/>
        <v>0</v>
      </c>
      <c r="O26" s="15">
        <f t="shared" si="9"/>
        <v>0</v>
      </c>
      <c r="P26" s="16">
        <f t="shared" si="10"/>
        <v>3218.058</v>
      </c>
      <c r="Q26" s="3"/>
      <c r="R26" s="3"/>
    </row>
    <row r="27" spans="1:18">
      <c r="A27" s="10">
        <v>13.75</v>
      </c>
      <c r="B27" s="44">
        <v>10</v>
      </c>
      <c r="C27" s="44">
        <v>15</v>
      </c>
      <c r="D27" s="44">
        <v>1</v>
      </c>
      <c r="E27" s="37"/>
      <c r="F27" s="13">
        <f t="shared" si="0"/>
        <v>26</v>
      </c>
      <c r="G27" s="4"/>
      <c r="H27" s="14">
        <v>13.75</v>
      </c>
      <c r="I27" s="45">
        <v>2026659</v>
      </c>
      <c r="J27" s="4"/>
      <c r="K27" s="14">
        <v>13.75</v>
      </c>
      <c r="L27" s="15">
        <f t="shared" si="6"/>
        <v>779.48423076923098</v>
      </c>
      <c r="M27" s="15">
        <f t="shared" si="7"/>
        <v>1169.22634615385</v>
      </c>
      <c r="N27" s="15">
        <f t="shared" si="8"/>
        <v>77.948423076923106</v>
      </c>
      <c r="O27" s="15">
        <f t="shared" si="9"/>
        <v>0</v>
      </c>
      <c r="P27" s="16">
        <f t="shared" si="10"/>
        <v>2026.6590000000001</v>
      </c>
      <c r="Q27" s="3"/>
      <c r="R27" s="3"/>
    </row>
    <row r="28" spans="1:18">
      <c r="A28" s="14">
        <v>14.25</v>
      </c>
      <c r="B28" s="44">
        <v>1</v>
      </c>
      <c r="C28" s="44">
        <v>6</v>
      </c>
      <c r="D28" s="44"/>
      <c r="E28" s="37"/>
      <c r="F28" s="13">
        <f t="shared" si="0"/>
        <v>7</v>
      </c>
      <c r="G28" s="4"/>
      <c r="H28" s="14">
        <v>14.25</v>
      </c>
      <c r="I28" s="45">
        <v>879838</v>
      </c>
      <c r="J28" s="4"/>
      <c r="K28" s="14">
        <v>14.25</v>
      </c>
      <c r="L28" s="15">
        <f t="shared" si="6"/>
        <v>125.69114285714301</v>
      </c>
      <c r="M28" s="15">
        <f t="shared" si="7"/>
        <v>754.14685714285702</v>
      </c>
      <c r="N28" s="15">
        <f t="shared" si="8"/>
        <v>0</v>
      </c>
      <c r="O28" s="15">
        <f t="shared" si="9"/>
        <v>0</v>
      </c>
      <c r="P28" s="16">
        <f t="shared" si="10"/>
        <v>879.83799999999997</v>
      </c>
      <c r="Q28" s="3"/>
      <c r="R28" s="3"/>
    </row>
    <row r="29" spans="1:18">
      <c r="A29" s="10">
        <v>14.75</v>
      </c>
      <c r="B29" s="44"/>
      <c r="C29" s="44">
        <v>4</v>
      </c>
      <c r="D29" s="44"/>
      <c r="E29" s="37"/>
      <c r="F29" s="13">
        <f t="shared" si="0"/>
        <v>4</v>
      </c>
      <c r="G29" s="1"/>
      <c r="H29" s="14">
        <v>14.75</v>
      </c>
      <c r="I29" s="45">
        <v>425639</v>
      </c>
      <c r="J29" s="4"/>
      <c r="K29" s="14">
        <v>14.75</v>
      </c>
      <c r="L29" s="15">
        <f t="shared" si="6"/>
        <v>0</v>
      </c>
      <c r="M29" s="15">
        <f t="shared" si="7"/>
        <v>425.63900000000001</v>
      </c>
      <c r="N29" s="15">
        <f t="shared" si="8"/>
        <v>0</v>
      </c>
      <c r="O29" s="15">
        <f t="shared" si="9"/>
        <v>0</v>
      </c>
      <c r="P29" s="16">
        <f t="shared" si="10"/>
        <v>425.63900000000001</v>
      </c>
      <c r="Q29" s="3"/>
      <c r="R29" s="3"/>
    </row>
    <row r="30" spans="1:18">
      <c r="A30" s="14">
        <v>15.25</v>
      </c>
      <c r="B30" s="18"/>
      <c r="C30" s="46">
        <v>1</v>
      </c>
      <c r="D30" s="18"/>
      <c r="E30" s="37"/>
      <c r="F30" s="13">
        <f t="shared" si="0"/>
        <v>1</v>
      </c>
      <c r="G30" s="1"/>
      <c r="H30" s="14">
        <v>15.25</v>
      </c>
      <c r="I30" s="45">
        <v>121433</v>
      </c>
      <c r="J30" s="4"/>
      <c r="K30" s="14">
        <v>15.25</v>
      </c>
      <c r="L30" s="15">
        <f t="shared" si="6"/>
        <v>0</v>
      </c>
      <c r="M30" s="15">
        <f t="shared" si="7"/>
        <v>121.43300000000001</v>
      </c>
      <c r="N30" s="15">
        <f t="shared" si="8"/>
        <v>0</v>
      </c>
      <c r="O30" s="15">
        <f t="shared" si="9"/>
        <v>0</v>
      </c>
      <c r="P30" s="16">
        <f t="shared" si="10"/>
        <v>121.43300000000001</v>
      </c>
      <c r="Q30" s="3"/>
      <c r="R30" s="3"/>
    </row>
    <row r="31" spans="1:18">
      <c r="A31" s="10">
        <v>15.75</v>
      </c>
      <c r="B31" s="18"/>
      <c r="C31" s="44">
        <v>1</v>
      </c>
      <c r="D31" s="18"/>
      <c r="E31" s="37"/>
      <c r="F31" s="13">
        <f t="shared" si="0"/>
        <v>1</v>
      </c>
      <c r="G31" s="1"/>
      <c r="H31" s="14">
        <v>15.75</v>
      </c>
      <c r="I31" s="45">
        <v>72424</v>
      </c>
      <c r="J31" s="4"/>
      <c r="K31" s="14">
        <v>15.75</v>
      </c>
      <c r="L31" s="15">
        <f t="shared" si="6"/>
        <v>0</v>
      </c>
      <c r="M31" s="15">
        <f t="shared" si="7"/>
        <v>72.424000000000007</v>
      </c>
      <c r="N31" s="15">
        <f t="shared" si="8"/>
        <v>0</v>
      </c>
      <c r="O31" s="15">
        <f t="shared" si="9"/>
        <v>0</v>
      </c>
      <c r="P31" s="16">
        <f t="shared" si="10"/>
        <v>72.424000000000007</v>
      </c>
      <c r="Q31" s="3"/>
      <c r="R31" s="3"/>
    </row>
    <row r="32" spans="1:18">
      <c r="A32" s="14">
        <v>16.25</v>
      </c>
      <c r="B32" s="18"/>
      <c r="C32" s="46">
        <v>1</v>
      </c>
      <c r="D32" s="18"/>
      <c r="E32" s="37"/>
      <c r="F32" s="13">
        <f t="shared" si="0"/>
        <v>1</v>
      </c>
      <c r="G32" s="1"/>
      <c r="H32" s="14">
        <v>16.25</v>
      </c>
      <c r="I32" s="45">
        <v>7365</v>
      </c>
      <c r="J32" s="4"/>
      <c r="K32" s="14">
        <v>16.25</v>
      </c>
      <c r="L32" s="15">
        <f t="shared" si="6"/>
        <v>0</v>
      </c>
      <c r="M32" s="15">
        <f t="shared" si="7"/>
        <v>7.3650000000000002</v>
      </c>
      <c r="N32" s="15">
        <f t="shared" si="8"/>
        <v>0</v>
      </c>
      <c r="O32" s="15">
        <f t="shared" si="9"/>
        <v>0</v>
      </c>
      <c r="P32" s="16">
        <f t="shared" si="10"/>
        <v>7.3650000000000002</v>
      </c>
      <c r="Q32" s="3"/>
      <c r="R32" s="3"/>
    </row>
    <row r="33" spans="1:18">
      <c r="A33" s="10">
        <v>16.75</v>
      </c>
      <c r="B33" s="18"/>
      <c r="C33" s="44">
        <v>1</v>
      </c>
      <c r="D33" s="18"/>
      <c r="E33" s="37"/>
      <c r="F33" s="13">
        <f t="shared" si="0"/>
        <v>1</v>
      </c>
      <c r="G33" s="1"/>
      <c r="H33" s="14">
        <v>16.75</v>
      </c>
      <c r="I33" s="45">
        <v>28254</v>
      </c>
      <c r="J33" s="20"/>
      <c r="K33" s="14">
        <v>16.75</v>
      </c>
      <c r="L33" s="15">
        <f t="shared" si="6"/>
        <v>0</v>
      </c>
      <c r="M33" s="15">
        <f t="shared" si="7"/>
        <v>28.254000000000001</v>
      </c>
      <c r="N33" s="15">
        <f t="shared" si="8"/>
        <v>0</v>
      </c>
      <c r="O33" s="15">
        <f t="shared" si="9"/>
        <v>0</v>
      </c>
      <c r="P33" s="16">
        <f t="shared" si="10"/>
        <v>28.254000000000001</v>
      </c>
      <c r="Q33" s="3"/>
      <c r="R33" s="3"/>
    </row>
    <row r="34" spans="1:18">
      <c r="A34" s="14">
        <v>17.25</v>
      </c>
      <c r="B34" s="12"/>
      <c r="C34" s="39"/>
      <c r="D34" s="42"/>
      <c r="E34" s="37"/>
      <c r="F34" s="13">
        <f t="shared" si="0"/>
        <v>0</v>
      </c>
      <c r="G34" s="1"/>
      <c r="H34" s="14">
        <v>17.25</v>
      </c>
      <c r="I34">
        <v>0</v>
      </c>
      <c r="J34" s="20"/>
      <c r="K34" s="14">
        <v>17.25</v>
      </c>
      <c r="L34" s="15">
        <f t="shared" si="6"/>
        <v>0</v>
      </c>
      <c r="M34" s="15">
        <f t="shared" si="7"/>
        <v>0</v>
      </c>
      <c r="N34" s="15">
        <f t="shared" si="8"/>
        <v>0</v>
      </c>
      <c r="O34" s="15">
        <f t="shared" si="9"/>
        <v>0</v>
      </c>
      <c r="P34" s="16">
        <f t="shared" si="10"/>
        <v>0</v>
      </c>
      <c r="Q34" s="3"/>
      <c r="R34" s="3"/>
    </row>
    <row r="35" spans="1:18">
      <c r="A35" s="10">
        <v>17.75</v>
      </c>
      <c r="B35" s="12"/>
      <c r="C35" s="39"/>
      <c r="D35" s="42"/>
      <c r="E35" s="37"/>
      <c r="F35" s="13">
        <f t="shared" si="0"/>
        <v>0</v>
      </c>
      <c r="G35" s="1"/>
      <c r="H35" s="14">
        <v>17.75</v>
      </c>
      <c r="J35" s="20"/>
      <c r="K35" s="14">
        <v>17.75</v>
      </c>
      <c r="L35" s="15">
        <f t="shared" si="6"/>
        <v>0</v>
      </c>
      <c r="M35" s="15">
        <f t="shared" si="7"/>
        <v>0</v>
      </c>
      <c r="N35" s="15">
        <f t="shared" si="8"/>
        <v>0</v>
      </c>
      <c r="O35" s="15">
        <f t="shared" si="9"/>
        <v>0</v>
      </c>
      <c r="P35" s="16">
        <f t="shared" si="10"/>
        <v>0</v>
      </c>
      <c r="Q35" s="3"/>
      <c r="R35" s="3"/>
    </row>
    <row r="36" spans="1:18">
      <c r="A36" s="14">
        <v>18.25</v>
      </c>
      <c r="B36" s="12"/>
      <c r="C36" s="42"/>
      <c r="D36" s="42"/>
      <c r="E36" s="38"/>
      <c r="F36" s="13">
        <f t="shared" si="0"/>
        <v>0</v>
      </c>
      <c r="G36" s="1"/>
      <c r="H36" s="14">
        <v>18.25</v>
      </c>
      <c r="I36" s="4"/>
      <c r="J36" s="1"/>
      <c r="K36" s="14">
        <v>18.25</v>
      </c>
      <c r="L36" s="15">
        <f t="shared" si="6"/>
        <v>0</v>
      </c>
      <c r="M36" s="15">
        <f t="shared" si="7"/>
        <v>0</v>
      </c>
      <c r="N36" s="15">
        <f t="shared" si="8"/>
        <v>0</v>
      </c>
      <c r="O36" s="15">
        <f t="shared" si="9"/>
        <v>0</v>
      </c>
      <c r="P36" s="16">
        <f t="shared" si="10"/>
        <v>0</v>
      </c>
      <c r="Q36" s="3"/>
      <c r="R36" s="3"/>
    </row>
    <row r="37" spans="1:18">
      <c r="A37" s="10">
        <v>18.75</v>
      </c>
      <c r="B37" s="12"/>
      <c r="C37" s="42"/>
      <c r="D37" s="42"/>
      <c r="E37" s="38"/>
      <c r="F37" s="13">
        <f t="shared" si="0"/>
        <v>0</v>
      </c>
      <c r="G37" s="1"/>
      <c r="H37" s="14">
        <v>18.75</v>
      </c>
      <c r="I37" s="4"/>
      <c r="J37" s="1"/>
      <c r="K37" s="14">
        <v>18.75</v>
      </c>
      <c r="L37" s="15">
        <f t="shared" si="6"/>
        <v>0</v>
      </c>
      <c r="M37" s="15">
        <f t="shared" si="7"/>
        <v>0</v>
      </c>
      <c r="N37" s="15">
        <f t="shared" si="8"/>
        <v>0</v>
      </c>
      <c r="O37" s="15">
        <f t="shared" si="9"/>
        <v>0</v>
      </c>
      <c r="P37" s="16">
        <f t="shared" si="10"/>
        <v>0</v>
      </c>
      <c r="Q37" s="3"/>
      <c r="R37" s="3"/>
    </row>
    <row r="38" spans="1:18">
      <c r="A38" s="14">
        <v>19.25</v>
      </c>
      <c r="B38" s="38"/>
      <c r="C38" s="41"/>
      <c r="D38" s="41"/>
      <c r="E38" s="41"/>
      <c r="F38" s="13">
        <f t="shared" si="0"/>
        <v>0</v>
      </c>
      <c r="G38" s="1"/>
      <c r="H38" s="14">
        <v>19.25</v>
      </c>
      <c r="I38" s="1"/>
      <c r="J38" s="1"/>
      <c r="K38" s="14">
        <v>19.25</v>
      </c>
      <c r="L38" s="15">
        <f t="shared" si="6"/>
        <v>0</v>
      </c>
      <c r="M38" s="15">
        <f t="shared" si="7"/>
        <v>0</v>
      </c>
      <c r="N38" s="15">
        <f t="shared" si="8"/>
        <v>0</v>
      </c>
      <c r="O38" s="15">
        <f t="shared" si="9"/>
        <v>0</v>
      </c>
      <c r="P38" s="16">
        <f t="shared" si="10"/>
        <v>0</v>
      </c>
      <c r="Q38" s="3"/>
      <c r="R38" s="3"/>
    </row>
    <row r="39" spans="1:18">
      <c r="A39" s="21" t="s">
        <v>6</v>
      </c>
      <c r="B39" s="22">
        <f>SUM(B6:B38)</f>
        <v>171</v>
      </c>
      <c r="C39" s="22">
        <f t="shared" ref="C39:F39" si="11">SUM(C6:C38)</f>
        <v>41</v>
      </c>
      <c r="D39" s="22">
        <f t="shared" si="11"/>
        <v>1</v>
      </c>
      <c r="E39" s="22">
        <f t="shared" si="11"/>
        <v>0</v>
      </c>
      <c r="F39" s="22">
        <f t="shared" si="11"/>
        <v>213</v>
      </c>
      <c r="G39" s="24"/>
      <c r="H39" s="21" t="s">
        <v>6</v>
      </c>
      <c r="I39" s="4">
        <f>SUM(I6:I38)</f>
        <v>73668173</v>
      </c>
      <c r="J39" s="1"/>
      <c r="K39" s="21" t="s">
        <v>6</v>
      </c>
      <c r="L39" s="22">
        <f>SUM(L6:L38)</f>
        <v>69885.345885400297</v>
      </c>
      <c r="M39" s="22">
        <f t="shared" ref="M39:O39" si="12">SUM(M6:M38)</f>
        <v>3704.8786915227702</v>
      </c>
      <c r="N39" s="22">
        <f t="shared" si="12"/>
        <v>77.948423076923106</v>
      </c>
      <c r="O39" s="22">
        <f t="shared" si="12"/>
        <v>0</v>
      </c>
      <c r="P39" s="22">
        <f>SUM(P6:P38)</f>
        <v>73668.172999999995</v>
      </c>
      <c r="Q39" s="25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</row>
    <row r="42" spans="1:18">
      <c r="A42" s="26"/>
      <c r="B42" s="1"/>
      <c r="C42" s="1"/>
      <c r="D42" s="1"/>
      <c r="E42" s="1"/>
      <c r="F42" s="26"/>
      <c r="G42" s="1"/>
      <c r="H42" s="1"/>
      <c r="I42" s="1"/>
      <c r="J42" s="26"/>
      <c r="K42" s="1"/>
      <c r="L42" s="1"/>
      <c r="M42" s="1"/>
      <c r="N42" s="26"/>
      <c r="O42" s="1"/>
      <c r="P42" s="3"/>
      <c r="Q42" s="3"/>
      <c r="R42" s="3"/>
    </row>
    <row r="43" spans="1:18">
      <c r="A43" s="1"/>
      <c r="B43" s="48" t="s">
        <v>8</v>
      </c>
      <c r="C43" s="48"/>
      <c r="D43" s="48"/>
      <c r="E43" s="1"/>
      <c r="F43" s="1"/>
      <c r="G43" s="27"/>
      <c r="H43" s="1"/>
      <c r="I43" s="48" t="s">
        <v>9</v>
      </c>
      <c r="J43" s="48"/>
      <c r="K43" s="48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28" t="s">
        <v>10</v>
      </c>
      <c r="I45" s="1">
        <v>6.1579E-3</v>
      </c>
      <c r="J45" s="28" t="s">
        <v>11</v>
      </c>
      <c r="K45" s="1">
        <v>3.0120993</v>
      </c>
      <c r="L45" s="1"/>
      <c r="M45" s="1"/>
      <c r="N45" s="15"/>
      <c r="O45" s="1"/>
      <c r="P45" s="3"/>
      <c r="Q45" s="3"/>
      <c r="R45" s="3"/>
    </row>
    <row r="46" spans="1:18">
      <c r="A46" s="5" t="s">
        <v>2</v>
      </c>
      <c r="B46" s="1"/>
      <c r="C46" s="1"/>
      <c r="D46" s="1"/>
      <c r="E46" s="1"/>
      <c r="F46" s="1"/>
      <c r="G46" s="1"/>
      <c r="H46" s="5" t="s">
        <v>2</v>
      </c>
      <c r="I46" s="1"/>
      <c r="J46" s="1"/>
      <c r="K46" s="1"/>
      <c r="L46" s="1"/>
      <c r="M46" s="1"/>
      <c r="N46" s="3"/>
      <c r="O46" s="3"/>
      <c r="P46" s="3"/>
    </row>
    <row r="47" spans="1:18">
      <c r="A47" s="5" t="s">
        <v>5</v>
      </c>
      <c r="B47" s="6">
        <v>0</v>
      </c>
      <c r="C47" s="7">
        <v>1</v>
      </c>
      <c r="D47" s="7">
        <v>2</v>
      </c>
      <c r="E47" s="7">
        <v>3</v>
      </c>
      <c r="F47" s="8" t="s">
        <v>6</v>
      </c>
      <c r="G47" s="1"/>
      <c r="H47" s="5" t="s">
        <v>5</v>
      </c>
      <c r="I47" s="6">
        <v>0</v>
      </c>
      <c r="J47" s="7">
        <v>1</v>
      </c>
      <c r="K47" s="7">
        <v>2</v>
      </c>
      <c r="L47" s="7">
        <v>3</v>
      </c>
      <c r="M47" s="29" t="s">
        <v>6</v>
      </c>
      <c r="N47" s="3"/>
      <c r="O47" s="3"/>
      <c r="P47" s="3"/>
    </row>
    <row r="48" spans="1:18">
      <c r="A48" s="14">
        <v>3.25</v>
      </c>
      <c r="B48" s="15">
        <f t="shared" ref="B48:B80" si="13">L6*($A48)</f>
        <v>38.733499999999999</v>
      </c>
      <c r="C48" s="15">
        <f t="shared" ref="C48:C80" si="14">M6*($A48)</f>
        <v>0</v>
      </c>
      <c r="D48" s="15">
        <f t="shared" ref="D48:D80" si="15">N6*($A48)</f>
        <v>0</v>
      </c>
      <c r="E48" s="15">
        <f t="shared" ref="E48:E80" si="16">O6*($A48)</f>
        <v>0</v>
      </c>
      <c r="F48" s="13">
        <f t="shared" ref="F48" si="17">SUM(B48:E48)</f>
        <v>38.733499999999999</v>
      </c>
      <c r="G48" s="1"/>
      <c r="H48" s="14">
        <f t="shared" ref="H48:H80" si="18">$I$45*((A48)^$K$45)</f>
        <v>0.21442535870705701</v>
      </c>
      <c r="I48" s="15">
        <f t="shared" ref="I48:I80" si="19">L6*$H48</f>
        <v>2.5555214250707099</v>
      </c>
      <c r="J48" s="15">
        <f t="shared" ref="J48:J80" si="20">M6*$H48</f>
        <v>0</v>
      </c>
      <c r="K48" s="15">
        <f t="shared" ref="K48:K80" si="21">N6*$H48</f>
        <v>0</v>
      </c>
      <c r="L48" s="15">
        <f t="shared" ref="L48:L80" si="22">O6*$H48</f>
        <v>0</v>
      </c>
      <c r="M48" s="30">
        <f t="shared" ref="M48" si="23">SUM(I48:L48)</f>
        <v>2.5555214250707099</v>
      </c>
      <c r="N48" s="3"/>
      <c r="O48" s="3"/>
      <c r="P48" s="3"/>
    </row>
    <row r="49" spans="1:16">
      <c r="A49" s="14">
        <v>3.75</v>
      </c>
      <c r="B49" s="15">
        <f t="shared" si="13"/>
        <v>0</v>
      </c>
      <c r="C49" s="15">
        <f t="shared" si="14"/>
        <v>0</v>
      </c>
      <c r="D49" s="15">
        <f t="shared" si="15"/>
        <v>0</v>
      </c>
      <c r="E49" s="15">
        <f t="shared" si="16"/>
        <v>0</v>
      </c>
      <c r="F49" s="13">
        <f t="shared" ref="F49:F80" si="24">SUM(B49:E49)</f>
        <v>0</v>
      </c>
      <c r="G49" s="1"/>
      <c r="H49" s="14">
        <f t="shared" si="18"/>
        <v>0.32996799031602397</v>
      </c>
      <c r="I49" s="15">
        <f t="shared" si="19"/>
        <v>0</v>
      </c>
      <c r="J49" s="15">
        <f t="shared" si="20"/>
        <v>0</v>
      </c>
      <c r="K49" s="15">
        <f t="shared" si="21"/>
        <v>0</v>
      </c>
      <c r="L49" s="15">
        <f t="shared" si="22"/>
        <v>0</v>
      </c>
      <c r="M49" s="30">
        <f t="shared" ref="M49:M80" si="25">SUM(I49:L49)</f>
        <v>0</v>
      </c>
      <c r="N49" s="3"/>
      <c r="O49" s="3"/>
      <c r="P49" s="3"/>
    </row>
    <row r="50" spans="1:16">
      <c r="A50" s="14">
        <v>4.25</v>
      </c>
      <c r="B50" s="15">
        <f t="shared" si="13"/>
        <v>0</v>
      </c>
      <c r="C50" s="15">
        <f t="shared" si="14"/>
        <v>0</v>
      </c>
      <c r="D50" s="15">
        <f t="shared" si="15"/>
        <v>0</v>
      </c>
      <c r="E50" s="15">
        <f t="shared" si="16"/>
        <v>0</v>
      </c>
      <c r="F50" s="13">
        <f t="shared" si="24"/>
        <v>0</v>
      </c>
      <c r="G50" s="1"/>
      <c r="H50" s="14">
        <f t="shared" si="18"/>
        <v>0.481063590423914</v>
      </c>
      <c r="I50" s="15">
        <f t="shared" si="19"/>
        <v>0</v>
      </c>
      <c r="J50" s="15">
        <f t="shared" si="20"/>
        <v>0</v>
      </c>
      <c r="K50" s="15">
        <f t="shared" si="21"/>
        <v>0</v>
      </c>
      <c r="L50" s="15">
        <f t="shared" si="22"/>
        <v>0</v>
      </c>
      <c r="M50" s="30">
        <f t="shared" si="25"/>
        <v>0</v>
      </c>
      <c r="N50" s="3"/>
      <c r="O50" s="3"/>
      <c r="P50" s="3"/>
    </row>
    <row r="51" spans="1:16">
      <c r="A51" s="14">
        <v>4.75</v>
      </c>
      <c r="B51" s="15">
        <f t="shared" si="13"/>
        <v>0</v>
      </c>
      <c r="C51" s="15">
        <f t="shared" si="14"/>
        <v>0</v>
      </c>
      <c r="D51" s="15">
        <f t="shared" si="15"/>
        <v>0</v>
      </c>
      <c r="E51" s="15">
        <f t="shared" si="16"/>
        <v>0</v>
      </c>
      <c r="F51" s="13">
        <f t="shared" si="24"/>
        <v>0</v>
      </c>
      <c r="G51" s="1"/>
      <c r="H51" s="14">
        <f t="shared" si="18"/>
        <v>0.67251345832073195</v>
      </c>
      <c r="I51" s="15">
        <f t="shared" si="19"/>
        <v>0</v>
      </c>
      <c r="J51" s="15">
        <f t="shared" si="20"/>
        <v>0</v>
      </c>
      <c r="K51" s="15">
        <f t="shared" si="21"/>
        <v>0</v>
      </c>
      <c r="L51" s="15">
        <f t="shared" si="22"/>
        <v>0</v>
      </c>
      <c r="M51" s="30">
        <f t="shared" si="25"/>
        <v>0</v>
      </c>
      <c r="N51" s="3"/>
      <c r="O51" s="3"/>
      <c r="P51" s="3"/>
    </row>
    <row r="52" spans="1:16">
      <c r="A52" s="14">
        <v>5.25</v>
      </c>
      <c r="B52" s="15">
        <f t="shared" si="13"/>
        <v>158.34</v>
      </c>
      <c r="C52" s="15">
        <f t="shared" si="14"/>
        <v>0</v>
      </c>
      <c r="D52" s="15">
        <f t="shared" si="15"/>
        <v>0</v>
      </c>
      <c r="E52" s="15">
        <f t="shared" si="16"/>
        <v>0</v>
      </c>
      <c r="F52" s="13">
        <f t="shared" si="24"/>
        <v>158.34</v>
      </c>
      <c r="G52" s="1"/>
      <c r="H52" s="14">
        <f t="shared" si="18"/>
        <v>0.90912576424256697</v>
      </c>
      <c r="I52" s="15">
        <f t="shared" si="19"/>
        <v>27.4192330495558</v>
      </c>
      <c r="J52" s="15">
        <f t="shared" si="20"/>
        <v>0</v>
      </c>
      <c r="K52" s="15">
        <f t="shared" si="21"/>
        <v>0</v>
      </c>
      <c r="L52" s="15">
        <f t="shared" si="22"/>
        <v>0</v>
      </c>
      <c r="M52" s="30">
        <f t="shared" si="25"/>
        <v>27.4192330495558</v>
      </c>
      <c r="N52" s="3"/>
      <c r="O52" s="3"/>
      <c r="P52" s="3"/>
    </row>
    <row r="53" spans="1:16">
      <c r="A53" s="14">
        <v>5.75</v>
      </c>
      <c r="B53" s="15">
        <f t="shared" si="13"/>
        <v>6931.74</v>
      </c>
      <c r="C53" s="15">
        <f t="shared" si="14"/>
        <v>0</v>
      </c>
      <c r="D53" s="15">
        <f t="shared" si="15"/>
        <v>0</v>
      </c>
      <c r="E53" s="15">
        <f t="shared" si="16"/>
        <v>0</v>
      </c>
      <c r="F53" s="13">
        <f t="shared" si="24"/>
        <v>6931.74</v>
      </c>
      <c r="G53" s="1"/>
      <c r="H53" s="14">
        <f t="shared" si="18"/>
        <v>1.1957148287297199</v>
      </c>
      <c r="I53" s="15">
        <f t="shared" si="19"/>
        <v>1441.45814033025</v>
      </c>
      <c r="J53" s="15">
        <f t="shared" si="20"/>
        <v>0</v>
      </c>
      <c r="K53" s="15">
        <f t="shared" si="21"/>
        <v>0</v>
      </c>
      <c r="L53" s="15">
        <f t="shared" si="22"/>
        <v>0</v>
      </c>
      <c r="M53" s="30">
        <f t="shared" si="25"/>
        <v>1441.45814033025</v>
      </c>
      <c r="N53" s="3"/>
      <c r="O53" s="3"/>
      <c r="P53" s="3"/>
    </row>
    <row r="54" spans="1:16">
      <c r="A54" s="14">
        <v>6.25</v>
      </c>
      <c r="B54" s="15">
        <f t="shared" si="13"/>
        <v>17307.381249999999</v>
      </c>
      <c r="C54" s="15">
        <f t="shared" si="14"/>
        <v>0</v>
      </c>
      <c r="D54" s="15">
        <f t="shared" si="15"/>
        <v>0</v>
      </c>
      <c r="E54" s="15">
        <f t="shared" si="16"/>
        <v>0</v>
      </c>
      <c r="F54" s="13">
        <f t="shared" si="24"/>
        <v>17307.381249999999</v>
      </c>
      <c r="G54" s="1"/>
      <c r="H54" s="14">
        <f t="shared" si="18"/>
        <v>1.5371005399067501</v>
      </c>
      <c r="I54" s="15">
        <f t="shared" si="19"/>
        <v>4256.5096101995096</v>
      </c>
      <c r="J54" s="15">
        <f t="shared" si="20"/>
        <v>0</v>
      </c>
      <c r="K54" s="15">
        <f t="shared" si="21"/>
        <v>0</v>
      </c>
      <c r="L54" s="15">
        <f t="shared" si="22"/>
        <v>0</v>
      </c>
      <c r="M54" s="30">
        <f t="shared" si="25"/>
        <v>4256.5096101995096</v>
      </c>
      <c r="N54" s="3"/>
      <c r="O54" s="3"/>
      <c r="P54" s="3"/>
    </row>
    <row r="55" spans="1:16">
      <c r="A55" s="14">
        <v>6.75</v>
      </c>
      <c r="B55" s="15">
        <f t="shared" si="13"/>
        <v>33629.053500000002</v>
      </c>
      <c r="C55" s="15">
        <f t="shared" si="14"/>
        <v>0</v>
      </c>
      <c r="D55" s="15">
        <f t="shared" si="15"/>
        <v>0</v>
      </c>
      <c r="E55" s="15">
        <f t="shared" si="16"/>
        <v>0</v>
      </c>
      <c r="F55" s="13">
        <f t="shared" si="24"/>
        <v>33629.053500000002</v>
      </c>
      <c r="G55" s="1"/>
      <c r="H55" s="14">
        <f t="shared" si="18"/>
        <v>1.9381078723994301</v>
      </c>
      <c r="I55" s="15">
        <f t="shared" si="19"/>
        <v>9655.8123451395004</v>
      </c>
      <c r="J55" s="15">
        <f t="shared" si="20"/>
        <v>0</v>
      </c>
      <c r="K55" s="15">
        <f t="shared" si="21"/>
        <v>0</v>
      </c>
      <c r="L55" s="15">
        <f t="shared" si="22"/>
        <v>0</v>
      </c>
      <c r="M55" s="30">
        <f t="shared" si="25"/>
        <v>9655.8123451395004</v>
      </c>
      <c r="N55" s="3"/>
      <c r="O55" s="3"/>
      <c r="P55" s="3"/>
    </row>
    <row r="56" spans="1:16">
      <c r="A56" s="14">
        <v>7.25</v>
      </c>
      <c r="B56" s="15">
        <f t="shared" si="13"/>
        <v>21464.922750000002</v>
      </c>
      <c r="C56" s="15">
        <f t="shared" si="14"/>
        <v>0</v>
      </c>
      <c r="D56" s="15">
        <f t="shared" si="15"/>
        <v>0</v>
      </c>
      <c r="E56" s="15">
        <f t="shared" si="16"/>
        <v>0</v>
      </c>
      <c r="F56" s="13">
        <f t="shared" si="24"/>
        <v>21464.922750000002</v>
      </c>
      <c r="G56" s="1"/>
      <c r="H56" s="14">
        <f t="shared" si="18"/>
        <v>2.4035664833393402</v>
      </c>
      <c r="I56" s="15">
        <f t="shared" si="19"/>
        <v>7116.1888123266299</v>
      </c>
      <c r="J56" s="15">
        <f t="shared" si="20"/>
        <v>0</v>
      </c>
      <c r="K56" s="15">
        <f t="shared" si="21"/>
        <v>0</v>
      </c>
      <c r="L56" s="15">
        <f t="shared" si="22"/>
        <v>0</v>
      </c>
      <c r="M56" s="30">
        <f t="shared" si="25"/>
        <v>7116.1888123266299</v>
      </c>
      <c r="N56" s="3"/>
      <c r="O56" s="3"/>
      <c r="P56" s="3"/>
    </row>
    <row r="57" spans="1:16">
      <c r="A57" s="14">
        <v>7.75</v>
      </c>
      <c r="B57" s="15">
        <f t="shared" si="13"/>
        <v>27118.799999999999</v>
      </c>
      <c r="C57" s="15">
        <f t="shared" si="14"/>
        <v>0</v>
      </c>
      <c r="D57" s="15">
        <f t="shared" si="15"/>
        <v>0</v>
      </c>
      <c r="E57" s="15">
        <f t="shared" si="16"/>
        <v>0</v>
      </c>
      <c r="F57" s="13">
        <f t="shared" si="24"/>
        <v>27118.799999999999</v>
      </c>
      <c r="G57" s="1"/>
      <c r="H57" s="14">
        <f t="shared" si="18"/>
        <v>2.9383103682425902</v>
      </c>
      <c r="I57" s="15">
        <f t="shared" si="19"/>
        <v>10281.7356405545</v>
      </c>
      <c r="J57" s="15">
        <f t="shared" si="20"/>
        <v>0</v>
      </c>
      <c r="K57" s="15">
        <f t="shared" si="21"/>
        <v>0</v>
      </c>
      <c r="L57" s="15">
        <f t="shared" si="22"/>
        <v>0</v>
      </c>
      <c r="M57" s="30">
        <f t="shared" si="25"/>
        <v>10281.7356405545</v>
      </c>
      <c r="N57" s="3"/>
      <c r="O57" s="3"/>
      <c r="P57" s="3"/>
    </row>
    <row r="58" spans="1:16">
      <c r="A58" s="14">
        <v>8.25</v>
      </c>
      <c r="B58" s="15">
        <f t="shared" si="13"/>
        <v>20175.581249999999</v>
      </c>
      <c r="C58" s="15">
        <f t="shared" si="14"/>
        <v>0</v>
      </c>
      <c r="D58" s="15">
        <f t="shared" si="15"/>
        <v>0</v>
      </c>
      <c r="E58" s="15">
        <f t="shared" si="16"/>
        <v>0</v>
      </c>
      <c r="F58" s="13">
        <f t="shared" si="24"/>
        <v>20175.581249999999</v>
      </c>
      <c r="G58" s="1"/>
      <c r="H58" s="14">
        <f t="shared" si="18"/>
        <v>3.54717756433062</v>
      </c>
      <c r="I58" s="15">
        <f t="shared" si="19"/>
        <v>8674.7114130096397</v>
      </c>
      <c r="J58" s="15">
        <f t="shared" si="20"/>
        <v>0</v>
      </c>
      <c r="K58" s="15">
        <f t="shared" si="21"/>
        <v>0</v>
      </c>
      <c r="L58" s="15">
        <f t="shared" si="22"/>
        <v>0</v>
      </c>
      <c r="M58" s="30">
        <f t="shared" si="25"/>
        <v>8674.7114130096397</v>
      </c>
      <c r="N58" s="3"/>
      <c r="O58" s="3"/>
      <c r="P58" s="3"/>
    </row>
    <row r="59" spans="1:16">
      <c r="A59" s="14">
        <v>8.75</v>
      </c>
      <c r="B59" s="15">
        <f t="shared" si="13"/>
        <v>14729.627500000001</v>
      </c>
      <c r="C59" s="15">
        <f t="shared" si="14"/>
        <v>0</v>
      </c>
      <c r="D59" s="15">
        <f t="shared" si="15"/>
        <v>0</v>
      </c>
      <c r="E59" s="15">
        <f t="shared" si="16"/>
        <v>0</v>
      </c>
      <c r="F59" s="13">
        <f t="shared" si="24"/>
        <v>14729.627500000001</v>
      </c>
      <c r="G59" s="1"/>
      <c r="H59" s="14">
        <f t="shared" si="18"/>
        <v>4.2350098920868602</v>
      </c>
      <c r="I59" s="15">
        <f t="shared" si="19"/>
        <v>7129.1563622005297</v>
      </c>
      <c r="J59" s="15">
        <f t="shared" si="20"/>
        <v>0</v>
      </c>
      <c r="K59" s="15">
        <f t="shared" si="21"/>
        <v>0</v>
      </c>
      <c r="L59" s="15">
        <f t="shared" si="22"/>
        <v>0</v>
      </c>
      <c r="M59" s="30">
        <f t="shared" si="25"/>
        <v>7129.1563622005297</v>
      </c>
      <c r="N59" s="3"/>
      <c r="O59" s="3"/>
      <c r="P59" s="3"/>
    </row>
    <row r="60" spans="1:16">
      <c r="A60" s="14">
        <v>9.25</v>
      </c>
      <c r="B60" s="15">
        <f t="shared" si="13"/>
        <v>26450.143749999999</v>
      </c>
      <c r="C60" s="15">
        <f t="shared" si="14"/>
        <v>0</v>
      </c>
      <c r="D60" s="15">
        <f t="shared" si="15"/>
        <v>0</v>
      </c>
      <c r="E60" s="15">
        <f t="shared" si="16"/>
        <v>0</v>
      </c>
      <c r="F60" s="13">
        <f t="shared" si="24"/>
        <v>26450.143749999999</v>
      </c>
      <c r="G60" s="1"/>
      <c r="H60" s="14">
        <f t="shared" si="18"/>
        <v>5.0066527280847604</v>
      </c>
      <c r="I60" s="15">
        <f t="shared" si="19"/>
        <v>14316.398309640201</v>
      </c>
      <c r="J60" s="15">
        <f t="shared" si="20"/>
        <v>0</v>
      </c>
      <c r="K60" s="15">
        <f t="shared" si="21"/>
        <v>0</v>
      </c>
      <c r="L60" s="15">
        <f t="shared" si="22"/>
        <v>0</v>
      </c>
      <c r="M60" s="30">
        <f t="shared" si="25"/>
        <v>14316.398309640201</v>
      </c>
      <c r="N60" s="3"/>
      <c r="O60" s="3"/>
      <c r="P60" s="3"/>
    </row>
    <row r="61" spans="1:16">
      <c r="A61" s="14">
        <v>9.75</v>
      </c>
      <c r="B61" s="15">
        <f t="shared" si="13"/>
        <v>18757.069500000001</v>
      </c>
      <c r="C61" s="15">
        <f t="shared" si="14"/>
        <v>0</v>
      </c>
      <c r="D61" s="15">
        <f t="shared" si="15"/>
        <v>0</v>
      </c>
      <c r="E61" s="15">
        <f t="shared" si="16"/>
        <v>0</v>
      </c>
      <c r="F61" s="13">
        <f t="shared" si="24"/>
        <v>18757.069500000001</v>
      </c>
      <c r="G61" s="1"/>
      <c r="H61" s="14">
        <f t="shared" si="18"/>
        <v>5.86695480372041</v>
      </c>
      <c r="I61" s="15">
        <f t="shared" si="19"/>
        <v>11286.8593853069</v>
      </c>
      <c r="J61" s="15">
        <f t="shared" si="20"/>
        <v>0</v>
      </c>
      <c r="K61" s="15">
        <f t="shared" si="21"/>
        <v>0</v>
      </c>
      <c r="L61" s="15">
        <f t="shared" si="22"/>
        <v>0</v>
      </c>
      <c r="M61" s="30">
        <f t="shared" si="25"/>
        <v>11286.8593853069</v>
      </c>
      <c r="N61" s="3"/>
      <c r="O61" s="3"/>
      <c r="P61" s="3"/>
    </row>
    <row r="62" spans="1:16">
      <c r="A62" s="14">
        <v>10.25</v>
      </c>
      <c r="B62" s="15">
        <f t="shared" si="13"/>
        <v>71883.639500000005</v>
      </c>
      <c r="C62" s="15">
        <f t="shared" si="14"/>
        <v>0</v>
      </c>
      <c r="D62" s="15">
        <f t="shared" si="15"/>
        <v>0</v>
      </c>
      <c r="E62" s="15">
        <f t="shared" si="16"/>
        <v>0</v>
      </c>
      <c r="F62" s="13">
        <f t="shared" si="24"/>
        <v>71883.639500000005</v>
      </c>
      <c r="G62" s="1"/>
      <c r="H62" s="14">
        <f t="shared" si="18"/>
        <v>6.8207680256466201</v>
      </c>
      <c r="I62" s="15">
        <f t="shared" si="19"/>
        <v>47834.3053530447</v>
      </c>
      <c r="J62" s="15">
        <f t="shared" si="20"/>
        <v>0</v>
      </c>
      <c r="K62" s="15">
        <f t="shared" si="21"/>
        <v>0</v>
      </c>
      <c r="L62" s="15">
        <f t="shared" si="22"/>
        <v>0</v>
      </c>
      <c r="M62" s="30">
        <f t="shared" si="25"/>
        <v>47834.3053530447</v>
      </c>
      <c r="N62" s="3"/>
      <c r="O62" s="3"/>
      <c r="P62" s="3"/>
    </row>
    <row r="63" spans="1:16">
      <c r="A63" s="14">
        <v>10.75</v>
      </c>
      <c r="B63" s="15">
        <f t="shared" si="13"/>
        <v>82847.433499999999</v>
      </c>
      <c r="C63" s="15">
        <f t="shared" si="14"/>
        <v>0</v>
      </c>
      <c r="D63" s="15">
        <f t="shared" si="15"/>
        <v>0</v>
      </c>
      <c r="E63" s="15">
        <f t="shared" si="16"/>
        <v>0</v>
      </c>
      <c r="F63" s="13">
        <f t="shared" si="24"/>
        <v>82847.433499999999</v>
      </c>
      <c r="G63" s="1"/>
      <c r="H63" s="14">
        <f t="shared" si="18"/>
        <v>7.8729473145693998</v>
      </c>
      <c r="I63" s="15">
        <f t="shared" si="19"/>
        <v>60674.742241189902</v>
      </c>
      <c r="J63" s="15">
        <f t="shared" si="20"/>
        <v>0</v>
      </c>
      <c r="K63" s="15">
        <f t="shared" si="21"/>
        <v>0</v>
      </c>
      <c r="L63" s="15">
        <f t="shared" si="22"/>
        <v>0</v>
      </c>
      <c r="M63" s="30">
        <f t="shared" si="25"/>
        <v>60674.742241189902</v>
      </c>
      <c r="N63" s="3"/>
      <c r="O63" s="3"/>
      <c r="P63" s="3"/>
    </row>
    <row r="64" spans="1:16">
      <c r="A64" s="14">
        <v>11.25</v>
      </c>
      <c r="B64" s="15">
        <f t="shared" si="13"/>
        <v>90402.671249999999</v>
      </c>
      <c r="C64" s="15">
        <f t="shared" si="14"/>
        <v>0</v>
      </c>
      <c r="D64" s="15">
        <f t="shared" si="15"/>
        <v>0</v>
      </c>
      <c r="E64" s="15">
        <f t="shared" si="16"/>
        <v>0</v>
      </c>
      <c r="F64" s="13">
        <f t="shared" si="24"/>
        <v>90402.671249999999</v>
      </c>
      <c r="G64" s="1"/>
      <c r="H64" s="14">
        <f t="shared" si="18"/>
        <v>9.0283504597203805</v>
      </c>
      <c r="I64" s="15">
        <f t="shared" si="19"/>
        <v>72549.955425767796</v>
      </c>
      <c r="J64" s="15">
        <f t="shared" si="20"/>
        <v>0</v>
      </c>
      <c r="K64" s="15">
        <f t="shared" si="21"/>
        <v>0</v>
      </c>
      <c r="L64" s="15">
        <f t="shared" si="22"/>
        <v>0</v>
      </c>
      <c r="M64" s="30">
        <f t="shared" si="25"/>
        <v>72549.955425767796</v>
      </c>
      <c r="N64" s="3"/>
      <c r="O64" s="3"/>
      <c r="P64" s="3"/>
    </row>
    <row r="65" spans="1:16">
      <c r="A65" s="14">
        <v>11.75</v>
      </c>
      <c r="B65" s="15">
        <f t="shared" si="13"/>
        <v>89012.066250000003</v>
      </c>
      <c r="C65" s="15">
        <f t="shared" si="14"/>
        <v>0</v>
      </c>
      <c r="D65" s="15">
        <f t="shared" si="15"/>
        <v>0</v>
      </c>
      <c r="E65" s="15">
        <f t="shared" si="16"/>
        <v>0</v>
      </c>
      <c r="F65" s="13">
        <f t="shared" si="24"/>
        <v>89012.066250000003</v>
      </c>
      <c r="G65" s="1"/>
      <c r="H65" s="14">
        <f t="shared" si="18"/>
        <v>10.291837986819299</v>
      </c>
      <c r="I65" s="15">
        <f t="shared" si="19"/>
        <v>77965.767209959697</v>
      </c>
      <c r="J65" s="15">
        <f t="shared" si="20"/>
        <v>0</v>
      </c>
      <c r="K65" s="15">
        <f t="shared" si="21"/>
        <v>0</v>
      </c>
      <c r="L65" s="15">
        <f t="shared" si="22"/>
        <v>0</v>
      </c>
      <c r="M65" s="30">
        <f t="shared" si="25"/>
        <v>77965.767209959697</v>
      </c>
      <c r="N65" s="3"/>
      <c r="O65" s="3"/>
      <c r="P65" s="3"/>
    </row>
    <row r="66" spans="1:16">
      <c r="A66" s="14">
        <v>12.25</v>
      </c>
      <c r="B66" s="15">
        <f t="shared" si="13"/>
        <v>78050.707269230799</v>
      </c>
      <c r="C66" s="15">
        <f t="shared" si="14"/>
        <v>2053.9659807692301</v>
      </c>
      <c r="D66" s="15">
        <f t="shared" si="15"/>
        <v>0</v>
      </c>
      <c r="E66" s="15">
        <f t="shared" si="16"/>
        <v>0</v>
      </c>
      <c r="F66" s="13">
        <f t="shared" si="24"/>
        <v>80104.673250000007</v>
      </c>
      <c r="G66" s="1"/>
      <c r="H66" s="14">
        <f t="shared" si="18"/>
        <v>11.668273037729699</v>
      </c>
      <c r="I66" s="15">
        <f t="shared" si="19"/>
        <v>74344.241894310093</v>
      </c>
      <c r="J66" s="15">
        <f t="shared" si="20"/>
        <v>1956.42741827132</v>
      </c>
      <c r="K66" s="15">
        <f t="shared" si="21"/>
        <v>0</v>
      </c>
      <c r="L66" s="15">
        <f t="shared" si="22"/>
        <v>0</v>
      </c>
      <c r="M66" s="30">
        <f t="shared" si="25"/>
        <v>76300.669312581405</v>
      </c>
      <c r="N66" s="3"/>
      <c r="O66" s="3"/>
      <c r="P66" s="3"/>
    </row>
    <row r="67" spans="1:16">
      <c r="A67" s="14">
        <v>12.75</v>
      </c>
      <c r="B67" s="15">
        <f t="shared" si="13"/>
        <v>67595.369816326507</v>
      </c>
      <c r="C67" s="15">
        <f t="shared" si="14"/>
        <v>4408.3936836734702</v>
      </c>
      <c r="D67" s="15">
        <f t="shared" si="15"/>
        <v>0</v>
      </c>
      <c r="E67" s="15">
        <f t="shared" si="16"/>
        <v>0</v>
      </c>
      <c r="F67" s="13">
        <f t="shared" si="24"/>
        <v>72003.763500000001</v>
      </c>
      <c r="G67" s="1"/>
      <c r="H67" s="14">
        <f t="shared" si="18"/>
        <v>13.162521260316201</v>
      </c>
      <c r="I67" s="15">
        <f t="shared" si="19"/>
        <v>69782.391553437905</v>
      </c>
      <c r="J67" s="15">
        <f t="shared" si="20"/>
        <v>4551.0255360937799</v>
      </c>
      <c r="K67" s="15">
        <f t="shared" si="21"/>
        <v>0</v>
      </c>
      <c r="L67" s="15">
        <f t="shared" si="22"/>
        <v>0</v>
      </c>
      <c r="M67" s="30">
        <f t="shared" si="25"/>
        <v>74333.417089531693</v>
      </c>
      <c r="N67" s="3"/>
      <c r="O67" s="3"/>
      <c r="P67" s="3"/>
    </row>
    <row r="68" spans="1:16">
      <c r="A68" s="14">
        <v>13.25</v>
      </c>
      <c r="B68" s="15">
        <f t="shared" si="13"/>
        <v>34517.503071428597</v>
      </c>
      <c r="C68" s="15">
        <f t="shared" si="14"/>
        <v>8121.7654285714198</v>
      </c>
      <c r="D68" s="15">
        <f t="shared" si="15"/>
        <v>0</v>
      </c>
      <c r="E68" s="15">
        <f t="shared" si="16"/>
        <v>0</v>
      </c>
      <c r="F68" s="13">
        <f t="shared" si="24"/>
        <v>42639.268499999998</v>
      </c>
      <c r="G68" s="1"/>
      <c r="H68" s="14">
        <f t="shared" si="18"/>
        <v>14.7794507072574</v>
      </c>
      <c r="I68" s="15">
        <f t="shared" si="19"/>
        <v>38501.866806172402</v>
      </c>
      <c r="J68" s="15">
        <f t="shared" si="20"/>
        <v>9059.2627779229097</v>
      </c>
      <c r="K68" s="15">
        <f t="shared" si="21"/>
        <v>0</v>
      </c>
      <c r="L68" s="15">
        <f t="shared" si="22"/>
        <v>0</v>
      </c>
      <c r="M68" s="30">
        <f t="shared" si="25"/>
        <v>47561.129584095303</v>
      </c>
      <c r="N68" s="3"/>
      <c r="O68" s="3"/>
      <c r="P68" s="3"/>
    </row>
    <row r="69" spans="1:16">
      <c r="A69" s="14">
        <v>13.75</v>
      </c>
      <c r="B69" s="15">
        <f t="shared" si="13"/>
        <v>10717.908173076899</v>
      </c>
      <c r="C69" s="15">
        <f t="shared" si="14"/>
        <v>16076.8622596154</v>
      </c>
      <c r="D69" s="15">
        <f t="shared" si="15"/>
        <v>1071.7908173076901</v>
      </c>
      <c r="E69" s="15">
        <f t="shared" si="16"/>
        <v>0</v>
      </c>
      <c r="F69" s="13">
        <f t="shared" si="24"/>
        <v>27866.561249999999</v>
      </c>
      <c r="G69" s="1"/>
      <c r="H69" s="14">
        <f t="shared" si="18"/>
        <v>16.523931742760102</v>
      </c>
      <c r="I69" s="15">
        <f t="shared" si="19"/>
        <v>12880.1442237886</v>
      </c>
      <c r="J69" s="15">
        <f t="shared" si="20"/>
        <v>19320.216335682999</v>
      </c>
      <c r="K69" s="15">
        <f t="shared" si="21"/>
        <v>1288.01442237886</v>
      </c>
      <c r="L69" s="15">
        <f t="shared" si="22"/>
        <v>0</v>
      </c>
      <c r="M69" s="30">
        <f t="shared" si="25"/>
        <v>33488.374981850502</v>
      </c>
      <c r="N69" s="3"/>
      <c r="O69" s="3"/>
      <c r="P69" s="3"/>
    </row>
    <row r="70" spans="1:16">
      <c r="A70" s="14">
        <v>14.25</v>
      </c>
      <c r="B70" s="15">
        <f t="shared" si="13"/>
        <v>1791.09878571429</v>
      </c>
      <c r="C70" s="15">
        <f t="shared" si="14"/>
        <v>10746.5927142857</v>
      </c>
      <c r="D70" s="15">
        <f t="shared" si="15"/>
        <v>0</v>
      </c>
      <c r="E70" s="15">
        <f t="shared" si="16"/>
        <v>0</v>
      </c>
      <c r="F70" s="13">
        <f t="shared" si="24"/>
        <v>12537.691500000001</v>
      </c>
      <c r="G70" s="1"/>
      <c r="H70" s="14">
        <f t="shared" si="18"/>
        <v>18.400836956284799</v>
      </c>
      <c r="I70" s="15">
        <f t="shared" si="19"/>
        <v>2312.8222265633899</v>
      </c>
      <c r="J70" s="15">
        <f t="shared" si="20"/>
        <v>13876.9333593803</v>
      </c>
      <c r="K70" s="15">
        <f t="shared" si="21"/>
        <v>0</v>
      </c>
      <c r="L70" s="15">
        <f t="shared" si="22"/>
        <v>0</v>
      </c>
      <c r="M70" s="30">
        <f t="shared" si="25"/>
        <v>16189.7555859437</v>
      </c>
      <c r="N70" s="3"/>
      <c r="O70" s="3"/>
      <c r="P70" s="3"/>
    </row>
    <row r="71" spans="1:16">
      <c r="A71" s="14">
        <v>14.75</v>
      </c>
      <c r="B71" s="15">
        <f t="shared" si="13"/>
        <v>0</v>
      </c>
      <c r="C71" s="15">
        <f t="shared" si="14"/>
        <v>6278.1752500000002</v>
      </c>
      <c r="D71" s="15">
        <f t="shared" si="15"/>
        <v>0</v>
      </c>
      <c r="E71" s="15">
        <f t="shared" si="16"/>
        <v>0</v>
      </c>
      <c r="F71" s="13">
        <f t="shared" si="24"/>
        <v>6278.1752500000002</v>
      </c>
      <c r="G71" s="1"/>
      <c r="H71" s="14">
        <f t="shared" si="18"/>
        <v>20.415041082517</v>
      </c>
      <c r="I71" s="15">
        <f t="shared" si="19"/>
        <v>0</v>
      </c>
      <c r="J71" s="15">
        <f t="shared" si="20"/>
        <v>8689.4376713214497</v>
      </c>
      <c r="K71" s="15">
        <f t="shared" si="21"/>
        <v>0</v>
      </c>
      <c r="L71" s="15">
        <f t="shared" si="22"/>
        <v>0</v>
      </c>
      <c r="M71" s="30">
        <f t="shared" si="25"/>
        <v>8689.4376713214497</v>
      </c>
      <c r="N71" s="3"/>
      <c r="O71" s="3"/>
      <c r="P71" s="3"/>
    </row>
    <row r="72" spans="1:16">
      <c r="A72" s="14">
        <v>15.25</v>
      </c>
      <c r="B72" s="15">
        <f t="shared" si="13"/>
        <v>0</v>
      </c>
      <c r="C72" s="15">
        <f t="shared" si="14"/>
        <v>1851.8532499999999</v>
      </c>
      <c r="D72" s="15">
        <f t="shared" si="15"/>
        <v>0</v>
      </c>
      <c r="E72" s="15">
        <f t="shared" si="16"/>
        <v>0</v>
      </c>
      <c r="F72" s="13">
        <f t="shared" si="24"/>
        <v>1851.8532499999999</v>
      </c>
      <c r="G72" s="1"/>
      <c r="H72" s="14">
        <f t="shared" si="18"/>
        <v>22.571420926928699</v>
      </c>
      <c r="I72" s="15">
        <f t="shared" si="19"/>
        <v>0</v>
      </c>
      <c r="J72" s="15">
        <f t="shared" si="20"/>
        <v>2740.9153574197298</v>
      </c>
      <c r="K72" s="15">
        <f t="shared" si="21"/>
        <v>0</v>
      </c>
      <c r="L72" s="15">
        <f t="shared" si="22"/>
        <v>0</v>
      </c>
      <c r="M72" s="30">
        <f t="shared" si="25"/>
        <v>2740.9153574197298</v>
      </c>
      <c r="N72" s="3"/>
      <c r="O72" s="3"/>
      <c r="P72" s="3"/>
    </row>
    <row r="73" spans="1:16">
      <c r="A73" s="14">
        <v>15.75</v>
      </c>
      <c r="B73" s="15">
        <f t="shared" si="13"/>
        <v>0</v>
      </c>
      <c r="C73" s="15">
        <f t="shared" si="14"/>
        <v>1140.6780000000001</v>
      </c>
      <c r="D73" s="15">
        <f t="shared" si="15"/>
        <v>0</v>
      </c>
      <c r="E73" s="15">
        <f t="shared" si="16"/>
        <v>0</v>
      </c>
      <c r="F73" s="13">
        <f t="shared" si="24"/>
        <v>1140.6780000000001</v>
      </c>
      <c r="G73" s="1"/>
      <c r="H73" s="14">
        <f t="shared" si="18"/>
        <v>24.874855296363702</v>
      </c>
      <c r="I73" s="15">
        <f t="shared" si="19"/>
        <v>0</v>
      </c>
      <c r="J73" s="15">
        <f t="shared" si="20"/>
        <v>1801.53651998384</v>
      </c>
      <c r="K73" s="15">
        <f t="shared" si="21"/>
        <v>0</v>
      </c>
      <c r="L73" s="15">
        <f t="shared" si="22"/>
        <v>0</v>
      </c>
      <c r="M73" s="30">
        <f t="shared" si="25"/>
        <v>1801.53651998384</v>
      </c>
      <c r="N73" s="3"/>
      <c r="O73" s="3"/>
      <c r="P73" s="3"/>
    </row>
    <row r="74" spans="1:16">
      <c r="A74" s="14">
        <v>16.25</v>
      </c>
      <c r="B74" s="15">
        <f t="shared" si="13"/>
        <v>0</v>
      </c>
      <c r="C74" s="15">
        <f t="shared" si="14"/>
        <v>119.68125000000001</v>
      </c>
      <c r="D74" s="15">
        <f t="shared" si="15"/>
        <v>0</v>
      </c>
      <c r="E74" s="15">
        <f t="shared" si="16"/>
        <v>0</v>
      </c>
      <c r="F74" s="13">
        <f t="shared" si="24"/>
        <v>119.68125000000001</v>
      </c>
      <c r="G74" s="1"/>
      <c r="H74" s="14">
        <f t="shared" si="18"/>
        <v>27.330224934152302</v>
      </c>
      <c r="I74" s="15">
        <f t="shared" si="19"/>
        <v>0</v>
      </c>
      <c r="J74" s="15">
        <f t="shared" si="20"/>
        <v>201.28710664003199</v>
      </c>
      <c r="K74" s="15">
        <f t="shared" si="21"/>
        <v>0</v>
      </c>
      <c r="L74" s="15">
        <f t="shared" si="22"/>
        <v>0</v>
      </c>
      <c r="M74" s="30">
        <f t="shared" si="25"/>
        <v>201.28710664003199</v>
      </c>
      <c r="N74" s="3"/>
      <c r="O74" s="3"/>
      <c r="P74" s="3"/>
    </row>
    <row r="75" spans="1:16">
      <c r="A75" s="14">
        <v>16.75</v>
      </c>
      <c r="B75" s="15">
        <f t="shared" si="13"/>
        <v>0</v>
      </c>
      <c r="C75" s="15">
        <f t="shared" si="14"/>
        <v>473.25450000000001</v>
      </c>
      <c r="D75" s="15">
        <f t="shared" si="15"/>
        <v>0</v>
      </c>
      <c r="E75" s="15">
        <f t="shared" si="16"/>
        <v>0</v>
      </c>
      <c r="F75" s="13">
        <f t="shared" si="24"/>
        <v>473.25450000000001</v>
      </c>
      <c r="G75" s="1"/>
      <c r="H75" s="14">
        <f t="shared" si="18"/>
        <v>29.9424124593268</v>
      </c>
      <c r="I75" s="15">
        <f t="shared" si="19"/>
        <v>0</v>
      </c>
      <c r="J75" s="15">
        <f t="shared" si="20"/>
        <v>845.99292162581901</v>
      </c>
      <c r="K75" s="15">
        <f t="shared" si="21"/>
        <v>0</v>
      </c>
      <c r="L75" s="15">
        <f t="shared" si="22"/>
        <v>0</v>
      </c>
      <c r="M75" s="30">
        <f t="shared" si="25"/>
        <v>845.99292162581901</v>
      </c>
      <c r="N75" s="3"/>
      <c r="O75" s="3"/>
      <c r="P75" s="3"/>
    </row>
    <row r="76" spans="1:16">
      <c r="A76" s="14">
        <v>17.25</v>
      </c>
      <c r="B76" s="15">
        <f t="shared" si="13"/>
        <v>0</v>
      </c>
      <c r="C76" s="15">
        <f t="shared" si="14"/>
        <v>0</v>
      </c>
      <c r="D76" s="15">
        <f t="shared" si="15"/>
        <v>0</v>
      </c>
      <c r="E76" s="15">
        <f t="shared" si="16"/>
        <v>0</v>
      </c>
      <c r="F76" s="13">
        <f t="shared" si="24"/>
        <v>0</v>
      </c>
      <c r="G76" s="1"/>
      <c r="H76" s="14">
        <f t="shared" si="18"/>
        <v>32.716302309558301</v>
      </c>
      <c r="I76" s="15">
        <f t="shared" si="19"/>
        <v>0</v>
      </c>
      <c r="J76" s="15">
        <f t="shared" si="20"/>
        <v>0</v>
      </c>
      <c r="K76" s="15">
        <f t="shared" si="21"/>
        <v>0</v>
      </c>
      <c r="L76" s="15">
        <f t="shared" si="22"/>
        <v>0</v>
      </c>
      <c r="M76" s="30">
        <f t="shared" si="25"/>
        <v>0</v>
      </c>
      <c r="N76" s="3"/>
      <c r="O76" s="3"/>
      <c r="P76" s="3"/>
    </row>
    <row r="77" spans="1:16">
      <c r="A77" s="14">
        <v>17.75</v>
      </c>
      <c r="B77" s="15">
        <f t="shared" si="13"/>
        <v>0</v>
      </c>
      <c r="C77" s="15">
        <f t="shared" si="14"/>
        <v>0</v>
      </c>
      <c r="D77" s="15">
        <f t="shared" si="15"/>
        <v>0</v>
      </c>
      <c r="E77" s="15">
        <f t="shared" si="16"/>
        <v>0</v>
      </c>
      <c r="F77" s="13">
        <f t="shared" si="24"/>
        <v>0</v>
      </c>
      <c r="G77" s="1"/>
      <c r="H77" s="14">
        <f t="shared" si="18"/>
        <v>35.656780687484101</v>
      </c>
      <c r="I77" s="15">
        <f t="shared" si="19"/>
        <v>0</v>
      </c>
      <c r="J77" s="15">
        <f t="shared" si="20"/>
        <v>0</v>
      </c>
      <c r="K77" s="15">
        <f t="shared" si="21"/>
        <v>0</v>
      </c>
      <c r="L77" s="15">
        <f t="shared" si="22"/>
        <v>0</v>
      </c>
      <c r="M77" s="30">
        <f t="shared" si="25"/>
        <v>0</v>
      </c>
      <c r="N77" s="3"/>
      <c r="O77" s="3"/>
      <c r="P77" s="3"/>
    </row>
    <row r="78" spans="1:16">
      <c r="A78" s="14">
        <v>18.25</v>
      </c>
      <c r="B78" s="15">
        <f t="shared" si="13"/>
        <v>0</v>
      </c>
      <c r="C78" s="15">
        <f t="shared" si="14"/>
        <v>0</v>
      </c>
      <c r="D78" s="15">
        <f t="shared" si="15"/>
        <v>0</v>
      </c>
      <c r="E78" s="15">
        <f t="shared" si="16"/>
        <v>0</v>
      </c>
      <c r="F78" s="13">
        <f t="shared" si="24"/>
        <v>0</v>
      </c>
      <c r="G78" s="1"/>
      <c r="H78" s="14">
        <f t="shared" si="18"/>
        <v>38.768735510130703</v>
      </c>
      <c r="I78" s="15">
        <f t="shared" si="19"/>
        <v>0</v>
      </c>
      <c r="J78" s="15">
        <f t="shared" si="20"/>
        <v>0</v>
      </c>
      <c r="K78" s="15">
        <f t="shared" si="21"/>
        <v>0</v>
      </c>
      <c r="L78" s="15">
        <f t="shared" si="22"/>
        <v>0</v>
      </c>
      <c r="M78" s="30">
        <f t="shared" si="25"/>
        <v>0</v>
      </c>
      <c r="N78" s="3"/>
      <c r="O78" s="3"/>
      <c r="P78" s="3"/>
    </row>
    <row r="79" spans="1:16">
      <c r="A79" s="14">
        <v>18.75</v>
      </c>
      <c r="B79" s="15">
        <f t="shared" si="13"/>
        <v>0</v>
      </c>
      <c r="C79" s="15">
        <f t="shared" si="14"/>
        <v>0</v>
      </c>
      <c r="D79" s="15">
        <f t="shared" si="15"/>
        <v>0</v>
      </c>
      <c r="E79" s="15">
        <f t="shared" si="16"/>
        <v>0</v>
      </c>
      <c r="F79" s="13">
        <f t="shared" si="24"/>
        <v>0</v>
      </c>
      <c r="G79" s="1"/>
      <c r="H79" s="14">
        <f t="shared" si="18"/>
        <v>42.057056361171497</v>
      </c>
      <c r="I79" s="15">
        <f t="shared" si="19"/>
        <v>0</v>
      </c>
      <c r="J79" s="15">
        <f t="shared" si="20"/>
        <v>0</v>
      </c>
      <c r="K79" s="15">
        <f t="shared" si="21"/>
        <v>0</v>
      </c>
      <c r="L79" s="15">
        <f t="shared" si="22"/>
        <v>0</v>
      </c>
      <c r="M79" s="30">
        <f t="shared" si="25"/>
        <v>0</v>
      </c>
      <c r="N79" s="3"/>
      <c r="O79" s="3"/>
      <c r="P79" s="3"/>
    </row>
    <row r="80" spans="1:16">
      <c r="A80" s="14">
        <v>19.25</v>
      </c>
      <c r="B80" s="15">
        <f t="shared" si="13"/>
        <v>0</v>
      </c>
      <c r="C80" s="15">
        <f t="shared" si="14"/>
        <v>0</v>
      </c>
      <c r="D80" s="15">
        <f t="shared" si="15"/>
        <v>0</v>
      </c>
      <c r="E80" s="15">
        <f t="shared" si="16"/>
        <v>0</v>
      </c>
      <c r="F80" s="13">
        <f t="shared" si="24"/>
        <v>0</v>
      </c>
      <c r="G80" s="1"/>
      <c r="H80" s="14">
        <f t="shared" si="18"/>
        <v>45.5266344457876</v>
      </c>
      <c r="I80" s="15">
        <f t="shared" si="19"/>
        <v>0</v>
      </c>
      <c r="J80" s="15">
        <f t="shared" si="20"/>
        <v>0</v>
      </c>
      <c r="K80" s="15">
        <f t="shared" si="21"/>
        <v>0</v>
      </c>
      <c r="L80" s="15">
        <f t="shared" si="22"/>
        <v>0</v>
      </c>
      <c r="M80" s="30">
        <f t="shared" si="25"/>
        <v>0</v>
      </c>
      <c r="N80" s="3"/>
      <c r="O80" s="3"/>
      <c r="P80" s="3"/>
    </row>
    <row r="81" spans="1:18">
      <c r="A81" s="21" t="s">
        <v>6</v>
      </c>
      <c r="B81" s="22">
        <f>SUM(B48:B80)</f>
        <v>713579.79061577702</v>
      </c>
      <c r="C81" s="22">
        <f t="shared" ref="C81:F81" si="26">SUM(C48:C80)</f>
        <v>51271.222316915198</v>
      </c>
      <c r="D81" s="22">
        <f t="shared" si="26"/>
        <v>1071.7908173076901</v>
      </c>
      <c r="E81" s="22">
        <f t="shared" si="26"/>
        <v>0</v>
      </c>
      <c r="F81" s="22">
        <f t="shared" si="26"/>
        <v>765922.80374999996</v>
      </c>
      <c r="G81" s="13"/>
      <c r="H81" s="21" t="s">
        <v>6</v>
      </c>
      <c r="I81" s="22">
        <f>SUM(I48:I80)</f>
        <v>531035.041707417</v>
      </c>
      <c r="J81" s="22">
        <f t="shared" ref="J81:M81" si="27">SUM(J48:J80)</f>
        <v>63043.0350043422</v>
      </c>
      <c r="K81" s="22">
        <f t="shared" si="27"/>
        <v>1288.01442237886</v>
      </c>
      <c r="L81" s="22">
        <f t="shared" si="27"/>
        <v>0</v>
      </c>
      <c r="M81" s="22">
        <f t="shared" si="27"/>
        <v>595366.09113413806</v>
      </c>
      <c r="N81" s="3"/>
      <c r="O81" s="3"/>
      <c r="P81" s="3"/>
    </row>
    <row r="82" spans="1:18">
      <c r="A82" s="6" t="s">
        <v>12</v>
      </c>
      <c r="B82" s="23">
        <f>IF(L39&gt;0,B81/L39,0)</f>
        <v>10.2107213118173</v>
      </c>
      <c r="C82" s="23">
        <f>IF(M39&gt;0,C81/M39,0)</f>
        <v>13.8388396991864</v>
      </c>
      <c r="D82" s="23">
        <f>IF(N39&gt;0,D81/N39,0)</f>
        <v>13.75</v>
      </c>
      <c r="E82" s="23">
        <f>IF(O39&gt;0,E81/O39,0)</f>
        <v>0</v>
      </c>
      <c r="F82" s="23">
        <f>IF(P39&gt;0,F81/P39,0)</f>
        <v>10.396929536314101</v>
      </c>
      <c r="G82" s="13"/>
      <c r="H82" s="6" t="s">
        <v>12</v>
      </c>
      <c r="I82" s="23">
        <f>IF(L39&gt;0,I81/L39,0)</f>
        <v>7.5986608491316803</v>
      </c>
      <c r="J82" s="23">
        <f>IF(M39&gt;0,J81/M39,0)</f>
        <v>17.016221110988798</v>
      </c>
      <c r="K82" s="23">
        <f>IF(N39&gt;0,K81/N39,0)</f>
        <v>16.523931742760102</v>
      </c>
      <c r="L82" s="23">
        <f>IF(O39&gt;0,L81/O39,0)</f>
        <v>0</v>
      </c>
      <c r="M82" s="23">
        <f>IF(P39&gt;0,M81/P39,0)</f>
        <v>8.0817273849609101</v>
      </c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 ht="14.1" customHeight="1">
      <c r="A87" s="50" t="s">
        <v>13</v>
      </c>
      <c r="B87" s="50"/>
      <c r="C87" s="50"/>
      <c r="D87" s="50"/>
      <c r="E87" s="50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 ht="12.75" customHeight="1">
      <c r="A88" s="50"/>
      <c r="B88" s="50"/>
      <c r="C88" s="50"/>
      <c r="D88" s="50"/>
      <c r="E88" s="50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31"/>
      <c r="B89" s="3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51" t="s">
        <v>14</v>
      </c>
      <c r="B91" s="52" t="s">
        <v>15</v>
      </c>
      <c r="C91" s="52" t="s">
        <v>16</v>
      </c>
      <c r="D91" s="52" t="s">
        <v>17</v>
      </c>
      <c r="E91" s="52" t="s">
        <v>18</v>
      </c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51"/>
      <c r="B92" s="51"/>
      <c r="C92" s="51"/>
      <c r="D92" s="51"/>
      <c r="E92" s="52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1"/>
      <c r="B93" s="5"/>
      <c r="C93" s="5"/>
      <c r="D93" s="5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8">
      <c r="A94" s="32">
        <v>0</v>
      </c>
      <c r="B94" s="33">
        <f>L$39</f>
        <v>69885.345889999997</v>
      </c>
      <c r="C94" s="34">
        <f>$B$82</f>
        <v>10.199999999999999</v>
      </c>
      <c r="D94" s="34">
        <f>$I$82</f>
        <v>7.6</v>
      </c>
      <c r="E94" s="33">
        <f>B94*D94</f>
        <v>531128.62875999999</v>
      </c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8">
      <c r="A95" s="32">
        <v>1</v>
      </c>
      <c r="B95" s="33">
        <f>M$39</f>
        <v>3704.87869</v>
      </c>
      <c r="C95" s="34">
        <f>$C$82</f>
        <v>13.8</v>
      </c>
      <c r="D95" s="34">
        <f>$J$82</f>
        <v>17</v>
      </c>
      <c r="E95" s="33">
        <f>B95*D95</f>
        <v>62982.937729999998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>
        <v>2</v>
      </c>
      <c r="B96" s="33">
        <f>N$39</f>
        <v>77.948419999999999</v>
      </c>
      <c r="C96" s="34">
        <f>$D$82</f>
        <v>13.8</v>
      </c>
      <c r="D96" s="34">
        <f>$K$82</f>
        <v>16.5</v>
      </c>
      <c r="E96" s="33">
        <f>B96*D96</f>
        <v>1286.1489300000001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>
        <v>3</v>
      </c>
      <c r="B97" s="33">
        <f>O$39</f>
        <v>0</v>
      </c>
      <c r="C97" s="34">
        <f>$E$82</f>
        <v>0</v>
      </c>
      <c r="D97" s="34">
        <f>$L$82</f>
        <v>0</v>
      </c>
      <c r="E97" s="33">
        <f>B97*D97</f>
        <v>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32" t="s">
        <v>6</v>
      </c>
      <c r="B98" s="33">
        <f>SUM(B94:B97)</f>
        <v>73668.172999999995</v>
      </c>
      <c r="C98" s="34">
        <f>$F$82</f>
        <v>10.4</v>
      </c>
      <c r="D98" s="34">
        <f>$M$82</f>
        <v>8.1</v>
      </c>
      <c r="E98" s="33">
        <f>SUM(E94:E97)</f>
        <v>595397.71542000002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2" t="s">
        <v>1</v>
      </c>
      <c r="B99" s="35">
        <f>$I$2</f>
        <v>498151</v>
      </c>
      <c r="C99" s="5"/>
      <c r="D99" s="5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 ht="22.5">
      <c r="A100" s="36" t="s">
        <v>19</v>
      </c>
      <c r="B100" s="33">
        <f>IF(E98&gt;0,$I$2/E98,"")</f>
        <v>0.83667000000000002</v>
      </c>
      <c r="C100" s="5"/>
      <c r="D100" s="5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</sheetData>
  <sheetProtection selectLockedCells="1" selectUnlockedCells="1"/>
  <mergeCells count="12">
    <mergeCell ref="A87:E88"/>
    <mergeCell ref="A91:A92"/>
    <mergeCell ref="B91:B92"/>
    <mergeCell ref="C91:C92"/>
    <mergeCell ref="D91:D92"/>
    <mergeCell ref="E91:E92"/>
    <mergeCell ref="A1:F1"/>
    <mergeCell ref="H1:I1"/>
    <mergeCell ref="B4:F4"/>
    <mergeCell ref="L4:P4"/>
    <mergeCell ref="B43:D43"/>
    <mergeCell ref="I43:K4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2017-12-13T17:46:43Z</dcterms:created>
  <dcterms:modified xsi:type="dcterms:W3CDTF">2017-12-13T18:37:43Z</dcterms:modified>
</cp:coreProperties>
</file>