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18" firstSheet="0" activeTab="0"/>
  </bookViews>
  <sheets>
    <sheet name="4Q" sheetId="1" state="visible" r:id="rId2"/>
  </sheets>
  <calcPr iterateCount="1" refMode="A1" iterate="true" iterateDelta="0.0001"/>
</workbook>
</file>

<file path=xl/sharedStrings.xml><?xml version="1.0" encoding="utf-8"?>
<sst xmlns="http://schemas.openxmlformats.org/spreadsheetml/2006/main" count="43" uniqueCount="23">
  <si>
    <t>CUARTO TRIMESTRE</t>
  </si>
  <si>
    <t>DISTRIBUCION TALLAS</t>
  </si>
  <si>
    <t>CAPTURA (kg)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</si>
  <si>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</si>
  <si>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</si>
  <si>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</si>
  <si>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</si>
  <si>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</si>
  <si>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</si>
  <si>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</si>
  <si>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</si>
  <si>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</si>
  <si>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</si>
  <si>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</si>
  <si>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>BOQUERÓN 2015
 CAPTURAS POR EDAD</t>
  </si>
  <si>
    <t>EDAD</t>
  </si>
  <si>
    <r>
      <t xml:space="preserve">C (N) x10</t>
    </r>
    <r>
      <rPr>
        <b val="true"/>
        <vertAlign val="superscript"/>
        <sz val="11"/>
        <rFont val="MS Sans"/>
        <family val="2"/>
        <charset val="1"/>
      </rPr>
      <t xml:space="preserve">3</t>
    </r>
  </si>
  <si>
    <t>L (cm)</t>
  </si>
  <si>
    <t>W (g)</t>
  </si>
  <si>
    <t>SOP</t>
  </si>
  <si>
    <t>W (Kg)</t>
  </si>
  <si>
    <t>CAPTURA</t>
  </si>
  <si>
    <t>FACTOR
SOP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</si>
</sst>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"/>
    <numFmt numFmtId="166" formatCode="0"/>
    <numFmt numFmtId="167" formatCode="0.000000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6"/>
      <name val="MS Sans"/>
      <family val="2"/>
      <charset val="1"/>
    </font>
    <font>
      <sz val="8"/>
      <name val="Arial"/>
      <family val="2"/>
      <charset val="1"/>
    </font>
    <font>
      <sz val="8"/>
      <name val="MS Sans"/>
      <family val="2"/>
      <charset val="1"/>
    </font>
    <font>
      <sz val="10"/>
      <name val="MS Sans"/>
      <family val="2"/>
      <charset val="1"/>
    </font>
    <font>
      <b val="true"/>
      <sz val="12"/>
      <name val="MS Sans"/>
      <family val="2"/>
      <charset val="1"/>
    </font>
    <font>
      <b val="true"/>
      <sz val="8"/>
      <name val="MS Sans"/>
      <family val="2"/>
      <charset val="1"/>
    </font>
    <font>
      <b val="true"/>
      <sz val="8"/>
      <name val="Arial"/>
      <family val="2"/>
      <charset val="1"/>
    </font>
    <font>
      <b val="true"/>
      <vertAlign val="superscript"/>
      <sz val="11"/>
      <name val="MS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141312"/>
      </left>
      <right/>
      <top style="thin">
        <color rgb="FF141312"/>
      </top>
      <bottom style="thin">
        <color rgb="FF141312"/>
      </bottom>
      <diagonal/>
    </border>
    <border diagonalUp="false" diagonalDown="false">
      <left/>
      <right/>
      <top style="thin">
        <color rgb="FF141312"/>
      </top>
      <bottom style="thin">
        <color rgb="FF141312"/>
      </bottom>
      <diagonal/>
    </border>
    <border diagonalUp="false" diagonalDown="false">
      <left style="thin">
        <color rgb="FF141312"/>
      </left>
      <right style="thin">
        <color rgb="FF141312"/>
      </right>
      <top style="thin">
        <color rgb="FF141312"/>
      </top>
      <bottom style="thin">
        <color rgb="FF141312"/>
      </bottom>
      <diagonal/>
    </border>
    <border diagonalUp="false" diagonalDown="false">
      <left style="thin">
        <color rgb="FF141312"/>
      </left>
      <right style="thin">
        <color rgb="FF141312"/>
      </right>
      <top style="thin">
        <color rgb="FF141312"/>
      </top>
      <bottom/>
      <diagonal/>
    </border>
    <border diagonalUp="false" diagonalDown="false">
      <left style="thin">
        <color rgb="FF141312"/>
      </left>
      <right style="thin">
        <color rgb="FF141312"/>
      </right>
      <top/>
      <bottom/>
      <diagonal/>
    </border>
    <border diagonalUp="false" diagonalDown="false">
      <left/>
      <right style="thin">
        <color rgb="FF141312"/>
      </right>
      <top/>
      <bottom/>
      <diagonal/>
    </border>
    <border diagonalUp="false" diagonalDown="false">
      <left style="thin">
        <color rgb="FF141312"/>
      </left>
      <right/>
      <top/>
      <bottom/>
      <diagonal/>
    </border>
    <border diagonalUp="false" diagonalDown="false">
      <left/>
      <right style="thin">
        <color rgb="FF141312"/>
      </right>
      <top style="thin">
        <color rgb="FF141312"/>
      </top>
      <bottom style="thin">
        <color rgb="FF141312"/>
      </bottom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1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ampo de la tabla dinámica" xfId="20" builtinId="54" customBuiltin="true"/>
    <cellStyle name="Categoría de la tabla dinámica" xfId="21" builtinId="54" customBuiltin="true"/>
    <cellStyle name="Categoría del Piloto de Datos" xfId="22" builtinId="54" customBuiltin="true"/>
    <cellStyle name="Esquina de la tabla dinámica" xfId="23" builtinId="54" customBuiltin="true"/>
    <cellStyle name="Piloto de Datos Campo" xfId="24" builtinId="54" customBuiltin="true"/>
    <cellStyle name="Piloto de Datos Resultado" xfId="25" builtinId="54" customBuiltin="true"/>
    <cellStyle name="Piloto de Datos Título" xfId="26" builtinId="54" customBuiltin="true"/>
    <cellStyle name="Piloto de Datos Valor" xfId="27" builtinId="54" customBuiltin="true"/>
    <cellStyle name="Piloto de Datos Ángulo" xfId="28" builtinId="54" customBuiltin="true"/>
    <cellStyle name="Resultado de la tabla dinámica" xfId="29" builtinId="54" customBuiltin="true"/>
    <cellStyle name="Título de la tabla dinámica" xfId="30" builtinId="54" customBuiltin="true"/>
    <cellStyle name="Valor de la tabla dinámica" xfId="3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141312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RowHeight="12.75"/>
  <cols>
    <col collapsed="false" hidden="false" max="1" min="1" style="1" width="9"/>
    <col collapsed="false" hidden="false" max="2" min="2" style="1" width="12.1377551020408"/>
    <col collapsed="false" hidden="false" max="3" min="3" style="1" width="11.4183673469388"/>
    <col collapsed="false" hidden="false" max="4" min="4" style="1" width="9.70918367346939"/>
    <col collapsed="false" hidden="false" max="5" min="5" style="1" width="12.1377551020408"/>
    <col collapsed="false" hidden="false" max="6" min="6" style="1" width="11.4183673469388"/>
    <col collapsed="false" hidden="false" max="7" min="7" style="1" width="11.5714285714286"/>
    <col collapsed="false" hidden="false" max="8" min="8" style="1" width="8.56632653061224"/>
    <col collapsed="false" hidden="false" max="9" min="9" style="1" width="10.5765306122449"/>
    <col collapsed="false" hidden="false" max="10" min="10" style="1" width="11.4183673469388"/>
    <col collapsed="false" hidden="false" max="12" min="11" style="1" width="9.70918367346939"/>
    <col collapsed="false" hidden="false" max="13" min="13" style="1" width="10.5765306122449"/>
    <col collapsed="false" hidden="false" max="14" min="14" style="1" width="8.85714285714286"/>
    <col collapsed="false" hidden="false" max="15" min="15" style="1" width="11.4183673469388"/>
    <col collapsed="false" hidden="false" max="16" min="16" style="1" width="10.9948979591837"/>
    <col collapsed="false" hidden="false" max="1025" min="17" style="1" width="11.5714285714286"/>
  </cols>
  <sheetData>
    <row r="1" customFormat="false" ht="20.25" hidden="false" customHeight="false" outlineLevel="0" collapsed="false">
      <c r="A1" s="2" t="s">
        <v>0</v>
      </c>
      <c r="B1" s="2"/>
      <c r="C1" s="2"/>
      <c r="D1" s="2"/>
      <c r="E1" s="2"/>
      <c r="F1" s="2"/>
      <c r="G1" s="3"/>
      <c r="H1" s="4" t="s">
        <v>1</v>
      </c>
      <c r="I1" s="4"/>
      <c r="J1" s="3"/>
      <c r="K1" s="3"/>
      <c r="L1" s="0"/>
      <c r="M1" s="4"/>
      <c r="N1" s="4"/>
      <c r="O1" s="3"/>
      <c r="P1" s="5"/>
      <c r="Q1" s="5"/>
      <c r="R1" s="5"/>
    </row>
    <row r="2" customFormat="false" ht="12.75" hidden="false" customHeight="false" outlineLevel="0" collapsed="false">
      <c r="A2" s="3"/>
      <c r="B2" s="3"/>
      <c r="C2" s="3"/>
      <c r="D2" s="3"/>
      <c r="E2" s="3"/>
      <c r="F2" s="3"/>
      <c r="G2" s="3"/>
      <c r="H2" s="3" t="s">
        <v>2</v>
      </c>
      <c r="I2" s="3" t="n">
        <v>3779710.3407577</v>
      </c>
      <c r="J2" s="3"/>
      <c r="K2" s="3"/>
      <c r="L2" s="3"/>
      <c r="M2" s="3"/>
      <c r="N2" s="3"/>
      <c r="O2" s="3"/>
      <c r="P2" s="5"/>
      <c r="Q2" s="5"/>
      <c r="R2" s="5"/>
    </row>
    <row r="3" customFormat="false" ht="12.7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5"/>
      <c r="Q3" s="5"/>
      <c r="R3" s="5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3"/>
      <c r="H4" s="6" t="s">
        <v>3</v>
      </c>
      <c r="I4" s="3"/>
      <c r="J4" s="3"/>
      <c r="K4" s="6" t="s">
        <v>3</v>
      </c>
      <c r="L4" s="4" t="s">
        <v>5</v>
      </c>
      <c r="M4" s="4"/>
      <c r="N4" s="4"/>
      <c r="O4" s="4"/>
      <c r="P4" s="4"/>
      <c r="Q4" s="5"/>
      <c r="R4" s="5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3"/>
      <c r="H5" s="6" t="s">
        <v>6</v>
      </c>
      <c r="I5" s="6" t="s">
        <v>8</v>
      </c>
      <c r="J5" s="3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  <c r="Q5" s="5"/>
      <c r="R5" s="5"/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3"/>
      <c r="H6" s="15" t="n">
        <v>3.75</v>
      </c>
      <c r="I6" s="16"/>
      <c r="J6" s="3"/>
      <c r="K6" s="15" t="n">
        <v>3.75</v>
      </c>
      <c r="L6" s="17" t="n">
        <f aca="false">IF($F6&gt;0,($I6/1000)*(B6/$F6),0)</f>
        <v>0</v>
      </c>
      <c r="M6" s="17" t="n">
        <f aca="false">IF($F6&gt;0,($I6/1000)*(C6/$F6),0)</f>
        <v>0</v>
      </c>
      <c r="N6" s="17" t="n">
        <f aca="false">IF($F6&gt;0,($I6/1000)*(D6/$F6),0)</f>
        <v>0</v>
      </c>
      <c r="O6" s="17" t="n">
        <f aca="false">IF($F6&gt;0,($I6/1000)*(E6/$F6),0)</f>
        <v>0</v>
      </c>
      <c r="P6" s="18" t="n">
        <f aca="false">SUM(L6:O6)</f>
        <v>0</v>
      </c>
      <c r="Q6" s="5"/>
      <c r="R6" s="5"/>
    </row>
    <row r="7" customFormat="false" ht="12.75" hidden="false" customHeight="false" outlineLevel="0" collapsed="false">
      <c r="A7" s="15" t="n">
        <v>4.25</v>
      </c>
      <c r="B7" s="13"/>
      <c r="C7" s="13"/>
      <c r="D7" s="13"/>
      <c r="E7" s="13"/>
      <c r="F7" s="14" t="n">
        <f aca="false">SUM(B7:E7)</f>
        <v>0</v>
      </c>
      <c r="G7" s="3"/>
      <c r="H7" s="15" t="n">
        <v>4.25</v>
      </c>
      <c r="I7" s="16"/>
      <c r="J7" s="3"/>
      <c r="K7" s="15" t="n">
        <v>4.25</v>
      </c>
      <c r="L7" s="17" t="n">
        <f aca="false">IF($F7&gt;0,($I7/1000)*(B7/$F7),0)</f>
        <v>0</v>
      </c>
      <c r="M7" s="17" t="n">
        <f aca="false">IF($F7&gt;0,($I7/1000)*(C7/$F7),0)</f>
        <v>0</v>
      </c>
      <c r="N7" s="17" t="n">
        <f aca="false">IF($F7&gt;0,($I7/1000)*(D7/$F7),0)</f>
        <v>0</v>
      </c>
      <c r="O7" s="17" t="n">
        <f aca="false">IF($F7&gt;0,($I7/1000)*(E7/$F7),0)</f>
        <v>0</v>
      </c>
      <c r="P7" s="18" t="n">
        <f aca="false">SUM(L7:O7)</f>
        <v>0</v>
      </c>
      <c r="Q7" s="5"/>
      <c r="R7" s="5"/>
    </row>
    <row r="8" customFormat="false" ht="12.8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3"/>
      <c r="H8" s="15" t="n">
        <v>4.75</v>
      </c>
      <c r="I8" s="16"/>
      <c r="J8" s="3"/>
      <c r="K8" s="15" t="n">
        <v>4.75</v>
      </c>
      <c r="L8" s="17" t="n">
        <f aca="false">IF($F8&gt;0,($I8/1000)*(B8/$F8),0)</f>
        <v>0</v>
      </c>
      <c r="M8" s="17" t="n">
        <f aca="false">IF($F8&gt;0,($I8/1000)*(C8/$F8),0)</f>
        <v>0</v>
      </c>
      <c r="N8" s="17" t="n">
        <f aca="false">IF($F8&gt;0,($I8/1000)*(D8/$F8),0)</f>
        <v>0</v>
      </c>
      <c r="O8" s="17" t="n">
        <f aca="false">IF($F8&gt;0,($I8/1000)*(E8/$F8),0)</f>
        <v>0</v>
      </c>
      <c r="P8" s="18" t="n">
        <f aca="false">SUM(L8:O8)</f>
        <v>0</v>
      </c>
      <c r="Q8" s="5"/>
      <c r="R8" s="5"/>
    </row>
    <row r="9" customFormat="false" ht="12.75" hidden="false" customHeight="false" outlineLevel="0" collapsed="false">
      <c r="A9" s="15" t="n">
        <v>5.25</v>
      </c>
      <c r="B9" s="13"/>
      <c r="C9" s="13"/>
      <c r="D9" s="13"/>
      <c r="E9" s="13"/>
      <c r="F9" s="14" t="n">
        <f aca="false">SUM(B9:E9)</f>
        <v>0</v>
      </c>
      <c r="G9" s="19"/>
      <c r="H9" s="15" t="n">
        <v>5.25</v>
      </c>
      <c r="I9" s="16"/>
      <c r="J9" s="3"/>
      <c r="K9" s="15" t="n">
        <v>5.25</v>
      </c>
      <c r="L9" s="17" t="n">
        <f aca="false">IF($F9&gt;0,($I9/1000)*(B9/$F9),0)</f>
        <v>0</v>
      </c>
      <c r="M9" s="17" t="n">
        <f aca="false">IF($F9&gt;0,($I9/1000)*(C9/$F9),0)</f>
        <v>0</v>
      </c>
      <c r="N9" s="17" t="n">
        <f aca="false">IF($F9&gt;0,($I9/1000)*(D9/$F9),0)</f>
        <v>0</v>
      </c>
      <c r="O9" s="17" t="n">
        <f aca="false">IF($F9&gt;0,($I9/1000)*(E9/$F9),0)</f>
        <v>0</v>
      </c>
      <c r="P9" s="18" t="n">
        <f aca="false">SUM(L9:O9)</f>
        <v>0</v>
      </c>
      <c r="Q9" s="5"/>
      <c r="R9" s="5"/>
    </row>
    <row r="10" customFormat="false" ht="12.75" hidden="false" customHeight="false" outlineLevel="0" collapsed="false">
      <c r="A10" s="12" t="n">
        <v>5.75</v>
      </c>
      <c r="B10" s="20" t="n">
        <v>1</v>
      </c>
      <c r="C10" s="13"/>
      <c r="D10" s="13"/>
      <c r="E10" s="13"/>
      <c r="F10" s="14" t="n">
        <f aca="false">SUM(B10:E10)</f>
        <v>1</v>
      </c>
      <c r="G10" s="3"/>
      <c r="H10" s="15" t="n">
        <v>5.75</v>
      </c>
      <c r="I10" s="5" t="n">
        <v>4058523</v>
      </c>
      <c r="J10" s="3"/>
      <c r="K10" s="15" t="n">
        <v>5.75</v>
      </c>
      <c r="L10" s="17" t="n">
        <f aca="false">IF($F10&gt;0,($I10/1000)*(B10/$F10),0)</f>
        <v>4058.523</v>
      </c>
      <c r="M10" s="17" t="n">
        <f aca="false">IF($F10&gt;0,($I10/1000)*(C10/$F10),0)</f>
        <v>0</v>
      </c>
      <c r="N10" s="17" t="n">
        <f aca="false">IF($F10&gt;0,($I10/1000)*(D10/$F10),0)</f>
        <v>0</v>
      </c>
      <c r="O10" s="17" t="n">
        <f aca="false">IF($F10&gt;0,($I10/1000)*(E10/$F10),0)</f>
        <v>0</v>
      </c>
      <c r="P10" s="18" t="n">
        <f aca="false">SUM(L10:O10)</f>
        <v>4058.523</v>
      </c>
      <c r="Q10" s="5"/>
      <c r="R10" s="5"/>
    </row>
    <row r="11" customFormat="false" ht="12.75" hidden="false" customHeight="false" outlineLevel="0" collapsed="false">
      <c r="A11" s="15" t="n">
        <v>6.25</v>
      </c>
      <c r="B11" s="20" t="n">
        <v>1</v>
      </c>
      <c r="C11" s="13"/>
      <c r="D11" s="13"/>
      <c r="E11" s="13"/>
      <c r="F11" s="14" t="n">
        <f aca="false">SUM(B11:E11)</f>
        <v>1</v>
      </c>
      <c r="G11" s="3"/>
      <c r="H11" s="15" t="n">
        <v>6.25</v>
      </c>
      <c r="I11" s="5" t="n">
        <v>14797068</v>
      </c>
      <c r="J11" s="3"/>
      <c r="K11" s="15" t="n">
        <v>6.25</v>
      </c>
      <c r="L11" s="17" t="n">
        <f aca="false">IF($F11&gt;0,($I11/1000)*(B11/$F11),0)</f>
        <v>14797.068</v>
      </c>
      <c r="M11" s="17" t="n">
        <f aca="false">IF($F11&gt;0,($I11/1000)*(C11/$F11),0)</f>
        <v>0</v>
      </c>
      <c r="N11" s="17" t="n">
        <f aca="false">IF($F11&gt;0,($I11/1000)*(D11/$F11),0)</f>
        <v>0</v>
      </c>
      <c r="O11" s="17" t="n">
        <f aca="false">IF($F11&gt;0,($I11/1000)*(E11/$F11),0)</f>
        <v>0</v>
      </c>
      <c r="P11" s="18" t="n">
        <f aca="false">SUM(L11:O11)</f>
        <v>14797.068</v>
      </c>
      <c r="Q11" s="5"/>
      <c r="R11" s="5"/>
    </row>
    <row r="12" customFormat="false" ht="12.75" hidden="false" customHeight="false" outlineLevel="0" collapsed="false">
      <c r="A12" s="12" t="n">
        <v>6.75</v>
      </c>
      <c r="B12" s="20" t="n">
        <v>1</v>
      </c>
      <c r="C12" s="13"/>
      <c r="D12" s="13"/>
      <c r="E12" s="13"/>
      <c r="F12" s="14" t="n">
        <f aca="false">SUM(B12:E12)</f>
        <v>1</v>
      </c>
      <c r="G12" s="3"/>
      <c r="H12" s="15" t="n">
        <v>6.75</v>
      </c>
      <c r="I12" s="5" t="n">
        <v>14154737.410874</v>
      </c>
      <c r="J12" s="3"/>
      <c r="K12" s="15" t="n">
        <v>6.75</v>
      </c>
      <c r="L12" s="17" t="n">
        <f aca="false">IF($F12&gt;0,($I12/1000)*(B12/$F12),0)</f>
        <v>14154.737410874</v>
      </c>
      <c r="M12" s="17" t="n">
        <f aca="false">IF($F12&gt;0,($I12/1000)*(C12/$F12),0)</f>
        <v>0</v>
      </c>
      <c r="N12" s="17" t="n">
        <f aca="false">IF($F12&gt;0,($I12/1000)*(D12/$F12),0)</f>
        <v>0</v>
      </c>
      <c r="O12" s="17" t="n">
        <f aca="false">IF($F12&gt;0,($I12/1000)*(E12/$F12),0)</f>
        <v>0</v>
      </c>
      <c r="P12" s="18" t="n">
        <f aca="false">SUM(L12:O12)</f>
        <v>14154.737410874</v>
      </c>
      <c r="Q12" s="5"/>
      <c r="R12" s="21"/>
    </row>
    <row r="13" customFormat="false" ht="12.75" hidden="false" customHeight="false" outlineLevel="0" collapsed="false">
      <c r="A13" s="15" t="n">
        <v>7.25</v>
      </c>
      <c r="B13" s="13" t="n">
        <v>2</v>
      </c>
      <c r="C13" s="13"/>
      <c r="D13" s="13"/>
      <c r="E13" s="13"/>
      <c r="F13" s="14" t="n">
        <f aca="false">SUM(B13:E13)</f>
        <v>2</v>
      </c>
      <c r="G13" s="3"/>
      <c r="H13" s="15" t="n">
        <v>7.25</v>
      </c>
      <c r="I13" s="5" t="n">
        <v>11680181.579091</v>
      </c>
      <c r="J13" s="3"/>
      <c r="K13" s="15" t="n">
        <v>7.25</v>
      </c>
      <c r="L13" s="17" t="n">
        <f aca="false">IF($F13&gt;0,($I13/1000)*(B13/$F13),0)</f>
        <v>11680.181579091</v>
      </c>
      <c r="M13" s="17" t="n">
        <f aca="false">IF($F13&gt;0,($I13/1000)*(C13/$F13),0)</f>
        <v>0</v>
      </c>
      <c r="N13" s="17" t="n">
        <f aca="false">IF($F13&gt;0,($I13/1000)*(D13/$F13),0)</f>
        <v>0</v>
      </c>
      <c r="O13" s="17" t="n">
        <f aca="false">IF($F13&gt;0,($I13/1000)*(E13/$F13),0)</f>
        <v>0</v>
      </c>
      <c r="P13" s="18" t="n">
        <f aca="false">SUM(L13:O13)</f>
        <v>11680.181579091</v>
      </c>
      <c r="Q13" s="5"/>
      <c r="R13" s="21"/>
    </row>
    <row r="14" customFormat="false" ht="12.75" hidden="false" customHeight="false" outlineLevel="0" collapsed="false">
      <c r="A14" s="12" t="n">
        <v>7.75</v>
      </c>
      <c r="B14" s="13" t="n">
        <v>6</v>
      </c>
      <c r="C14" s="13"/>
      <c r="D14" s="13"/>
      <c r="E14" s="13"/>
      <c r="F14" s="14" t="n">
        <f aca="false">SUM(B14:E14)</f>
        <v>6</v>
      </c>
      <c r="G14" s="3"/>
      <c r="H14" s="15" t="n">
        <v>7.75</v>
      </c>
      <c r="I14" s="5" t="n">
        <v>62564714.9444579</v>
      </c>
      <c r="J14" s="16"/>
      <c r="K14" s="15" t="n">
        <v>7.75</v>
      </c>
      <c r="L14" s="17" t="n">
        <f aca="false">IF($F14&gt;0,($I14/1000)*(B14/$F14),0)</f>
        <v>62564.7149444579</v>
      </c>
      <c r="M14" s="17" t="n">
        <f aca="false">IF($F14&gt;0,($I14/1000)*(C14/$F14),0)</f>
        <v>0</v>
      </c>
      <c r="N14" s="17" t="n">
        <f aca="false">IF($F14&gt;0,($I14/1000)*(D14/$F14),0)</f>
        <v>0</v>
      </c>
      <c r="O14" s="17" t="n">
        <f aca="false">IF($F14&gt;0,($I14/1000)*(E14/$F14),0)</f>
        <v>0</v>
      </c>
      <c r="P14" s="18" t="n">
        <f aca="false">SUM(L14:O14)</f>
        <v>62564.7149444579</v>
      </c>
      <c r="Q14" s="5"/>
      <c r="R14" s="21"/>
    </row>
    <row r="15" customFormat="false" ht="12.75" hidden="false" customHeight="false" outlineLevel="0" collapsed="false">
      <c r="A15" s="15" t="n">
        <v>8.25</v>
      </c>
      <c r="B15" s="13" t="n">
        <v>23</v>
      </c>
      <c r="C15" s="13"/>
      <c r="D15" s="13"/>
      <c r="E15" s="13"/>
      <c r="F15" s="14" t="n">
        <f aca="false">SUM(B15:E15)</f>
        <v>23</v>
      </c>
      <c r="G15" s="3"/>
      <c r="H15" s="15" t="n">
        <v>8.25</v>
      </c>
      <c r="I15" s="5" t="n">
        <v>69863910.7596268</v>
      </c>
      <c r="J15" s="16"/>
      <c r="K15" s="15" t="n">
        <v>8.25</v>
      </c>
      <c r="L15" s="17" t="n">
        <f aca="false">IF($F15&gt;0,($I15/1000)*(B15/$F15),0)</f>
        <v>69863.9107596268</v>
      </c>
      <c r="M15" s="17" t="n">
        <f aca="false">IF($F15&gt;0,($I15/1000)*(C15/$F15),0)</f>
        <v>0</v>
      </c>
      <c r="N15" s="17" t="n">
        <f aca="false">IF($F15&gt;0,($I15/1000)*(D15/$F15),0)</f>
        <v>0</v>
      </c>
      <c r="O15" s="17" t="n">
        <f aca="false">IF($F15&gt;0,($I15/1000)*(E15/$F15),0)</f>
        <v>0</v>
      </c>
      <c r="P15" s="18" t="n">
        <f aca="false">SUM(L15:O15)</f>
        <v>69863.9107596268</v>
      </c>
      <c r="Q15" s="5"/>
      <c r="R15" s="21"/>
    </row>
    <row r="16" customFormat="false" ht="12.75" hidden="false" customHeight="false" outlineLevel="0" collapsed="false">
      <c r="A16" s="12" t="n">
        <v>8.75</v>
      </c>
      <c r="B16" s="13" t="n">
        <v>29</v>
      </c>
      <c r="C16" s="0"/>
      <c r="D16" s="0"/>
      <c r="E16" s="13"/>
      <c r="F16" s="14" t="n">
        <f aca="false">SUM(B16:E16)</f>
        <v>29</v>
      </c>
      <c r="G16" s="3"/>
      <c r="H16" s="15" t="n">
        <v>8.75</v>
      </c>
      <c r="I16" s="5" t="n">
        <v>81740786.1039027</v>
      </c>
      <c r="J16" s="16"/>
      <c r="K16" s="15" t="n">
        <v>8.75</v>
      </c>
      <c r="L16" s="17" t="n">
        <f aca="false">IF($F16&gt;0,($I16/1000)*(B16/$F16),0)</f>
        <v>81740.7861039027</v>
      </c>
      <c r="M16" s="17" t="n">
        <f aca="false">IF($F16&gt;0,($I16/1000)*(C16/$F16),0)</f>
        <v>0</v>
      </c>
      <c r="N16" s="17" t="n">
        <f aca="false">IF($F16&gt;0,($I16/1000)*(D16/$F16),0)</f>
        <v>0</v>
      </c>
      <c r="O16" s="17" t="n">
        <f aca="false">IF($F16&gt;0,($I16/1000)*(E16/$F16),0)</f>
        <v>0</v>
      </c>
      <c r="P16" s="18" t="n">
        <f aca="false">SUM(L16:O16)</f>
        <v>81740.7861039027</v>
      </c>
      <c r="Q16" s="5"/>
      <c r="R16" s="21"/>
    </row>
    <row r="17" customFormat="false" ht="12.75" hidden="false" customHeight="false" outlineLevel="0" collapsed="false">
      <c r="A17" s="15" t="n">
        <v>9.25</v>
      </c>
      <c r="B17" s="13" t="n">
        <v>39</v>
      </c>
      <c r="C17" s="0"/>
      <c r="D17" s="0"/>
      <c r="E17" s="13"/>
      <c r="F17" s="14" t="n">
        <f aca="false">SUM(B17:E17)</f>
        <v>39</v>
      </c>
      <c r="G17" s="3"/>
      <c r="H17" s="15" t="n">
        <v>9.25</v>
      </c>
      <c r="I17" s="5" t="n">
        <v>77578450.1983008</v>
      </c>
      <c r="J17" s="16"/>
      <c r="K17" s="15" t="n">
        <v>9.25</v>
      </c>
      <c r="L17" s="17" t="n">
        <f aca="false">IF($F17&gt;0,($I17/1000)*(B17/$F17),0)</f>
        <v>77578.4501983008</v>
      </c>
      <c r="M17" s="17" t="n">
        <f aca="false">IF($F17&gt;0,($I17/1000)*(C17/$F17),0)</f>
        <v>0</v>
      </c>
      <c r="N17" s="17" t="n">
        <f aca="false">IF($F17&gt;0,($I17/1000)*(D17/$F17),0)</f>
        <v>0</v>
      </c>
      <c r="O17" s="17" t="n">
        <f aca="false">IF($F17&gt;0,($I17/1000)*(E17/$F17),0)</f>
        <v>0</v>
      </c>
      <c r="P17" s="18" t="n">
        <f aca="false">SUM(L17:O17)</f>
        <v>77578.4501983008</v>
      </c>
      <c r="Q17" s="5"/>
      <c r="R17" s="21"/>
    </row>
    <row r="18" customFormat="false" ht="12.75" hidden="false" customHeight="false" outlineLevel="0" collapsed="false">
      <c r="A18" s="12" t="n">
        <v>9.75</v>
      </c>
      <c r="B18" s="13" t="n">
        <v>45</v>
      </c>
      <c r="C18" s="0"/>
      <c r="D18" s="0"/>
      <c r="E18" s="13"/>
      <c r="F18" s="14" t="n">
        <f aca="false">SUM(B18:E18)</f>
        <v>45</v>
      </c>
      <c r="G18" s="3"/>
      <c r="H18" s="15" t="n">
        <v>9.75</v>
      </c>
      <c r="I18" s="5" t="n">
        <v>46564030.6194922</v>
      </c>
      <c r="J18" s="16"/>
      <c r="K18" s="15" t="n">
        <v>9.75</v>
      </c>
      <c r="L18" s="17" t="n">
        <f aca="false">IF($F18&gt;0,($I18/1000)*(B18/$F18),0)</f>
        <v>46564.0306194922</v>
      </c>
      <c r="M18" s="17" t="n">
        <f aca="false">IF($F18&gt;0,($I18/1000)*(C18/$F18),0)</f>
        <v>0</v>
      </c>
      <c r="N18" s="17" t="n">
        <f aca="false">IF($F18&gt;0,($I18/1000)*(D18/$F18),0)</f>
        <v>0</v>
      </c>
      <c r="O18" s="17" t="n">
        <f aca="false">IF($F18&gt;0,($I18/1000)*(E18/$F18),0)</f>
        <v>0</v>
      </c>
      <c r="P18" s="18" t="n">
        <f aca="false">SUM(L18:O18)</f>
        <v>46564.0306194922</v>
      </c>
      <c r="Q18" s="5"/>
      <c r="R18" s="21"/>
    </row>
    <row r="19" customFormat="false" ht="12.75" hidden="false" customHeight="false" outlineLevel="0" collapsed="false">
      <c r="A19" s="15" t="n">
        <v>10.25</v>
      </c>
      <c r="B19" s="13" t="n">
        <v>41</v>
      </c>
      <c r="C19" s="0"/>
      <c r="D19" s="0"/>
      <c r="E19" s="13"/>
      <c r="F19" s="14" t="n">
        <f aca="false">SUM(B19:E19)</f>
        <v>41</v>
      </c>
      <c r="G19" s="3"/>
      <c r="H19" s="15" t="n">
        <v>10.25</v>
      </c>
      <c r="I19" s="5" t="n">
        <v>17937583.9577014</v>
      </c>
      <c r="J19" s="16"/>
      <c r="K19" s="15" t="n">
        <v>10.25</v>
      </c>
      <c r="L19" s="17" t="n">
        <f aca="false">IF($F19&gt;0,($I19/1000)*(B19/$F19),0)</f>
        <v>17937.5839577014</v>
      </c>
      <c r="M19" s="17" t="n">
        <f aca="false">IF($F19&gt;0,($I19/1000)*(C19/$F19),0)</f>
        <v>0</v>
      </c>
      <c r="N19" s="17" t="n">
        <f aca="false">IF($F19&gt;0,($I19/1000)*(D19/$F19),0)</f>
        <v>0</v>
      </c>
      <c r="O19" s="17" t="n">
        <f aca="false">IF($F19&gt;0,($I19/1000)*(E19/$F19),0)</f>
        <v>0</v>
      </c>
      <c r="P19" s="18" t="n">
        <f aca="false">SUM(L19:O19)</f>
        <v>17937.5839577014</v>
      </c>
      <c r="Q19" s="5"/>
      <c r="R19" s="21"/>
    </row>
    <row r="20" customFormat="false" ht="12.75" hidden="false" customHeight="false" outlineLevel="0" collapsed="false">
      <c r="A20" s="12" t="n">
        <v>10.75</v>
      </c>
      <c r="B20" s="13" t="n">
        <v>29</v>
      </c>
      <c r="C20" s="0" t="n">
        <v>1</v>
      </c>
      <c r="D20" s="0"/>
      <c r="E20" s="13"/>
      <c r="F20" s="14" t="n">
        <f aca="false">SUM(B20:E20)</f>
        <v>30</v>
      </c>
      <c r="G20" s="3"/>
      <c r="H20" s="15" t="n">
        <v>10.75</v>
      </c>
      <c r="I20" s="5" t="n">
        <v>16357053.5247331</v>
      </c>
      <c r="J20" s="16"/>
      <c r="K20" s="15" t="n">
        <v>10.75</v>
      </c>
      <c r="L20" s="17" t="n">
        <f aca="false">IF($F20&gt;0,($I20/1000)*(B20/$F20),0)</f>
        <v>15811.818407242</v>
      </c>
      <c r="M20" s="17" t="n">
        <f aca="false">IF($F20&gt;0,($I20/1000)*(C20/$F20),0)</f>
        <v>545.235117491103</v>
      </c>
      <c r="N20" s="17" t="n">
        <f aca="false">IF($F20&gt;0,($I20/1000)*(D20/$F20),0)</f>
        <v>0</v>
      </c>
      <c r="O20" s="17" t="n">
        <f aca="false">IF($F20&gt;0,($I20/1000)*(E20/$F20),0)</f>
        <v>0</v>
      </c>
      <c r="P20" s="18" t="n">
        <f aca="false">SUM(L20:O20)</f>
        <v>16357.0535247331</v>
      </c>
      <c r="Q20" s="5"/>
      <c r="R20" s="21"/>
    </row>
    <row r="21" customFormat="false" ht="12.75" hidden="false" customHeight="false" outlineLevel="0" collapsed="false">
      <c r="A21" s="15" t="n">
        <v>11.25</v>
      </c>
      <c r="B21" s="13" t="n">
        <v>35</v>
      </c>
      <c r="C21" s="0" t="n">
        <v>2</v>
      </c>
      <c r="D21" s="0"/>
      <c r="E21" s="13"/>
      <c r="F21" s="14" t="n">
        <f aca="false">SUM(B21:E21)</f>
        <v>37</v>
      </c>
      <c r="G21" s="3"/>
      <c r="H21" s="15" t="n">
        <v>11.25</v>
      </c>
      <c r="I21" s="5" t="n">
        <v>14589867.365304</v>
      </c>
      <c r="J21" s="16"/>
      <c r="K21" s="15" t="n">
        <v>11.25</v>
      </c>
      <c r="L21" s="17" t="n">
        <f aca="false">IF($F21&gt;0,($I21/1000)*(B21/$F21),0)</f>
        <v>13801.2258860984</v>
      </c>
      <c r="M21" s="17" t="n">
        <f aca="false">IF($F21&gt;0,($I21/1000)*(C21/$F21),0)</f>
        <v>788.641479205622</v>
      </c>
      <c r="N21" s="17" t="n">
        <f aca="false">IF($F21&gt;0,($I21/1000)*(D21/$F21),0)</f>
        <v>0</v>
      </c>
      <c r="O21" s="17" t="n">
        <f aca="false">IF($F21&gt;0,($I21/1000)*(E21/$F21),0)</f>
        <v>0</v>
      </c>
      <c r="P21" s="18" t="n">
        <f aca="false">SUM(L21:O21)</f>
        <v>14589.867365304</v>
      </c>
      <c r="Q21" s="5"/>
      <c r="R21" s="21"/>
    </row>
    <row r="22" customFormat="false" ht="12.75" hidden="false" customHeight="false" outlineLevel="0" collapsed="false">
      <c r="A22" s="12" t="n">
        <v>11.75</v>
      </c>
      <c r="B22" s="13" t="n">
        <v>24</v>
      </c>
      <c r="C22" s="0" t="n">
        <v>4</v>
      </c>
      <c r="D22" s="0"/>
      <c r="E22" s="13"/>
      <c r="F22" s="14" t="n">
        <f aca="false">SUM(B22:E22)</f>
        <v>28</v>
      </c>
      <c r="G22" s="16"/>
      <c r="H22" s="15" t="n">
        <v>11.75</v>
      </c>
      <c r="I22" s="5" t="n">
        <v>21706971.8830911</v>
      </c>
      <c r="J22" s="16"/>
      <c r="K22" s="15" t="n">
        <v>11.75</v>
      </c>
      <c r="L22" s="17" t="n">
        <f aca="false">IF($F22&gt;0,($I22/1000)*(B22/$F22),0)</f>
        <v>18605.9758997924</v>
      </c>
      <c r="M22" s="17" t="n">
        <f aca="false">IF($F22&gt;0,($I22/1000)*(C22/$F22),0)</f>
        <v>3100.99598329873</v>
      </c>
      <c r="N22" s="17" t="n">
        <f aca="false">IF($F22&gt;0,($I22/1000)*(D22/$F22),0)</f>
        <v>0</v>
      </c>
      <c r="O22" s="17" t="n">
        <f aca="false">IF($F22&gt;0,($I22/1000)*(E22/$F22),0)</f>
        <v>0</v>
      </c>
      <c r="P22" s="18" t="n">
        <f aca="false">SUM(L22:O22)</f>
        <v>21706.9718830911</v>
      </c>
      <c r="Q22" s="5"/>
      <c r="R22" s="21"/>
    </row>
    <row r="23" customFormat="false" ht="12.75" hidden="false" customHeight="false" outlineLevel="0" collapsed="false">
      <c r="A23" s="15" t="n">
        <v>12.25</v>
      </c>
      <c r="B23" s="13" t="n">
        <v>14</v>
      </c>
      <c r="C23" s="0" t="n">
        <v>10</v>
      </c>
      <c r="D23" s="0"/>
      <c r="E23" s="13"/>
      <c r="F23" s="14" t="n">
        <f aca="false">SUM(B23:E23)</f>
        <v>24</v>
      </c>
      <c r="G23" s="16"/>
      <c r="H23" s="15" t="n">
        <v>12.25</v>
      </c>
      <c r="I23" s="5" t="n">
        <v>33488792.1401883</v>
      </c>
      <c r="J23" s="16"/>
      <c r="K23" s="15" t="n">
        <v>12.25</v>
      </c>
      <c r="L23" s="17" t="n">
        <f aca="false">IF($F23&gt;0,($I23/1000)*(B23/$F23),0)</f>
        <v>19535.1287484432</v>
      </c>
      <c r="M23" s="17" t="n">
        <f aca="false">IF($F23&gt;0,($I23/1000)*(C23/$F23),0)</f>
        <v>13953.6633917451</v>
      </c>
      <c r="N23" s="17" t="n">
        <f aca="false">IF($F23&gt;0,($I23/1000)*(D23/$F23),0)</f>
        <v>0</v>
      </c>
      <c r="O23" s="17" t="n">
        <f aca="false">IF($F23&gt;0,($I23/1000)*(E23/$F23),0)</f>
        <v>0</v>
      </c>
      <c r="P23" s="18" t="n">
        <f aca="false">SUM(L23:O23)</f>
        <v>33488.7921401883</v>
      </c>
      <c r="Q23" s="5"/>
      <c r="R23" s="21"/>
    </row>
    <row r="24" customFormat="false" ht="12.75" hidden="false" customHeight="false" outlineLevel="0" collapsed="false">
      <c r="A24" s="12" t="n">
        <v>12.75</v>
      </c>
      <c r="B24" s="13" t="n">
        <v>10</v>
      </c>
      <c r="C24" s="0" t="n">
        <v>10</v>
      </c>
      <c r="D24" s="0"/>
      <c r="E24" s="13"/>
      <c r="F24" s="14" t="n">
        <f aca="false">SUM(B24:E24)</f>
        <v>20</v>
      </c>
      <c r="G24" s="16"/>
      <c r="H24" s="15" t="n">
        <v>12.75</v>
      </c>
      <c r="I24" s="5" t="n">
        <v>30716642.624226</v>
      </c>
      <c r="J24" s="16"/>
      <c r="K24" s="15" t="n">
        <v>12.75</v>
      </c>
      <c r="L24" s="17" t="n">
        <f aca="false">IF($F24&gt;0,($I24/1000)*(B24/$F24),0)</f>
        <v>15358.321312113</v>
      </c>
      <c r="M24" s="17" t="n">
        <f aca="false">IF($F24&gt;0,($I24/1000)*(C24/$F24),0)</f>
        <v>15358.321312113</v>
      </c>
      <c r="N24" s="17" t="n">
        <f aca="false">IF($F24&gt;0,($I24/1000)*(D24/$F24),0)</f>
        <v>0</v>
      </c>
      <c r="O24" s="17" t="n">
        <f aca="false">IF($F24&gt;0,($I24/1000)*(E24/$F24),0)</f>
        <v>0</v>
      </c>
      <c r="P24" s="18" t="n">
        <f aca="false">SUM(L24:O24)</f>
        <v>30716.642624226</v>
      </c>
      <c r="Q24" s="5"/>
      <c r="R24" s="21"/>
    </row>
    <row r="25" customFormat="false" ht="12.75" hidden="false" customHeight="false" outlineLevel="0" collapsed="false">
      <c r="A25" s="15" t="n">
        <v>13.25</v>
      </c>
      <c r="B25" s="13" t="n">
        <v>3</v>
      </c>
      <c r="C25" s="0" t="n">
        <v>20</v>
      </c>
      <c r="D25" s="0" t="n">
        <v>2</v>
      </c>
      <c r="E25" s="13"/>
      <c r="F25" s="14" t="n">
        <f aca="false">SUM(B25:E25)</f>
        <v>25</v>
      </c>
      <c r="G25" s="16"/>
      <c r="H25" s="15" t="n">
        <v>13.25</v>
      </c>
      <c r="I25" s="5" t="n">
        <v>30251859.6181327</v>
      </c>
      <c r="J25" s="16"/>
      <c r="K25" s="15" t="n">
        <v>13.25</v>
      </c>
      <c r="L25" s="17" t="n">
        <f aca="false">IF($F25&gt;0,($I25/1000)*(B25/$F25),0)</f>
        <v>3630.22315417592</v>
      </c>
      <c r="M25" s="17" t="n">
        <f aca="false">IF($F25&gt;0,($I25/1000)*(C25/$F25),0)</f>
        <v>24201.4876945062</v>
      </c>
      <c r="N25" s="17" t="n">
        <f aca="false">IF($F25&gt;0,($I25/1000)*(D25/$F25),0)</f>
        <v>2420.14876945062</v>
      </c>
      <c r="O25" s="17" t="n">
        <f aca="false">IF($F25&gt;0,($I25/1000)*(E25/$F25),0)</f>
        <v>0</v>
      </c>
      <c r="P25" s="18" t="n">
        <f aca="false">SUM(L25:O25)</f>
        <v>30251.8596181327</v>
      </c>
      <c r="Q25" s="5"/>
      <c r="R25" s="21"/>
    </row>
    <row r="26" customFormat="false" ht="12.75" hidden="false" customHeight="false" outlineLevel="0" collapsed="false">
      <c r="A26" s="12" t="n">
        <v>13.75</v>
      </c>
      <c r="B26" s="13" t="n">
        <v>9</v>
      </c>
      <c r="C26" s="0" t="n">
        <v>40</v>
      </c>
      <c r="D26" s="0" t="n">
        <v>2</v>
      </c>
      <c r="E26" s="13"/>
      <c r="F26" s="14" t="n">
        <f aca="false">SUM(B26:E26)</f>
        <v>51</v>
      </c>
      <c r="G26" s="16"/>
      <c r="H26" s="15" t="n">
        <v>13.75</v>
      </c>
      <c r="I26" s="5" t="n">
        <v>23182984.400254</v>
      </c>
      <c r="J26" s="16"/>
      <c r="K26" s="15" t="n">
        <v>13.75</v>
      </c>
      <c r="L26" s="17" t="n">
        <f aca="false">IF($F26&gt;0,($I26/1000)*(B26/$F26),0)</f>
        <v>4091.11489416247</v>
      </c>
      <c r="M26" s="17" t="n">
        <f aca="false">IF($F26&gt;0,($I26/1000)*(C26/$F26),0)</f>
        <v>18182.7328629443</v>
      </c>
      <c r="N26" s="17" t="n">
        <f aca="false">IF($F26&gt;0,($I26/1000)*(D26/$F26),0)</f>
        <v>909.136643147216</v>
      </c>
      <c r="O26" s="17" t="n">
        <f aca="false">IF($F26&gt;0,($I26/1000)*(E26/$F26),0)</f>
        <v>0</v>
      </c>
      <c r="P26" s="18" t="n">
        <f aca="false">SUM(L26:O26)</f>
        <v>23182.984400254</v>
      </c>
      <c r="Q26" s="5"/>
      <c r="R26" s="21"/>
    </row>
    <row r="27" customFormat="false" ht="12.75" hidden="false" customHeight="false" outlineLevel="0" collapsed="false">
      <c r="A27" s="15" t="n">
        <v>14.25</v>
      </c>
      <c r="B27" s="13" t="n">
        <v>6</v>
      </c>
      <c r="C27" s="0" t="n">
        <v>63</v>
      </c>
      <c r="D27" s="0" t="n">
        <v>1</v>
      </c>
      <c r="E27" s="13"/>
      <c r="F27" s="14" t="n">
        <f aca="false">SUM(B27:E27)</f>
        <v>70</v>
      </c>
      <c r="G27" s="16"/>
      <c r="H27" s="15" t="n">
        <v>14.25</v>
      </c>
      <c r="I27" s="5" t="n">
        <v>19615938.5541987</v>
      </c>
      <c r="J27" s="16"/>
      <c r="K27" s="15" t="n">
        <v>14.25</v>
      </c>
      <c r="L27" s="17" t="n">
        <f aca="false">IF($F27&gt;0,($I27/1000)*(B27/$F27),0)</f>
        <v>1681.36616178846</v>
      </c>
      <c r="M27" s="17" t="n">
        <f aca="false">IF($F27&gt;0,($I27/1000)*(C27/$F27),0)</f>
        <v>17654.3446987788</v>
      </c>
      <c r="N27" s="17" t="n">
        <f aca="false">IF($F27&gt;0,($I27/1000)*(D27/$F27),0)</f>
        <v>280.22769363141</v>
      </c>
      <c r="O27" s="17" t="n">
        <f aca="false">IF($F27&gt;0,($I27/1000)*(E27/$F27),0)</f>
        <v>0</v>
      </c>
      <c r="P27" s="18" t="n">
        <f aca="false">SUM(L27:O27)</f>
        <v>19615.9385541987</v>
      </c>
      <c r="Q27" s="5"/>
      <c r="R27" s="21"/>
    </row>
    <row r="28" customFormat="false" ht="12.75" hidden="false" customHeight="false" outlineLevel="0" collapsed="false">
      <c r="A28" s="12" t="n">
        <v>14.75</v>
      </c>
      <c r="B28" s="13" t="n">
        <v>2</v>
      </c>
      <c r="C28" s="0" t="n">
        <v>43</v>
      </c>
      <c r="D28" s="0"/>
      <c r="E28" s="13"/>
      <c r="F28" s="14" t="n">
        <f aca="false">SUM(B28:E28)</f>
        <v>45</v>
      </c>
      <c r="G28" s="3"/>
      <c r="H28" s="15" t="n">
        <v>14.75</v>
      </c>
      <c r="I28" s="5" t="n">
        <v>12463566.3365753</v>
      </c>
      <c r="J28" s="16"/>
      <c r="K28" s="15" t="n">
        <v>14.75</v>
      </c>
      <c r="L28" s="17" t="n">
        <f aca="false">IF($F28&gt;0,($I28/1000)*(B28/$F28),0)</f>
        <v>553.936281625569</v>
      </c>
      <c r="M28" s="17" t="n">
        <f aca="false">IF($F28&gt;0,($I28/1000)*(C28/$F28),0)</f>
        <v>11909.6300549497</v>
      </c>
      <c r="N28" s="17" t="n">
        <f aca="false">IF($F28&gt;0,($I28/1000)*(D28/$F28),0)</f>
        <v>0</v>
      </c>
      <c r="O28" s="17" t="n">
        <f aca="false">IF($F28&gt;0,($I28/1000)*(E28/$F28),0)</f>
        <v>0</v>
      </c>
      <c r="P28" s="18" t="n">
        <f aca="false">SUM(L28:O28)</f>
        <v>12463.5663365753</v>
      </c>
      <c r="Q28" s="5"/>
      <c r="R28" s="21"/>
    </row>
    <row r="29" customFormat="false" ht="12.75" hidden="false" customHeight="false" outlineLevel="0" collapsed="false">
      <c r="A29" s="15" t="n">
        <v>15.25</v>
      </c>
      <c r="B29" s="13" t="n">
        <v>4</v>
      </c>
      <c r="C29" s="0" t="n">
        <v>29</v>
      </c>
      <c r="D29" s="0" t="n">
        <v>4</v>
      </c>
      <c r="E29" s="13"/>
      <c r="F29" s="14" t="n">
        <f aca="false">SUM(B29:E29)</f>
        <v>37</v>
      </c>
      <c r="G29" s="3"/>
      <c r="H29" s="15" t="n">
        <v>15.25</v>
      </c>
      <c r="I29" s="21" t="n">
        <v>6106093</v>
      </c>
      <c r="J29" s="16"/>
      <c r="K29" s="15" t="n">
        <v>15.25</v>
      </c>
      <c r="L29" s="17" t="n">
        <f aca="false">IF($F29&gt;0,($I29/1000)*(B29/$F29),0)</f>
        <v>660.118162162162</v>
      </c>
      <c r="M29" s="17" t="n">
        <f aca="false">IF($F29&gt;0,($I29/1000)*(C29/$F29),0)</f>
        <v>4785.85667567568</v>
      </c>
      <c r="N29" s="17" t="n">
        <f aca="false">IF($F29&gt;0,($I29/1000)*(D29/$F29),0)</f>
        <v>660.118162162162</v>
      </c>
      <c r="O29" s="17" t="n">
        <f aca="false">IF($F29&gt;0,($I29/1000)*(E29/$F29),0)</f>
        <v>0</v>
      </c>
      <c r="P29" s="18" t="n">
        <f aca="false">SUM(L29:O29)</f>
        <v>6106.093</v>
      </c>
      <c r="Q29" s="5"/>
      <c r="R29" s="21"/>
    </row>
    <row r="30" customFormat="false" ht="12.75" hidden="false" customHeight="false" outlineLevel="0" collapsed="false">
      <c r="A30" s="12" t="n">
        <v>15.75</v>
      </c>
      <c r="B30" s="13" t="n">
        <v>1</v>
      </c>
      <c r="C30" s="0" t="n">
        <v>30</v>
      </c>
      <c r="D30" s="0" t="n">
        <v>4</v>
      </c>
      <c r="E30" s="13"/>
      <c r="F30" s="14" t="n">
        <f aca="false">SUM(B30:E30)</f>
        <v>35</v>
      </c>
      <c r="G30" s="3"/>
      <c r="H30" s="15" t="n">
        <v>15.75</v>
      </c>
      <c r="I30" s="21" t="n">
        <v>2179435</v>
      </c>
      <c r="J30" s="16"/>
      <c r="K30" s="15" t="n">
        <v>15.75</v>
      </c>
      <c r="L30" s="17" t="n">
        <f aca="false">IF($F30&gt;0,($I30/1000)*(B30/$F30),0)</f>
        <v>62.2695714285714</v>
      </c>
      <c r="M30" s="17" t="n">
        <f aca="false">IF($F30&gt;0,($I30/1000)*(C30/$F30),0)</f>
        <v>1868.08714285714</v>
      </c>
      <c r="N30" s="17" t="n">
        <f aca="false">IF($F30&gt;0,($I30/1000)*(D30/$F30),0)</f>
        <v>249.078285714286</v>
      </c>
      <c r="O30" s="17" t="n">
        <f aca="false">IF($F30&gt;0,($I30/1000)*(E30/$F30),0)</f>
        <v>0</v>
      </c>
      <c r="P30" s="18" t="n">
        <f aca="false">SUM(L30:O30)</f>
        <v>2179.435</v>
      </c>
      <c r="Q30" s="5"/>
      <c r="R30" s="21"/>
    </row>
    <row r="31" customFormat="false" ht="12.75" hidden="false" customHeight="false" outlineLevel="0" collapsed="false">
      <c r="A31" s="15" t="n">
        <v>16.25</v>
      </c>
      <c r="B31" s="13" t="n">
        <v>1</v>
      </c>
      <c r="C31" s="0" t="n">
        <v>15</v>
      </c>
      <c r="D31" s="0" t="n">
        <v>2</v>
      </c>
      <c r="E31" s="13"/>
      <c r="F31" s="14" t="n">
        <f aca="false">SUM(B31:E31)</f>
        <v>18</v>
      </c>
      <c r="G31" s="3"/>
      <c r="H31" s="15" t="n">
        <v>16.25</v>
      </c>
      <c r="I31" s="21" t="n">
        <v>864251</v>
      </c>
      <c r="J31" s="16"/>
      <c r="K31" s="15" t="n">
        <v>16.25</v>
      </c>
      <c r="L31" s="17" t="n">
        <f aca="false">IF($F31&gt;0,($I31/1000)*(B31/$F31),0)</f>
        <v>48.0139444444444</v>
      </c>
      <c r="M31" s="17" t="n">
        <f aca="false">IF($F31&gt;0,($I31/1000)*(C31/$F31),0)</f>
        <v>720.209166666667</v>
      </c>
      <c r="N31" s="17" t="n">
        <f aca="false">IF($F31&gt;0,($I31/1000)*(D31/$F31),0)</f>
        <v>96.0278888888889</v>
      </c>
      <c r="O31" s="17" t="n">
        <f aca="false">IF($F31&gt;0,($I31/1000)*(E31/$F31),0)</f>
        <v>0</v>
      </c>
      <c r="P31" s="18" t="n">
        <f aca="false">SUM(L31:O31)</f>
        <v>864.251</v>
      </c>
      <c r="Q31" s="5"/>
      <c r="R31" s="21"/>
    </row>
    <row r="32" customFormat="false" ht="12.75" hidden="false" customHeight="false" outlineLevel="0" collapsed="false">
      <c r="A32" s="12" t="n">
        <v>16.75</v>
      </c>
      <c r="B32" s="13" t="n">
        <v>1</v>
      </c>
      <c r="C32" s="0" t="n">
        <v>19</v>
      </c>
      <c r="D32" s="0" t="n">
        <v>3</v>
      </c>
      <c r="E32" s="13"/>
      <c r="F32" s="14" t="n">
        <f aca="false">SUM(B32:E32)</f>
        <v>23</v>
      </c>
      <c r="G32" s="3"/>
      <c r="H32" s="15" t="n">
        <v>16.75</v>
      </c>
      <c r="I32" s="21" t="n">
        <v>33706</v>
      </c>
      <c r="J32" s="22"/>
      <c r="K32" s="15" t="n">
        <v>16.75</v>
      </c>
      <c r="L32" s="17" t="n">
        <f aca="false">IF($F32&gt;0,($I32/1000)*(B32/$F32),0)</f>
        <v>1.46547826086957</v>
      </c>
      <c r="M32" s="17" t="n">
        <f aca="false">IF($F32&gt;0,($I32/1000)*(C32/$F32),0)</f>
        <v>27.8440869565217</v>
      </c>
      <c r="N32" s="17" t="n">
        <f aca="false">IF($F32&gt;0,($I32/1000)*(D32/$F32),0)</f>
        <v>4.3964347826087</v>
      </c>
      <c r="O32" s="17" t="n">
        <f aca="false">IF($F32&gt;0,($I32/1000)*(E32/$F32),0)</f>
        <v>0</v>
      </c>
      <c r="P32" s="18" t="n">
        <f aca="false">SUM(L32:O32)</f>
        <v>33.706</v>
      </c>
      <c r="Q32" s="5"/>
      <c r="R32" s="21"/>
    </row>
    <row r="33" customFormat="false" ht="12.75" hidden="false" customHeight="false" outlineLevel="0" collapsed="false">
      <c r="A33" s="15" t="n">
        <v>17.25</v>
      </c>
      <c r="B33" s="13"/>
      <c r="C33" s="0" t="n">
        <v>1</v>
      </c>
      <c r="D33" s="0" t="n">
        <v>3</v>
      </c>
      <c r="E33" s="13"/>
      <c r="F33" s="14" t="n">
        <f aca="false">SUM(B33:E33)</f>
        <v>4</v>
      </c>
      <c r="G33" s="3"/>
      <c r="H33" s="15" t="n">
        <v>17.25</v>
      </c>
      <c r="I33" s="5" t="n">
        <v>0</v>
      </c>
      <c r="J33" s="22"/>
      <c r="K33" s="15" t="n">
        <v>17.25</v>
      </c>
      <c r="L33" s="17" t="n">
        <f aca="false">IF($F33&gt;0,($I33/1000)*(B33/$F33),0)</f>
        <v>0</v>
      </c>
      <c r="M33" s="17" t="n">
        <f aca="false">IF($F33&gt;0,($I33/1000)*(C33/$F33),0)</f>
        <v>0</v>
      </c>
      <c r="N33" s="17" t="n">
        <f aca="false">IF($F33&gt;0,($I33/1000)*(D33/$F33),0)</f>
        <v>0</v>
      </c>
      <c r="O33" s="17" t="n">
        <f aca="false">IF($F33&gt;0,($I33/1000)*(E33/$F33),0)</f>
        <v>0</v>
      </c>
      <c r="P33" s="18" t="n">
        <f aca="false">SUM(L33:O33)</f>
        <v>0</v>
      </c>
      <c r="Q33" s="5"/>
      <c r="R33" s="21"/>
    </row>
    <row r="34" customFormat="false" ht="12.75" hidden="false" customHeight="false" outlineLevel="0" collapsed="false">
      <c r="A34" s="12" t="n">
        <v>17.75</v>
      </c>
      <c r="B34" s="13"/>
      <c r="C34" s="0" t="n">
        <v>2</v>
      </c>
      <c r="D34" s="0" t="n">
        <v>1</v>
      </c>
      <c r="E34" s="13"/>
      <c r="F34" s="14" t="n">
        <f aca="false">SUM(B34:E34)</f>
        <v>3</v>
      </c>
      <c r="G34" s="3"/>
      <c r="H34" s="15" t="n">
        <v>17.75</v>
      </c>
      <c r="I34" s="5" t="n">
        <v>0</v>
      </c>
      <c r="J34" s="22"/>
      <c r="K34" s="15" t="n">
        <v>17.75</v>
      </c>
      <c r="L34" s="17" t="n">
        <f aca="false">IF($F34&gt;0,($I34/1000)*(B34/$F34),0)</f>
        <v>0</v>
      </c>
      <c r="M34" s="17" t="n">
        <f aca="false">IF($F34&gt;0,($I34/1000)*(C34/$F34),0)</f>
        <v>0</v>
      </c>
      <c r="N34" s="17" t="n">
        <f aca="false">IF($F34&gt;0,($I34/1000)*(D34/$F34),0)</f>
        <v>0</v>
      </c>
      <c r="O34" s="17" t="n">
        <f aca="false">IF($F34&gt;0,($I34/1000)*(E34/$F34),0)</f>
        <v>0</v>
      </c>
      <c r="P34" s="18" t="n">
        <f aca="false">SUM(L34:O34)</f>
        <v>0</v>
      </c>
      <c r="Q34" s="5"/>
      <c r="R34" s="21"/>
    </row>
    <row r="35" customFormat="false" ht="12.75" hidden="false" customHeight="false" outlineLevel="0" collapsed="false">
      <c r="A35" s="15" t="n">
        <v>18.25</v>
      </c>
      <c r="B35" s="13"/>
      <c r="C35" s="13"/>
      <c r="D35" s="13"/>
      <c r="E35" s="13"/>
      <c r="F35" s="14" t="n">
        <f aca="false">SUM(B35:E35)</f>
        <v>0</v>
      </c>
      <c r="G35" s="3"/>
      <c r="H35" s="15" t="n">
        <v>18.25</v>
      </c>
      <c r="I35" s="5" t="n">
        <v>0</v>
      </c>
      <c r="J35" s="3"/>
      <c r="K35" s="15" t="n">
        <v>18.25</v>
      </c>
      <c r="L35" s="17" t="n">
        <f aca="false">IF($F35&gt;0,($I35/1000)*(B35/$F35),0)</f>
        <v>0</v>
      </c>
      <c r="M35" s="17" t="n">
        <f aca="false">IF($F35&gt;0,($I35/1000)*(C35/$F35),0)</f>
        <v>0</v>
      </c>
      <c r="N35" s="17" t="n">
        <f aca="false">IF($F35&gt;0,($I35/1000)*(D35/$F35),0)</f>
        <v>0</v>
      </c>
      <c r="O35" s="17" t="n">
        <f aca="false">IF($F35&gt;0,($I35/1000)*(E35/$F35),0)</f>
        <v>0</v>
      </c>
      <c r="P35" s="18" t="n">
        <f aca="false">SUM(L35:O35)</f>
        <v>0</v>
      </c>
      <c r="Q35" s="5"/>
      <c r="R35" s="21"/>
    </row>
    <row r="36" customFormat="false" ht="12.75" hidden="false" customHeight="false" outlineLevel="0" collapsed="false">
      <c r="A36" s="12" t="n">
        <v>18.75</v>
      </c>
      <c r="B36" s="13"/>
      <c r="C36" s="13"/>
      <c r="D36" s="13"/>
      <c r="E36" s="13"/>
      <c r="F36" s="14" t="n">
        <f aca="false">SUM(B36:E36)</f>
        <v>0</v>
      </c>
      <c r="G36" s="3"/>
      <c r="H36" s="15" t="n">
        <v>18.75</v>
      </c>
      <c r="I36" s="16"/>
      <c r="J36" s="3"/>
      <c r="K36" s="15" t="n">
        <v>18.75</v>
      </c>
      <c r="L36" s="17" t="n">
        <f aca="false">IF($F36&gt;0,($I36/1000)*(B36/$F36),0)</f>
        <v>0</v>
      </c>
      <c r="M36" s="17" t="n">
        <f aca="false">IF($F36&gt;0,($I36/1000)*(C36/$F36),0)</f>
        <v>0</v>
      </c>
      <c r="N36" s="17" t="n">
        <f aca="false">IF($F36&gt;0,($I36/1000)*(D36/$F36),0)</f>
        <v>0</v>
      </c>
      <c r="O36" s="17" t="n">
        <f aca="false">IF($F36&gt;0,($I36/1000)*(E36/$F36),0)</f>
        <v>0</v>
      </c>
      <c r="P36" s="18" t="n">
        <f aca="false">SUM(L36:O36)</f>
        <v>0</v>
      </c>
      <c r="Q36" s="5"/>
      <c r="R36" s="5"/>
    </row>
    <row r="37" customFormat="false" ht="12.75" hidden="false" customHeight="false" outlineLevel="0" collapsed="false">
      <c r="A37" s="15" t="n">
        <v>19.25</v>
      </c>
      <c r="B37" s="13"/>
      <c r="C37" s="13"/>
      <c r="D37" s="13"/>
      <c r="E37" s="13"/>
      <c r="F37" s="14" t="n">
        <f aca="false">SUM(B37:E37)</f>
        <v>0</v>
      </c>
      <c r="G37" s="3"/>
      <c r="H37" s="15" t="n">
        <v>19.25</v>
      </c>
      <c r="I37" s="16"/>
      <c r="J37" s="3"/>
      <c r="K37" s="15" t="n">
        <v>19.25</v>
      </c>
      <c r="L37" s="17" t="n">
        <f aca="false">IF($F37&gt;0,($I37/1000)*(B37/$F37),0)</f>
        <v>0</v>
      </c>
      <c r="M37" s="17" t="n">
        <f aca="false">IF($F37&gt;0,($I37/1000)*(C37/$F37),0)</f>
        <v>0</v>
      </c>
      <c r="N37" s="17" t="n">
        <f aca="false">IF($F37&gt;0,($I37/1000)*(D37/$F37),0)</f>
        <v>0</v>
      </c>
      <c r="O37" s="17" t="n">
        <f aca="false">IF($F37&gt;0,($I37/1000)*(E37/$F37),0)</f>
        <v>0</v>
      </c>
      <c r="P37" s="18" t="n">
        <f aca="false">SUM(L37:O37)</f>
        <v>0</v>
      </c>
      <c r="Q37" s="5"/>
      <c r="R37" s="5"/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3"/>
      <c r="H38" s="15" t="n">
        <v>19.75</v>
      </c>
      <c r="I38" s="16"/>
      <c r="J38" s="3"/>
      <c r="K38" s="15" t="n">
        <v>19.75</v>
      </c>
      <c r="L38" s="17" t="n">
        <f aca="false">IF($F38&gt;0,($I38/1000)*(B38/$F38),0)</f>
        <v>0</v>
      </c>
      <c r="M38" s="17" t="n">
        <f aca="false">IF($F38&gt;0,($I38/1000)*(C38/$F38),0)</f>
        <v>0</v>
      </c>
      <c r="N38" s="17" t="n">
        <f aca="false">IF($F38&gt;0,($I38/1000)*(D38/$F38),0)</f>
        <v>0</v>
      </c>
      <c r="O38" s="17" t="n">
        <f aca="false">IF($F38&gt;0,($I38/1000)*(E38/$F38),0)</f>
        <v>0</v>
      </c>
      <c r="P38" s="18" t="n">
        <f aca="false">SUM(L38:O38)</f>
        <v>0</v>
      </c>
      <c r="Q38" s="5"/>
      <c r="R38" s="5"/>
    </row>
    <row r="39" customFormat="false" ht="12.75" hidden="false" customHeight="false" outlineLevel="0" collapsed="false">
      <c r="A39" s="15" t="n">
        <v>20.25</v>
      </c>
      <c r="B39" s="13"/>
      <c r="C39" s="13"/>
      <c r="D39" s="13"/>
      <c r="E39" s="13"/>
      <c r="F39" s="14" t="n">
        <f aca="false">SUM(B39:E39)</f>
        <v>0</v>
      </c>
      <c r="G39" s="3"/>
      <c r="H39" s="15" t="n">
        <v>20.25</v>
      </c>
      <c r="I39" s="16"/>
      <c r="J39" s="3"/>
      <c r="K39" s="15" t="n">
        <v>20.25</v>
      </c>
      <c r="L39" s="17" t="n">
        <f aca="false">IF($F39&gt;0,($I39/1000)*(B39/$F39),0)</f>
        <v>0</v>
      </c>
      <c r="M39" s="17" t="n">
        <f aca="false">IF($F39&gt;0,($I39/1000)*(C39/$F39),0)</f>
        <v>0</v>
      </c>
      <c r="N39" s="17" t="n">
        <f aca="false">IF($F39&gt;0,($I39/1000)*(D39/$F39),0)</f>
        <v>0</v>
      </c>
      <c r="O39" s="17" t="n">
        <f aca="false">IF($F39&gt;0,($I39/1000)*(E39/$F39),0)</f>
        <v>0</v>
      </c>
      <c r="P39" s="18" t="n">
        <f aca="false">SUM(L39:O39)</f>
        <v>0</v>
      </c>
      <c r="Q39" s="5"/>
      <c r="R39" s="5"/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3"/>
      <c r="H40" s="15" t="n">
        <v>20.75</v>
      </c>
      <c r="I40" s="16"/>
      <c r="J40" s="3"/>
      <c r="K40" s="15" t="n">
        <v>20.75</v>
      </c>
      <c r="L40" s="17" t="n">
        <f aca="false">IF($F40&gt;0,($I40/1000)*(B40/$F40),0)</f>
        <v>0</v>
      </c>
      <c r="M40" s="17" t="n">
        <f aca="false">IF($F40&gt;0,($I40/1000)*(C40/$F40),0)</f>
        <v>0</v>
      </c>
      <c r="N40" s="17" t="n">
        <f aca="false">IF($F40&gt;0,($I40/1000)*(D40/$F40),0)</f>
        <v>0</v>
      </c>
      <c r="O40" s="17" t="n">
        <f aca="false">IF($F40&gt;0,($I40/1000)*(E40/$F40),0)</f>
        <v>0</v>
      </c>
      <c r="P40" s="18" t="n">
        <f aca="false">SUM(L40:O40)</f>
        <v>0</v>
      </c>
      <c r="Q40" s="5"/>
      <c r="R40" s="5"/>
    </row>
    <row r="41" customFormat="false" ht="12.75" hidden="false" customHeight="false" outlineLevel="0" collapsed="false">
      <c r="A41" s="15" t="n">
        <v>21.25</v>
      </c>
      <c r="B41" s="13"/>
      <c r="C41" s="13"/>
      <c r="D41" s="13"/>
      <c r="E41" s="13"/>
      <c r="F41" s="14" t="n">
        <f aca="false">SUM(B41:E41)</f>
        <v>0</v>
      </c>
      <c r="G41" s="3"/>
      <c r="H41" s="15" t="n">
        <v>21.25</v>
      </c>
      <c r="I41" s="16"/>
      <c r="J41" s="3"/>
      <c r="K41" s="15" t="n">
        <v>21.25</v>
      </c>
      <c r="L41" s="17" t="n">
        <f aca="false">IF($F41&gt;0,($I41/1000)*(B41/$F41),0)</f>
        <v>0</v>
      </c>
      <c r="M41" s="17" t="n">
        <f aca="false">IF($F41&gt;0,($I41/1000)*(C41/$F41),0)</f>
        <v>0</v>
      </c>
      <c r="N41" s="17" t="n">
        <f aca="false">IF($F41&gt;0,($I41/1000)*(D41/$F41),0)</f>
        <v>0</v>
      </c>
      <c r="O41" s="17" t="n">
        <f aca="false">IF($F41&gt;0,($I41/1000)*(E41/$F41),0)</f>
        <v>0</v>
      </c>
      <c r="P41" s="18" t="n">
        <f aca="false">SUM(L41:O41)</f>
        <v>0</v>
      </c>
      <c r="Q41" s="5"/>
      <c r="R41" s="5"/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3"/>
      <c r="H42" s="15" t="n">
        <v>21.75</v>
      </c>
      <c r="I42" s="16"/>
      <c r="J42" s="3"/>
      <c r="K42" s="15" t="n">
        <v>21.75</v>
      </c>
      <c r="L42" s="17" t="n">
        <f aca="false">IF($F42&gt;0,($I42/1000)*(B42/$F42),0)</f>
        <v>0</v>
      </c>
      <c r="M42" s="17" t="n">
        <f aca="false">IF($F42&gt;0,($I42/1000)*(C42/$F42),0)</f>
        <v>0</v>
      </c>
      <c r="N42" s="17" t="n">
        <f aca="false">IF($F42&gt;0,($I42/1000)*(D42/$F42),0)</f>
        <v>0</v>
      </c>
      <c r="O42" s="17" t="n">
        <f aca="false">IF($F42&gt;0,($I42/1000)*(E42/$F42),0)</f>
        <v>0</v>
      </c>
      <c r="P42" s="18" t="n">
        <f aca="false">SUM(L42:O42)</f>
        <v>0</v>
      </c>
      <c r="Q42" s="5"/>
      <c r="R42" s="5"/>
    </row>
    <row r="43" customFormat="false" ht="12.75" hidden="false" customHeight="false" outlineLevel="0" collapsed="false">
      <c r="A43" s="23" t="s">
        <v>7</v>
      </c>
      <c r="B43" s="24" t="n">
        <f aca="false">SUM(B6:B42)</f>
        <v>327</v>
      </c>
      <c r="C43" s="25" t="n">
        <f aca="false">SUM(C6:C42)</f>
        <v>289</v>
      </c>
      <c r="D43" s="25" t="n">
        <f aca="false">SUM(D6:D42)</f>
        <v>22</v>
      </c>
      <c r="E43" s="25" t="n">
        <f aca="false">SUM(E6:E42)</f>
        <v>0</v>
      </c>
      <c r="F43" s="25" t="n">
        <f aca="false">SUM(F6:F42)</f>
        <v>638</v>
      </c>
      <c r="G43" s="26"/>
      <c r="H43" s="23" t="s">
        <v>7</v>
      </c>
      <c r="I43" s="16" t="n">
        <f aca="false">SUM(I6:I42)</f>
        <v>612497148</v>
      </c>
      <c r="J43" s="3"/>
      <c r="K43" s="23" t="s">
        <v>7</v>
      </c>
      <c r="L43" s="25" t="n">
        <f aca="false">SUM(L6:L42)</f>
        <v>494780.964475184</v>
      </c>
      <c r="M43" s="25" t="n">
        <f aca="false">SUM(M6:M42)</f>
        <v>113097.049667189</v>
      </c>
      <c r="N43" s="25" t="n">
        <f aca="false">SUM(N6:N42)</f>
        <v>4619.13387777719</v>
      </c>
      <c r="O43" s="25" t="n">
        <f aca="false">SUM(O6:O42)</f>
        <v>0</v>
      </c>
      <c r="P43" s="25" t="n">
        <f aca="false">SUM(P6:P42)</f>
        <v>612497.14802015</v>
      </c>
      <c r="Q43" s="27"/>
      <c r="R43" s="5"/>
    </row>
    <row r="44" customFormat="false" ht="12.75" hidden="false" customHeight="false" outlineLevel="0" collapsed="false">
      <c r="A44" s="19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5"/>
      <c r="Q44" s="5"/>
      <c r="R44" s="5"/>
    </row>
    <row r="45" customFormat="false" ht="12.75" hidden="false" customHeight="false" outlineLevel="0" collapsed="false">
      <c r="A45" s="19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5"/>
      <c r="Q45" s="5"/>
      <c r="R45" s="5"/>
    </row>
    <row r="46" customFormat="false" ht="12.75" hidden="false" customHeight="false" outlineLevel="0" collapsed="false">
      <c r="A46" s="28"/>
      <c r="B46" s="3"/>
      <c r="C46" s="3"/>
      <c r="D46" s="3"/>
      <c r="E46" s="3"/>
      <c r="F46" s="28"/>
      <c r="G46" s="3"/>
      <c r="H46" s="3"/>
      <c r="I46" s="3"/>
      <c r="J46" s="28"/>
      <c r="K46" s="3"/>
      <c r="L46" s="3"/>
      <c r="M46" s="3"/>
      <c r="N46" s="28"/>
      <c r="O46" s="3"/>
      <c r="P46" s="5"/>
      <c r="Q46" s="5"/>
      <c r="R46" s="5"/>
    </row>
    <row r="47" customFormat="false" ht="12.75" hidden="false" customHeight="false" outlineLevel="0" collapsed="false">
      <c r="A47" s="3"/>
      <c r="B47" s="4" t="s">
        <v>9</v>
      </c>
      <c r="C47" s="4"/>
      <c r="D47" s="4"/>
      <c r="E47" s="3"/>
      <c r="F47" s="3"/>
      <c r="G47" s="29"/>
      <c r="H47" s="3"/>
      <c r="I47" s="4" t="s">
        <v>10</v>
      </c>
      <c r="J47" s="4"/>
      <c r="K47" s="4"/>
      <c r="L47" s="3"/>
      <c r="M47" s="3"/>
      <c r="N47" s="3"/>
      <c r="O47" s="3"/>
      <c r="P47" s="5"/>
      <c r="Q47" s="5"/>
      <c r="R47" s="5"/>
    </row>
    <row r="48" customFormat="false" ht="12.7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5"/>
      <c r="Q48" s="5"/>
      <c r="R48" s="5"/>
    </row>
    <row r="49" customFormat="false" ht="12.75" hidden="false" customHeight="false" outlineLevel="0" collapsed="false">
      <c r="A49" s="3"/>
      <c r="B49" s="3"/>
      <c r="C49" s="3"/>
      <c r="D49" s="3"/>
      <c r="E49" s="3"/>
      <c r="F49" s="3"/>
      <c r="G49" s="3"/>
      <c r="H49" s="30" t="s">
        <v>11</v>
      </c>
      <c r="I49" s="31" t="n">
        <v>0.0025729</v>
      </c>
      <c r="J49" s="30" t="s">
        <v>12</v>
      </c>
      <c r="K49" s="1" t="n">
        <v>3.326177</v>
      </c>
      <c r="L49" s="3"/>
      <c r="M49" s="3"/>
      <c r="N49" s="17"/>
      <c r="O49" s="3"/>
      <c r="P49" s="5"/>
      <c r="Q49" s="5"/>
      <c r="R49" s="5"/>
    </row>
    <row r="50" customFormat="false" ht="12.75" hidden="false" customHeight="false" outlineLevel="0" collapsed="false">
      <c r="A50" s="6" t="s">
        <v>3</v>
      </c>
      <c r="B50" s="3"/>
      <c r="C50" s="3"/>
      <c r="D50" s="3"/>
      <c r="E50" s="3"/>
      <c r="F50" s="3"/>
      <c r="G50" s="3"/>
      <c r="H50" s="6" t="s">
        <v>3</v>
      </c>
      <c r="I50" s="3"/>
      <c r="J50" s="3"/>
      <c r="K50" s="3"/>
      <c r="L50" s="3"/>
      <c r="M50" s="3"/>
      <c r="N50" s="5"/>
      <c r="O50" s="5"/>
      <c r="P50" s="5"/>
      <c r="Q50" s="0"/>
      <c r="R50" s="0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3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32" t="s">
        <v>7</v>
      </c>
      <c r="N51" s="5"/>
      <c r="O51" s="5"/>
      <c r="P51" s="5"/>
      <c r="Q51" s="0"/>
      <c r="R51" s="0"/>
    </row>
    <row r="52" customFormat="false" ht="12.75" hidden="false" customHeight="false" outlineLevel="0" collapsed="false">
      <c r="A52" s="15" t="n">
        <v>3.75</v>
      </c>
      <c r="B52" s="17" t="n">
        <f aca="false">L6*($A52)</f>
        <v>0</v>
      </c>
      <c r="C52" s="17" t="n">
        <f aca="false">M6*($A52)</f>
        <v>0</v>
      </c>
      <c r="D52" s="17" t="n">
        <f aca="false">N6*($A52)</f>
        <v>0</v>
      </c>
      <c r="E52" s="17" t="n">
        <f aca="false">O6*($A52)</f>
        <v>0</v>
      </c>
      <c r="F52" s="14" t="n">
        <f aca="false">SUM(B52:E52)</f>
        <v>0</v>
      </c>
      <c r="G52" s="3"/>
      <c r="H52" s="15" t="n">
        <f aca="false">$I$49*((A52)^$K$49)</f>
        <v>0.208810583497238</v>
      </c>
      <c r="I52" s="17" t="n">
        <f aca="false">L6*$H52</f>
        <v>0</v>
      </c>
      <c r="J52" s="17" t="n">
        <f aca="false">M6*$H52</f>
        <v>0</v>
      </c>
      <c r="K52" s="17" t="n">
        <f aca="false">N6*$H52</f>
        <v>0</v>
      </c>
      <c r="L52" s="17" t="n">
        <f aca="false">O6*$H52</f>
        <v>0</v>
      </c>
      <c r="M52" s="33" t="n">
        <f aca="false">SUM(I52:L52)</f>
        <v>0</v>
      </c>
      <c r="N52" s="5"/>
      <c r="O52" s="5"/>
      <c r="P52" s="5"/>
      <c r="Q52" s="0"/>
      <c r="R52" s="0"/>
    </row>
    <row r="53" customFormat="false" ht="12.75" hidden="false" customHeight="false" outlineLevel="0" collapsed="false">
      <c r="A53" s="15" t="n">
        <v>4.25</v>
      </c>
      <c r="B53" s="17" t="n">
        <f aca="false">L7*($A53)</f>
        <v>0</v>
      </c>
      <c r="C53" s="17" t="n">
        <f aca="false">M7*($A53)</f>
        <v>0</v>
      </c>
      <c r="D53" s="17" t="n">
        <f aca="false">N7*($A53)</f>
        <v>0</v>
      </c>
      <c r="E53" s="17" t="n">
        <f aca="false">O7*($A53)</f>
        <v>0</v>
      </c>
      <c r="F53" s="14" t="n">
        <f aca="false">SUM(B53:E53)</f>
        <v>0</v>
      </c>
      <c r="G53" s="3"/>
      <c r="H53" s="15" t="n">
        <f aca="false">$I$49*((A53)^$K$49)</f>
        <v>0.316632662731411</v>
      </c>
      <c r="I53" s="17" t="n">
        <f aca="false">L7*$H53</f>
        <v>0</v>
      </c>
      <c r="J53" s="17" t="n">
        <f aca="false">M7*$H53</f>
        <v>0</v>
      </c>
      <c r="K53" s="17" t="n">
        <f aca="false">N7*$H53</f>
        <v>0</v>
      </c>
      <c r="L53" s="17" t="n">
        <f aca="false">O7*$H53</f>
        <v>0</v>
      </c>
      <c r="M53" s="33" t="n">
        <f aca="false">SUM(I53:L53)</f>
        <v>0</v>
      </c>
      <c r="N53" s="5"/>
      <c r="O53" s="5"/>
      <c r="P53" s="5"/>
      <c r="Q53" s="0"/>
      <c r="R53" s="0"/>
    </row>
    <row r="54" customFormat="false" ht="12.75" hidden="false" customHeight="false" outlineLevel="0" collapsed="false">
      <c r="A54" s="15" t="n">
        <v>4.75</v>
      </c>
      <c r="B54" s="17" t="n">
        <f aca="false">L8*($A54)</f>
        <v>0</v>
      </c>
      <c r="C54" s="17" t="n">
        <f aca="false">M8*($A54)</f>
        <v>0</v>
      </c>
      <c r="D54" s="17" t="n">
        <f aca="false">N8*($A54)</f>
        <v>0</v>
      </c>
      <c r="E54" s="17" t="n">
        <f aca="false">O8*($A54)</f>
        <v>0</v>
      </c>
      <c r="F54" s="14" t="n">
        <f aca="false">SUM(B54:E54)</f>
        <v>0</v>
      </c>
      <c r="G54" s="3"/>
      <c r="H54" s="15" t="n">
        <f aca="false">$I$49*((A54)^$K$49)</f>
        <v>0.458379965252654</v>
      </c>
      <c r="I54" s="17" t="n">
        <f aca="false">L8*$H54</f>
        <v>0</v>
      </c>
      <c r="J54" s="17" t="n">
        <f aca="false">M8*$H54</f>
        <v>0</v>
      </c>
      <c r="K54" s="17" t="n">
        <f aca="false">N8*$H54</f>
        <v>0</v>
      </c>
      <c r="L54" s="17" t="n">
        <f aca="false">O8*$H54</f>
        <v>0</v>
      </c>
      <c r="M54" s="33" t="n">
        <f aca="false">SUM(I54:L54)</f>
        <v>0</v>
      </c>
      <c r="N54" s="5"/>
      <c r="O54" s="5"/>
      <c r="P54" s="5"/>
      <c r="Q54" s="0"/>
      <c r="R54" s="0"/>
    </row>
    <row r="55" customFormat="false" ht="12.75" hidden="false" customHeight="false" outlineLevel="0" collapsed="false">
      <c r="A55" s="15" t="n">
        <v>5.25</v>
      </c>
      <c r="B55" s="17" t="n">
        <f aca="false">L9*($A55)</f>
        <v>0</v>
      </c>
      <c r="C55" s="17" t="n">
        <f aca="false">M9*($A55)</f>
        <v>0</v>
      </c>
      <c r="D55" s="17" t="n">
        <f aca="false">N9*($A55)</f>
        <v>0</v>
      </c>
      <c r="E55" s="17" t="n">
        <f aca="false">O9*($A55)</f>
        <v>0</v>
      </c>
      <c r="F55" s="14" t="n">
        <f aca="false">SUM(B55:E55)</f>
        <v>0</v>
      </c>
      <c r="G55" s="3"/>
      <c r="H55" s="15" t="n">
        <f aca="false">$I$49*((A55)^$K$49)</f>
        <v>0.639440615935448</v>
      </c>
      <c r="I55" s="17" t="n">
        <f aca="false">L9*$H55</f>
        <v>0</v>
      </c>
      <c r="J55" s="17" t="n">
        <f aca="false">M9*$H55</f>
        <v>0</v>
      </c>
      <c r="K55" s="17" t="n">
        <f aca="false">N9*$H55</f>
        <v>0</v>
      </c>
      <c r="L55" s="17" t="n">
        <f aca="false">O9*$H55</f>
        <v>0</v>
      </c>
      <c r="M55" s="33" t="n">
        <f aca="false">SUM(I55:L55)</f>
        <v>0</v>
      </c>
      <c r="N55" s="5"/>
      <c r="O55" s="5"/>
      <c r="P55" s="5"/>
      <c r="Q55" s="0"/>
      <c r="R55" s="0"/>
    </row>
    <row r="56" customFormat="false" ht="12.75" hidden="false" customHeight="false" outlineLevel="0" collapsed="false">
      <c r="A56" s="15" t="n">
        <v>5.75</v>
      </c>
      <c r="B56" s="17" t="n">
        <f aca="false">L10*($A56)</f>
        <v>23336.50725</v>
      </c>
      <c r="C56" s="17" t="n">
        <f aca="false">M10*($A56)</f>
        <v>0</v>
      </c>
      <c r="D56" s="17" t="n">
        <f aca="false">N10*($A56)</f>
        <v>0</v>
      </c>
      <c r="E56" s="17" t="n">
        <f aca="false">O10*($A56)</f>
        <v>0</v>
      </c>
      <c r="F56" s="14" t="n">
        <f aca="false">SUM(B56:E56)</f>
        <v>23336.50725</v>
      </c>
      <c r="G56" s="3"/>
      <c r="H56" s="15" t="n">
        <f aca="false">$I$49*((A56)^$K$49)</f>
        <v>0.865391488906827</v>
      </c>
      <c r="I56" s="17" t="n">
        <f aca="false">L10*$H56</f>
        <v>3512.2112617326</v>
      </c>
      <c r="J56" s="17" t="n">
        <f aca="false">M10*$H56</f>
        <v>0</v>
      </c>
      <c r="K56" s="17" t="n">
        <f aca="false">N10*$H56</f>
        <v>0</v>
      </c>
      <c r="L56" s="17" t="n">
        <f aca="false">O10*$H56</f>
        <v>0</v>
      </c>
      <c r="M56" s="33" t="n">
        <f aca="false">SUM(I56:L56)</f>
        <v>3512.2112617326</v>
      </c>
      <c r="N56" s="5"/>
      <c r="O56" s="5"/>
      <c r="P56" s="5"/>
      <c r="Q56" s="0"/>
      <c r="R56" s="0"/>
    </row>
    <row r="57" customFormat="false" ht="12.75" hidden="false" customHeight="false" outlineLevel="0" collapsed="false">
      <c r="A57" s="15" t="n">
        <v>6.25</v>
      </c>
      <c r="B57" s="17" t="n">
        <f aca="false">L11*($A57)</f>
        <v>92481.675</v>
      </c>
      <c r="C57" s="17" t="n">
        <f aca="false">M11*($A57)</f>
        <v>0</v>
      </c>
      <c r="D57" s="17" t="n">
        <f aca="false">N11*($A57)</f>
        <v>0</v>
      </c>
      <c r="E57" s="17" t="n">
        <f aca="false">O11*($A57)</f>
        <v>0</v>
      </c>
      <c r="F57" s="14" t="n">
        <f aca="false">SUM(B57:E57)</f>
        <v>92481.675</v>
      </c>
      <c r="G57" s="3"/>
      <c r="H57" s="15" t="n">
        <f aca="false">$I$49*((A57)^$K$49)</f>
        <v>1.14198583076444</v>
      </c>
      <c r="I57" s="17" t="n">
        <f aca="false">L11*$H57</f>
        <v>16898.0419928579</v>
      </c>
      <c r="J57" s="17" t="n">
        <f aca="false">M11*$H57</f>
        <v>0</v>
      </c>
      <c r="K57" s="17" t="n">
        <f aca="false">N11*$H57</f>
        <v>0</v>
      </c>
      <c r="L57" s="17" t="n">
        <f aca="false">O11*$H57</f>
        <v>0</v>
      </c>
      <c r="M57" s="33" t="n">
        <f aca="false">SUM(I57:L57)</f>
        <v>16898.0419928579</v>
      </c>
      <c r="N57" s="5"/>
      <c r="O57" s="5"/>
      <c r="P57" s="5"/>
      <c r="Q57" s="0"/>
      <c r="R57" s="0"/>
    </row>
    <row r="58" customFormat="false" ht="12.75" hidden="false" customHeight="false" outlineLevel="0" collapsed="false">
      <c r="A58" s="15" t="n">
        <v>6.75</v>
      </c>
      <c r="B58" s="17" t="n">
        <f aca="false">L12*($A58)</f>
        <v>95544.4775233995</v>
      </c>
      <c r="C58" s="17" t="n">
        <f aca="false">M12*($A58)</f>
        <v>0</v>
      </c>
      <c r="D58" s="17" t="n">
        <f aca="false">N12*($A58)</f>
        <v>0</v>
      </c>
      <c r="E58" s="17" t="n">
        <f aca="false">O12*($A58)</f>
        <v>0</v>
      </c>
      <c r="F58" s="14" t="n">
        <f aca="false">SUM(B58:E58)</f>
        <v>95544.4775233995</v>
      </c>
      <c r="G58" s="3"/>
      <c r="H58" s="15" t="n">
        <f aca="false">$I$49*((A58)^$K$49)</f>
        <v>1.47514272628455</v>
      </c>
      <c r="I58" s="17" t="n">
        <f aca="false">L12*$H58</f>
        <v>20880.2579341186</v>
      </c>
      <c r="J58" s="17" t="n">
        <f aca="false">M12*$H58</f>
        <v>0</v>
      </c>
      <c r="K58" s="17" t="n">
        <f aca="false">N12*$H58</f>
        <v>0</v>
      </c>
      <c r="L58" s="17" t="n">
        <f aca="false">O12*$H58</f>
        <v>0</v>
      </c>
      <c r="M58" s="33" t="n">
        <f aca="false">SUM(I58:L58)</f>
        <v>20880.2579341186</v>
      </c>
      <c r="N58" s="5"/>
      <c r="O58" s="5"/>
      <c r="P58" s="5"/>
      <c r="Q58" s="0"/>
      <c r="R58" s="0"/>
    </row>
    <row r="59" customFormat="false" ht="12.75" hidden="false" customHeight="false" outlineLevel="0" collapsed="false">
      <c r="A59" s="15" t="n">
        <v>7.25</v>
      </c>
      <c r="B59" s="17" t="n">
        <f aca="false">L13*($A59)</f>
        <v>84681.3164484097</v>
      </c>
      <c r="C59" s="17" t="n">
        <f aca="false">M13*($A59)</f>
        <v>0</v>
      </c>
      <c r="D59" s="17" t="n">
        <f aca="false">N13*($A59)</f>
        <v>0</v>
      </c>
      <c r="E59" s="17" t="n">
        <f aca="false">O13*($A59)</f>
        <v>0</v>
      </c>
      <c r="F59" s="14" t="n">
        <f aca="false">SUM(B59:E59)</f>
        <v>84681.3164484097</v>
      </c>
      <c r="G59" s="3"/>
      <c r="H59" s="15" t="n">
        <f aca="false">$I$49*((A59)^$K$49)</f>
        <v>1.87093800327653</v>
      </c>
      <c r="I59" s="17" t="n">
        <f aca="false">L13*$H59</f>
        <v>21852.8956014919</v>
      </c>
      <c r="J59" s="17" t="n">
        <f aca="false">M13*$H59</f>
        <v>0</v>
      </c>
      <c r="K59" s="17" t="n">
        <f aca="false">N13*$H59</f>
        <v>0</v>
      </c>
      <c r="L59" s="17" t="n">
        <f aca="false">O13*$H59</f>
        <v>0</v>
      </c>
      <c r="M59" s="33" t="n">
        <f aca="false">SUM(I59:L59)</f>
        <v>21852.8956014919</v>
      </c>
      <c r="N59" s="5"/>
      <c r="O59" s="5"/>
      <c r="P59" s="5"/>
      <c r="Q59" s="0"/>
      <c r="R59" s="0"/>
    </row>
    <row r="60" customFormat="false" ht="12.75" hidden="false" customHeight="false" outlineLevel="0" collapsed="false">
      <c r="A60" s="15" t="n">
        <v>7.75</v>
      </c>
      <c r="B60" s="17" t="n">
        <f aca="false">L14*($A60)</f>
        <v>484876.540819549</v>
      </c>
      <c r="C60" s="17" t="n">
        <f aca="false">M14*($A60)</f>
        <v>0</v>
      </c>
      <c r="D60" s="17" t="n">
        <f aca="false">N14*($A60)</f>
        <v>0</v>
      </c>
      <c r="E60" s="17" t="n">
        <f aca="false">O14*($A60)</f>
        <v>0</v>
      </c>
      <c r="F60" s="14" t="n">
        <f aca="false">SUM(B60:E60)</f>
        <v>484876.540819549</v>
      </c>
      <c r="G60" s="3"/>
      <c r="H60" s="15" t="n">
        <f aca="false">$I$49*((A60)^$K$49)</f>
        <v>2.33559628561209</v>
      </c>
      <c r="I60" s="17" t="n">
        <f aca="false">L14*$H60</f>
        <v>146125.915834655</v>
      </c>
      <c r="J60" s="17" t="n">
        <f aca="false">M14*$H60</f>
        <v>0</v>
      </c>
      <c r="K60" s="17" t="n">
        <f aca="false">N14*$H60</f>
        <v>0</v>
      </c>
      <c r="L60" s="17" t="n">
        <f aca="false">O14*$H60</f>
        <v>0</v>
      </c>
      <c r="M60" s="33" t="n">
        <f aca="false">SUM(I60:L60)</f>
        <v>146125.915834655</v>
      </c>
      <c r="N60" s="5"/>
      <c r="O60" s="5"/>
      <c r="P60" s="5"/>
      <c r="Q60" s="0"/>
      <c r="R60" s="0"/>
    </row>
    <row r="61" customFormat="false" ht="12.75" hidden="false" customHeight="false" outlineLevel="0" collapsed="false">
      <c r="A61" s="15" t="n">
        <v>8.25</v>
      </c>
      <c r="B61" s="17" t="n">
        <f aca="false">L15*($A61)</f>
        <v>576377.263766921</v>
      </c>
      <c r="C61" s="17" t="n">
        <f aca="false">M15*($A61)</f>
        <v>0</v>
      </c>
      <c r="D61" s="17" t="n">
        <f aca="false">N15*($A61)</f>
        <v>0</v>
      </c>
      <c r="E61" s="17" t="n">
        <f aca="false">O15*($A61)</f>
        <v>0</v>
      </c>
      <c r="F61" s="14" t="n">
        <f aca="false">SUM(B61:E61)</f>
        <v>576377.263766921</v>
      </c>
      <c r="G61" s="3"/>
      <c r="H61" s="15" t="n">
        <f aca="false">$I$49*((A61)^$K$49)</f>
        <v>2.87548397874141</v>
      </c>
      <c r="I61" s="17" t="n">
        <f aca="false">L15*$H61</f>
        <v>200892.556081526</v>
      </c>
      <c r="J61" s="17" t="n">
        <f aca="false">M15*$H61</f>
        <v>0</v>
      </c>
      <c r="K61" s="17" t="n">
        <f aca="false">N15*$H61</f>
        <v>0</v>
      </c>
      <c r="L61" s="17" t="n">
        <f aca="false">O15*$H61</f>
        <v>0</v>
      </c>
      <c r="M61" s="33" t="n">
        <f aca="false">SUM(I61:L61)</f>
        <v>200892.556081526</v>
      </c>
      <c r="N61" s="5"/>
      <c r="O61" s="5"/>
      <c r="P61" s="5"/>
      <c r="Q61" s="0"/>
      <c r="R61" s="0"/>
    </row>
    <row r="62" customFormat="false" ht="12.75" hidden="false" customHeight="false" outlineLevel="0" collapsed="false">
      <c r="A62" s="15" t="n">
        <v>8.75</v>
      </c>
      <c r="B62" s="17" t="n">
        <f aca="false">L16*($A62)</f>
        <v>715231.878409149</v>
      </c>
      <c r="C62" s="17" t="n">
        <f aca="false">M16*($A62)</f>
        <v>0</v>
      </c>
      <c r="D62" s="17" t="n">
        <f aca="false">N16*($A62)</f>
        <v>0</v>
      </c>
      <c r="E62" s="17" t="n">
        <f aca="false">O16*($A62)</f>
        <v>0</v>
      </c>
      <c r="F62" s="14" t="n">
        <f aca="false">SUM(B62:E62)</f>
        <v>715231.878409149</v>
      </c>
      <c r="G62" s="3"/>
      <c r="H62" s="15" t="n">
        <f aca="false">$I$49*((A62)^$K$49)</f>
        <v>3.49710302410619</v>
      </c>
      <c r="I62" s="17" t="n">
        <f aca="false">L16*$H62</f>
        <v>285855.950276775</v>
      </c>
      <c r="J62" s="17" t="n">
        <f aca="false">M16*$H62</f>
        <v>0</v>
      </c>
      <c r="K62" s="17" t="n">
        <f aca="false">N16*$H62</f>
        <v>0</v>
      </c>
      <c r="L62" s="17" t="n">
        <f aca="false">O16*$H62</f>
        <v>0</v>
      </c>
      <c r="M62" s="33" t="n">
        <f aca="false">SUM(I62:L62)</f>
        <v>285855.950276775</v>
      </c>
      <c r="N62" s="5"/>
      <c r="O62" s="5"/>
      <c r="P62" s="5"/>
      <c r="Q62" s="0"/>
      <c r="R62" s="0"/>
    </row>
    <row r="63" customFormat="false" ht="12.75" hidden="false" customHeight="false" outlineLevel="0" collapsed="false">
      <c r="A63" s="15" t="n">
        <v>9.25</v>
      </c>
      <c r="B63" s="17" t="n">
        <f aca="false">L17*($A63)</f>
        <v>717600.664334282</v>
      </c>
      <c r="C63" s="17" t="n">
        <f aca="false">M17*($A63)</f>
        <v>0</v>
      </c>
      <c r="D63" s="17" t="n">
        <f aca="false">N17*($A63)</f>
        <v>0</v>
      </c>
      <c r="E63" s="17" t="n">
        <f aca="false">O17*($A63)</f>
        <v>0</v>
      </c>
      <c r="F63" s="14" t="n">
        <f aca="false">SUM(B63:E63)</f>
        <v>717600.664334282</v>
      </c>
      <c r="G63" s="3"/>
      <c r="H63" s="15" t="n">
        <f aca="false">$I$49*((A63)^$K$49)</f>
        <v>4.20708529591503</v>
      </c>
      <c r="I63" s="17" t="n">
        <f aca="false">L17*$H63</f>
        <v>326379.157109147</v>
      </c>
      <c r="J63" s="17" t="n">
        <f aca="false">M17*$H63</f>
        <v>0</v>
      </c>
      <c r="K63" s="17" t="n">
        <f aca="false">N17*$H63</f>
        <v>0</v>
      </c>
      <c r="L63" s="17" t="n">
        <f aca="false">O17*$H63</f>
        <v>0</v>
      </c>
      <c r="M63" s="33" t="n">
        <f aca="false">SUM(I63:L63)</f>
        <v>326379.157109147</v>
      </c>
      <c r="N63" s="5"/>
      <c r="O63" s="5"/>
      <c r="P63" s="5"/>
      <c r="Q63" s="0"/>
      <c r="R63" s="0"/>
    </row>
    <row r="64" customFormat="false" ht="12.75" hidden="false" customHeight="false" outlineLevel="0" collapsed="false">
      <c r="A64" s="15" t="n">
        <v>9.75</v>
      </c>
      <c r="B64" s="17" t="n">
        <f aca="false">L18*($A64)</f>
        <v>453999.298540049</v>
      </c>
      <c r="C64" s="17" t="n">
        <f aca="false">M18*($A64)</f>
        <v>0</v>
      </c>
      <c r="D64" s="17" t="n">
        <f aca="false">N18*($A64)</f>
        <v>0</v>
      </c>
      <c r="E64" s="17" t="n">
        <f aca="false">O18*($A64)</f>
        <v>0</v>
      </c>
      <c r="F64" s="14" t="n">
        <f aca="false">SUM(B64:E64)</f>
        <v>453999.298540049</v>
      </c>
      <c r="G64" s="3"/>
      <c r="H64" s="15" t="n">
        <f aca="false">$I$49*((A64)^$K$49)</f>
        <v>5.01218754073186</v>
      </c>
      <c r="I64" s="17" t="n">
        <f aca="false">L18*$H64</f>
        <v>233387.654117276</v>
      </c>
      <c r="J64" s="17" t="n">
        <f aca="false">M18*$H64</f>
        <v>0</v>
      </c>
      <c r="K64" s="17" t="n">
        <f aca="false">N18*$H64</f>
        <v>0</v>
      </c>
      <c r="L64" s="17" t="n">
        <f aca="false">O18*$H64</f>
        <v>0</v>
      </c>
      <c r="M64" s="33" t="n">
        <f aca="false">SUM(I64:L64)</f>
        <v>233387.654117276</v>
      </c>
      <c r="N64" s="5"/>
      <c r="O64" s="5"/>
      <c r="P64" s="5"/>
      <c r="Q64" s="0"/>
      <c r="R64" s="0"/>
    </row>
    <row r="65" customFormat="false" ht="12.75" hidden="false" customHeight="false" outlineLevel="0" collapsed="false">
      <c r="A65" s="15" t="n">
        <v>10.25</v>
      </c>
      <c r="B65" s="17" t="n">
        <f aca="false">L19*($A65)</f>
        <v>183860.235566439</v>
      </c>
      <c r="C65" s="17" t="n">
        <f aca="false">M19*($A65)</f>
        <v>0</v>
      </c>
      <c r="D65" s="17" t="n">
        <f aca="false">N19*($A65)</f>
        <v>0</v>
      </c>
      <c r="E65" s="17" t="n">
        <f aca="false">O19*($A65)</f>
        <v>0</v>
      </c>
      <c r="F65" s="14" t="n">
        <f aca="false">SUM(B65:E65)</f>
        <v>183860.235566439</v>
      </c>
      <c r="G65" s="3"/>
      <c r="H65" s="15" t="n">
        <f aca="false">$I$49*((A65)^$K$49)</f>
        <v>5.91928678038585</v>
      </c>
      <c r="I65" s="17" t="n">
        <f aca="false">L19*$H65</f>
        <v>106177.703592883</v>
      </c>
      <c r="J65" s="17" t="n">
        <f aca="false">M19*$H65</f>
        <v>0</v>
      </c>
      <c r="K65" s="17" t="n">
        <f aca="false">N19*$H65</f>
        <v>0</v>
      </c>
      <c r="L65" s="17" t="n">
        <f aca="false">O19*$H65</f>
        <v>0</v>
      </c>
      <c r="M65" s="33" t="n">
        <f aca="false">SUM(I65:L65)</f>
        <v>106177.703592883</v>
      </c>
      <c r="N65" s="5"/>
      <c r="O65" s="5"/>
      <c r="P65" s="5"/>
      <c r="Q65" s="0"/>
      <c r="R65" s="0"/>
    </row>
    <row r="66" customFormat="false" ht="12.75" hidden="false" customHeight="false" outlineLevel="0" collapsed="false">
      <c r="A66" s="15" t="n">
        <v>10.75</v>
      </c>
      <c r="B66" s="17" t="n">
        <f aca="false">L20*($A66)</f>
        <v>169977.047877851</v>
      </c>
      <c r="C66" s="17" t="n">
        <f aca="false">M20*($A66)</f>
        <v>5861.27751302936</v>
      </c>
      <c r="D66" s="17" t="n">
        <f aca="false">N20*($A66)</f>
        <v>0</v>
      </c>
      <c r="E66" s="17" t="n">
        <f aca="false">O20*($A66)</f>
        <v>0</v>
      </c>
      <c r="F66" s="14" t="n">
        <f aca="false">SUM(B66:E66)</f>
        <v>175838.325390881</v>
      </c>
      <c r="G66" s="3"/>
      <c r="H66" s="15" t="n">
        <f aca="false">$I$49*((A66)^$K$49)</f>
        <v>6.93537611389021</v>
      </c>
      <c r="I66" s="17" t="n">
        <f aca="false">L20*$H66</f>
        <v>109660.907698756</v>
      </c>
      <c r="J66" s="17" t="n">
        <f aca="false">M20*$H66</f>
        <v>3781.41061030192</v>
      </c>
      <c r="K66" s="17" t="n">
        <f aca="false">N20*$H66</f>
        <v>0</v>
      </c>
      <c r="L66" s="17" t="n">
        <f aca="false">O20*$H66</f>
        <v>0</v>
      </c>
      <c r="M66" s="33" t="n">
        <f aca="false">SUM(I66:L66)</f>
        <v>113442.318309058</v>
      </c>
      <c r="N66" s="5"/>
      <c r="O66" s="5"/>
      <c r="P66" s="5"/>
      <c r="Q66" s="0"/>
      <c r="R66" s="0"/>
    </row>
    <row r="67" customFormat="false" ht="12.75" hidden="false" customHeight="false" outlineLevel="0" collapsed="false">
      <c r="A67" s="15" t="n">
        <v>11.25</v>
      </c>
      <c r="B67" s="17" t="n">
        <f aca="false">L21*($A67)</f>
        <v>155263.791218607</v>
      </c>
      <c r="C67" s="17" t="n">
        <f aca="false">M21*($A67)</f>
        <v>8872.21664106324</v>
      </c>
      <c r="D67" s="17" t="n">
        <f aca="false">N21*($A67)</f>
        <v>0</v>
      </c>
      <c r="E67" s="17" t="n">
        <f aca="false">O21*($A67)</f>
        <v>0</v>
      </c>
      <c r="F67" s="14" t="n">
        <f aca="false">SUM(B67:E67)</f>
        <v>164136.00785967</v>
      </c>
      <c r="G67" s="3"/>
      <c r="H67" s="15" t="n">
        <f aca="false">$I$49*((A67)^$K$49)</f>
        <v>8.06756086572819</v>
      </c>
      <c r="I67" s="17" t="n">
        <f aca="false">L21*$H67</f>
        <v>111342.229857762</v>
      </c>
      <c r="J67" s="17" t="n">
        <f aca="false">M21*$H67</f>
        <v>6362.41313472926</v>
      </c>
      <c r="K67" s="17" t="n">
        <f aca="false">N21*$H67</f>
        <v>0</v>
      </c>
      <c r="L67" s="17" t="n">
        <f aca="false">O21*$H67</f>
        <v>0</v>
      </c>
      <c r="M67" s="33" t="n">
        <f aca="false">SUM(I67:L67)</f>
        <v>117704.642992491</v>
      </c>
      <c r="N67" s="5"/>
      <c r="O67" s="5"/>
      <c r="P67" s="5"/>
      <c r="Q67" s="0"/>
      <c r="R67" s="0"/>
    </row>
    <row r="68" customFormat="false" ht="12.75" hidden="false" customHeight="false" outlineLevel="0" collapsed="false">
      <c r="A68" s="15" t="n">
        <v>11.75</v>
      </c>
      <c r="B68" s="17" t="n">
        <f aca="false">L22*($A68)</f>
        <v>218620.21682256</v>
      </c>
      <c r="C68" s="17" t="n">
        <f aca="false">M22*($A68)</f>
        <v>36436.7028037601</v>
      </c>
      <c r="D68" s="17" t="n">
        <f aca="false">N22*($A68)</f>
        <v>0</v>
      </c>
      <c r="E68" s="17" t="n">
        <f aca="false">O22*($A68)</f>
        <v>0</v>
      </c>
      <c r="F68" s="14" t="n">
        <f aca="false">SUM(B68:E68)</f>
        <v>255056.91962632</v>
      </c>
      <c r="G68" s="3"/>
      <c r="H68" s="15" t="n">
        <f aca="false">$I$49*((A68)^$K$49)</f>
        <v>9.32305503696543</v>
      </c>
      <c r="I68" s="17" t="n">
        <f aca="false">L22*$H68</f>
        <v>173464.537330217</v>
      </c>
      <c r="J68" s="17" t="n">
        <f aca="false">M22*$H68</f>
        <v>28910.7562217028</v>
      </c>
      <c r="K68" s="17" t="n">
        <f aca="false">N22*$H68</f>
        <v>0</v>
      </c>
      <c r="L68" s="17" t="n">
        <f aca="false">O22*$H68</f>
        <v>0</v>
      </c>
      <c r="M68" s="33" t="n">
        <f aca="false">SUM(I68:L68)</f>
        <v>202375.293551919</v>
      </c>
      <c r="N68" s="5"/>
      <c r="O68" s="5"/>
      <c r="P68" s="5"/>
      <c r="Q68" s="0"/>
      <c r="R68" s="0"/>
    </row>
    <row r="69" customFormat="false" ht="12.75" hidden="false" customHeight="false" outlineLevel="0" collapsed="false">
      <c r="A69" s="15" t="n">
        <v>12.25</v>
      </c>
      <c r="B69" s="17" t="n">
        <f aca="false">L23*($A69)</f>
        <v>239305.327168429</v>
      </c>
      <c r="C69" s="17" t="n">
        <f aca="false">M23*($A69)</f>
        <v>170932.376548878</v>
      </c>
      <c r="D69" s="17" t="n">
        <f aca="false">N23*($A69)</f>
        <v>0</v>
      </c>
      <c r="E69" s="17" t="n">
        <f aca="false">O23*($A69)</f>
        <v>0</v>
      </c>
      <c r="F69" s="14" t="n">
        <f aca="false">SUM(B69:E69)</f>
        <v>410237.703717307</v>
      </c>
      <c r="G69" s="3"/>
      <c r="H69" s="15" t="n">
        <f aca="false">$I$49*((A69)^$K$49)</f>
        <v>10.709178022836</v>
      </c>
      <c r="I69" s="17" t="n">
        <f aca="false">L23*$H69</f>
        <v>209205.171466099</v>
      </c>
      <c r="J69" s="17" t="n">
        <f aca="false">M23*$H69</f>
        <v>149432.265332928</v>
      </c>
      <c r="K69" s="17" t="n">
        <f aca="false">N23*$H69</f>
        <v>0</v>
      </c>
      <c r="L69" s="17" t="n">
        <f aca="false">O23*$H69</f>
        <v>0</v>
      </c>
      <c r="M69" s="33" t="n">
        <f aca="false">SUM(I69:L69)</f>
        <v>358637.436799026</v>
      </c>
      <c r="N69" s="5"/>
      <c r="O69" s="5"/>
      <c r="P69" s="5"/>
      <c r="Q69" s="0"/>
      <c r="R69" s="0"/>
    </row>
    <row r="70" customFormat="false" ht="12.75" hidden="false" customHeight="false" outlineLevel="0" collapsed="false">
      <c r="A70" s="15" t="n">
        <v>12.75</v>
      </c>
      <c r="B70" s="17" t="n">
        <f aca="false">L24*($A70)</f>
        <v>195818.596729441</v>
      </c>
      <c r="C70" s="17" t="n">
        <f aca="false">M24*($A70)</f>
        <v>195818.596729441</v>
      </c>
      <c r="D70" s="17" t="n">
        <f aca="false">N24*($A70)</f>
        <v>0</v>
      </c>
      <c r="E70" s="17" t="n">
        <f aca="false">O24*($A70)</f>
        <v>0</v>
      </c>
      <c r="F70" s="14" t="n">
        <f aca="false">SUM(B70:E70)</f>
        <v>391637.193458881</v>
      </c>
      <c r="G70" s="3"/>
      <c r="H70" s="15" t="n">
        <f aca="false">$I$49*((A70)^$K$49)</f>
        <v>12.2333515661912</v>
      </c>
      <c r="I70" s="17" t="n">
        <f aca="false">L24*$H70</f>
        <v>187883.744077606</v>
      </c>
      <c r="J70" s="17" t="n">
        <f aca="false">M24*$H70</f>
        <v>187883.744077606</v>
      </c>
      <c r="K70" s="17" t="n">
        <f aca="false">N24*$H70</f>
        <v>0</v>
      </c>
      <c r="L70" s="17" t="n">
        <f aca="false">O24*$H70</f>
        <v>0</v>
      </c>
      <c r="M70" s="33" t="n">
        <f aca="false">SUM(I70:L70)</f>
        <v>375767.488155211</v>
      </c>
      <c r="N70" s="5"/>
      <c r="O70" s="5"/>
      <c r="P70" s="5"/>
      <c r="Q70" s="0"/>
      <c r="R70" s="0"/>
    </row>
    <row r="71" customFormat="false" ht="12.75" hidden="false" customHeight="false" outlineLevel="0" collapsed="false">
      <c r="A71" s="15" t="n">
        <v>13.25</v>
      </c>
      <c r="B71" s="17" t="n">
        <f aca="false">L25*($A71)</f>
        <v>48100.456792831</v>
      </c>
      <c r="C71" s="17" t="n">
        <f aca="false">M25*($A71)</f>
        <v>320669.711952207</v>
      </c>
      <c r="D71" s="17" t="n">
        <f aca="false">N25*($A71)</f>
        <v>32066.9711952207</v>
      </c>
      <c r="E71" s="17" t="n">
        <f aca="false">O25*($A71)</f>
        <v>0</v>
      </c>
      <c r="F71" s="14" t="n">
        <f aca="false">SUM(B71:E71)</f>
        <v>400837.139940258</v>
      </c>
      <c r="G71" s="3"/>
      <c r="H71" s="15" t="n">
        <f aca="false">$I$49*((A71)^$K$49)</f>
        <v>13.903096920837</v>
      </c>
      <c r="I71" s="17" t="n">
        <f aca="false">L25*$H71</f>
        <v>50471.3443567743</v>
      </c>
      <c r="J71" s="17" t="n">
        <f aca="false">M25*$H71</f>
        <v>336475.629045162</v>
      </c>
      <c r="K71" s="17" t="n">
        <f aca="false">N25*$H71</f>
        <v>33647.5629045162</v>
      </c>
      <c r="L71" s="17" t="n">
        <f aca="false">O25*$H71</f>
        <v>0</v>
      </c>
      <c r="M71" s="33" t="n">
        <f aca="false">SUM(I71:L71)</f>
        <v>420594.536306453</v>
      </c>
      <c r="N71" s="5"/>
      <c r="O71" s="5"/>
      <c r="P71" s="5"/>
      <c r="Q71" s="0"/>
      <c r="R71" s="0"/>
    </row>
    <row r="72" customFormat="false" ht="12.75" hidden="false" customHeight="false" outlineLevel="0" collapsed="false">
      <c r="A72" s="15" t="n">
        <v>13.75</v>
      </c>
      <c r="B72" s="17" t="n">
        <f aca="false">L26*($A72)</f>
        <v>56252.829794734</v>
      </c>
      <c r="C72" s="17" t="n">
        <f aca="false">M26*($A72)</f>
        <v>250012.576865484</v>
      </c>
      <c r="D72" s="17" t="n">
        <f aca="false">N26*($A72)</f>
        <v>12500.6288432742</v>
      </c>
      <c r="E72" s="17" t="n">
        <f aca="false">O26*($A72)</f>
        <v>0</v>
      </c>
      <c r="F72" s="14" t="n">
        <f aca="false">SUM(B72:E72)</f>
        <v>318766.035503493</v>
      </c>
      <c r="G72" s="3"/>
      <c r="H72" s="15" t="n">
        <f aca="false">$I$49*((A72)^$K$49)</f>
        <v>15.7260322025597</v>
      </c>
      <c r="I72" s="17" t="n">
        <f aca="false">L26*$H72</f>
        <v>64337.0045699707</v>
      </c>
      <c r="J72" s="17" t="n">
        <f aca="false">M26*$H72</f>
        <v>285942.242533203</v>
      </c>
      <c r="K72" s="17" t="n">
        <f aca="false">N26*$H72</f>
        <v>14297.1121266601</v>
      </c>
      <c r="L72" s="17" t="n">
        <f aca="false">O26*$H72</f>
        <v>0</v>
      </c>
      <c r="M72" s="33" t="n">
        <f aca="false">SUM(I72:L72)</f>
        <v>364576.359229834</v>
      </c>
      <c r="N72" s="5"/>
      <c r="O72" s="5"/>
      <c r="P72" s="5"/>
      <c r="Q72" s="0"/>
      <c r="R72" s="0"/>
    </row>
    <row r="73" customFormat="false" ht="12.75" hidden="false" customHeight="false" outlineLevel="0" collapsed="false">
      <c r="A73" s="15" t="n">
        <v>14.25</v>
      </c>
      <c r="B73" s="17" t="n">
        <f aca="false">L27*($A73)</f>
        <v>23959.4678054856</v>
      </c>
      <c r="C73" s="17" t="n">
        <f aca="false">M27*($A73)</f>
        <v>251574.411957598</v>
      </c>
      <c r="D73" s="17" t="n">
        <f aca="false">N27*($A73)</f>
        <v>3993.24463424759</v>
      </c>
      <c r="E73" s="17" t="n">
        <f aca="false">O27*($A73)</f>
        <v>0</v>
      </c>
      <c r="F73" s="14" t="n">
        <f aca="false">SUM(B73:E73)</f>
        <v>279527.124397331</v>
      </c>
      <c r="G73" s="3"/>
      <c r="H73" s="15" t="n">
        <f aca="false">$I$49*((A73)^$K$49)</f>
        <v>17.7098699087495</v>
      </c>
      <c r="I73" s="17" t="n">
        <f aca="false">L27*$H73</f>
        <v>29776.775994247</v>
      </c>
      <c r="J73" s="17" t="n">
        <f aca="false">M27*$H73</f>
        <v>312656.147939594</v>
      </c>
      <c r="K73" s="17" t="n">
        <f aca="false">N27*$H73</f>
        <v>4962.79599904118</v>
      </c>
      <c r="L73" s="17" t="n">
        <f aca="false">O27*$H73</f>
        <v>0</v>
      </c>
      <c r="M73" s="33" t="n">
        <f aca="false">SUM(I73:L73)</f>
        <v>347395.719932882</v>
      </c>
      <c r="N73" s="5"/>
      <c r="O73" s="5"/>
      <c r="P73" s="5"/>
      <c r="Q73" s="0"/>
      <c r="R73" s="0"/>
    </row>
    <row r="74" customFormat="false" ht="12.75" hidden="false" customHeight="false" outlineLevel="0" collapsed="false">
      <c r="A74" s="15" t="n">
        <v>14.75</v>
      </c>
      <c r="B74" s="17" t="n">
        <f aca="false">L28*($A74)</f>
        <v>8170.56015397714</v>
      </c>
      <c r="C74" s="17" t="n">
        <f aca="false">M28*($A74)</f>
        <v>175667.043310509</v>
      </c>
      <c r="D74" s="17" t="n">
        <f aca="false">N28*($A74)</f>
        <v>0</v>
      </c>
      <c r="E74" s="17" t="n">
        <f aca="false">O28*($A74)</f>
        <v>0</v>
      </c>
      <c r="F74" s="14" t="n">
        <f aca="false">SUM(B74:E74)</f>
        <v>183837.603464486</v>
      </c>
      <c r="G74" s="3"/>
      <c r="H74" s="15" t="n">
        <f aca="false">$I$49*((A74)^$K$49)</f>
        <v>19.8624145900972</v>
      </c>
      <c r="I74" s="17" t="n">
        <f aca="false">L28*$H74</f>
        <v>11002.5120821439</v>
      </c>
      <c r="J74" s="17" t="n">
        <f aca="false">M28*$H74</f>
        <v>236554.009766093</v>
      </c>
      <c r="K74" s="17" t="n">
        <f aca="false">N28*$H74</f>
        <v>0</v>
      </c>
      <c r="L74" s="17" t="n">
        <f aca="false">O28*$H74</f>
        <v>0</v>
      </c>
      <c r="M74" s="33" t="n">
        <f aca="false">SUM(I74:L74)</f>
        <v>247556.521848237</v>
      </c>
      <c r="N74" s="5"/>
      <c r="O74" s="5"/>
      <c r="P74" s="5"/>
      <c r="Q74" s="0"/>
      <c r="R74" s="0"/>
    </row>
    <row r="75" customFormat="false" ht="12.75" hidden="false" customHeight="false" outlineLevel="0" collapsed="false">
      <c r="A75" s="15" t="n">
        <v>15.25</v>
      </c>
      <c r="B75" s="17" t="n">
        <f aca="false">L29*($A75)</f>
        <v>10066.801972973</v>
      </c>
      <c r="C75" s="17" t="n">
        <f aca="false">M29*($A75)</f>
        <v>72984.314304054</v>
      </c>
      <c r="D75" s="17" t="n">
        <f aca="false">N29*($A75)</f>
        <v>10066.801972973</v>
      </c>
      <c r="E75" s="17" t="n">
        <f aca="false">O29*($A75)</f>
        <v>0</v>
      </c>
      <c r="F75" s="14" t="n">
        <f aca="false">SUM(B75:E75)</f>
        <v>93117.91825</v>
      </c>
      <c r="G75" s="3"/>
      <c r="H75" s="15" t="n">
        <f aca="false">$I$49*((A75)^$K$49)</f>
        <v>22.1915606599925</v>
      </c>
      <c r="I75" s="17" t="n">
        <f aca="false">L29*$H75</f>
        <v>14649.0522383844</v>
      </c>
      <c r="J75" s="17" t="n">
        <f aca="false">M29*$H75</f>
        <v>106205.628728287</v>
      </c>
      <c r="K75" s="17" t="n">
        <f aca="false">N29*$H75</f>
        <v>14649.0522383844</v>
      </c>
      <c r="L75" s="17" t="n">
        <f aca="false">O29*$H75</f>
        <v>0</v>
      </c>
      <c r="M75" s="33" t="n">
        <f aca="false">SUM(I75:L75)</f>
        <v>135503.733205056</v>
      </c>
      <c r="N75" s="5"/>
      <c r="O75" s="5"/>
      <c r="P75" s="5"/>
      <c r="Q75" s="0"/>
      <c r="R75" s="0"/>
    </row>
    <row r="76" customFormat="false" ht="12.75" hidden="false" customHeight="false" outlineLevel="0" collapsed="false">
      <c r="A76" s="15" t="n">
        <v>15.75</v>
      </c>
      <c r="B76" s="17" t="n">
        <f aca="false">L30*($A76)</f>
        <v>980.74575</v>
      </c>
      <c r="C76" s="17" t="n">
        <f aca="false">M30*($A76)</f>
        <v>29422.3725</v>
      </c>
      <c r="D76" s="17" t="n">
        <f aca="false">N30*($A76)</f>
        <v>3922.983</v>
      </c>
      <c r="E76" s="17" t="n">
        <f aca="false">O30*($A76)</f>
        <v>0</v>
      </c>
      <c r="F76" s="14" t="n">
        <f aca="false">SUM(B76:E76)</f>
        <v>34326.10125</v>
      </c>
      <c r="G76" s="3"/>
      <c r="H76" s="15" t="n">
        <f aca="false">$I$49*((A76)^$K$49)</f>
        <v>24.7052903290516</v>
      </c>
      <c r="I76" s="17" t="n">
        <f aca="false">L30*$H76</f>
        <v>1538.38784080848</v>
      </c>
      <c r="J76" s="17" t="n">
        <f aca="false">M30*$H76</f>
        <v>46151.6352242543</v>
      </c>
      <c r="K76" s="17" t="n">
        <f aca="false">N30*$H76</f>
        <v>6153.5513632339</v>
      </c>
      <c r="L76" s="17" t="n">
        <f aca="false">O30*$H76</f>
        <v>0</v>
      </c>
      <c r="M76" s="33" t="n">
        <f aca="false">SUM(I76:L76)</f>
        <v>53843.5744282966</v>
      </c>
      <c r="N76" s="5"/>
      <c r="O76" s="5"/>
      <c r="P76" s="5"/>
      <c r="Q76" s="0"/>
      <c r="R76" s="0"/>
    </row>
    <row r="77" customFormat="false" ht="12.75" hidden="false" customHeight="false" outlineLevel="0" collapsed="false">
      <c r="A77" s="15" t="n">
        <v>16.25</v>
      </c>
      <c r="B77" s="17" t="n">
        <f aca="false">L31*($A77)</f>
        <v>780.226597222222</v>
      </c>
      <c r="C77" s="17" t="n">
        <f aca="false">M31*($A77)</f>
        <v>11703.3989583333</v>
      </c>
      <c r="D77" s="17" t="n">
        <f aca="false">N31*($A77)</f>
        <v>1560.45319444444</v>
      </c>
      <c r="E77" s="17" t="n">
        <f aca="false">O31*($A77)</f>
        <v>0</v>
      </c>
      <c r="F77" s="14" t="n">
        <f aca="false">SUM(B77:E77)</f>
        <v>14044.07875</v>
      </c>
      <c r="G77" s="3"/>
      <c r="H77" s="15" t="n">
        <f aca="false">$I$49*((A77)^$K$49)</f>
        <v>27.411671653729</v>
      </c>
      <c r="I77" s="17" t="n">
        <f aca="false">L31*$H77</f>
        <v>1316.1424799115</v>
      </c>
      <c r="J77" s="17" t="n">
        <f aca="false">M31*$H77</f>
        <v>19742.1371986725</v>
      </c>
      <c r="K77" s="17" t="n">
        <f aca="false">N31*$H77</f>
        <v>2632.28495982299</v>
      </c>
      <c r="L77" s="17" t="n">
        <f aca="false">O31*$H77</f>
        <v>0</v>
      </c>
      <c r="M77" s="33" t="n">
        <f aca="false">SUM(I77:L77)</f>
        <v>23690.564638407</v>
      </c>
      <c r="N77" s="5"/>
      <c r="O77" s="5"/>
      <c r="P77" s="5"/>
      <c r="Q77" s="0"/>
      <c r="R77" s="0"/>
    </row>
    <row r="78" customFormat="false" ht="12.75" hidden="false" customHeight="false" outlineLevel="0" collapsed="false">
      <c r="A78" s="15" t="n">
        <v>16.75</v>
      </c>
      <c r="B78" s="17" t="n">
        <f aca="false">L32*($A78)</f>
        <v>24.5467608695652</v>
      </c>
      <c r="C78" s="17" t="n">
        <f aca="false">M32*($A78)</f>
        <v>466.388456521739</v>
      </c>
      <c r="D78" s="17" t="n">
        <f aca="false">N32*($A78)</f>
        <v>73.6402826086957</v>
      </c>
      <c r="E78" s="17" t="n">
        <f aca="false">O32*($A78)</f>
        <v>0</v>
      </c>
      <c r="F78" s="14" t="n">
        <f aca="false">SUM(B78:E78)</f>
        <v>564.5755</v>
      </c>
      <c r="G78" s="3"/>
      <c r="H78" s="15" t="n">
        <f aca="false">$I$49*((A78)^$K$49)</f>
        <v>30.3188566892661</v>
      </c>
      <c r="I78" s="17" t="n">
        <f aca="false">L32*$H78</f>
        <v>44.4316253725393</v>
      </c>
      <c r="J78" s="17" t="n">
        <f aca="false">M32*$H78</f>
        <v>844.200882078247</v>
      </c>
      <c r="K78" s="17" t="n">
        <f aca="false">N32*$H78</f>
        <v>133.294876117618</v>
      </c>
      <c r="L78" s="17" t="n">
        <f aca="false">O32*$H78</f>
        <v>0</v>
      </c>
      <c r="M78" s="33" t="n">
        <f aca="false">SUM(I78:L78)</f>
        <v>1021.9273835684</v>
      </c>
      <c r="N78" s="5"/>
      <c r="O78" s="5"/>
      <c r="P78" s="5"/>
      <c r="Q78" s="0"/>
      <c r="R78" s="0"/>
    </row>
    <row r="79" customFormat="false" ht="12.75" hidden="false" customHeight="false" outlineLevel="0" collapsed="false">
      <c r="A79" s="15" t="n">
        <v>17.25</v>
      </c>
      <c r="B79" s="17" t="n">
        <f aca="false">L33*($A79)</f>
        <v>0</v>
      </c>
      <c r="C79" s="17" t="n">
        <f aca="false">M33*($A79)</f>
        <v>0</v>
      </c>
      <c r="D79" s="17" t="n">
        <f aca="false">N33*($A79)</f>
        <v>0</v>
      </c>
      <c r="E79" s="17" t="n">
        <f aca="false">O33*($A79)</f>
        <v>0</v>
      </c>
      <c r="F79" s="14" t="n">
        <f aca="false">SUM(B79:E79)</f>
        <v>0</v>
      </c>
      <c r="G79" s="3"/>
      <c r="H79" s="15" t="n">
        <f aca="false">$I$49*((A79)^$K$49)</f>
        <v>33.4350797383376</v>
      </c>
      <c r="I79" s="17" t="n">
        <f aca="false">L33*$H79</f>
        <v>0</v>
      </c>
      <c r="J79" s="17" t="n">
        <f aca="false">M33*$H79</f>
        <v>0</v>
      </c>
      <c r="K79" s="17" t="n">
        <f aca="false">N33*$H79</f>
        <v>0</v>
      </c>
      <c r="L79" s="17" t="n">
        <f aca="false">O33*$H79</f>
        <v>0</v>
      </c>
      <c r="M79" s="33" t="n">
        <f aca="false">SUM(I79:L79)</f>
        <v>0</v>
      </c>
      <c r="N79" s="5"/>
      <c r="O79" s="5"/>
      <c r="P79" s="5"/>
      <c r="Q79" s="0"/>
      <c r="R79" s="0"/>
    </row>
    <row r="80" customFormat="false" ht="12.75" hidden="false" customHeight="false" outlineLevel="0" collapsed="false">
      <c r="A80" s="15" t="n">
        <v>17.75</v>
      </c>
      <c r="B80" s="17" t="n">
        <f aca="false">L34*($A80)</f>
        <v>0</v>
      </c>
      <c r="C80" s="17" t="n">
        <f aca="false">M34*($A80)</f>
        <v>0</v>
      </c>
      <c r="D80" s="17" t="n">
        <f aca="false">N34*($A80)</f>
        <v>0</v>
      </c>
      <c r="E80" s="17" t="n">
        <f aca="false">O34*($A80)</f>
        <v>0</v>
      </c>
      <c r="F80" s="14" t="n">
        <f aca="false">SUM(B80:E80)</f>
        <v>0</v>
      </c>
      <c r="G80" s="3"/>
      <c r="H80" s="15" t="n">
        <f aca="false">$I$49*((A80)^$K$49)</f>
        <v>36.7686556877101</v>
      </c>
      <c r="I80" s="17" t="n">
        <f aca="false">L34*$H80</f>
        <v>0</v>
      </c>
      <c r="J80" s="17" t="n">
        <f aca="false">M34*$H80</f>
        <v>0</v>
      </c>
      <c r="K80" s="17" t="n">
        <f aca="false">N34*$H80</f>
        <v>0</v>
      </c>
      <c r="L80" s="17" t="n">
        <f aca="false">O34*$H80</f>
        <v>0</v>
      </c>
      <c r="M80" s="33" t="n">
        <f aca="false">SUM(I80:L80)</f>
        <v>0</v>
      </c>
      <c r="N80" s="5"/>
      <c r="O80" s="5"/>
      <c r="P80" s="5"/>
      <c r="Q80" s="0"/>
      <c r="R80" s="0"/>
    </row>
    <row r="81" customFormat="false" ht="12.75" hidden="false" customHeight="false" outlineLevel="0" collapsed="false">
      <c r="A81" s="15" t="n">
        <v>18.25</v>
      </c>
      <c r="B81" s="17" t="n">
        <f aca="false">L35*($A81)</f>
        <v>0</v>
      </c>
      <c r="C81" s="17" t="n">
        <f aca="false">M35*($A81)</f>
        <v>0</v>
      </c>
      <c r="D81" s="17" t="n">
        <f aca="false">N35*($A81)</f>
        <v>0</v>
      </c>
      <c r="E81" s="17" t="n">
        <f aca="false">O35*($A81)</f>
        <v>0</v>
      </c>
      <c r="F81" s="14" t="n">
        <f aca="false">SUM(B81:E81)</f>
        <v>0</v>
      </c>
      <c r="G81" s="3"/>
      <c r="H81" s="15" t="n">
        <f aca="false">$I$49*((A81)^$K$49)</f>
        <v>40.3279784260525</v>
      </c>
      <c r="I81" s="17" t="n">
        <f aca="false">L35*$H81</f>
        <v>0</v>
      </c>
      <c r="J81" s="17" t="n">
        <f aca="false">M35*$H81</f>
        <v>0</v>
      </c>
      <c r="K81" s="17" t="n">
        <f aca="false">N35*$H81</f>
        <v>0</v>
      </c>
      <c r="L81" s="17" t="n">
        <f aca="false">O35*$H81</f>
        <v>0</v>
      </c>
      <c r="M81" s="33" t="n">
        <f aca="false">SUM(I81:L81)</f>
        <v>0</v>
      </c>
      <c r="N81" s="5"/>
      <c r="O81" s="5"/>
      <c r="P81" s="5"/>
      <c r="Q81" s="0"/>
      <c r="R81" s="0"/>
    </row>
    <row r="82" customFormat="false" ht="12.75" hidden="false" customHeight="false" outlineLevel="0" collapsed="false">
      <c r="A82" s="15" t="n">
        <v>18.75</v>
      </c>
      <c r="B82" s="17" t="n">
        <f aca="false">L36*($A82)</f>
        <v>0</v>
      </c>
      <c r="C82" s="17" t="n">
        <f aca="false">M36*($A82)</f>
        <v>0</v>
      </c>
      <c r="D82" s="17" t="n">
        <f aca="false">N36*($A82)</f>
        <v>0</v>
      </c>
      <c r="E82" s="17" t="n">
        <f aca="false">O36*($A82)</f>
        <v>0</v>
      </c>
      <c r="F82" s="14" t="n">
        <f aca="false">SUM(B82:E82)</f>
        <v>0</v>
      </c>
      <c r="G82" s="3"/>
      <c r="H82" s="15" t="n">
        <f aca="false">$I$49*((A82)^$K$49)</f>
        <v>44.1215193367493</v>
      </c>
      <c r="I82" s="17" t="n">
        <f aca="false">L36*$H82</f>
        <v>0</v>
      </c>
      <c r="J82" s="17" t="n">
        <f aca="false">M36*$H82</f>
        <v>0</v>
      </c>
      <c r="K82" s="17" t="n">
        <f aca="false">N36*$H82</f>
        <v>0</v>
      </c>
      <c r="L82" s="17" t="n">
        <f aca="false">O36*$H82</f>
        <v>0</v>
      </c>
      <c r="M82" s="33" t="n">
        <f aca="false">SUM(I82:L82)</f>
        <v>0</v>
      </c>
      <c r="N82" s="5"/>
      <c r="O82" s="5"/>
      <c r="P82" s="5"/>
      <c r="Q82" s="0"/>
      <c r="R82" s="0"/>
    </row>
    <row r="83" customFormat="false" ht="12.75" hidden="false" customHeight="false" outlineLevel="0" collapsed="false">
      <c r="A83" s="15" t="n">
        <v>19.25</v>
      </c>
      <c r="B83" s="17" t="n">
        <f aca="false">L37*($A83)</f>
        <v>0</v>
      </c>
      <c r="C83" s="17" t="n">
        <f aca="false">M37*($A83)</f>
        <v>0</v>
      </c>
      <c r="D83" s="17" t="n">
        <f aca="false">N37*($A83)</f>
        <v>0</v>
      </c>
      <c r="E83" s="17" t="n">
        <f aca="false">O37*($A83)</f>
        <v>0</v>
      </c>
      <c r="F83" s="14" t="n">
        <f aca="false">SUM(B83:E83)</f>
        <v>0</v>
      </c>
      <c r="G83" s="3"/>
      <c r="H83" s="15" t="n">
        <f aca="false">$I$49*((A83)^$K$49)</f>
        <v>48.1578258601939</v>
      </c>
      <c r="I83" s="17" t="n">
        <f aca="false">L37*$H83</f>
        <v>0</v>
      </c>
      <c r="J83" s="17" t="n">
        <f aca="false">M37*$H83</f>
        <v>0</v>
      </c>
      <c r="K83" s="17" t="n">
        <f aca="false">N37*$H83</f>
        <v>0</v>
      </c>
      <c r="L83" s="17" t="n">
        <f aca="false">O37*$H83</f>
        <v>0</v>
      </c>
      <c r="M83" s="33" t="n">
        <f aca="false">SUM(I83:L83)</f>
        <v>0</v>
      </c>
      <c r="N83" s="5"/>
      <c r="O83" s="5"/>
      <c r="P83" s="5"/>
      <c r="Q83" s="0"/>
      <c r="R83" s="0"/>
    </row>
    <row r="84" customFormat="false" ht="12.75" hidden="false" customHeight="false" outlineLevel="0" collapsed="false">
      <c r="A84" s="15" t="n">
        <v>19.75</v>
      </c>
      <c r="B84" s="17" t="n">
        <f aca="false">L38*($A84)</f>
        <v>0</v>
      </c>
      <c r="C84" s="17" t="n">
        <f aca="false">M38*($A84)</f>
        <v>0</v>
      </c>
      <c r="D84" s="17" t="n">
        <f aca="false">N38*($A84)</f>
        <v>0</v>
      </c>
      <c r="E84" s="17" t="n">
        <f aca="false">O38*($A84)</f>
        <v>0</v>
      </c>
      <c r="F84" s="14" t="n">
        <f aca="false">SUM(B84:E84)</f>
        <v>0</v>
      </c>
      <c r="G84" s="3"/>
      <c r="H84" s="15" t="n">
        <f aca="false">$I$49*((A84)^$K$49)</f>
        <v>52.4455201205795</v>
      </c>
      <c r="I84" s="17" t="n">
        <f aca="false">L38*$H84</f>
        <v>0</v>
      </c>
      <c r="J84" s="17" t="n">
        <f aca="false">M38*$H84</f>
        <v>0</v>
      </c>
      <c r="K84" s="17" t="n">
        <f aca="false">N38*$H84</f>
        <v>0</v>
      </c>
      <c r="L84" s="17" t="n">
        <f aca="false">O38*$H84</f>
        <v>0</v>
      </c>
      <c r="M84" s="33" t="n">
        <f aca="false">SUM(I84:L84)</f>
        <v>0</v>
      </c>
      <c r="N84" s="5"/>
      <c r="O84" s="5"/>
      <c r="P84" s="5"/>
      <c r="Q84" s="0"/>
      <c r="R84" s="0"/>
    </row>
    <row r="85" customFormat="false" ht="12.75" hidden="false" customHeight="false" outlineLevel="0" collapsed="false">
      <c r="A85" s="15" t="n">
        <v>20.25</v>
      </c>
      <c r="B85" s="17" t="n">
        <f aca="false">L39*($A85)</f>
        <v>0</v>
      </c>
      <c r="C85" s="17" t="n">
        <f aca="false">M39*($A85)</f>
        <v>0</v>
      </c>
      <c r="D85" s="17" t="n">
        <f aca="false">N39*($A85)</f>
        <v>0</v>
      </c>
      <c r="E85" s="17" t="n">
        <f aca="false">O39*($A85)</f>
        <v>0</v>
      </c>
      <c r="F85" s="14" t="n">
        <f aca="false">SUM(B85:E85)</f>
        <v>0</v>
      </c>
      <c r="G85" s="3"/>
      <c r="H85" s="15" t="n">
        <f aca="false">$I$49*((A85)^$K$49)</f>
        <v>56.9932976126866</v>
      </c>
      <c r="I85" s="17" t="n">
        <f aca="false">L39*$H85</f>
        <v>0</v>
      </c>
      <c r="J85" s="17" t="n">
        <f aca="false">M39*$H85</f>
        <v>0</v>
      </c>
      <c r="K85" s="17" t="n">
        <f aca="false">N39*$H85</f>
        <v>0</v>
      </c>
      <c r="L85" s="17" t="n">
        <f aca="false">O39*$H85</f>
        <v>0</v>
      </c>
      <c r="M85" s="33" t="n">
        <f aca="false">SUM(I85:L85)</f>
        <v>0</v>
      </c>
      <c r="N85" s="5"/>
      <c r="O85" s="5"/>
      <c r="P85" s="5"/>
      <c r="Q85" s="0"/>
      <c r="R85" s="0"/>
    </row>
    <row r="86" customFormat="false" ht="12.75" hidden="false" customHeight="false" outlineLevel="0" collapsed="false">
      <c r="A86" s="15" t="n">
        <v>20.75</v>
      </c>
      <c r="B86" s="17" t="n">
        <f aca="false">L40*($A86)</f>
        <v>0</v>
      </c>
      <c r="C86" s="17" t="n">
        <f aca="false">M40*($A86)</f>
        <v>0</v>
      </c>
      <c r="D86" s="17" t="n">
        <f aca="false">N40*($A86)</f>
        <v>0</v>
      </c>
      <c r="E86" s="17" t="n">
        <f aca="false">O40*($A86)</f>
        <v>0</v>
      </c>
      <c r="F86" s="14" t="n">
        <f aca="false">SUM(B86:E86)</f>
        <v>0</v>
      </c>
      <c r="G86" s="3"/>
      <c r="H86" s="15" t="n">
        <f aca="false">$I$49*((A86)^$K$49)</f>
        <v>61.8099259445833</v>
      </c>
      <c r="I86" s="17" t="n">
        <f aca="false">L40*$H86</f>
        <v>0</v>
      </c>
      <c r="J86" s="17" t="n">
        <f aca="false">M40*$H86</f>
        <v>0</v>
      </c>
      <c r="K86" s="17" t="n">
        <f aca="false">N40*$H86</f>
        <v>0</v>
      </c>
      <c r="L86" s="17" t="n">
        <f aca="false">O40*$H86</f>
        <v>0</v>
      </c>
      <c r="M86" s="33" t="n">
        <f aca="false">SUM(I86:L86)</f>
        <v>0</v>
      </c>
      <c r="N86" s="5"/>
      <c r="O86" s="5"/>
      <c r="P86" s="5"/>
      <c r="Q86" s="0"/>
      <c r="R86" s="0"/>
    </row>
    <row r="87" customFormat="false" ht="12.75" hidden="false" customHeight="false" outlineLevel="0" collapsed="false">
      <c r="A87" s="15" t="n">
        <v>21.25</v>
      </c>
      <c r="B87" s="17" t="n">
        <f aca="false">L41*($A87)</f>
        <v>0</v>
      </c>
      <c r="C87" s="17" t="n">
        <f aca="false">M41*($A87)</f>
        <v>0</v>
      </c>
      <c r="D87" s="17" t="n">
        <f aca="false">N41*($A87)</f>
        <v>0</v>
      </c>
      <c r="E87" s="17" t="n">
        <f aca="false">O41*($A87)</f>
        <v>0</v>
      </c>
      <c r="F87" s="14" t="n">
        <f aca="false">SUM(B87:E87)</f>
        <v>0</v>
      </c>
      <c r="G87" s="3"/>
      <c r="H87" s="15" t="n">
        <f aca="false">$I$49*((A87)^$K$49)</f>
        <v>66.9042436325319</v>
      </c>
      <c r="I87" s="17" t="n">
        <f aca="false">L41*$H87</f>
        <v>0</v>
      </c>
      <c r="J87" s="17" t="n">
        <f aca="false">M41*$H87</f>
        <v>0</v>
      </c>
      <c r="K87" s="17" t="n">
        <f aca="false">N41*$H87</f>
        <v>0</v>
      </c>
      <c r="L87" s="17" t="n">
        <f aca="false">O41*$H87</f>
        <v>0</v>
      </c>
      <c r="M87" s="33" t="n">
        <f aca="false">SUM(I87:L87)</f>
        <v>0</v>
      </c>
      <c r="N87" s="5"/>
      <c r="O87" s="5"/>
      <c r="P87" s="5"/>
      <c r="Q87" s="0"/>
      <c r="R87" s="0"/>
    </row>
    <row r="88" customFormat="false" ht="12.75" hidden="false" customHeight="false" outlineLevel="0" collapsed="false">
      <c r="A88" s="15" t="n">
        <v>21.75</v>
      </c>
      <c r="B88" s="17" t="n">
        <f aca="false">L42*($A88)</f>
        <v>0</v>
      </c>
      <c r="C88" s="17" t="n">
        <f aca="false">M42*($A88)</f>
        <v>0</v>
      </c>
      <c r="D88" s="17" t="n">
        <f aca="false">N42*($A88)</f>
        <v>0</v>
      </c>
      <c r="E88" s="17" t="n">
        <f aca="false">O42*($A88)</f>
        <v>0</v>
      </c>
      <c r="F88" s="14" t="n">
        <f aca="false">SUM(B88:E88)</f>
        <v>0</v>
      </c>
      <c r="G88" s="3"/>
      <c r="H88" s="15" t="n">
        <f aca="false">$I$49*((A88)^$K$49)</f>
        <v>72.285158944719</v>
      </c>
      <c r="I88" s="17" t="n">
        <f aca="false">L42*$H88</f>
        <v>0</v>
      </c>
      <c r="J88" s="17" t="n">
        <f aca="false">M42*$H88</f>
        <v>0</v>
      </c>
      <c r="K88" s="17" t="n">
        <f aca="false">N42*$H88</f>
        <v>0</v>
      </c>
      <c r="L88" s="17" t="n">
        <f aca="false">O42*$H88</f>
        <v>0</v>
      </c>
      <c r="M88" s="33" t="n">
        <f aca="false">SUM(I88:L88)</f>
        <v>0</v>
      </c>
      <c r="N88" s="5"/>
      <c r="O88" s="5"/>
      <c r="P88" s="5"/>
      <c r="Q88" s="0"/>
      <c r="R88" s="0"/>
    </row>
    <row r="89" customFormat="false" ht="12.75" hidden="false" customHeight="false" outlineLevel="0" collapsed="false">
      <c r="A89" s="23" t="s">
        <v>7</v>
      </c>
      <c r="B89" s="25" t="n">
        <f aca="false">SUM(B52:B88)</f>
        <v>4555310.47310318</v>
      </c>
      <c r="C89" s="25" t="n">
        <f aca="false">SUM(C52:C88)</f>
        <v>1530421.38854088</v>
      </c>
      <c r="D89" s="25" t="n">
        <f aca="false">SUM(D52:D88)</f>
        <v>64184.7231227686</v>
      </c>
      <c r="E89" s="25" t="n">
        <f aca="false">SUM(E52:E88)</f>
        <v>0</v>
      </c>
      <c r="F89" s="25" t="n">
        <f aca="false">SUM(F52:F88)</f>
        <v>6149916.58476683</v>
      </c>
      <c r="G89" s="14"/>
      <c r="H89" s="23" t="s">
        <v>7</v>
      </c>
      <c r="I89" s="25" t="n">
        <f aca="false">SUM(I52:I88)</f>
        <v>2326654.58542052</v>
      </c>
      <c r="J89" s="25" t="n">
        <f aca="false">SUM(J52:J88)</f>
        <v>1720942.22069461</v>
      </c>
      <c r="K89" s="25" t="n">
        <f aca="false">SUM(K52:K88)</f>
        <v>76475.6544677765</v>
      </c>
      <c r="L89" s="25" t="n">
        <f aca="false">SUM(L52:L88)</f>
        <v>0</v>
      </c>
      <c r="M89" s="25" t="n">
        <f aca="false">SUM(M52:M88)</f>
        <v>4124072.4605829</v>
      </c>
      <c r="N89" s="5"/>
      <c r="O89" s="5"/>
      <c r="P89" s="5"/>
      <c r="Q89" s="0"/>
      <c r="R89" s="0"/>
    </row>
    <row r="90" customFormat="false" ht="12.75" hidden="false" customHeight="false" outlineLevel="0" collapsed="false">
      <c r="A90" s="8" t="s">
        <v>13</v>
      </c>
      <c r="B90" s="34" t="n">
        <f aca="false">IF(L43&gt;0,B89/L43,0)</f>
        <v>9.20672135787401</v>
      </c>
      <c r="C90" s="34" t="n">
        <f aca="false">IF(M43&gt;0,C89/M43,0)</f>
        <v>13.5319302585209</v>
      </c>
      <c r="D90" s="34" t="n">
        <f aca="false">IF(N43&gt;0,D89/N43,0)</f>
        <v>13.8954022163253</v>
      </c>
      <c r="E90" s="34" t="n">
        <f aca="false">IF(O43&gt;0,E89/O43,0)</f>
        <v>0</v>
      </c>
      <c r="F90" s="34" t="n">
        <f aca="false">IF(P43&gt;0,F89/P43,0)</f>
        <v>10.0407268909675</v>
      </c>
      <c r="G90" s="14"/>
      <c r="H90" s="8" t="s">
        <v>13</v>
      </c>
      <c r="I90" s="34" t="n">
        <f aca="false">IF(L43&gt;0,I89/L43,0)</f>
        <v>4.70239308395466</v>
      </c>
      <c r="J90" s="34" t="n">
        <f aca="false">IF(M43&gt;0,J89/M43,0)</f>
        <v>15.2165085274888</v>
      </c>
      <c r="K90" s="34" t="n">
        <f aca="false">IF(N43&gt;0,K89/N43,0)</f>
        <v>16.5562758065324</v>
      </c>
      <c r="L90" s="34" t="n">
        <f aca="false">IF(O43&gt;0,L89/O43,0)</f>
        <v>0</v>
      </c>
      <c r="M90" s="34" t="n">
        <f aca="false">IF(P43&gt;0,M89/P43,0)</f>
        <v>6.73321087928925</v>
      </c>
      <c r="N90" s="5"/>
      <c r="O90" s="5"/>
      <c r="P90" s="5"/>
      <c r="Q90" s="0"/>
      <c r="R90" s="0"/>
    </row>
    <row r="91" customFormat="false" ht="12.7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5"/>
      <c r="O91" s="5"/>
      <c r="P91" s="5"/>
      <c r="Q91" s="0"/>
      <c r="R91" s="0"/>
    </row>
    <row r="92" customFormat="false" ht="12.7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5"/>
      <c r="O92" s="5"/>
      <c r="P92" s="5"/>
      <c r="Q92" s="0"/>
      <c r="R92" s="0"/>
    </row>
    <row r="93" customFormat="false" ht="12.7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5"/>
      <c r="O93" s="5"/>
      <c r="P93" s="5"/>
      <c r="Q93" s="0"/>
      <c r="R93" s="0"/>
    </row>
    <row r="94" customFormat="false" ht="12.7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5"/>
      <c r="O94" s="5"/>
      <c r="P94" s="5"/>
      <c r="Q94" s="0"/>
      <c r="R94" s="0"/>
    </row>
    <row r="95" customFormat="false" ht="14.1" hidden="false" customHeight="true" outlineLevel="0" collapsed="false">
      <c r="A95" s="35" t="s">
        <v>14</v>
      </c>
      <c r="B95" s="35"/>
      <c r="C95" s="35"/>
      <c r="D95" s="35"/>
      <c r="E95" s="35"/>
      <c r="F95" s="3"/>
      <c r="G95" s="3"/>
      <c r="H95" s="3"/>
      <c r="I95" s="3"/>
      <c r="J95" s="3"/>
      <c r="K95" s="3"/>
      <c r="L95" s="3"/>
      <c r="M95" s="3"/>
      <c r="N95" s="5"/>
      <c r="O95" s="5"/>
      <c r="P95" s="5"/>
      <c r="Q95" s="0"/>
      <c r="R95" s="0"/>
    </row>
    <row r="96" customFormat="false" ht="12.75" hidden="false" customHeight="false" outlineLevel="0" collapsed="false">
      <c r="A96" s="35"/>
      <c r="B96" s="35"/>
      <c r="C96" s="35"/>
      <c r="D96" s="35"/>
      <c r="E96" s="35"/>
      <c r="F96" s="3"/>
      <c r="G96" s="3"/>
      <c r="H96" s="3"/>
      <c r="I96" s="3"/>
      <c r="J96" s="3"/>
      <c r="K96" s="3"/>
      <c r="L96" s="3"/>
      <c r="M96" s="3"/>
      <c r="N96" s="5"/>
      <c r="O96" s="5"/>
      <c r="P96" s="5"/>
      <c r="Q96" s="0"/>
      <c r="R96" s="0"/>
    </row>
    <row r="97" customFormat="false" ht="12.75" hidden="false" customHeight="false" outlineLevel="0" collapsed="false">
      <c r="A97" s="36"/>
      <c r="B97" s="3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5"/>
      <c r="O97" s="5"/>
      <c r="P97" s="5"/>
      <c r="Q97" s="0"/>
      <c r="R97" s="0"/>
    </row>
    <row r="98" customFormat="false" ht="12.7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5"/>
      <c r="O98" s="5"/>
      <c r="P98" s="5"/>
      <c r="Q98" s="0"/>
      <c r="R98" s="0"/>
    </row>
    <row r="99" customFormat="false" ht="12.75" hidden="false" customHeight="false" outlineLevel="0" collapsed="false">
      <c r="A99" s="37" t="s">
        <v>15</v>
      </c>
      <c r="B99" s="38" t="s">
        <v>16</v>
      </c>
      <c r="C99" s="38" t="s">
        <v>17</v>
      </c>
      <c r="D99" s="38" t="s">
        <v>18</v>
      </c>
      <c r="E99" s="38" t="s">
        <v>19</v>
      </c>
      <c r="F99" s="3"/>
      <c r="G99" s="38" t="s">
        <v>16</v>
      </c>
      <c r="H99" s="38" t="s">
        <v>20</v>
      </c>
      <c r="I99" s="38" t="s">
        <v>17</v>
      </c>
      <c r="J99" s="3"/>
      <c r="K99" s="3"/>
      <c r="L99" s="3"/>
      <c r="M99" s="3"/>
      <c r="N99" s="5"/>
      <c r="O99" s="5"/>
      <c r="P99" s="5"/>
      <c r="Q99" s="0"/>
      <c r="R99" s="0"/>
    </row>
    <row r="100" customFormat="false" ht="12.75" hidden="false" customHeight="false" outlineLevel="0" collapsed="false">
      <c r="A100" s="37"/>
      <c r="B100" s="37"/>
      <c r="C100" s="37"/>
      <c r="D100" s="37"/>
      <c r="E100" s="38"/>
      <c r="F100" s="3"/>
      <c r="G100" s="38"/>
      <c r="H100" s="38"/>
      <c r="I100" s="38"/>
      <c r="J100" s="3"/>
      <c r="K100" s="3"/>
      <c r="L100" s="3"/>
      <c r="M100" s="3"/>
      <c r="N100" s="5"/>
      <c r="O100" s="5"/>
      <c r="P100" s="5"/>
      <c r="Q100" s="0"/>
      <c r="R100" s="0"/>
    </row>
    <row r="101" customFormat="false" ht="12.75" hidden="false" customHeight="false" outlineLevel="0" collapsed="false">
      <c r="A101" s="39" t="n">
        <v>0</v>
      </c>
      <c r="B101" s="40" t="n">
        <f aca="false">L$43</f>
        <v>494780.964475184</v>
      </c>
      <c r="C101" s="40" t="n">
        <f aca="false">$B$90</f>
        <v>9.20672135787401</v>
      </c>
      <c r="D101" s="40" t="n">
        <f aca="false">$I$90</f>
        <v>4.70239308395466</v>
      </c>
      <c r="E101" s="40" t="n">
        <f aca="false">B101*D101</f>
        <v>2326654.58542052</v>
      </c>
      <c r="F101" s="17"/>
      <c r="G101" s="17" t="n">
        <f aca="false">B101</f>
        <v>494780.964475184</v>
      </c>
      <c r="H101" s="17" t="n">
        <f aca="false">D101/1000</f>
        <v>0.00470239308395466</v>
      </c>
      <c r="I101" s="17" t="n">
        <f aca="false">C101</f>
        <v>9.20672135787401</v>
      </c>
      <c r="J101" s="3"/>
      <c r="K101" s="3"/>
      <c r="L101" s="3"/>
      <c r="M101" s="3"/>
      <c r="N101" s="5"/>
      <c r="O101" s="5"/>
      <c r="P101" s="5"/>
      <c r="Q101" s="0"/>
      <c r="R101" s="0"/>
    </row>
    <row r="102" customFormat="false" ht="12.75" hidden="false" customHeight="false" outlineLevel="0" collapsed="false">
      <c r="A102" s="39" t="n">
        <v>1</v>
      </c>
      <c r="B102" s="40" t="n">
        <f aca="false">M$43</f>
        <v>113097.049667189</v>
      </c>
      <c r="C102" s="40" t="n">
        <f aca="false">$C$90</f>
        <v>13.5319302585209</v>
      </c>
      <c r="D102" s="40" t="n">
        <f aca="false">$J$90</f>
        <v>15.2165085274888</v>
      </c>
      <c r="E102" s="40" t="n">
        <f aca="false">B102*D102</f>
        <v>1720942.22069461</v>
      </c>
      <c r="F102" s="17"/>
      <c r="G102" s="17" t="n">
        <f aca="false">B102</f>
        <v>113097.049667189</v>
      </c>
      <c r="H102" s="17" t="n">
        <f aca="false">D102/1000</f>
        <v>0.0152165085274888</v>
      </c>
      <c r="I102" s="17" t="n">
        <f aca="false">C102</f>
        <v>13.5319302585209</v>
      </c>
      <c r="J102" s="3"/>
      <c r="K102" s="3"/>
      <c r="L102" s="3"/>
      <c r="M102" s="3"/>
      <c r="N102" s="3"/>
      <c r="O102" s="3"/>
      <c r="P102" s="5"/>
      <c r="Q102" s="5"/>
      <c r="R102" s="5"/>
    </row>
    <row r="103" customFormat="false" ht="12.75" hidden="false" customHeight="false" outlineLevel="0" collapsed="false">
      <c r="A103" s="39" t="n">
        <v>2</v>
      </c>
      <c r="B103" s="40" t="n">
        <f aca="false">N$43</f>
        <v>4619.13387777719</v>
      </c>
      <c r="C103" s="40" t="n">
        <f aca="false">$D$90</f>
        <v>13.8954022163253</v>
      </c>
      <c r="D103" s="40" t="n">
        <f aca="false">$K$90</f>
        <v>16.5562758065324</v>
      </c>
      <c r="E103" s="40" t="n">
        <f aca="false">B103*D103</f>
        <v>76475.6544677767</v>
      </c>
      <c r="F103" s="17"/>
      <c r="G103" s="17" t="n">
        <f aca="false">B103</f>
        <v>4619.13387777719</v>
      </c>
      <c r="H103" s="17" t="n">
        <f aca="false">D103/1000</f>
        <v>0.0165562758065324</v>
      </c>
      <c r="I103" s="17" t="n">
        <f aca="false">C103</f>
        <v>13.8954022163253</v>
      </c>
      <c r="J103" s="3"/>
      <c r="K103" s="3"/>
      <c r="L103" s="3"/>
      <c r="M103" s="3"/>
      <c r="N103" s="3"/>
      <c r="O103" s="3"/>
      <c r="P103" s="5"/>
      <c r="Q103" s="5"/>
      <c r="R103" s="5"/>
    </row>
    <row r="104" customFormat="false" ht="12.75" hidden="false" customHeight="false" outlineLevel="0" collapsed="false">
      <c r="A104" s="39" t="n">
        <v>3</v>
      </c>
      <c r="B104" s="40" t="n">
        <f aca="false">O$43</f>
        <v>0</v>
      </c>
      <c r="C104" s="40" t="n">
        <f aca="false">$E$90</f>
        <v>0</v>
      </c>
      <c r="D104" s="40" t="n">
        <f aca="false">$L$90</f>
        <v>0</v>
      </c>
      <c r="E104" s="40" t="n">
        <f aca="false">B104*D104</f>
        <v>0</v>
      </c>
      <c r="F104" s="17"/>
      <c r="G104" s="17" t="n">
        <f aca="false">B104</f>
        <v>0</v>
      </c>
      <c r="H104" s="17" t="n">
        <f aca="false">D104/1000</f>
        <v>0</v>
      </c>
      <c r="I104" s="17" t="n">
        <f aca="false">C104</f>
        <v>0</v>
      </c>
      <c r="J104" s="3"/>
      <c r="K104" s="3"/>
      <c r="L104" s="3"/>
      <c r="M104" s="3"/>
      <c r="N104" s="3"/>
      <c r="O104" s="3"/>
      <c r="P104" s="5"/>
      <c r="Q104" s="5"/>
      <c r="R104" s="5"/>
    </row>
    <row r="105" customFormat="false" ht="12.75" hidden="false" customHeight="false" outlineLevel="0" collapsed="false">
      <c r="A105" s="39" t="s">
        <v>7</v>
      </c>
      <c r="B105" s="40" t="n">
        <f aca="false">SUM(B101:B104)</f>
        <v>612497.14802015</v>
      </c>
      <c r="C105" s="40" t="n">
        <f aca="false">$F$90</f>
        <v>10.0407268909675</v>
      </c>
      <c r="D105" s="40" t="n">
        <f aca="false">$M$90</f>
        <v>6.73321087928925</v>
      </c>
      <c r="E105" s="40" t="n">
        <f aca="false">SUM(E101:E104)</f>
        <v>4124072.46058291</v>
      </c>
      <c r="F105" s="17"/>
      <c r="G105" s="17"/>
      <c r="H105" s="17"/>
      <c r="I105" s="17"/>
      <c r="J105" s="3"/>
      <c r="K105" s="3"/>
      <c r="L105" s="3"/>
      <c r="M105" s="3"/>
      <c r="N105" s="3"/>
      <c r="O105" s="3"/>
      <c r="P105" s="5"/>
      <c r="Q105" s="5"/>
      <c r="R105" s="5"/>
    </row>
    <row r="106" customFormat="false" ht="12.75" hidden="false" customHeight="false" outlineLevel="0" collapsed="false">
      <c r="A106" s="39" t="s">
        <v>21</v>
      </c>
      <c r="B106" s="40" t="n">
        <f aca="false">$I$2</f>
        <v>3779710.3407577</v>
      </c>
      <c r="C106" s="41"/>
      <c r="D106" s="41"/>
      <c r="E106" s="41"/>
      <c r="F106" s="17"/>
      <c r="G106" s="17"/>
      <c r="H106" s="17"/>
      <c r="I106" s="17"/>
      <c r="J106" s="3"/>
      <c r="K106" s="3"/>
      <c r="L106" s="3"/>
      <c r="M106" s="3"/>
      <c r="N106" s="3"/>
      <c r="O106" s="3"/>
      <c r="P106" s="5"/>
      <c r="Q106" s="5"/>
      <c r="R106" s="5"/>
    </row>
    <row r="107" customFormat="false" ht="22.5" hidden="false" customHeight="false" outlineLevel="0" collapsed="false">
      <c r="A107" s="42" t="s">
        <v>22</v>
      </c>
      <c r="B107" s="40" t="n">
        <f aca="false">IF(E105&gt;0,$I$2/E105,"")</f>
        <v>0.916499498222556</v>
      </c>
      <c r="C107" s="41"/>
      <c r="D107" s="41"/>
      <c r="E107" s="41"/>
      <c r="F107" s="17"/>
      <c r="G107" s="17"/>
      <c r="H107" s="17"/>
      <c r="I107" s="17"/>
      <c r="J107" s="3"/>
      <c r="K107" s="3"/>
      <c r="L107" s="3"/>
      <c r="M107" s="3"/>
      <c r="N107" s="3"/>
      <c r="O107" s="3"/>
      <c r="P107" s="5"/>
      <c r="Q107" s="5"/>
      <c r="R107" s="5"/>
    </row>
  </sheetData>
  <mergeCells count="15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  <mergeCell ref="G99:G100"/>
    <mergeCell ref="H99:H100"/>
    <mergeCell ref="I99:I10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2017-12-13T08:18:14Z</dcterms:created>
  <dc:creator>Fernando Ramos</dc:creator>
  <dc:language>nl-NL</dc:language>
  <cp:lastModifiedBy>Fernando Ramos</cp:lastModifiedBy>
  <dcterms:modified xsi:type="dcterms:W3CDTF">2017-12-13T18:31:53Z</dcterms:modified>
  <cp:revision>0</cp:revision>
</cp:coreProperties>
</file>