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BE685C00-9711-0648-8ED1-87AE4D43949B}" xr6:coauthVersionLast="47" xr6:coauthVersionMax="47" xr10:uidLastSave="{00000000-0000-0000-0000-000000000000}"/>
  <bookViews>
    <workbookView xWindow="280" yWindow="740" windowWidth="22320" windowHeight="17380" tabRatio="500" firstSheet="5" activeTab="11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SPAIN" sheetId="10" r:id="rId10"/>
    <sheet name="PORTUGAL" sheetId="11" r:id="rId11"/>
    <sheet name="ALK_GENERAL_BOQUERON" sheetId="12" r:id="rId12"/>
    <sheet name="Hoja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0" l="1"/>
  <c r="B74" i="13" l="1"/>
  <c r="B73" i="13"/>
  <c r="B72" i="13"/>
  <c r="B68" i="13"/>
  <c r="B67" i="13"/>
  <c r="B66" i="13"/>
  <c r="B65" i="13"/>
  <c r="B61" i="13"/>
  <c r="B60" i="13"/>
  <c r="B59" i="13"/>
  <c r="B58" i="13"/>
  <c r="B54" i="13"/>
  <c r="B53" i="13"/>
  <c r="B52" i="13"/>
  <c r="B50" i="13"/>
  <c r="B47" i="13"/>
  <c r="B46" i="13"/>
  <c r="B76" i="13" s="1"/>
  <c r="B106" i="13" s="1"/>
  <c r="B135" i="13" s="1"/>
  <c r="K44" i="13"/>
  <c r="J44" i="13"/>
  <c r="J2" i="13" s="1"/>
  <c r="I44" i="13"/>
  <c r="I2" i="13" s="1"/>
  <c r="G44" i="13"/>
  <c r="G3" i="13" s="1"/>
  <c r="F44" i="13"/>
  <c r="E44" i="13"/>
  <c r="D44" i="13"/>
  <c r="D2" i="13" s="1"/>
  <c r="C44" i="13"/>
  <c r="C2" i="13" s="1"/>
  <c r="B44" i="13"/>
  <c r="H11" i="13"/>
  <c r="H10" i="13"/>
  <c r="H9" i="13"/>
  <c r="H8" i="13"/>
  <c r="H44" i="13" s="1"/>
  <c r="H7" i="13"/>
  <c r="H6" i="13"/>
  <c r="H5" i="13"/>
  <c r="H4" i="13"/>
  <c r="J3" i="13"/>
  <c r="I3" i="13"/>
  <c r="C3" i="13"/>
  <c r="B3" i="13"/>
  <c r="K2" i="13"/>
  <c r="K3" i="13" s="1"/>
  <c r="G2" i="13"/>
  <c r="E2" i="13"/>
  <c r="E3" i="13" s="1"/>
  <c r="B2" i="13"/>
  <c r="B114" i="12"/>
  <c r="L95" i="12"/>
  <c r="K95" i="12"/>
  <c r="H95" i="12"/>
  <c r="D95" i="12"/>
  <c r="C95" i="12"/>
  <c r="K94" i="12"/>
  <c r="J94" i="12"/>
  <c r="H94" i="12"/>
  <c r="C94" i="12"/>
  <c r="B94" i="12"/>
  <c r="H93" i="12"/>
  <c r="C93" i="12"/>
  <c r="H92" i="12"/>
  <c r="B92" i="12"/>
  <c r="H91" i="12"/>
  <c r="K90" i="12"/>
  <c r="H90" i="12"/>
  <c r="H89" i="12"/>
  <c r="H88" i="12"/>
  <c r="D88" i="12"/>
  <c r="H87" i="12"/>
  <c r="H86" i="12"/>
  <c r="B86" i="12"/>
  <c r="H85" i="12"/>
  <c r="H84" i="12"/>
  <c r="L83" i="12"/>
  <c r="H83" i="12"/>
  <c r="D83" i="12"/>
  <c r="B83" i="12"/>
  <c r="H82" i="12"/>
  <c r="D82" i="12"/>
  <c r="H81" i="12"/>
  <c r="C81" i="12"/>
  <c r="B81" i="12"/>
  <c r="H80" i="12"/>
  <c r="H79" i="12"/>
  <c r="D79" i="12"/>
  <c r="H78" i="12"/>
  <c r="L77" i="12"/>
  <c r="K77" i="12"/>
  <c r="H77" i="12"/>
  <c r="H76" i="12"/>
  <c r="H75" i="12"/>
  <c r="H74" i="12"/>
  <c r="H73" i="12"/>
  <c r="I72" i="12"/>
  <c r="H72" i="12"/>
  <c r="D72" i="12"/>
  <c r="H71" i="12"/>
  <c r="B71" i="12"/>
  <c r="H70" i="12"/>
  <c r="H69" i="12"/>
  <c r="B69" i="12"/>
  <c r="H68" i="12"/>
  <c r="H67" i="12"/>
  <c r="H66" i="12"/>
  <c r="K65" i="12"/>
  <c r="H65" i="12"/>
  <c r="B65" i="12"/>
  <c r="I64" i="12"/>
  <c r="H64" i="12"/>
  <c r="I63" i="12"/>
  <c r="H63" i="12"/>
  <c r="I62" i="12"/>
  <c r="H62" i="12"/>
  <c r="H61" i="12"/>
  <c r="E61" i="12"/>
  <c r="I60" i="12"/>
  <c r="H60" i="12"/>
  <c r="I59" i="12"/>
  <c r="H59" i="12"/>
  <c r="C59" i="12"/>
  <c r="H58" i="12"/>
  <c r="H57" i="12"/>
  <c r="B57" i="12"/>
  <c r="H56" i="12"/>
  <c r="I47" i="12"/>
  <c r="F47" i="12"/>
  <c r="E47" i="12"/>
  <c r="D47" i="12"/>
  <c r="C47" i="12"/>
  <c r="B47" i="12"/>
  <c r="O46" i="12"/>
  <c r="E95" i="12" s="1"/>
  <c r="N46" i="12"/>
  <c r="M46" i="12"/>
  <c r="J95" i="12" s="1"/>
  <c r="L46" i="12"/>
  <c r="F46" i="12"/>
  <c r="O45" i="12"/>
  <c r="N45" i="12"/>
  <c r="D94" i="12" s="1"/>
  <c r="M45" i="12"/>
  <c r="L45" i="12"/>
  <c r="F45" i="12"/>
  <c r="O44" i="12"/>
  <c r="N44" i="12"/>
  <c r="M44" i="12"/>
  <c r="J93" i="12" s="1"/>
  <c r="L44" i="12"/>
  <c r="F44" i="12"/>
  <c r="O43" i="12"/>
  <c r="E92" i="12" s="1"/>
  <c r="N43" i="12"/>
  <c r="M43" i="12"/>
  <c r="L43" i="12"/>
  <c r="F43" i="12"/>
  <c r="O42" i="12"/>
  <c r="L91" i="12" s="1"/>
  <c r="N42" i="12"/>
  <c r="K91" i="12" s="1"/>
  <c r="M42" i="12"/>
  <c r="L42" i="12"/>
  <c r="F42" i="12"/>
  <c r="O41" i="12"/>
  <c r="E90" i="12" s="1"/>
  <c r="N41" i="12"/>
  <c r="D90" i="12" s="1"/>
  <c r="M41" i="12"/>
  <c r="J90" i="12" s="1"/>
  <c r="L41" i="12"/>
  <c r="F41" i="12"/>
  <c r="O40" i="12"/>
  <c r="N40" i="12"/>
  <c r="M40" i="12"/>
  <c r="L40" i="12"/>
  <c r="F40" i="12"/>
  <c r="O39" i="12"/>
  <c r="N39" i="12"/>
  <c r="K88" i="12" s="1"/>
  <c r="M39" i="12"/>
  <c r="C88" i="12" s="1"/>
  <c r="L39" i="12"/>
  <c r="F39" i="12"/>
  <c r="O38" i="12"/>
  <c r="N38" i="12"/>
  <c r="M38" i="12"/>
  <c r="C87" i="12" s="1"/>
  <c r="L38" i="12"/>
  <c r="F38" i="12"/>
  <c r="O37" i="12"/>
  <c r="E86" i="12" s="1"/>
  <c r="N37" i="12"/>
  <c r="D86" i="12" s="1"/>
  <c r="M37" i="12"/>
  <c r="L37" i="12"/>
  <c r="F37" i="12"/>
  <c r="O36" i="12"/>
  <c r="N36" i="12"/>
  <c r="D85" i="12" s="1"/>
  <c r="M36" i="12"/>
  <c r="L36" i="12"/>
  <c r="F36" i="12"/>
  <c r="O35" i="12"/>
  <c r="E84" i="12" s="1"/>
  <c r="N35" i="12"/>
  <c r="K84" i="12" s="1"/>
  <c r="M35" i="12"/>
  <c r="L35" i="12"/>
  <c r="F35" i="12"/>
  <c r="O34" i="12"/>
  <c r="E83" i="12" s="1"/>
  <c r="N34" i="12"/>
  <c r="K83" i="12" s="1"/>
  <c r="M34" i="12"/>
  <c r="J83" i="12" s="1"/>
  <c r="L34" i="12"/>
  <c r="F34" i="12"/>
  <c r="O33" i="12"/>
  <c r="N33" i="12"/>
  <c r="K82" i="12" s="1"/>
  <c r="M33" i="12"/>
  <c r="L33" i="12"/>
  <c r="F33" i="12"/>
  <c r="O32" i="12"/>
  <c r="E81" i="12" s="1"/>
  <c r="N32" i="12"/>
  <c r="M32" i="12"/>
  <c r="J81" i="12" s="1"/>
  <c r="L32" i="12"/>
  <c r="F32" i="12"/>
  <c r="O31" i="12"/>
  <c r="L80" i="12" s="1"/>
  <c r="N31" i="12"/>
  <c r="M31" i="12"/>
  <c r="L31" i="12"/>
  <c r="F31" i="12"/>
  <c r="O30" i="12"/>
  <c r="L79" i="12" s="1"/>
  <c r="N30" i="12"/>
  <c r="K79" i="12" s="1"/>
  <c r="M30" i="12"/>
  <c r="L30" i="12"/>
  <c r="F30" i="12"/>
  <c r="O29" i="12"/>
  <c r="N29" i="12"/>
  <c r="M29" i="12"/>
  <c r="C78" i="12" s="1"/>
  <c r="L29" i="12"/>
  <c r="F29" i="12"/>
  <c r="O28" i="12"/>
  <c r="E77" i="12" s="1"/>
  <c r="N28" i="12"/>
  <c r="D77" i="12" s="1"/>
  <c r="M28" i="12"/>
  <c r="L28" i="12"/>
  <c r="F28" i="12"/>
  <c r="O27" i="12"/>
  <c r="N27" i="12"/>
  <c r="D76" i="12" s="1"/>
  <c r="M27" i="12"/>
  <c r="C76" i="12" s="1"/>
  <c r="L27" i="12"/>
  <c r="F27" i="12"/>
  <c r="O26" i="12"/>
  <c r="N26" i="12"/>
  <c r="M26" i="12"/>
  <c r="L26" i="12"/>
  <c r="F26" i="12"/>
  <c r="O25" i="12"/>
  <c r="E74" i="12" s="1"/>
  <c r="N25" i="12"/>
  <c r="D74" i="12" s="1"/>
  <c r="M25" i="12"/>
  <c r="L25" i="12"/>
  <c r="F25" i="12"/>
  <c r="O24" i="12"/>
  <c r="E73" i="12" s="1"/>
  <c r="N24" i="12"/>
  <c r="M24" i="12"/>
  <c r="L24" i="12"/>
  <c r="F24" i="12"/>
  <c r="O23" i="12"/>
  <c r="E72" i="12" s="1"/>
  <c r="N23" i="12"/>
  <c r="K72" i="12" s="1"/>
  <c r="M23" i="12"/>
  <c r="L23" i="12"/>
  <c r="B72" i="12" s="1"/>
  <c r="F23" i="12"/>
  <c r="O22" i="12"/>
  <c r="L71" i="12" s="1"/>
  <c r="N22" i="12"/>
  <c r="M22" i="12"/>
  <c r="L22" i="12"/>
  <c r="I71" i="12" s="1"/>
  <c r="F22" i="12"/>
  <c r="O21" i="12"/>
  <c r="N21" i="12"/>
  <c r="K70" i="12" s="1"/>
  <c r="M21" i="12"/>
  <c r="L21" i="12"/>
  <c r="I70" i="12" s="1"/>
  <c r="F21" i="12"/>
  <c r="O20" i="12"/>
  <c r="N20" i="12"/>
  <c r="M20" i="12"/>
  <c r="L20" i="12"/>
  <c r="I69" i="12" s="1"/>
  <c r="F20" i="12"/>
  <c r="O19" i="12"/>
  <c r="L68" i="12" s="1"/>
  <c r="N19" i="12"/>
  <c r="K68" i="12" s="1"/>
  <c r="M19" i="12"/>
  <c r="L19" i="12"/>
  <c r="F19" i="12"/>
  <c r="O18" i="12"/>
  <c r="N18" i="12"/>
  <c r="M18" i="12"/>
  <c r="L18" i="12"/>
  <c r="F18" i="12"/>
  <c r="O17" i="12"/>
  <c r="L66" i="12" s="1"/>
  <c r="N17" i="12"/>
  <c r="D66" i="12" s="1"/>
  <c r="M17" i="12"/>
  <c r="L17" i="12"/>
  <c r="F17" i="12"/>
  <c r="O16" i="12"/>
  <c r="N16" i="12"/>
  <c r="D65" i="12" s="1"/>
  <c r="M16" i="12"/>
  <c r="L16" i="12"/>
  <c r="I65" i="12" s="1"/>
  <c r="F16" i="12"/>
  <c r="O15" i="12"/>
  <c r="N15" i="12"/>
  <c r="M15" i="12"/>
  <c r="L15" i="12"/>
  <c r="B64" i="12" s="1"/>
  <c r="F15" i="12"/>
  <c r="O14" i="12"/>
  <c r="E63" i="12" s="1"/>
  <c r="N14" i="12"/>
  <c r="M14" i="12"/>
  <c r="L14" i="12"/>
  <c r="B63" i="12" s="1"/>
  <c r="F14" i="12"/>
  <c r="O13" i="12"/>
  <c r="L62" i="12" s="1"/>
  <c r="N13" i="12"/>
  <c r="M13" i="12"/>
  <c r="L13" i="12"/>
  <c r="B62" i="12" s="1"/>
  <c r="F13" i="12"/>
  <c r="O12" i="12"/>
  <c r="L61" i="12" s="1"/>
  <c r="N12" i="12"/>
  <c r="D61" i="12" s="1"/>
  <c r="M12" i="12"/>
  <c r="L12" i="12"/>
  <c r="F12" i="12"/>
  <c r="O11" i="12"/>
  <c r="L60" i="12" s="1"/>
  <c r="N11" i="12"/>
  <c r="M11" i="12"/>
  <c r="L11" i="12"/>
  <c r="B60" i="12" s="1"/>
  <c r="F11" i="12"/>
  <c r="O10" i="12"/>
  <c r="N10" i="12"/>
  <c r="D59" i="12" s="1"/>
  <c r="M10" i="12"/>
  <c r="L10" i="12"/>
  <c r="F10" i="12"/>
  <c r="O9" i="12"/>
  <c r="N9" i="12"/>
  <c r="M9" i="12"/>
  <c r="L9" i="12"/>
  <c r="I58" i="12" s="1"/>
  <c r="F9" i="12"/>
  <c r="O8" i="12"/>
  <c r="N8" i="12"/>
  <c r="M8" i="12"/>
  <c r="L8" i="12"/>
  <c r="F8" i="12"/>
  <c r="F7" i="12"/>
  <c r="O7" i="12" s="1"/>
  <c r="B114" i="11"/>
  <c r="H95" i="11"/>
  <c r="H94" i="11"/>
  <c r="H93" i="11"/>
  <c r="H92" i="11"/>
  <c r="H91" i="11"/>
  <c r="E91" i="11"/>
  <c r="B91" i="11"/>
  <c r="I90" i="11"/>
  <c r="H90" i="11"/>
  <c r="B90" i="11"/>
  <c r="I89" i="11"/>
  <c r="H89" i="11"/>
  <c r="B89" i="11"/>
  <c r="H88" i="11"/>
  <c r="H87" i="11"/>
  <c r="H86" i="11"/>
  <c r="I85" i="11"/>
  <c r="H85" i="11"/>
  <c r="D85" i="11"/>
  <c r="H84" i="11"/>
  <c r="I84" i="11" s="1"/>
  <c r="H83" i="11"/>
  <c r="H82" i="11"/>
  <c r="H81" i="11"/>
  <c r="H80" i="11"/>
  <c r="H79" i="11"/>
  <c r="H78" i="11"/>
  <c r="I78" i="11" s="1"/>
  <c r="B78" i="11"/>
  <c r="H77" i="11"/>
  <c r="H76" i="11"/>
  <c r="H75" i="11"/>
  <c r="H74" i="11"/>
  <c r="L73" i="11"/>
  <c r="H73" i="11"/>
  <c r="E73" i="11"/>
  <c r="B73" i="11"/>
  <c r="H72" i="11"/>
  <c r="C72" i="11"/>
  <c r="H71" i="11"/>
  <c r="H70" i="11"/>
  <c r="H69" i="11"/>
  <c r="H68" i="11"/>
  <c r="H67" i="11"/>
  <c r="I67" i="11" s="1"/>
  <c r="H66" i="11"/>
  <c r="H65" i="11"/>
  <c r="H64" i="11"/>
  <c r="H63" i="11"/>
  <c r="H62" i="11"/>
  <c r="H61" i="11"/>
  <c r="I61" i="11" s="1"/>
  <c r="B61" i="11"/>
  <c r="H60" i="11"/>
  <c r="E60" i="11"/>
  <c r="H59" i="11"/>
  <c r="H58" i="11"/>
  <c r="H57" i="11"/>
  <c r="H56" i="11"/>
  <c r="I47" i="11"/>
  <c r="E47" i="11"/>
  <c r="D47" i="11"/>
  <c r="C47" i="11"/>
  <c r="B47" i="11"/>
  <c r="F46" i="11"/>
  <c r="L46" i="11" s="1"/>
  <c r="B95" i="11" s="1"/>
  <c r="F45" i="11"/>
  <c r="F44" i="11"/>
  <c r="F43" i="11"/>
  <c r="O42" i="11"/>
  <c r="L91" i="11" s="1"/>
  <c r="N42" i="11"/>
  <c r="K91" i="11" s="1"/>
  <c r="F42" i="11"/>
  <c r="L42" i="11" s="1"/>
  <c r="I91" i="11" s="1"/>
  <c r="O41" i="11"/>
  <c r="L90" i="11" s="1"/>
  <c r="N41" i="11"/>
  <c r="M41" i="11"/>
  <c r="C90" i="11" s="1"/>
  <c r="F41" i="11"/>
  <c r="L41" i="11" s="1"/>
  <c r="O40" i="11"/>
  <c r="N40" i="11"/>
  <c r="K89" i="11" s="1"/>
  <c r="M40" i="11"/>
  <c r="C89" i="11" s="1"/>
  <c r="F40" i="11"/>
  <c r="L40" i="11" s="1"/>
  <c r="M39" i="11"/>
  <c r="J88" i="11" s="1"/>
  <c r="F39" i="11"/>
  <c r="M38" i="11"/>
  <c r="F38" i="11"/>
  <c r="O37" i="11"/>
  <c r="E86" i="11" s="1"/>
  <c r="F37" i="11"/>
  <c r="O36" i="11"/>
  <c r="N36" i="11"/>
  <c r="K85" i="11" s="1"/>
  <c r="F36" i="11"/>
  <c r="L36" i="11" s="1"/>
  <c r="B85" i="11" s="1"/>
  <c r="P35" i="11"/>
  <c r="O35" i="11"/>
  <c r="E84" i="11" s="1"/>
  <c r="N35" i="11"/>
  <c r="D84" i="11" s="1"/>
  <c r="M35" i="11"/>
  <c r="J84" i="11" s="1"/>
  <c r="F35" i="11"/>
  <c r="L35" i="11" s="1"/>
  <c r="B84" i="11" s="1"/>
  <c r="N34" i="11"/>
  <c r="D83" i="11" s="1"/>
  <c r="F34" i="11"/>
  <c r="L34" i="11" s="1"/>
  <c r="N33" i="11"/>
  <c r="F33" i="11"/>
  <c r="F32" i="11"/>
  <c r="F31" i="11"/>
  <c r="O30" i="11"/>
  <c r="E79" i="11" s="1"/>
  <c r="N30" i="11"/>
  <c r="D79" i="11" s="1"/>
  <c r="F30" i="11"/>
  <c r="L30" i="11" s="1"/>
  <c r="I79" i="11" s="1"/>
  <c r="O29" i="11"/>
  <c r="N29" i="11"/>
  <c r="D78" i="11" s="1"/>
  <c r="M29" i="11"/>
  <c r="C78" i="11" s="1"/>
  <c r="F29" i="11"/>
  <c r="L29" i="11" s="1"/>
  <c r="F28" i="11"/>
  <c r="L28" i="11" s="1"/>
  <c r="F27" i="11"/>
  <c r="F26" i="11"/>
  <c r="F25" i="11"/>
  <c r="O24" i="11"/>
  <c r="N24" i="11"/>
  <c r="K73" i="11" s="1"/>
  <c r="F24" i="11"/>
  <c r="L24" i="11" s="1"/>
  <c r="I73" i="11" s="1"/>
  <c r="O23" i="11"/>
  <c r="N23" i="11"/>
  <c r="D72" i="11" s="1"/>
  <c r="M23" i="11"/>
  <c r="J72" i="11" s="1"/>
  <c r="F23" i="11"/>
  <c r="L23" i="11" s="1"/>
  <c r="O22" i="11"/>
  <c r="L71" i="11" s="1"/>
  <c r="N22" i="11"/>
  <c r="K71" i="11" s="1"/>
  <c r="M22" i="11"/>
  <c r="F22" i="11"/>
  <c r="L22" i="11" s="1"/>
  <c r="M21" i="11"/>
  <c r="C70" i="11" s="1"/>
  <c r="F21" i="11"/>
  <c r="M20" i="11"/>
  <c r="F20" i="11"/>
  <c r="O19" i="11"/>
  <c r="E68" i="11" s="1"/>
  <c r="F19" i="11"/>
  <c r="O18" i="11"/>
  <c r="L67" i="11" s="1"/>
  <c r="N18" i="11"/>
  <c r="F18" i="11"/>
  <c r="L18" i="11" s="1"/>
  <c r="B67" i="11" s="1"/>
  <c r="P17" i="11"/>
  <c r="O17" i="11"/>
  <c r="E66" i="11" s="1"/>
  <c r="N17" i="11"/>
  <c r="D66" i="11" s="1"/>
  <c r="M17" i="11"/>
  <c r="C66" i="11" s="1"/>
  <c r="F17" i="11"/>
  <c r="L17" i="11" s="1"/>
  <c r="N16" i="11"/>
  <c r="F16" i="11"/>
  <c r="L16" i="11" s="1"/>
  <c r="N15" i="11"/>
  <c r="K64" i="11" s="1"/>
  <c r="F15" i="11"/>
  <c r="F14" i="11"/>
  <c r="F13" i="11"/>
  <c r="O12" i="11"/>
  <c r="E61" i="11" s="1"/>
  <c r="N12" i="11"/>
  <c r="K61" i="11" s="1"/>
  <c r="F12" i="11"/>
  <c r="L12" i="11" s="1"/>
  <c r="O11" i="11"/>
  <c r="L60" i="11" s="1"/>
  <c r="N11" i="11"/>
  <c r="K60" i="11" s="1"/>
  <c r="M11" i="11"/>
  <c r="F11" i="11"/>
  <c r="L11" i="11" s="1"/>
  <c r="F10" i="11"/>
  <c r="L10" i="11" s="1"/>
  <c r="F9" i="11"/>
  <c r="F8" i="11"/>
  <c r="F7" i="11"/>
  <c r="B114" i="10"/>
  <c r="H95" i="10"/>
  <c r="H94" i="10"/>
  <c r="C94" i="10"/>
  <c r="I93" i="10"/>
  <c r="H93" i="10"/>
  <c r="H92" i="10"/>
  <c r="B92" i="10"/>
  <c r="H91" i="10"/>
  <c r="H90" i="10"/>
  <c r="H89" i="10"/>
  <c r="E89" i="10"/>
  <c r="K88" i="10"/>
  <c r="H88" i="10"/>
  <c r="J87" i="10"/>
  <c r="H87" i="10"/>
  <c r="H86" i="10"/>
  <c r="H85" i="10"/>
  <c r="H84" i="10"/>
  <c r="L83" i="10"/>
  <c r="H83" i="10"/>
  <c r="E83" i="10"/>
  <c r="H82" i="10"/>
  <c r="J81" i="10"/>
  <c r="H81" i="10"/>
  <c r="I80" i="10"/>
  <c r="H80" i="10"/>
  <c r="B80" i="10"/>
  <c r="H79" i="10"/>
  <c r="H78" i="10"/>
  <c r="L77" i="10"/>
  <c r="H77" i="10"/>
  <c r="K76" i="10"/>
  <c r="H76" i="10"/>
  <c r="D76" i="10"/>
  <c r="H75" i="10"/>
  <c r="C75" i="10"/>
  <c r="I74" i="10"/>
  <c r="H74" i="10"/>
  <c r="B74" i="10"/>
  <c r="H73" i="10"/>
  <c r="H72" i="10"/>
  <c r="H71" i="10"/>
  <c r="H70" i="10"/>
  <c r="K70" i="10" s="1"/>
  <c r="J69" i="10"/>
  <c r="H69" i="10"/>
  <c r="C69" i="10"/>
  <c r="H68" i="10"/>
  <c r="H67" i="10"/>
  <c r="H66" i="10"/>
  <c r="L65" i="10"/>
  <c r="H65" i="10"/>
  <c r="H64" i="10"/>
  <c r="J63" i="10"/>
  <c r="H63" i="10"/>
  <c r="C63" i="10"/>
  <c r="H62" i="10"/>
  <c r="B62" i="10"/>
  <c r="H61" i="10"/>
  <c r="H60" i="10"/>
  <c r="H59" i="10"/>
  <c r="E59" i="10"/>
  <c r="H58" i="10"/>
  <c r="D58" i="10"/>
  <c r="C58" i="10"/>
  <c r="H57" i="10"/>
  <c r="J57" i="10" s="1"/>
  <c r="C57" i="10"/>
  <c r="I56" i="10"/>
  <c r="H56" i="10"/>
  <c r="B56" i="10"/>
  <c r="I47" i="10"/>
  <c r="F47" i="10"/>
  <c r="E47" i="10"/>
  <c r="D47" i="10"/>
  <c r="C47" i="10"/>
  <c r="B47" i="10"/>
  <c r="O46" i="10"/>
  <c r="N46" i="10"/>
  <c r="M46" i="10"/>
  <c r="F46" i="10"/>
  <c r="L46" i="10" s="1"/>
  <c r="P46" i="10" s="1"/>
  <c r="O45" i="10"/>
  <c r="N45" i="10"/>
  <c r="M45" i="10"/>
  <c r="J94" i="10" s="1"/>
  <c r="F45" i="10"/>
  <c r="L45" i="10" s="1"/>
  <c r="B94" i="10" s="1"/>
  <c r="P44" i="10"/>
  <c r="O44" i="10"/>
  <c r="L93" i="10" s="1"/>
  <c r="N44" i="10"/>
  <c r="M44" i="10"/>
  <c r="F44" i="10"/>
  <c r="L44" i="10" s="1"/>
  <c r="B93" i="10" s="1"/>
  <c r="O43" i="10"/>
  <c r="L92" i="10" s="1"/>
  <c r="N43" i="10"/>
  <c r="D92" i="10" s="1"/>
  <c r="M43" i="10"/>
  <c r="F43" i="10"/>
  <c r="L43" i="10" s="1"/>
  <c r="I92" i="10" s="1"/>
  <c r="O42" i="10"/>
  <c r="N42" i="10"/>
  <c r="M42" i="10"/>
  <c r="J91" i="10" s="1"/>
  <c r="F42" i="10"/>
  <c r="L42" i="10" s="1"/>
  <c r="B91" i="10" s="1"/>
  <c r="O41" i="10"/>
  <c r="N41" i="10"/>
  <c r="M41" i="10"/>
  <c r="C90" i="10" s="1"/>
  <c r="F41" i="10"/>
  <c r="L41" i="10" s="1"/>
  <c r="I90" i="10" s="1"/>
  <c r="O40" i="10"/>
  <c r="L89" i="10" s="1"/>
  <c r="N40" i="10"/>
  <c r="M40" i="10"/>
  <c r="F40" i="10"/>
  <c r="L40" i="10" s="1"/>
  <c r="I89" i="10" s="1"/>
  <c r="O39" i="10"/>
  <c r="L88" i="10" s="1"/>
  <c r="N39" i="10"/>
  <c r="D88" i="10" s="1"/>
  <c r="M39" i="10"/>
  <c r="F39" i="10"/>
  <c r="L39" i="10" s="1"/>
  <c r="P39" i="10" s="1"/>
  <c r="P38" i="10"/>
  <c r="O38" i="10"/>
  <c r="E87" i="10" s="1"/>
  <c r="N38" i="10"/>
  <c r="K87" i="10" s="1"/>
  <c r="M38" i="10"/>
  <c r="C87" i="10" s="1"/>
  <c r="F38" i="10"/>
  <c r="L38" i="10" s="1"/>
  <c r="O37" i="10"/>
  <c r="E86" i="10" s="1"/>
  <c r="N37" i="10"/>
  <c r="K86" i="10" s="1"/>
  <c r="M37" i="10"/>
  <c r="J86" i="10" s="1"/>
  <c r="F37" i="10"/>
  <c r="L37" i="10" s="1"/>
  <c r="O36" i="10"/>
  <c r="N36" i="10"/>
  <c r="K85" i="10" s="1"/>
  <c r="M36" i="10"/>
  <c r="C85" i="10" s="1"/>
  <c r="F36" i="10"/>
  <c r="L36" i="10" s="1"/>
  <c r="B85" i="10" s="1"/>
  <c r="O35" i="10"/>
  <c r="N35" i="10"/>
  <c r="M35" i="10"/>
  <c r="C84" i="10" s="1"/>
  <c r="F35" i="10"/>
  <c r="L35" i="10" s="1"/>
  <c r="B84" i="10" s="1"/>
  <c r="O34" i="10"/>
  <c r="N34" i="10"/>
  <c r="M34" i="10"/>
  <c r="F34" i="10"/>
  <c r="L34" i="10" s="1"/>
  <c r="B83" i="10" s="1"/>
  <c r="O33" i="10"/>
  <c r="L82" i="10" s="1"/>
  <c r="N33" i="10"/>
  <c r="K82" i="10" s="1"/>
  <c r="M33" i="10"/>
  <c r="F33" i="10"/>
  <c r="L33" i="10" s="1"/>
  <c r="P33" i="10" s="1"/>
  <c r="P32" i="10"/>
  <c r="O32" i="10"/>
  <c r="L81" i="10" s="1"/>
  <c r="N32" i="10"/>
  <c r="M32" i="10"/>
  <c r="C81" i="10" s="1"/>
  <c r="F32" i="10"/>
  <c r="L32" i="10" s="1"/>
  <c r="O31" i="10"/>
  <c r="E80" i="10" s="1"/>
  <c r="N31" i="10"/>
  <c r="K80" i="10" s="1"/>
  <c r="M31" i="10"/>
  <c r="C80" i="10" s="1"/>
  <c r="F31" i="10"/>
  <c r="L31" i="10" s="1"/>
  <c r="O30" i="10"/>
  <c r="N30" i="10"/>
  <c r="K79" i="10" s="1"/>
  <c r="M30" i="10"/>
  <c r="J79" i="10" s="1"/>
  <c r="F30" i="10"/>
  <c r="L30" i="10" s="1"/>
  <c r="I79" i="10" s="1"/>
  <c r="O29" i="10"/>
  <c r="N29" i="10"/>
  <c r="M29" i="10"/>
  <c r="J78" i="10" s="1"/>
  <c r="F29" i="10"/>
  <c r="L29" i="10" s="1"/>
  <c r="B78" i="10" s="1"/>
  <c r="O28" i="10"/>
  <c r="E77" i="10" s="1"/>
  <c r="N28" i="10"/>
  <c r="M28" i="10"/>
  <c r="F28" i="10"/>
  <c r="L28" i="10" s="1"/>
  <c r="B77" i="10" s="1"/>
  <c r="O27" i="10"/>
  <c r="E76" i="10" s="1"/>
  <c r="N27" i="10"/>
  <c r="M27" i="10"/>
  <c r="F27" i="10"/>
  <c r="L27" i="10" s="1"/>
  <c r="P27" i="10" s="1"/>
  <c r="P26" i="10"/>
  <c r="O26" i="10"/>
  <c r="E75" i="10" s="1"/>
  <c r="N26" i="10"/>
  <c r="D75" i="10" s="1"/>
  <c r="M26" i="10"/>
  <c r="J75" i="10" s="1"/>
  <c r="F26" i="10"/>
  <c r="L26" i="10" s="1"/>
  <c r="O25" i="10"/>
  <c r="L74" i="10" s="1"/>
  <c r="N25" i="10"/>
  <c r="M25" i="10"/>
  <c r="C74" i="10" s="1"/>
  <c r="F25" i="10"/>
  <c r="L25" i="10" s="1"/>
  <c r="O24" i="10"/>
  <c r="N24" i="10"/>
  <c r="D73" i="10" s="1"/>
  <c r="M24" i="10"/>
  <c r="C73" i="10" s="1"/>
  <c r="F24" i="10"/>
  <c r="L24" i="10" s="1"/>
  <c r="P24" i="10" s="1"/>
  <c r="O23" i="10"/>
  <c r="N23" i="10"/>
  <c r="M23" i="10"/>
  <c r="C72" i="10" s="1"/>
  <c r="F23" i="10"/>
  <c r="L23" i="10" s="1"/>
  <c r="I72" i="10" s="1"/>
  <c r="O22" i="10"/>
  <c r="N22" i="10"/>
  <c r="M22" i="10"/>
  <c r="F22" i="10"/>
  <c r="L22" i="10" s="1"/>
  <c r="I71" i="10" s="1"/>
  <c r="O21" i="10"/>
  <c r="L70" i="10" s="1"/>
  <c r="N21" i="10"/>
  <c r="D70" i="10" s="1"/>
  <c r="M21" i="10"/>
  <c r="F21" i="10"/>
  <c r="L21" i="10" s="1"/>
  <c r="P21" i="10" s="1"/>
  <c r="P20" i="10"/>
  <c r="O20" i="10"/>
  <c r="E69" i="10" s="1"/>
  <c r="N20" i="10"/>
  <c r="K69" i="10" s="1"/>
  <c r="M20" i="10"/>
  <c r="F20" i="10"/>
  <c r="L20" i="10" s="1"/>
  <c r="O19" i="10"/>
  <c r="L68" i="10" s="1"/>
  <c r="N19" i="10"/>
  <c r="K68" i="10" s="1"/>
  <c r="M19" i="10"/>
  <c r="F19" i="10"/>
  <c r="L19" i="10" s="1"/>
  <c r="O18" i="10"/>
  <c r="E67" i="10" s="1"/>
  <c r="N18" i="10"/>
  <c r="K67" i="10" s="1"/>
  <c r="M18" i="10"/>
  <c r="C67" i="10" s="1"/>
  <c r="F18" i="10"/>
  <c r="L18" i="10" s="1"/>
  <c r="B67" i="10" s="1"/>
  <c r="O17" i="10"/>
  <c r="N17" i="10"/>
  <c r="K66" i="10" s="1"/>
  <c r="M17" i="10"/>
  <c r="F17" i="10"/>
  <c r="L17" i="10" s="1"/>
  <c r="B66" i="10" s="1"/>
  <c r="O16" i="10"/>
  <c r="E65" i="10" s="1"/>
  <c r="N16" i="10"/>
  <c r="M16" i="10"/>
  <c r="C65" i="10" s="1"/>
  <c r="F16" i="10"/>
  <c r="L16" i="10" s="1"/>
  <c r="B65" i="10" s="1"/>
  <c r="O15" i="10"/>
  <c r="L64" i="10" s="1"/>
  <c r="N15" i="10"/>
  <c r="M15" i="10"/>
  <c r="F15" i="10"/>
  <c r="L15" i="10" s="1"/>
  <c r="B64" i="10" s="1"/>
  <c r="P14" i="10"/>
  <c r="O14" i="10"/>
  <c r="E63" i="10" s="1"/>
  <c r="N14" i="10"/>
  <c r="D63" i="10" s="1"/>
  <c r="M14" i="10"/>
  <c r="F14" i="10"/>
  <c r="L14" i="10" s="1"/>
  <c r="O13" i="10"/>
  <c r="N13" i="10"/>
  <c r="M13" i="10"/>
  <c r="P13" i="10" s="1"/>
  <c r="F13" i="10"/>
  <c r="L13" i="10" s="1"/>
  <c r="I62" i="10" s="1"/>
  <c r="O12" i="10"/>
  <c r="E61" i="10" s="1"/>
  <c r="N12" i="10"/>
  <c r="K61" i="10" s="1"/>
  <c r="M12" i="10"/>
  <c r="J61" i="10" s="1"/>
  <c r="F12" i="10"/>
  <c r="L12" i="10" s="1"/>
  <c r="O11" i="10"/>
  <c r="N11" i="10"/>
  <c r="D60" i="10" s="1"/>
  <c r="M11" i="10"/>
  <c r="J60" i="10" s="1"/>
  <c r="F11" i="10"/>
  <c r="L11" i="10" s="1"/>
  <c r="P11" i="10" s="1"/>
  <c r="O10" i="10"/>
  <c r="L59" i="10" s="1"/>
  <c r="N10" i="10"/>
  <c r="M10" i="10"/>
  <c r="C59" i="10" s="1"/>
  <c r="F10" i="10"/>
  <c r="L10" i="10" s="1"/>
  <c r="P10" i="10" s="1"/>
  <c r="O9" i="10"/>
  <c r="E58" i="10" s="1"/>
  <c r="N9" i="10"/>
  <c r="K58" i="10" s="1"/>
  <c r="M9" i="10"/>
  <c r="F9" i="10"/>
  <c r="L9" i="10" s="1"/>
  <c r="I58" i="10" s="1"/>
  <c r="O8" i="10"/>
  <c r="N8" i="10"/>
  <c r="M8" i="10"/>
  <c r="F8" i="10"/>
  <c r="L8" i="10" s="1"/>
  <c r="B57" i="10" s="1"/>
  <c r="O7" i="10"/>
  <c r="E56" i="10" s="1"/>
  <c r="N7" i="10"/>
  <c r="M7" i="10"/>
  <c r="F7" i="10"/>
  <c r="L7" i="10" s="1"/>
  <c r="B114" i="9"/>
  <c r="I95" i="9"/>
  <c r="H95" i="9"/>
  <c r="B95" i="9"/>
  <c r="H94" i="9"/>
  <c r="L93" i="9"/>
  <c r="H93" i="9"/>
  <c r="E93" i="9"/>
  <c r="L92" i="9"/>
  <c r="H92" i="9"/>
  <c r="E92" i="9"/>
  <c r="H91" i="9"/>
  <c r="E91" i="9"/>
  <c r="L90" i="9"/>
  <c r="H90" i="9"/>
  <c r="H89" i="9"/>
  <c r="H88" i="9"/>
  <c r="L87" i="9"/>
  <c r="H87" i="9"/>
  <c r="H86" i="9"/>
  <c r="L86" i="9" s="1"/>
  <c r="L85" i="9"/>
  <c r="H85" i="9"/>
  <c r="E85" i="9"/>
  <c r="H84" i="9"/>
  <c r="E84" i="9"/>
  <c r="H83" i="9"/>
  <c r="H82" i="9"/>
  <c r="H81" i="9"/>
  <c r="E81" i="9"/>
  <c r="H80" i="9"/>
  <c r="E80" i="9"/>
  <c r="L79" i="9"/>
  <c r="H79" i="9"/>
  <c r="L78" i="9"/>
  <c r="H78" i="9"/>
  <c r="E78" i="9"/>
  <c r="H77" i="9"/>
  <c r="H76" i="9"/>
  <c r="L75" i="9"/>
  <c r="H75" i="9"/>
  <c r="E75" i="9"/>
  <c r="L74" i="9"/>
  <c r="H74" i="9"/>
  <c r="E74" i="9"/>
  <c r="H73" i="9"/>
  <c r="E73" i="9"/>
  <c r="L72" i="9"/>
  <c r="H72" i="9"/>
  <c r="H71" i="9"/>
  <c r="H70" i="9"/>
  <c r="L69" i="9"/>
  <c r="H69" i="9"/>
  <c r="H68" i="9"/>
  <c r="L68" i="9" s="1"/>
  <c r="L67" i="9"/>
  <c r="H67" i="9"/>
  <c r="E67" i="9"/>
  <c r="H66" i="9"/>
  <c r="E66" i="9"/>
  <c r="H65" i="9"/>
  <c r="J64" i="9"/>
  <c r="H64" i="9"/>
  <c r="C64" i="9"/>
  <c r="H63" i="9"/>
  <c r="E63" i="9"/>
  <c r="B63" i="9"/>
  <c r="H62" i="9"/>
  <c r="E62" i="9"/>
  <c r="L61" i="9"/>
  <c r="H61" i="9"/>
  <c r="L60" i="9"/>
  <c r="H60" i="9"/>
  <c r="E60" i="9"/>
  <c r="H59" i="9"/>
  <c r="D59" i="9"/>
  <c r="H58" i="9"/>
  <c r="L57" i="9"/>
  <c r="I57" i="9"/>
  <c r="H57" i="9"/>
  <c r="E57" i="9"/>
  <c r="L56" i="9"/>
  <c r="H56" i="9"/>
  <c r="E56" i="9"/>
  <c r="I47" i="9"/>
  <c r="F47" i="9"/>
  <c r="E47" i="9"/>
  <c r="D47" i="9"/>
  <c r="C47" i="9"/>
  <c r="B47" i="9"/>
  <c r="O46" i="9"/>
  <c r="N46" i="9"/>
  <c r="K95" i="9" s="1"/>
  <c r="M46" i="9"/>
  <c r="L46" i="9"/>
  <c r="F46" i="9"/>
  <c r="O45" i="9"/>
  <c r="N45" i="9"/>
  <c r="M45" i="9"/>
  <c r="C94" i="9" s="1"/>
  <c r="L45" i="9"/>
  <c r="F45" i="9"/>
  <c r="O44" i="9"/>
  <c r="N44" i="9"/>
  <c r="M44" i="9"/>
  <c r="L44" i="9"/>
  <c r="I93" i="9" s="1"/>
  <c r="F44" i="9"/>
  <c r="O43" i="9"/>
  <c r="N43" i="9"/>
  <c r="M43" i="9"/>
  <c r="L43" i="9"/>
  <c r="F43" i="9"/>
  <c r="O42" i="9"/>
  <c r="L91" i="9" s="1"/>
  <c r="N42" i="9"/>
  <c r="M42" i="9"/>
  <c r="L42" i="9"/>
  <c r="F42" i="9"/>
  <c r="O41" i="9"/>
  <c r="E90" i="9" s="1"/>
  <c r="N41" i="9"/>
  <c r="M41" i="9"/>
  <c r="L41" i="9"/>
  <c r="F41" i="9"/>
  <c r="O40" i="9"/>
  <c r="N40" i="9"/>
  <c r="M40" i="9"/>
  <c r="L40" i="9"/>
  <c r="F40" i="9"/>
  <c r="O39" i="9"/>
  <c r="N39" i="9"/>
  <c r="M39" i="9"/>
  <c r="L39" i="9"/>
  <c r="F39" i="9"/>
  <c r="O38" i="9"/>
  <c r="E87" i="9" s="1"/>
  <c r="N38" i="9"/>
  <c r="M38" i="9"/>
  <c r="L38" i="9"/>
  <c r="F38" i="9"/>
  <c r="O37" i="9"/>
  <c r="E86" i="9" s="1"/>
  <c r="N37" i="9"/>
  <c r="M37" i="9"/>
  <c r="L37" i="9"/>
  <c r="F37" i="9"/>
  <c r="O36" i="9"/>
  <c r="N36" i="9"/>
  <c r="M36" i="9"/>
  <c r="L36" i="9"/>
  <c r="F36" i="9"/>
  <c r="O35" i="9"/>
  <c r="L84" i="9" s="1"/>
  <c r="N35" i="9"/>
  <c r="M35" i="9"/>
  <c r="L35" i="9"/>
  <c r="F35" i="9"/>
  <c r="O34" i="9"/>
  <c r="N34" i="9"/>
  <c r="M34" i="9"/>
  <c r="L34" i="9"/>
  <c r="F34" i="9"/>
  <c r="O33" i="9"/>
  <c r="N33" i="9"/>
  <c r="M33" i="9"/>
  <c r="L33" i="9"/>
  <c r="F33" i="9"/>
  <c r="O32" i="9"/>
  <c r="L81" i="9" s="1"/>
  <c r="N32" i="9"/>
  <c r="M32" i="9"/>
  <c r="L32" i="9"/>
  <c r="F32" i="9"/>
  <c r="O31" i="9"/>
  <c r="L80" i="9" s="1"/>
  <c r="N31" i="9"/>
  <c r="M31" i="9"/>
  <c r="L31" i="9"/>
  <c r="F31" i="9"/>
  <c r="O30" i="9"/>
  <c r="E79" i="9" s="1"/>
  <c r="N30" i="9"/>
  <c r="M30" i="9"/>
  <c r="L30" i="9"/>
  <c r="F30" i="9"/>
  <c r="O29" i="9"/>
  <c r="N29" i="9"/>
  <c r="M29" i="9"/>
  <c r="L29" i="9"/>
  <c r="F29" i="9"/>
  <c r="O28" i="9"/>
  <c r="N28" i="9"/>
  <c r="M28" i="9"/>
  <c r="L28" i="9"/>
  <c r="F28" i="9"/>
  <c r="O27" i="9"/>
  <c r="N27" i="9"/>
  <c r="M27" i="9"/>
  <c r="L27" i="9"/>
  <c r="F27" i="9"/>
  <c r="O26" i="9"/>
  <c r="N26" i="9"/>
  <c r="M26" i="9"/>
  <c r="L26" i="9"/>
  <c r="F26" i="9"/>
  <c r="O25" i="9"/>
  <c r="N25" i="9"/>
  <c r="M25" i="9"/>
  <c r="L25" i="9"/>
  <c r="F25" i="9"/>
  <c r="O24" i="9"/>
  <c r="L73" i="9" s="1"/>
  <c r="N24" i="9"/>
  <c r="M24" i="9"/>
  <c r="L24" i="9"/>
  <c r="F24" i="9"/>
  <c r="O23" i="9"/>
  <c r="E72" i="9" s="1"/>
  <c r="N23" i="9"/>
  <c r="M23" i="9"/>
  <c r="L23" i="9"/>
  <c r="F23" i="9"/>
  <c r="O22" i="9"/>
  <c r="N22" i="9"/>
  <c r="M22" i="9"/>
  <c r="L22" i="9"/>
  <c r="F22" i="9"/>
  <c r="O21" i="9"/>
  <c r="N21" i="9"/>
  <c r="M21" i="9"/>
  <c r="L21" i="9"/>
  <c r="F21" i="9"/>
  <c r="O20" i="9"/>
  <c r="E69" i="9" s="1"/>
  <c r="N20" i="9"/>
  <c r="M20" i="9"/>
  <c r="L20" i="9"/>
  <c r="F20" i="9"/>
  <c r="O19" i="9"/>
  <c r="E68" i="9" s="1"/>
  <c r="N19" i="9"/>
  <c r="M19" i="9"/>
  <c r="L19" i="9"/>
  <c r="F19" i="9"/>
  <c r="O18" i="9"/>
  <c r="N18" i="9"/>
  <c r="M18" i="9"/>
  <c r="L18" i="9"/>
  <c r="F18" i="9"/>
  <c r="O17" i="9"/>
  <c r="L66" i="9" s="1"/>
  <c r="N17" i="9"/>
  <c r="M17" i="9"/>
  <c r="L17" i="9"/>
  <c r="F17" i="9"/>
  <c r="O16" i="9"/>
  <c r="N16" i="9"/>
  <c r="M16" i="9"/>
  <c r="L16" i="9"/>
  <c r="F16" i="9"/>
  <c r="O15" i="9"/>
  <c r="N15" i="9"/>
  <c r="M15" i="9"/>
  <c r="L15" i="9"/>
  <c r="F15" i="9"/>
  <c r="O14" i="9"/>
  <c r="L63" i="9" s="1"/>
  <c r="N14" i="9"/>
  <c r="M14" i="9"/>
  <c r="L14" i="9"/>
  <c r="F14" i="9"/>
  <c r="O13" i="9"/>
  <c r="L62" i="9" s="1"/>
  <c r="N13" i="9"/>
  <c r="M13" i="9"/>
  <c r="L13" i="9"/>
  <c r="F13" i="9"/>
  <c r="O12" i="9"/>
  <c r="E61" i="9" s="1"/>
  <c r="N12" i="9"/>
  <c r="D61" i="9" s="1"/>
  <c r="M12" i="9"/>
  <c r="J61" i="9" s="1"/>
  <c r="L12" i="9"/>
  <c r="F12" i="9"/>
  <c r="O11" i="9"/>
  <c r="N11" i="9"/>
  <c r="D60" i="9" s="1"/>
  <c r="M11" i="9"/>
  <c r="J60" i="9" s="1"/>
  <c r="L11" i="9"/>
  <c r="F11" i="9"/>
  <c r="O10" i="9"/>
  <c r="N10" i="9"/>
  <c r="M10" i="9"/>
  <c r="L10" i="9"/>
  <c r="F10" i="9"/>
  <c r="O9" i="9"/>
  <c r="N9" i="9"/>
  <c r="M9" i="9"/>
  <c r="C58" i="9" s="1"/>
  <c r="L9" i="9"/>
  <c r="F9" i="9"/>
  <c r="O8" i="9"/>
  <c r="N8" i="9"/>
  <c r="M8" i="9"/>
  <c r="L8" i="9"/>
  <c r="F8" i="9"/>
  <c r="O7" i="9"/>
  <c r="N7" i="9"/>
  <c r="M7" i="9"/>
  <c r="L7" i="9"/>
  <c r="F7" i="9"/>
  <c r="B114" i="8"/>
  <c r="H95" i="8"/>
  <c r="H94" i="8"/>
  <c r="H93" i="8"/>
  <c r="H92" i="8"/>
  <c r="H91" i="8"/>
  <c r="C91" i="8"/>
  <c r="H90" i="8"/>
  <c r="H89" i="8"/>
  <c r="H88" i="8"/>
  <c r="H87" i="8"/>
  <c r="H86" i="8"/>
  <c r="H85" i="8"/>
  <c r="L84" i="8"/>
  <c r="K84" i="8"/>
  <c r="H84" i="8"/>
  <c r="E84" i="8"/>
  <c r="H83" i="8"/>
  <c r="H82" i="8"/>
  <c r="H81" i="8"/>
  <c r="H80" i="8"/>
  <c r="K79" i="8"/>
  <c r="H79" i="8"/>
  <c r="D79" i="8"/>
  <c r="H78" i="8"/>
  <c r="H77" i="8"/>
  <c r="H76" i="8"/>
  <c r="H75" i="8"/>
  <c r="H74" i="8"/>
  <c r="J73" i="8"/>
  <c r="H73" i="8"/>
  <c r="C73" i="8"/>
  <c r="H72" i="8"/>
  <c r="H71" i="8"/>
  <c r="H70" i="8"/>
  <c r="H69" i="8"/>
  <c r="H68" i="8"/>
  <c r="H67" i="8"/>
  <c r="L66" i="8"/>
  <c r="H66" i="8"/>
  <c r="E66" i="8"/>
  <c r="D66" i="8"/>
  <c r="H65" i="8"/>
  <c r="H64" i="8"/>
  <c r="H63" i="8"/>
  <c r="H62" i="8"/>
  <c r="H61" i="8"/>
  <c r="H60" i="8"/>
  <c r="H59" i="8"/>
  <c r="H58" i="8"/>
  <c r="H57" i="8"/>
  <c r="H56" i="8"/>
  <c r="I47" i="8"/>
  <c r="E47" i="8"/>
  <c r="D47" i="8"/>
  <c r="C47" i="8"/>
  <c r="B47" i="8"/>
  <c r="N46" i="8"/>
  <c r="D95" i="8" s="1"/>
  <c r="M46" i="8"/>
  <c r="C95" i="8" s="1"/>
  <c r="L46" i="8"/>
  <c r="F46" i="8"/>
  <c r="O46" i="8" s="1"/>
  <c r="F45" i="8"/>
  <c r="O44" i="8"/>
  <c r="E93" i="8" s="1"/>
  <c r="L44" i="8"/>
  <c r="F44" i="8"/>
  <c r="F43" i="8"/>
  <c r="O42" i="8"/>
  <c r="E91" i="8" s="1"/>
  <c r="N42" i="8"/>
  <c r="D91" i="8" s="1"/>
  <c r="M42" i="8"/>
  <c r="J91" i="8" s="1"/>
  <c r="F42" i="8"/>
  <c r="L42" i="8" s="1"/>
  <c r="O41" i="8"/>
  <c r="N41" i="8"/>
  <c r="D90" i="8" s="1"/>
  <c r="M41" i="8"/>
  <c r="J90" i="8" s="1"/>
  <c r="L41" i="8"/>
  <c r="P41" i="8" s="1"/>
  <c r="F41" i="8"/>
  <c r="F40" i="8"/>
  <c r="O40" i="8" s="1"/>
  <c r="M39" i="8"/>
  <c r="J88" i="8" s="1"/>
  <c r="F39" i="8"/>
  <c r="F38" i="8"/>
  <c r="O37" i="8"/>
  <c r="E86" i="8" s="1"/>
  <c r="F37" i="8"/>
  <c r="O36" i="8"/>
  <c r="L85" i="8" s="1"/>
  <c r="N36" i="8"/>
  <c r="M36" i="8"/>
  <c r="F36" i="8"/>
  <c r="L36" i="8" s="1"/>
  <c r="P36" i="8" s="1"/>
  <c r="O35" i="8"/>
  <c r="N35" i="8"/>
  <c r="D84" i="8" s="1"/>
  <c r="M35" i="8"/>
  <c r="C84" i="8" s="1"/>
  <c r="L35" i="8"/>
  <c r="F35" i="8"/>
  <c r="N34" i="8"/>
  <c r="F34" i="8"/>
  <c r="O34" i="8" s="1"/>
  <c r="F33" i="8"/>
  <c r="F32" i="8"/>
  <c r="F31" i="8"/>
  <c r="O30" i="8"/>
  <c r="N30" i="8"/>
  <c r="M30" i="8"/>
  <c r="J79" i="8" s="1"/>
  <c r="F30" i="8"/>
  <c r="L30" i="8" s="1"/>
  <c r="P30" i="8" s="1"/>
  <c r="O29" i="8"/>
  <c r="L78" i="8" s="1"/>
  <c r="N29" i="8"/>
  <c r="K78" i="8" s="1"/>
  <c r="M29" i="8"/>
  <c r="L29" i="8"/>
  <c r="F29" i="8"/>
  <c r="N28" i="8"/>
  <c r="K77" i="8" s="1"/>
  <c r="M28" i="8"/>
  <c r="J77" i="8" s="1"/>
  <c r="L28" i="8"/>
  <c r="P28" i="8" s="1"/>
  <c r="F28" i="8"/>
  <c r="O28" i="8" s="1"/>
  <c r="F27" i="8"/>
  <c r="O26" i="8"/>
  <c r="L75" i="8" s="1"/>
  <c r="L26" i="8"/>
  <c r="F26" i="8"/>
  <c r="F25" i="8"/>
  <c r="O24" i="8"/>
  <c r="E73" i="8" s="1"/>
  <c r="N24" i="8"/>
  <c r="D73" i="8" s="1"/>
  <c r="M24" i="8"/>
  <c r="F24" i="8"/>
  <c r="L24" i="8" s="1"/>
  <c r="O23" i="8"/>
  <c r="N23" i="8"/>
  <c r="D72" i="8" s="1"/>
  <c r="M23" i="8"/>
  <c r="C72" i="8" s="1"/>
  <c r="L23" i="8"/>
  <c r="P23" i="8" s="1"/>
  <c r="F23" i="8"/>
  <c r="F22" i="8"/>
  <c r="O22" i="8" s="1"/>
  <c r="M21" i="8"/>
  <c r="C70" i="8" s="1"/>
  <c r="F21" i="8"/>
  <c r="F20" i="8"/>
  <c r="O19" i="8"/>
  <c r="E68" i="8" s="1"/>
  <c r="F19" i="8"/>
  <c r="O18" i="8"/>
  <c r="E67" i="8" s="1"/>
  <c r="N18" i="8"/>
  <c r="M18" i="8"/>
  <c r="F18" i="8"/>
  <c r="L18" i="8" s="1"/>
  <c r="P18" i="8" s="1"/>
  <c r="O17" i="8"/>
  <c r="N17" i="8"/>
  <c r="K66" i="8" s="1"/>
  <c r="M17" i="8"/>
  <c r="J66" i="8" s="1"/>
  <c r="L17" i="8"/>
  <c r="F17" i="8"/>
  <c r="N16" i="8"/>
  <c r="F16" i="8"/>
  <c r="O16" i="8" s="1"/>
  <c r="F15" i="8"/>
  <c r="F14" i="8"/>
  <c r="M13" i="8"/>
  <c r="J62" i="8" s="1"/>
  <c r="F13" i="8"/>
  <c r="F12" i="8"/>
  <c r="F11" i="8"/>
  <c r="F47" i="8" s="1"/>
  <c r="M10" i="8"/>
  <c r="F10" i="8"/>
  <c r="F9" i="8"/>
  <c r="F8" i="8"/>
  <c r="M7" i="8"/>
  <c r="C56" i="8" s="1"/>
  <c r="F7" i="8"/>
  <c r="B114" i="7"/>
  <c r="H95" i="7"/>
  <c r="H94" i="7"/>
  <c r="H93" i="7"/>
  <c r="K92" i="7"/>
  <c r="H92" i="7"/>
  <c r="D92" i="7"/>
  <c r="H91" i="7"/>
  <c r="H90" i="7"/>
  <c r="H89" i="7"/>
  <c r="H88" i="7"/>
  <c r="K87" i="7"/>
  <c r="H87" i="7"/>
  <c r="D87" i="7"/>
  <c r="H86" i="7"/>
  <c r="K86" i="7" s="1"/>
  <c r="H85" i="7"/>
  <c r="H84" i="7"/>
  <c r="H83" i="7"/>
  <c r="H82" i="7"/>
  <c r="K81" i="7"/>
  <c r="H81" i="7"/>
  <c r="D81" i="7"/>
  <c r="K80" i="7"/>
  <c r="H80" i="7"/>
  <c r="D80" i="7"/>
  <c r="C80" i="7"/>
  <c r="H79" i="7"/>
  <c r="D79" i="7"/>
  <c r="H78" i="7"/>
  <c r="H77" i="7"/>
  <c r="H76" i="7"/>
  <c r="H75" i="7"/>
  <c r="K74" i="7"/>
  <c r="H74" i="7"/>
  <c r="D74" i="7"/>
  <c r="H73" i="7"/>
  <c r="H72" i="7"/>
  <c r="H71" i="7"/>
  <c r="H70" i="7"/>
  <c r="K69" i="7"/>
  <c r="H69" i="7"/>
  <c r="D69" i="7"/>
  <c r="H68" i="7"/>
  <c r="K68" i="7" s="1"/>
  <c r="H67" i="7"/>
  <c r="H66" i="7"/>
  <c r="H65" i="7"/>
  <c r="H64" i="7"/>
  <c r="K63" i="7"/>
  <c r="H63" i="7"/>
  <c r="D63" i="7"/>
  <c r="L62" i="7"/>
  <c r="K62" i="7"/>
  <c r="H62" i="7"/>
  <c r="D62" i="7"/>
  <c r="C62" i="7"/>
  <c r="H61" i="7"/>
  <c r="D61" i="7"/>
  <c r="H60" i="7"/>
  <c r="H59" i="7"/>
  <c r="H58" i="7"/>
  <c r="J57" i="7"/>
  <c r="H57" i="7"/>
  <c r="H56" i="7"/>
  <c r="K56" i="7" s="1"/>
  <c r="D56" i="7"/>
  <c r="I47" i="7"/>
  <c r="E47" i="7"/>
  <c r="D47" i="7"/>
  <c r="C47" i="7"/>
  <c r="B47" i="7"/>
  <c r="F46" i="7"/>
  <c r="O45" i="7"/>
  <c r="F45" i="7"/>
  <c r="O44" i="7"/>
  <c r="M44" i="7"/>
  <c r="F44" i="7"/>
  <c r="N44" i="7" s="1"/>
  <c r="K93" i="7" s="1"/>
  <c r="O43" i="7"/>
  <c r="M43" i="7"/>
  <c r="J92" i="7" s="1"/>
  <c r="L43" i="7"/>
  <c r="F43" i="7"/>
  <c r="N43" i="7" s="1"/>
  <c r="F42" i="7"/>
  <c r="N42" i="7" s="1"/>
  <c r="F41" i="7"/>
  <c r="F40" i="7"/>
  <c r="F39" i="7"/>
  <c r="O38" i="7"/>
  <c r="M38" i="7"/>
  <c r="J87" i="7" s="1"/>
  <c r="F38" i="7"/>
  <c r="N38" i="7" s="1"/>
  <c r="O37" i="7"/>
  <c r="L86" i="7" s="1"/>
  <c r="M37" i="7"/>
  <c r="L37" i="7"/>
  <c r="F37" i="7"/>
  <c r="N37" i="7" s="1"/>
  <c r="D86" i="7" s="1"/>
  <c r="F36" i="7"/>
  <c r="N36" i="7" s="1"/>
  <c r="D85" i="7" s="1"/>
  <c r="M35" i="7"/>
  <c r="L35" i="7"/>
  <c r="F35" i="7"/>
  <c r="F34" i="7"/>
  <c r="O33" i="7"/>
  <c r="F33" i="7"/>
  <c r="O32" i="7"/>
  <c r="E81" i="7" s="1"/>
  <c r="M32" i="7"/>
  <c r="F32" i="7"/>
  <c r="N32" i="7" s="1"/>
  <c r="P31" i="7"/>
  <c r="O31" i="7"/>
  <c r="M31" i="7"/>
  <c r="J80" i="7" s="1"/>
  <c r="L31" i="7"/>
  <c r="I80" i="7" s="1"/>
  <c r="F31" i="7"/>
  <c r="N31" i="7" s="1"/>
  <c r="O30" i="7"/>
  <c r="M30" i="7"/>
  <c r="F30" i="7"/>
  <c r="N30" i="7" s="1"/>
  <c r="K79" i="7" s="1"/>
  <c r="L29" i="7"/>
  <c r="F29" i="7"/>
  <c r="F28" i="7"/>
  <c r="O27" i="7"/>
  <c r="E76" i="7" s="1"/>
  <c r="F27" i="7"/>
  <c r="O26" i="7"/>
  <c r="M26" i="7"/>
  <c r="F26" i="7"/>
  <c r="N26" i="7" s="1"/>
  <c r="K75" i="7" s="1"/>
  <c r="O25" i="7"/>
  <c r="L74" i="7" s="1"/>
  <c r="M25" i="7"/>
  <c r="J74" i="7" s="1"/>
  <c r="L25" i="7"/>
  <c r="F25" i="7"/>
  <c r="N25" i="7" s="1"/>
  <c r="F24" i="7"/>
  <c r="N24" i="7" s="1"/>
  <c r="F23" i="7"/>
  <c r="F22" i="7"/>
  <c r="F21" i="7"/>
  <c r="O20" i="7"/>
  <c r="E69" i="7" s="1"/>
  <c r="M20" i="7"/>
  <c r="C69" i="7" s="1"/>
  <c r="F20" i="7"/>
  <c r="N20" i="7" s="1"/>
  <c r="O19" i="7"/>
  <c r="L68" i="7" s="1"/>
  <c r="M19" i="7"/>
  <c r="C68" i="7" s="1"/>
  <c r="L19" i="7"/>
  <c r="B68" i="7" s="1"/>
  <c r="F19" i="7"/>
  <c r="N19" i="7" s="1"/>
  <c r="D68" i="7" s="1"/>
  <c r="F18" i="7"/>
  <c r="N18" i="7" s="1"/>
  <c r="D67" i="7" s="1"/>
  <c r="M17" i="7"/>
  <c r="C66" i="7" s="1"/>
  <c r="L17" i="7"/>
  <c r="F17" i="7"/>
  <c r="F16" i="7"/>
  <c r="O15" i="7"/>
  <c r="F15" i="7"/>
  <c r="O14" i="7"/>
  <c r="E63" i="7" s="1"/>
  <c r="M14" i="7"/>
  <c r="F14" i="7"/>
  <c r="N14" i="7" s="1"/>
  <c r="P13" i="7"/>
  <c r="O13" i="7"/>
  <c r="E62" i="7" s="1"/>
  <c r="M13" i="7"/>
  <c r="J62" i="7" s="1"/>
  <c r="L13" i="7"/>
  <c r="I62" i="7" s="1"/>
  <c r="M62" i="7" s="1"/>
  <c r="F13" i="7"/>
  <c r="N13" i="7" s="1"/>
  <c r="O12" i="7"/>
  <c r="M12" i="7"/>
  <c r="F12" i="7"/>
  <c r="N12" i="7" s="1"/>
  <c r="L11" i="7"/>
  <c r="F11" i="7"/>
  <c r="F10" i="7"/>
  <c r="O9" i="7"/>
  <c r="L58" i="7" s="1"/>
  <c r="F9" i="7"/>
  <c r="O8" i="7"/>
  <c r="M8" i="7"/>
  <c r="C57" i="7" s="1"/>
  <c r="F8" i="7"/>
  <c r="N8" i="7" s="1"/>
  <c r="K57" i="7" s="1"/>
  <c r="O7" i="7"/>
  <c r="E56" i="7" s="1"/>
  <c r="M7" i="7"/>
  <c r="J56" i="7" s="1"/>
  <c r="L7" i="7"/>
  <c r="F7" i="7"/>
  <c r="N7" i="7" s="1"/>
  <c r="B114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I47" i="6"/>
  <c r="E47" i="6"/>
  <c r="D47" i="6"/>
  <c r="C47" i="6"/>
  <c r="B47" i="6"/>
  <c r="L46" i="6"/>
  <c r="F46" i="6"/>
  <c r="O46" i="6" s="1"/>
  <c r="F45" i="6"/>
  <c r="N44" i="6"/>
  <c r="F44" i="6"/>
  <c r="M44" i="6" s="1"/>
  <c r="O43" i="6"/>
  <c r="N43" i="6"/>
  <c r="M43" i="6"/>
  <c r="F43" i="6"/>
  <c r="L43" i="6" s="1"/>
  <c r="O42" i="6"/>
  <c r="E91" i="6" s="1"/>
  <c r="N42" i="6"/>
  <c r="M42" i="6"/>
  <c r="L42" i="6"/>
  <c r="F42" i="6"/>
  <c r="N41" i="6"/>
  <c r="F41" i="6"/>
  <c r="O41" i="6" s="1"/>
  <c r="F40" i="6"/>
  <c r="F39" i="6"/>
  <c r="F38" i="6"/>
  <c r="O37" i="6"/>
  <c r="N37" i="6"/>
  <c r="M37" i="6"/>
  <c r="F37" i="6"/>
  <c r="L37" i="6" s="1"/>
  <c r="O36" i="6"/>
  <c r="N36" i="6"/>
  <c r="M36" i="6"/>
  <c r="L36" i="6"/>
  <c r="F36" i="6"/>
  <c r="N35" i="6"/>
  <c r="M35" i="6"/>
  <c r="L35" i="6"/>
  <c r="F35" i="6"/>
  <c r="O35" i="6" s="1"/>
  <c r="L34" i="6"/>
  <c r="F34" i="6"/>
  <c r="O33" i="6"/>
  <c r="L33" i="6"/>
  <c r="F33" i="6"/>
  <c r="N32" i="6"/>
  <c r="F32" i="6"/>
  <c r="O31" i="6"/>
  <c r="N31" i="6"/>
  <c r="M31" i="6"/>
  <c r="F31" i="6"/>
  <c r="L31" i="6" s="1"/>
  <c r="O30" i="6"/>
  <c r="N30" i="6"/>
  <c r="M30" i="6"/>
  <c r="L30" i="6"/>
  <c r="F30" i="6"/>
  <c r="F29" i="6"/>
  <c r="O29" i="6" s="1"/>
  <c r="M28" i="6"/>
  <c r="F28" i="6"/>
  <c r="F27" i="6"/>
  <c r="O26" i="6"/>
  <c r="F26" i="6"/>
  <c r="O25" i="6"/>
  <c r="N25" i="6"/>
  <c r="M25" i="6"/>
  <c r="F25" i="6"/>
  <c r="L25" i="6" s="1"/>
  <c r="O24" i="6"/>
  <c r="N24" i="6"/>
  <c r="M24" i="6"/>
  <c r="L24" i="6"/>
  <c r="F24" i="6"/>
  <c r="N23" i="6"/>
  <c r="F23" i="6"/>
  <c r="O23" i="6" s="1"/>
  <c r="F22" i="6"/>
  <c r="F21" i="6"/>
  <c r="F20" i="6"/>
  <c r="O19" i="6"/>
  <c r="N19" i="6"/>
  <c r="M19" i="6"/>
  <c r="F19" i="6"/>
  <c r="L19" i="6" s="1"/>
  <c r="O18" i="6"/>
  <c r="N18" i="6"/>
  <c r="M18" i="6"/>
  <c r="L18" i="6"/>
  <c r="F18" i="6"/>
  <c r="N17" i="6"/>
  <c r="M17" i="6"/>
  <c r="L17" i="6"/>
  <c r="F17" i="6"/>
  <c r="O17" i="6" s="1"/>
  <c r="L16" i="6"/>
  <c r="F16" i="6"/>
  <c r="O15" i="6"/>
  <c r="L15" i="6"/>
  <c r="F15" i="6"/>
  <c r="N14" i="6"/>
  <c r="F14" i="6"/>
  <c r="O13" i="6"/>
  <c r="N13" i="6"/>
  <c r="M13" i="6"/>
  <c r="F13" i="6"/>
  <c r="L13" i="6" s="1"/>
  <c r="O12" i="6"/>
  <c r="N12" i="6"/>
  <c r="M12" i="6"/>
  <c r="L12" i="6"/>
  <c r="F12" i="6"/>
  <c r="F11" i="6"/>
  <c r="O11" i="6" s="1"/>
  <c r="M10" i="6"/>
  <c r="F10" i="6"/>
  <c r="F9" i="6"/>
  <c r="O8" i="6"/>
  <c r="F8" i="6"/>
  <c r="O7" i="6"/>
  <c r="E56" i="6" s="1"/>
  <c r="N7" i="6"/>
  <c r="K56" i="6" s="1"/>
  <c r="M7" i="6"/>
  <c r="F7" i="6"/>
  <c r="L7" i="6" s="1"/>
  <c r="B114" i="5"/>
  <c r="L95" i="5"/>
  <c r="H95" i="5"/>
  <c r="E95" i="5"/>
  <c r="H94" i="5"/>
  <c r="H93" i="5"/>
  <c r="H92" i="5"/>
  <c r="H91" i="5"/>
  <c r="H90" i="5"/>
  <c r="H89" i="5"/>
  <c r="E89" i="5"/>
  <c r="H88" i="5"/>
  <c r="H87" i="5"/>
  <c r="H86" i="5"/>
  <c r="H85" i="5"/>
  <c r="K84" i="5"/>
  <c r="H84" i="5"/>
  <c r="D84" i="5"/>
  <c r="H83" i="5"/>
  <c r="L83" i="5" s="1"/>
  <c r="E83" i="5"/>
  <c r="H82" i="5"/>
  <c r="L82" i="5" s="1"/>
  <c r="H81" i="5"/>
  <c r="H80" i="5"/>
  <c r="K79" i="5"/>
  <c r="H79" i="5"/>
  <c r="J78" i="5"/>
  <c r="H78" i="5"/>
  <c r="L77" i="5"/>
  <c r="H77" i="5"/>
  <c r="E77" i="5"/>
  <c r="H76" i="5"/>
  <c r="H75" i="5"/>
  <c r="H74" i="5"/>
  <c r="H73" i="5"/>
  <c r="H72" i="5"/>
  <c r="I71" i="5"/>
  <c r="H71" i="5"/>
  <c r="E71" i="5"/>
  <c r="H70" i="5"/>
  <c r="H69" i="5"/>
  <c r="H68" i="5"/>
  <c r="H67" i="5"/>
  <c r="H66" i="5"/>
  <c r="D66" i="5"/>
  <c r="I65" i="5"/>
  <c r="H65" i="5"/>
  <c r="L65" i="5" s="1"/>
  <c r="E65" i="5"/>
  <c r="C65" i="5"/>
  <c r="L64" i="5"/>
  <c r="H64" i="5"/>
  <c r="E64" i="5"/>
  <c r="H63" i="5"/>
  <c r="H62" i="5"/>
  <c r="H61" i="5"/>
  <c r="J60" i="5"/>
  <c r="H60" i="5"/>
  <c r="H59" i="5"/>
  <c r="H58" i="5"/>
  <c r="H57" i="5"/>
  <c r="H56" i="5"/>
  <c r="I47" i="5"/>
  <c r="E47" i="5"/>
  <c r="D47" i="5"/>
  <c r="C47" i="5"/>
  <c r="B47" i="5"/>
  <c r="N46" i="5"/>
  <c r="M46" i="5"/>
  <c r="J95" i="5" s="1"/>
  <c r="L46" i="5"/>
  <c r="I95" i="5" s="1"/>
  <c r="F46" i="5"/>
  <c r="O46" i="5" s="1"/>
  <c r="F45" i="5"/>
  <c r="O45" i="5" s="1"/>
  <c r="M44" i="5"/>
  <c r="J93" i="5" s="1"/>
  <c r="F44" i="5"/>
  <c r="F43" i="5"/>
  <c r="F42" i="5"/>
  <c r="N41" i="5"/>
  <c r="D90" i="5" s="1"/>
  <c r="M41" i="5"/>
  <c r="C90" i="5" s="1"/>
  <c r="F41" i="5"/>
  <c r="O41" i="5" s="1"/>
  <c r="N40" i="5"/>
  <c r="M40" i="5"/>
  <c r="L40" i="5"/>
  <c r="B89" i="5" s="1"/>
  <c r="F40" i="5"/>
  <c r="O40" i="5" s="1"/>
  <c r="L89" i="5" s="1"/>
  <c r="N39" i="5"/>
  <c r="D88" i="5" s="1"/>
  <c r="F39" i="5"/>
  <c r="O39" i="5" s="1"/>
  <c r="E88" i="5" s="1"/>
  <c r="L38" i="5"/>
  <c r="F38" i="5"/>
  <c r="F37" i="5"/>
  <c r="N36" i="5"/>
  <c r="D85" i="5" s="1"/>
  <c r="F36" i="5"/>
  <c r="N35" i="5"/>
  <c r="M35" i="5"/>
  <c r="J84" i="5" s="1"/>
  <c r="F35" i="5"/>
  <c r="O35" i="5" s="1"/>
  <c r="P34" i="5"/>
  <c r="N34" i="5"/>
  <c r="M34" i="5"/>
  <c r="C83" i="5" s="1"/>
  <c r="L34" i="5"/>
  <c r="B83" i="5" s="1"/>
  <c r="F34" i="5"/>
  <c r="O34" i="5" s="1"/>
  <c r="N33" i="5"/>
  <c r="M33" i="5"/>
  <c r="L33" i="5"/>
  <c r="F33" i="5"/>
  <c r="O33" i="5" s="1"/>
  <c r="E82" i="5" s="1"/>
  <c r="L32" i="5"/>
  <c r="F32" i="5"/>
  <c r="L31" i="5"/>
  <c r="B80" i="5" s="1"/>
  <c r="F31" i="5"/>
  <c r="N30" i="5"/>
  <c r="D79" i="5" s="1"/>
  <c r="F30" i="5"/>
  <c r="N29" i="5"/>
  <c r="M29" i="5"/>
  <c r="C78" i="5" s="1"/>
  <c r="F29" i="5"/>
  <c r="O29" i="5" s="1"/>
  <c r="N28" i="5"/>
  <c r="M28" i="5"/>
  <c r="J77" i="5" s="1"/>
  <c r="L28" i="5"/>
  <c r="I77" i="5" s="1"/>
  <c r="F28" i="5"/>
  <c r="O28" i="5" s="1"/>
  <c r="F27" i="5"/>
  <c r="O27" i="5" s="1"/>
  <c r="M26" i="5"/>
  <c r="J75" i="5" s="1"/>
  <c r="F26" i="5"/>
  <c r="F25" i="5"/>
  <c r="F24" i="5"/>
  <c r="N23" i="5"/>
  <c r="D72" i="5" s="1"/>
  <c r="M23" i="5"/>
  <c r="C72" i="5" s="1"/>
  <c r="F23" i="5"/>
  <c r="O23" i="5" s="1"/>
  <c r="N22" i="5"/>
  <c r="M22" i="5"/>
  <c r="L22" i="5"/>
  <c r="B71" i="5" s="1"/>
  <c r="F22" i="5"/>
  <c r="O22" i="5" s="1"/>
  <c r="L71" i="5" s="1"/>
  <c r="N21" i="5"/>
  <c r="D70" i="5" s="1"/>
  <c r="F21" i="5"/>
  <c r="O21" i="5" s="1"/>
  <c r="E70" i="5" s="1"/>
  <c r="L20" i="5"/>
  <c r="F20" i="5"/>
  <c r="F19" i="5"/>
  <c r="N18" i="5"/>
  <c r="D67" i="5" s="1"/>
  <c r="F18" i="5"/>
  <c r="N17" i="5"/>
  <c r="K66" i="5" s="1"/>
  <c r="M17" i="5"/>
  <c r="J66" i="5" s="1"/>
  <c r="F17" i="5"/>
  <c r="O17" i="5" s="1"/>
  <c r="P16" i="5"/>
  <c r="N16" i="5"/>
  <c r="M16" i="5"/>
  <c r="L16" i="5"/>
  <c r="B65" i="5" s="1"/>
  <c r="F16" i="5"/>
  <c r="O16" i="5" s="1"/>
  <c r="N15" i="5"/>
  <c r="K64" i="5" s="1"/>
  <c r="M15" i="5"/>
  <c r="L15" i="5"/>
  <c r="F15" i="5"/>
  <c r="O15" i="5" s="1"/>
  <c r="L14" i="5"/>
  <c r="F14" i="5"/>
  <c r="L13" i="5"/>
  <c r="B62" i="5" s="1"/>
  <c r="F13" i="5"/>
  <c r="N12" i="5"/>
  <c r="D61" i="5" s="1"/>
  <c r="F12" i="5"/>
  <c r="N11" i="5"/>
  <c r="M11" i="5"/>
  <c r="C60" i="5" s="1"/>
  <c r="F11" i="5"/>
  <c r="O11" i="5" s="1"/>
  <c r="N10" i="5"/>
  <c r="M10" i="5"/>
  <c r="J59" i="5" s="1"/>
  <c r="L10" i="5"/>
  <c r="I59" i="5" s="1"/>
  <c r="F10" i="5"/>
  <c r="F9" i="5"/>
  <c r="O9" i="5" s="1"/>
  <c r="M8" i="5"/>
  <c r="J57" i="5" s="1"/>
  <c r="F8" i="5"/>
  <c r="F7" i="5"/>
  <c r="B114" i="4"/>
  <c r="H95" i="4"/>
  <c r="H94" i="4"/>
  <c r="H93" i="4"/>
  <c r="J92" i="4"/>
  <c r="H92" i="4"/>
  <c r="C92" i="4"/>
  <c r="H91" i="4"/>
  <c r="E91" i="4"/>
  <c r="H90" i="4"/>
  <c r="H89" i="4"/>
  <c r="H88" i="4"/>
  <c r="H87" i="4"/>
  <c r="H86" i="4"/>
  <c r="J86" i="4" s="1"/>
  <c r="C86" i="4"/>
  <c r="H85" i="4"/>
  <c r="E85" i="4"/>
  <c r="C85" i="4"/>
  <c r="H84" i="4"/>
  <c r="H83" i="4"/>
  <c r="H82" i="4"/>
  <c r="H81" i="4"/>
  <c r="K80" i="4"/>
  <c r="J80" i="4"/>
  <c r="H80" i="4"/>
  <c r="C80" i="4"/>
  <c r="H79" i="4"/>
  <c r="J79" i="4" s="1"/>
  <c r="C79" i="4"/>
  <c r="H78" i="4"/>
  <c r="H77" i="4"/>
  <c r="H76" i="4"/>
  <c r="H75" i="4"/>
  <c r="H74" i="4"/>
  <c r="J73" i="4"/>
  <c r="H73" i="4"/>
  <c r="C73" i="4"/>
  <c r="H72" i="4"/>
  <c r="H71" i="4"/>
  <c r="H70" i="4"/>
  <c r="H69" i="4"/>
  <c r="H68" i="4"/>
  <c r="J68" i="4" s="1"/>
  <c r="C68" i="4"/>
  <c r="L67" i="4"/>
  <c r="H67" i="4"/>
  <c r="C67" i="4"/>
  <c r="H66" i="4"/>
  <c r="H65" i="4"/>
  <c r="H64" i="4"/>
  <c r="H63" i="4"/>
  <c r="K62" i="4"/>
  <c r="J62" i="4"/>
  <c r="H62" i="4"/>
  <c r="C62" i="4"/>
  <c r="H61" i="4"/>
  <c r="J61" i="4" s="1"/>
  <c r="C61" i="4"/>
  <c r="H60" i="4"/>
  <c r="H59" i="4"/>
  <c r="H58" i="4"/>
  <c r="H57" i="4"/>
  <c r="H56" i="4"/>
  <c r="I47" i="4"/>
  <c r="E47" i="4"/>
  <c r="D47" i="4"/>
  <c r="C47" i="4"/>
  <c r="B47" i="4"/>
  <c r="N46" i="4"/>
  <c r="F46" i="4"/>
  <c r="L45" i="4"/>
  <c r="F45" i="4"/>
  <c r="M45" i="4" s="1"/>
  <c r="C94" i="4" s="1"/>
  <c r="O44" i="4"/>
  <c r="F44" i="4"/>
  <c r="O43" i="4"/>
  <c r="N43" i="4"/>
  <c r="F43" i="4"/>
  <c r="M43" i="4" s="1"/>
  <c r="O42" i="4"/>
  <c r="L91" i="4" s="1"/>
  <c r="N42" i="4"/>
  <c r="L42" i="4"/>
  <c r="F42" i="4"/>
  <c r="M42" i="4" s="1"/>
  <c r="F41" i="4"/>
  <c r="N40" i="4"/>
  <c r="D89" i="4" s="1"/>
  <c r="L40" i="4"/>
  <c r="F40" i="4"/>
  <c r="F39" i="4"/>
  <c r="O38" i="4"/>
  <c r="E87" i="4" s="1"/>
  <c r="F38" i="4"/>
  <c r="O37" i="4"/>
  <c r="N37" i="4"/>
  <c r="F37" i="4"/>
  <c r="M37" i="4" s="1"/>
  <c r="P36" i="4"/>
  <c r="O36" i="4"/>
  <c r="L85" i="4" s="1"/>
  <c r="N36" i="4"/>
  <c r="L36" i="4"/>
  <c r="F36" i="4"/>
  <c r="M36" i="4" s="1"/>
  <c r="J85" i="4" s="1"/>
  <c r="O35" i="4"/>
  <c r="N35" i="4"/>
  <c r="F35" i="4"/>
  <c r="M35" i="4" s="1"/>
  <c r="F34" i="4"/>
  <c r="F33" i="4"/>
  <c r="F32" i="4"/>
  <c r="O31" i="4"/>
  <c r="N31" i="4"/>
  <c r="D80" i="4" s="1"/>
  <c r="F31" i="4"/>
  <c r="M31" i="4" s="1"/>
  <c r="O30" i="4"/>
  <c r="N30" i="4"/>
  <c r="L30" i="4"/>
  <c r="F30" i="4"/>
  <c r="M30" i="4" s="1"/>
  <c r="F29" i="4"/>
  <c r="M29" i="4" s="1"/>
  <c r="F28" i="4"/>
  <c r="F27" i="4"/>
  <c r="F26" i="4"/>
  <c r="O25" i="4"/>
  <c r="N25" i="4"/>
  <c r="F25" i="4"/>
  <c r="M25" i="4" s="1"/>
  <c r="C74" i="4" s="1"/>
  <c r="O24" i="4"/>
  <c r="N24" i="4"/>
  <c r="L24" i="4"/>
  <c r="I73" i="4" s="1"/>
  <c r="F24" i="4"/>
  <c r="M24" i="4" s="1"/>
  <c r="F23" i="4"/>
  <c r="M23" i="4" s="1"/>
  <c r="N22" i="4"/>
  <c r="D71" i="4" s="1"/>
  <c r="L22" i="4"/>
  <c r="F22" i="4"/>
  <c r="F21" i="4"/>
  <c r="O20" i="4"/>
  <c r="E69" i="4" s="1"/>
  <c r="F20" i="4"/>
  <c r="O19" i="4"/>
  <c r="N19" i="4"/>
  <c r="F19" i="4"/>
  <c r="M19" i="4" s="1"/>
  <c r="P18" i="4"/>
  <c r="O18" i="4"/>
  <c r="E67" i="4" s="1"/>
  <c r="N18" i="4"/>
  <c r="L18" i="4"/>
  <c r="F18" i="4"/>
  <c r="M18" i="4" s="1"/>
  <c r="J67" i="4" s="1"/>
  <c r="O17" i="4"/>
  <c r="N17" i="4"/>
  <c r="F17" i="4"/>
  <c r="M17" i="4" s="1"/>
  <c r="F16" i="4"/>
  <c r="F15" i="4"/>
  <c r="F14" i="4"/>
  <c r="O13" i="4"/>
  <c r="N13" i="4"/>
  <c r="D62" i="4" s="1"/>
  <c r="F13" i="4"/>
  <c r="M13" i="4" s="1"/>
  <c r="O12" i="4"/>
  <c r="N12" i="4"/>
  <c r="L12" i="4"/>
  <c r="F12" i="4"/>
  <c r="M12" i="4" s="1"/>
  <c r="F11" i="4"/>
  <c r="M11" i="4" s="1"/>
  <c r="F10" i="4"/>
  <c r="F9" i="4"/>
  <c r="F8" i="4"/>
  <c r="O7" i="4"/>
  <c r="N7" i="4"/>
  <c r="K56" i="4" s="1"/>
  <c r="F7" i="4"/>
  <c r="M7" i="4" s="1"/>
  <c r="C56" i="4" s="1"/>
  <c r="B114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I47" i="3"/>
  <c r="E47" i="3"/>
  <c r="D47" i="3"/>
  <c r="C47" i="3"/>
  <c r="B47" i="3"/>
  <c r="F46" i="3"/>
  <c r="O45" i="3"/>
  <c r="E94" i="3" s="1"/>
  <c r="N45" i="3"/>
  <c r="D94" i="3" s="1"/>
  <c r="F45" i="3"/>
  <c r="F44" i="3"/>
  <c r="F43" i="3"/>
  <c r="O42" i="3"/>
  <c r="L91" i="3" s="1"/>
  <c r="N42" i="3"/>
  <c r="F42" i="3"/>
  <c r="F41" i="3"/>
  <c r="F40" i="3"/>
  <c r="O39" i="3"/>
  <c r="L88" i="3" s="1"/>
  <c r="N39" i="3"/>
  <c r="K88" i="3" s="1"/>
  <c r="F39" i="3"/>
  <c r="F38" i="3"/>
  <c r="F37" i="3"/>
  <c r="O36" i="3"/>
  <c r="E85" i="3" s="1"/>
  <c r="N36" i="3"/>
  <c r="K85" i="3" s="1"/>
  <c r="F36" i="3"/>
  <c r="F35" i="3"/>
  <c r="F34" i="3"/>
  <c r="O33" i="3"/>
  <c r="L82" i="3" s="1"/>
  <c r="N33" i="3"/>
  <c r="F33" i="3"/>
  <c r="F32" i="3"/>
  <c r="F31" i="3"/>
  <c r="O30" i="3"/>
  <c r="E79" i="3" s="1"/>
  <c r="N30" i="3"/>
  <c r="D79" i="3" s="1"/>
  <c r="F30" i="3"/>
  <c r="F29" i="3"/>
  <c r="F28" i="3"/>
  <c r="O27" i="3"/>
  <c r="E76" i="3" s="1"/>
  <c r="N27" i="3"/>
  <c r="K76" i="3" s="1"/>
  <c r="F27" i="3"/>
  <c r="F26" i="3"/>
  <c r="F25" i="3"/>
  <c r="O24" i="3"/>
  <c r="L73" i="3" s="1"/>
  <c r="N24" i="3"/>
  <c r="F24" i="3"/>
  <c r="F23" i="3"/>
  <c r="F22" i="3"/>
  <c r="O21" i="3"/>
  <c r="E70" i="3" s="1"/>
  <c r="N21" i="3"/>
  <c r="D70" i="3" s="1"/>
  <c r="F21" i="3"/>
  <c r="F20" i="3"/>
  <c r="F19" i="3"/>
  <c r="O18" i="3"/>
  <c r="E67" i="3" s="1"/>
  <c r="N18" i="3"/>
  <c r="D67" i="3" s="1"/>
  <c r="F18" i="3"/>
  <c r="F17" i="3"/>
  <c r="F16" i="3"/>
  <c r="O15" i="3"/>
  <c r="L64" i="3" s="1"/>
  <c r="N15" i="3"/>
  <c r="F15" i="3"/>
  <c r="F14" i="3"/>
  <c r="F13" i="3"/>
  <c r="O12" i="3"/>
  <c r="E61" i="3" s="1"/>
  <c r="N12" i="3"/>
  <c r="D61" i="3" s="1"/>
  <c r="F12" i="3"/>
  <c r="F11" i="3"/>
  <c r="F10" i="3"/>
  <c r="O9" i="3"/>
  <c r="E58" i="3" s="1"/>
  <c r="N9" i="3"/>
  <c r="D58" i="3" s="1"/>
  <c r="F9" i="3"/>
  <c r="F8" i="3"/>
  <c r="F7" i="3"/>
  <c r="B114" i="2"/>
  <c r="H95" i="2"/>
  <c r="H94" i="2"/>
  <c r="H93" i="2"/>
  <c r="H92" i="2"/>
  <c r="H91" i="2"/>
  <c r="B91" i="2"/>
  <c r="H90" i="2"/>
  <c r="H89" i="2"/>
  <c r="H88" i="2"/>
  <c r="H87" i="2"/>
  <c r="H86" i="2"/>
  <c r="H85" i="2"/>
  <c r="I85" i="2" s="1"/>
  <c r="H84" i="2"/>
  <c r="H83" i="2"/>
  <c r="H82" i="2"/>
  <c r="H81" i="2"/>
  <c r="H80" i="2"/>
  <c r="I79" i="2"/>
  <c r="H79" i="2"/>
  <c r="B79" i="2"/>
  <c r="H78" i="2"/>
  <c r="H77" i="2"/>
  <c r="H76" i="2"/>
  <c r="H75" i="2"/>
  <c r="H74" i="2"/>
  <c r="H73" i="2"/>
  <c r="B73" i="2"/>
  <c r="H72" i="2"/>
  <c r="H71" i="2"/>
  <c r="H70" i="2"/>
  <c r="H69" i="2"/>
  <c r="H68" i="2"/>
  <c r="B68" i="2"/>
  <c r="H67" i="2"/>
  <c r="I67" i="2" s="1"/>
  <c r="K66" i="2"/>
  <c r="H66" i="2"/>
  <c r="H65" i="2"/>
  <c r="H64" i="2"/>
  <c r="H63" i="2"/>
  <c r="H62" i="2"/>
  <c r="H61" i="2"/>
  <c r="K61" i="2" s="1"/>
  <c r="B61" i="2"/>
  <c r="H60" i="2"/>
  <c r="H59" i="2"/>
  <c r="H58" i="2"/>
  <c r="H57" i="2"/>
  <c r="H56" i="2"/>
  <c r="I47" i="2"/>
  <c r="E47" i="2"/>
  <c r="D47" i="2"/>
  <c r="C47" i="2"/>
  <c r="B47" i="2"/>
  <c r="F46" i="2"/>
  <c r="F45" i="2"/>
  <c r="F44" i="2"/>
  <c r="O43" i="2"/>
  <c r="F43" i="2"/>
  <c r="L43" i="2" s="1"/>
  <c r="B92" i="2" s="1"/>
  <c r="O42" i="2"/>
  <c r="N42" i="2"/>
  <c r="F42" i="2"/>
  <c r="L42" i="2" s="1"/>
  <c r="I91" i="2" s="1"/>
  <c r="O41" i="2"/>
  <c r="N41" i="2"/>
  <c r="M41" i="2"/>
  <c r="F41" i="2"/>
  <c r="L41" i="2" s="1"/>
  <c r="F40" i="2"/>
  <c r="F39" i="2"/>
  <c r="F38" i="2"/>
  <c r="O37" i="2"/>
  <c r="F37" i="2"/>
  <c r="L37" i="2" s="1"/>
  <c r="B86" i="2" s="1"/>
  <c r="O36" i="2"/>
  <c r="N36" i="2"/>
  <c r="F36" i="2"/>
  <c r="L36" i="2" s="1"/>
  <c r="B85" i="2" s="1"/>
  <c r="O35" i="2"/>
  <c r="N35" i="2"/>
  <c r="M35" i="2"/>
  <c r="F35" i="2"/>
  <c r="L35" i="2" s="1"/>
  <c r="F34" i="2"/>
  <c r="F33" i="2"/>
  <c r="F32" i="2"/>
  <c r="O31" i="2"/>
  <c r="F31" i="2"/>
  <c r="L31" i="2" s="1"/>
  <c r="B80" i="2" s="1"/>
  <c r="O30" i="2"/>
  <c r="N30" i="2"/>
  <c r="F30" i="2"/>
  <c r="L30" i="2" s="1"/>
  <c r="O29" i="2"/>
  <c r="N29" i="2"/>
  <c r="M29" i="2"/>
  <c r="F29" i="2"/>
  <c r="L29" i="2" s="1"/>
  <c r="F28" i="2"/>
  <c r="F27" i="2"/>
  <c r="F26" i="2"/>
  <c r="O25" i="2"/>
  <c r="F25" i="2"/>
  <c r="L25" i="2" s="1"/>
  <c r="B74" i="2" s="1"/>
  <c r="O24" i="2"/>
  <c r="N24" i="2"/>
  <c r="F24" i="2"/>
  <c r="L24" i="2" s="1"/>
  <c r="I73" i="2" s="1"/>
  <c r="O23" i="2"/>
  <c r="N23" i="2"/>
  <c r="M23" i="2"/>
  <c r="F23" i="2"/>
  <c r="L23" i="2" s="1"/>
  <c r="F22" i="2"/>
  <c r="F21" i="2"/>
  <c r="F20" i="2"/>
  <c r="O19" i="2"/>
  <c r="F19" i="2"/>
  <c r="L19" i="2" s="1"/>
  <c r="I68" i="2" s="1"/>
  <c r="O18" i="2"/>
  <c r="N18" i="2"/>
  <c r="F18" i="2"/>
  <c r="L18" i="2" s="1"/>
  <c r="B67" i="2" s="1"/>
  <c r="P17" i="2"/>
  <c r="O17" i="2"/>
  <c r="N17" i="2"/>
  <c r="D66" i="2" s="1"/>
  <c r="M17" i="2"/>
  <c r="J66" i="2" s="1"/>
  <c r="F17" i="2"/>
  <c r="L17" i="2" s="1"/>
  <c r="N16" i="2"/>
  <c r="M16" i="2"/>
  <c r="F16" i="2"/>
  <c r="F15" i="2"/>
  <c r="M14" i="2"/>
  <c r="C63" i="2" s="1"/>
  <c r="F14" i="2"/>
  <c r="F13" i="2"/>
  <c r="O12" i="2"/>
  <c r="N12" i="2"/>
  <c r="D61" i="2" s="1"/>
  <c r="F12" i="2"/>
  <c r="L12" i="2" s="1"/>
  <c r="O11" i="2"/>
  <c r="L60" i="2" s="1"/>
  <c r="N11" i="2"/>
  <c r="K60" i="2" s="1"/>
  <c r="M11" i="2"/>
  <c r="F11" i="2"/>
  <c r="L11" i="2" s="1"/>
  <c r="F10" i="2"/>
  <c r="N9" i="2"/>
  <c r="F9" i="2"/>
  <c r="F8" i="2"/>
  <c r="F7" i="2"/>
  <c r="B114" i="1"/>
  <c r="H95" i="1"/>
  <c r="J95" i="1" s="1"/>
  <c r="J94" i="1"/>
  <c r="I94" i="1"/>
  <c r="H94" i="1"/>
  <c r="C94" i="1"/>
  <c r="B94" i="1"/>
  <c r="I93" i="1"/>
  <c r="H93" i="1"/>
  <c r="J93" i="1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47" i="1"/>
  <c r="E47" i="1"/>
  <c r="D47" i="1"/>
  <c r="C47" i="1"/>
  <c r="B47" i="1"/>
  <c r="O46" i="1"/>
  <c r="L95" i="1" s="1"/>
  <c r="N46" i="1"/>
  <c r="K95" i="1" s="1"/>
  <c r="M46" i="1"/>
  <c r="C95" i="1" s="1"/>
  <c r="L46" i="1"/>
  <c r="B95" i="1" s="1"/>
  <c r="F46" i="1"/>
  <c r="O45" i="1"/>
  <c r="N45" i="1"/>
  <c r="D94" i="1" s="1"/>
  <c r="M45" i="1"/>
  <c r="L45" i="1"/>
  <c r="F45" i="1"/>
  <c r="O44" i="1"/>
  <c r="L93" i="1" s="1"/>
  <c r="N44" i="1"/>
  <c r="M44" i="1"/>
  <c r="C93" i="1" s="1"/>
  <c r="L44" i="1"/>
  <c r="B93" i="1" s="1"/>
  <c r="F44" i="1"/>
  <c r="N43" i="1"/>
  <c r="D92" i="1" s="1"/>
  <c r="F43" i="1"/>
  <c r="F42" i="1"/>
  <c r="O41" i="1"/>
  <c r="E90" i="1" s="1"/>
  <c r="F41" i="1"/>
  <c r="N40" i="1"/>
  <c r="D89" i="1" s="1"/>
  <c r="F40" i="1"/>
  <c r="F39" i="1"/>
  <c r="O39" i="1" s="1"/>
  <c r="O38" i="1"/>
  <c r="E87" i="1" s="1"/>
  <c r="F38" i="1"/>
  <c r="N37" i="1"/>
  <c r="K86" i="1" s="1"/>
  <c r="F37" i="1"/>
  <c r="F36" i="1"/>
  <c r="O35" i="1"/>
  <c r="L84" i="1" s="1"/>
  <c r="F35" i="1"/>
  <c r="N34" i="1"/>
  <c r="D83" i="1" s="1"/>
  <c r="F34" i="1"/>
  <c r="F33" i="1"/>
  <c r="O32" i="1"/>
  <c r="E81" i="1" s="1"/>
  <c r="F32" i="1"/>
  <c r="N31" i="1"/>
  <c r="D80" i="1" s="1"/>
  <c r="F31" i="1"/>
  <c r="F30" i="1"/>
  <c r="O30" i="1" s="1"/>
  <c r="O29" i="1"/>
  <c r="F29" i="1"/>
  <c r="N28" i="1"/>
  <c r="K77" i="1" s="1"/>
  <c r="F28" i="1"/>
  <c r="F27" i="1"/>
  <c r="N27" i="1" s="1"/>
  <c r="O26" i="1"/>
  <c r="L75" i="1" s="1"/>
  <c r="F26" i="1"/>
  <c r="N25" i="1"/>
  <c r="D74" i="1" s="1"/>
  <c r="F25" i="1"/>
  <c r="F24" i="1"/>
  <c r="O23" i="1"/>
  <c r="E72" i="1" s="1"/>
  <c r="F23" i="1"/>
  <c r="N22" i="1"/>
  <c r="D71" i="1" s="1"/>
  <c r="F22" i="1"/>
  <c r="F21" i="1"/>
  <c r="O20" i="1"/>
  <c r="E69" i="1" s="1"/>
  <c r="F20" i="1"/>
  <c r="N19" i="1"/>
  <c r="K68" i="1" s="1"/>
  <c r="F19" i="1"/>
  <c r="F18" i="1"/>
  <c r="O17" i="1"/>
  <c r="E66" i="1" s="1"/>
  <c r="F17" i="1"/>
  <c r="N16" i="1"/>
  <c r="K65" i="1" s="1"/>
  <c r="F16" i="1"/>
  <c r="F15" i="1"/>
  <c r="N15" i="1" s="1"/>
  <c r="O14" i="1"/>
  <c r="L63" i="1" s="1"/>
  <c r="F14" i="1"/>
  <c r="N13" i="1"/>
  <c r="D62" i="1" s="1"/>
  <c r="F13" i="1"/>
  <c r="F12" i="1"/>
  <c r="O11" i="1"/>
  <c r="F11" i="1"/>
  <c r="N10" i="1"/>
  <c r="F10" i="1"/>
  <c r="F9" i="1"/>
  <c r="O8" i="1"/>
  <c r="L57" i="1" s="1"/>
  <c r="F8" i="1"/>
  <c r="N7" i="1"/>
  <c r="K56" i="1" s="1"/>
  <c r="F7" i="1"/>
  <c r="L7" i="12" l="1"/>
  <c r="M7" i="12"/>
  <c r="N7" i="12"/>
  <c r="D56" i="12" s="1"/>
  <c r="D64" i="1"/>
  <c r="K64" i="1"/>
  <c r="K76" i="1"/>
  <c r="D76" i="1"/>
  <c r="M94" i="1"/>
  <c r="E79" i="1"/>
  <c r="L79" i="1"/>
  <c r="L88" i="1"/>
  <c r="E88" i="1"/>
  <c r="M7" i="1"/>
  <c r="L7" i="1"/>
  <c r="M10" i="1"/>
  <c r="L10" i="1"/>
  <c r="L60" i="1"/>
  <c r="E60" i="1"/>
  <c r="M13" i="1"/>
  <c r="L13" i="1"/>
  <c r="M16" i="1"/>
  <c r="L16" i="1"/>
  <c r="M19" i="1"/>
  <c r="L19" i="1"/>
  <c r="M22" i="1"/>
  <c r="L22" i="1"/>
  <c r="M25" i="1"/>
  <c r="L25" i="1"/>
  <c r="M28" i="1"/>
  <c r="L28" i="1"/>
  <c r="L78" i="1"/>
  <c r="E78" i="1"/>
  <c r="M31" i="1"/>
  <c r="L31" i="1"/>
  <c r="M34" i="1"/>
  <c r="L34" i="1"/>
  <c r="M37" i="1"/>
  <c r="L37" i="1"/>
  <c r="M40" i="1"/>
  <c r="L40" i="1"/>
  <c r="M43" i="1"/>
  <c r="L43" i="1"/>
  <c r="E63" i="1"/>
  <c r="L66" i="1"/>
  <c r="E75" i="1"/>
  <c r="E84" i="1"/>
  <c r="D86" i="1"/>
  <c r="E95" i="1"/>
  <c r="D58" i="2"/>
  <c r="K58" i="2"/>
  <c r="C60" i="2"/>
  <c r="J60" i="2"/>
  <c r="E61" i="2"/>
  <c r="L61" i="2"/>
  <c r="J65" i="2"/>
  <c r="C65" i="2"/>
  <c r="E68" i="2"/>
  <c r="L68" i="2"/>
  <c r="L22" i="2"/>
  <c r="O22" i="2"/>
  <c r="E72" i="2"/>
  <c r="L72" i="2"/>
  <c r="E74" i="2"/>
  <c r="L74" i="2"/>
  <c r="L28" i="2"/>
  <c r="O28" i="2"/>
  <c r="E78" i="2"/>
  <c r="L78" i="2"/>
  <c r="E80" i="2"/>
  <c r="L80" i="2"/>
  <c r="L34" i="2"/>
  <c r="O34" i="2"/>
  <c r="E84" i="2"/>
  <c r="L84" i="2"/>
  <c r="E86" i="2"/>
  <c r="L86" i="2"/>
  <c r="L40" i="2"/>
  <c r="O40" i="2"/>
  <c r="E90" i="2"/>
  <c r="L90" i="2"/>
  <c r="E92" i="2"/>
  <c r="L92" i="2"/>
  <c r="L46" i="2"/>
  <c r="O46" i="2"/>
  <c r="K59" i="1"/>
  <c r="K93" i="1"/>
  <c r="M93" i="1" s="1"/>
  <c r="D93" i="1"/>
  <c r="F93" i="1" s="1"/>
  <c r="D56" i="1"/>
  <c r="D65" i="1"/>
  <c r="L69" i="1"/>
  <c r="K71" i="1"/>
  <c r="D77" i="1"/>
  <c r="K80" i="1"/>
  <c r="L90" i="1"/>
  <c r="K92" i="1"/>
  <c r="L8" i="2"/>
  <c r="O8" i="2"/>
  <c r="N8" i="2"/>
  <c r="L10" i="2"/>
  <c r="F47" i="2"/>
  <c r="K65" i="2"/>
  <c r="D65" i="2"/>
  <c r="M22" i="2"/>
  <c r="M28" i="2"/>
  <c r="M34" i="2"/>
  <c r="M40" i="2"/>
  <c r="M46" i="2"/>
  <c r="D60" i="2"/>
  <c r="M9" i="1"/>
  <c r="L9" i="1"/>
  <c r="O10" i="1"/>
  <c r="O13" i="1"/>
  <c r="O19" i="1"/>
  <c r="M24" i="1"/>
  <c r="L24" i="1"/>
  <c r="O25" i="1"/>
  <c r="O28" i="1"/>
  <c r="M33" i="1"/>
  <c r="L33" i="1"/>
  <c r="O34" i="1"/>
  <c r="O37" i="1"/>
  <c r="O40" i="1"/>
  <c r="M42" i="1"/>
  <c r="L42" i="1"/>
  <c r="O43" i="1"/>
  <c r="L94" i="1"/>
  <c r="E94" i="1"/>
  <c r="F94" i="1" s="1"/>
  <c r="F47" i="1"/>
  <c r="E57" i="1"/>
  <c r="D68" i="1"/>
  <c r="L81" i="1"/>
  <c r="I95" i="1"/>
  <c r="M95" i="1" s="1"/>
  <c r="M8" i="2"/>
  <c r="M10" i="2"/>
  <c r="L13" i="2"/>
  <c r="N13" i="2"/>
  <c r="M13" i="2"/>
  <c r="L15" i="2"/>
  <c r="O15" i="2"/>
  <c r="D67" i="2"/>
  <c r="K67" i="2"/>
  <c r="L20" i="2"/>
  <c r="O20" i="2"/>
  <c r="N20" i="2"/>
  <c r="M20" i="2"/>
  <c r="N22" i="2"/>
  <c r="D73" i="2"/>
  <c r="K73" i="2"/>
  <c r="L26" i="2"/>
  <c r="O26" i="2"/>
  <c r="N26" i="2"/>
  <c r="M26" i="2"/>
  <c r="N28" i="2"/>
  <c r="D79" i="2"/>
  <c r="K79" i="2"/>
  <c r="L32" i="2"/>
  <c r="O32" i="2"/>
  <c r="N32" i="2"/>
  <c r="M32" i="2"/>
  <c r="N34" i="2"/>
  <c r="D85" i="2"/>
  <c r="K85" i="2"/>
  <c r="L38" i="2"/>
  <c r="O38" i="2"/>
  <c r="N38" i="2"/>
  <c r="M38" i="2"/>
  <c r="N40" i="2"/>
  <c r="D91" i="2"/>
  <c r="K91" i="2"/>
  <c r="L44" i="2"/>
  <c r="O44" i="2"/>
  <c r="N44" i="2"/>
  <c r="M44" i="2"/>
  <c r="N46" i="2"/>
  <c r="E60" i="2"/>
  <c r="J63" i="2"/>
  <c r="M18" i="1"/>
  <c r="L18" i="1"/>
  <c r="O31" i="1"/>
  <c r="P44" i="1"/>
  <c r="P46" i="1"/>
  <c r="D59" i="1"/>
  <c r="N10" i="2"/>
  <c r="P11" i="2"/>
  <c r="O13" i="2"/>
  <c r="M15" i="2"/>
  <c r="L67" i="2"/>
  <c r="E67" i="2"/>
  <c r="E73" i="2"/>
  <c r="L73" i="2"/>
  <c r="E79" i="2"/>
  <c r="L79" i="2"/>
  <c r="L85" i="2"/>
  <c r="E85" i="2"/>
  <c r="E91" i="2"/>
  <c r="L91" i="2"/>
  <c r="I61" i="2"/>
  <c r="M12" i="1"/>
  <c r="L12" i="1"/>
  <c r="O16" i="1"/>
  <c r="M21" i="1"/>
  <c r="L21" i="1"/>
  <c r="M27" i="1"/>
  <c r="L27" i="1"/>
  <c r="M36" i="1"/>
  <c r="L36" i="1"/>
  <c r="N9" i="1"/>
  <c r="N36" i="1"/>
  <c r="N39" i="1"/>
  <c r="P45" i="1"/>
  <c r="K62" i="1"/>
  <c r="L72" i="1"/>
  <c r="K83" i="1"/>
  <c r="K94" i="1"/>
  <c r="M8" i="1"/>
  <c r="L8" i="1"/>
  <c r="O12" i="1"/>
  <c r="M17" i="1"/>
  <c r="L17" i="1"/>
  <c r="M20" i="1"/>
  <c r="L20" i="1"/>
  <c r="M23" i="1"/>
  <c r="L23" i="1"/>
  <c r="O24" i="1"/>
  <c r="O27" i="1"/>
  <c r="O33" i="1"/>
  <c r="O36" i="1"/>
  <c r="O42" i="1"/>
  <c r="E93" i="1"/>
  <c r="L39" i="2"/>
  <c r="O39" i="2"/>
  <c r="N39" i="2"/>
  <c r="O7" i="1"/>
  <c r="M15" i="1"/>
  <c r="L15" i="1"/>
  <c r="O22" i="1"/>
  <c r="M30" i="1"/>
  <c r="L30" i="1"/>
  <c r="M39" i="1"/>
  <c r="L39" i="1"/>
  <c r="N12" i="1"/>
  <c r="N18" i="1"/>
  <c r="N21" i="1"/>
  <c r="N24" i="1"/>
  <c r="N30" i="1"/>
  <c r="N33" i="1"/>
  <c r="N42" i="1"/>
  <c r="K74" i="1"/>
  <c r="O9" i="1"/>
  <c r="M11" i="1"/>
  <c r="L11" i="1"/>
  <c r="M14" i="1"/>
  <c r="L14" i="1"/>
  <c r="O15" i="1"/>
  <c r="O18" i="1"/>
  <c r="O21" i="1"/>
  <c r="M26" i="1"/>
  <c r="L26" i="1"/>
  <c r="M29" i="1"/>
  <c r="L29" i="1"/>
  <c r="M32" i="1"/>
  <c r="L32" i="1"/>
  <c r="M35" i="1"/>
  <c r="L35" i="1"/>
  <c r="M38" i="1"/>
  <c r="L38" i="1"/>
  <c r="M41" i="1"/>
  <c r="L41" i="1"/>
  <c r="L7" i="2"/>
  <c r="N7" i="2"/>
  <c r="M7" i="2"/>
  <c r="L9" i="2"/>
  <c r="O9" i="2"/>
  <c r="O10" i="2"/>
  <c r="N15" i="2"/>
  <c r="L21" i="2"/>
  <c r="O21" i="2"/>
  <c r="N21" i="2"/>
  <c r="C72" i="2"/>
  <c r="P23" i="2"/>
  <c r="J72" i="2"/>
  <c r="L27" i="2"/>
  <c r="O27" i="2"/>
  <c r="N27" i="2"/>
  <c r="C78" i="2"/>
  <c r="J78" i="2"/>
  <c r="P29" i="2"/>
  <c r="L33" i="2"/>
  <c r="O33" i="2"/>
  <c r="N33" i="2"/>
  <c r="P35" i="2"/>
  <c r="C84" i="2"/>
  <c r="J84" i="2"/>
  <c r="C90" i="2"/>
  <c r="P41" i="2"/>
  <c r="J90" i="2"/>
  <c r="L45" i="2"/>
  <c r="O45" i="2"/>
  <c r="N45" i="2"/>
  <c r="N8" i="1"/>
  <c r="N11" i="1"/>
  <c r="N14" i="1"/>
  <c r="N17" i="1"/>
  <c r="N20" i="1"/>
  <c r="N23" i="1"/>
  <c r="N26" i="1"/>
  <c r="N29" i="1"/>
  <c r="N32" i="1"/>
  <c r="N35" i="1"/>
  <c r="N38" i="1"/>
  <c r="N41" i="1"/>
  <c r="L87" i="1"/>
  <c r="K89" i="1"/>
  <c r="D95" i="1"/>
  <c r="F95" i="1" s="1"/>
  <c r="O7" i="2"/>
  <c r="M9" i="2"/>
  <c r="L14" i="2"/>
  <c r="O14" i="2"/>
  <c r="N14" i="2"/>
  <c r="L16" i="2"/>
  <c r="O16" i="2"/>
  <c r="E66" i="2"/>
  <c r="L66" i="2"/>
  <c r="M21" i="2"/>
  <c r="D72" i="2"/>
  <c r="K72" i="2"/>
  <c r="M27" i="2"/>
  <c r="K78" i="2"/>
  <c r="D78" i="2"/>
  <c r="M33" i="2"/>
  <c r="D84" i="2"/>
  <c r="K84" i="2"/>
  <c r="M39" i="2"/>
  <c r="D90" i="2"/>
  <c r="K90" i="2"/>
  <c r="M45" i="2"/>
  <c r="C66" i="2"/>
  <c r="I86" i="2"/>
  <c r="D64" i="3"/>
  <c r="K64" i="3"/>
  <c r="D73" i="3"/>
  <c r="K73" i="3"/>
  <c r="D82" i="3"/>
  <c r="K82" i="3"/>
  <c r="D91" i="3"/>
  <c r="K91" i="3"/>
  <c r="K67" i="3"/>
  <c r="K70" i="3"/>
  <c r="L76" i="3"/>
  <c r="K79" i="3"/>
  <c r="M9" i="4"/>
  <c r="O9" i="4"/>
  <c r="N9" i="4"/>
  <c r="J60" i="4"/>
  <c r="C60" i="4"/>
  <c r="K61" i="4"/>
  <c r="D61" i="4"/>
  <c r="D66" i="4"/>
  <c r="K66" i="4"/>
  <c r="I71" i="4"/>
  <c r="B71" i="4"/>
  <c r="K74" i="4"/>
  <c r="D74" i="4"/>
  <c r="M27" i="4"/>
  <c r="O27" i="4"/>
  <c r="N27" i="4"/>
  <c r="J78" i="4"/>
  <c r="C78" i="4"/>
  <c r="K79" i="4"/>
  <c r="D79" i="4"/>
  <c r="D84" i="4"/>
  <c r="K84" i="4"/>
  <c r="I89" i="4"/>
  <c r="B89" i="4"/>
  <c r="I91" i="4"/>
  <c r="B91" i="4"/>
  <c r="L92" i="4"/>
  <c r="E92" i="4"/>
  <c r="K89" i="4"/>
  <c r="M8" i="3"/>
  <c r="L8" i="3"/>
  <c r="M11" i="3"/>
  <c r="L11" i="3"/>
  <c r="M14" i="3"/>
  <c r="L14" i="3"/>
  <c r="M17" i="3"/>
  <c r="L17" i="3"/>
  <c r="M20" i="3"/>
  <c r="L20" i="3"/>
  <c r="M23" i="3"/>
  <c r="L23" i="3"/>
  <c r="M26" i="3"/>
  <c r="L26" i="3"/>
  <c r="M29" i="3"/>
  <c r="L29" i="3"/>
  <c r="M32" i="3"/>
  <c r="L32" i="3"/>
  <c r="M35" i="3"/>
  <c r="L35" i="3"/>
  <c r="M38" i="3"/>
  <c r="L38" i="3"/>
  <c r="M41" i="3"/>
  <c r="L41" i="3"/>
  <c r="M44" i="3"/>
  <c r="L44" i="3"/>
  <c r="K58" i="3"/>
  <c r="E64" i="3"/>
  <c r="L67" i="3"/>
  <c r="L70" i="3"/>
  <c r="D76" i="3"/>
  <c r="L79" i="3"/>
  <c r="D85" i="3"/>
  <c r="D88" i="3"/>
  <c r="L56" i="4"/>
  <c r="E56" i="4"/>
  <c r="L9" i="4"/>
  <c r="L11" i="4"/>
  <c r="E61" i="4"/>
  <c r="L61" i="4"/>
  <c r="M14" i="4"/>
  <c r="N14" i="4"/>
  <c r="L14" i="4"/>
  <c r="M16" i="4"/>
  <c r="O16" i="4"/>
  <c r="E66" i="4"/>
  <c r="L66" i="4"/>
  <c r="L74" i="4"/>
  <c r="E74" i="4"/>
  <c r="L27" i="4"/>
  <c r="L29" i="4"/>
  <c r="E79" i="4"/>
  <c r="L79" i="4"/>
  <c r="M32" i="4"/>
  <c r="N32" i="4"/>
  <c r="L32" i="4"/>
  <c r="M34" i="4"/>
  <c r="O34" i="4"/>
  <c r="E84" i="4"/>
  <c r="L84" i="4"/>
  <c r="K91" i="4"/>
  <c r="D91" i="4"/>
  <c r="M44" i="4"/>
  <c r="N44" i="4"/>
  <c r="L44" i="4"/>
  <c r="M46" i="4"/>
  <c r="O46" i="4"/>
  <c r="L46" i="4"/>
  <c r="I74" i="2"/>
  <c r="I92" i="2"/>
  <c r="N8" i="3"/>
  <c r="N11" i="3"/>
  <c r="N14" i="3"/>
  <c r="N17" i="3"/>
  <c r="N20" i="3"/>
  <c r="N23" i="3"/>
  <c r="N26" i="3"/>
  <c r="N29" i="3"/>
  <c r="N32" i="3"/>
  <c r="N35" i="3"/>
  <c r="N38" i="3"/>
  <c r="N41" i="3"/>
  <c r="N44" i="3"/>
  <c r="L58" i="3"/>
  <c r="K61" i="3"/>
  <c r="E88" i="3"/>
  <c r="N11" i="4"/>
  <c r="P12" i="4"/>
  <c r="O14" i="4"/>
  <c r="L16" i="4"/>
  <c r="D68" i="4"/>
  <c r="K68" i="4"/>
  <c r="M21" i="4"/>
  <c r="O21" i="4"/>
  <c r="N21" i="4"/>
  <c r="J72" i="4"/>
  <c r="C72" i="4"/>
  <c r="K73" i="4"/>
  <c r="M73" i="4" s="1"/>
  <c r="D73" i="4"/>
  <c r="N29" i="4"/>
  <c r="P30" i="4"/>
  <c r="O32" i="4"/>
  <c r="L34" i="4"/>
  <c r="D86" i="4"/>
  <c r="K86" i="4"/>
  <c r="M39" i="4"/>
  <c r="O39" i="4"/>
  <c r="N39" i="4"/>
  <c r="M41" i="4"/>
  <c r="N41" i="4"/>
  <c r="L93" i="4"/>
  <c r="E93" i="4"/>
  <c r="D95" i="4"/>
  <c r="K95" i="4"/>
  <c r="L87" i="4"/>
  <c r="M7" i="3"/>
  <c r="L7" i="3"/>
  <c r="O8" i="3"/>
  <c r="M10" i="3"/>
  <c r="L10" i="3"/>
  <c r="O11" i="3"/>
  <c r="M13" i="3"/>
  <c r="L13" i="3"/>
  <c r="O14" i="3"/>
  <c r="M16" i="3"/>
  <c r="L16" i="3"/>
  <c r="O17" i="3"/>
  <c r="M19" i="3"/>
  <c r="L19" i="3"/>
  <c r="O20" i="3"/>
  <c r="M22" i="3"/>
  <c r="L22" i="3"/>
  <c r="O23" i="3"/>
  <c r="M25" i="3"/>
  <c r="L25" i="3"/>
  <c r="O26" i="3"/>
  <c r="M28" i="3"/>
  <c r="L28" i="3"/>
  <c r="O29" i="3"/>
  <c r="M31" i="3"/>
  <c r="L31" i="3"/>
  <c r="O32" i="3"/>
  <c r="M34" i="3"/>
  <c r="L34" i="3"/>
  <c r="O35" i="3"/>
  <c r="M37" i="3"/>
  <c r="L37" i="3"/>
  <c r="O38" i="3"/>
  <c r="M40" i="3"/>
  <c r="L40" i="3"/>
  <c r="O41" i="3"/>
  <c r="M43" i="3"/>
  <c r="L43" i="3"/>
  <c r="O44" i="3"/>
  <c r="M46" i="3"/>
  <c r="L46" i="3"/>
  <c r="L61" i="3"/>
  <c r="E91" i="3"/>
  <c r="K94" i="3"/>
  <c r="M8" i="4"/>
  <c r="N8" i="4"/>
  <c r="L8" i="4"/>
  <c r="M10" i="4"/>
  <c r="F47" i="4"/>
  <c r="O10" i="4"/>
  <c r="O11" i="4"/>
  <c r="N16" i="4"/>
  <c r="B67" i="4"/>
  <c r="F67" i="4" s="1"/>
  <c r="I67" i="4"/>
  <c r="M67" i="4" s="1"/>
  <c r="L68" i="4"/>
  <c r="E68" i="4"/>
  <c r="L21" i="4"/>
  <c r="L23" i="4"/>
  <c r="E73" i="4"/>
  <c r="L73" i="4"/>
  <c r="M26" i="4"/>
  <c r="N26" i="4"/>
  <c r="L26" i="4"/>
  <c r="M28" i="4"/>
  <c r="O28" i="4"/>
  <c r="O29" i="4"/>
  <c r="N34" i="4"/>
  <c r="B85" i="4"/>
  <c r="F85" i="4" s="1"/>
  <c r="I85" i="4"/>
  <c r="L86" i="4"/>
  <c r="E86" i="4"/>
  <c r="L39" i="4"/>
  <c r="L41" i="4"/>
  <c r="P42" i="4"/>
  <c r="M31" i="2"/>
  <c r="M37" i="2"/>
  <c r="M43" i="2"/>
  <c r="I80" i="2"/>
  <c r="N7" i="3"/>
  <c r="N10" i="3"/>
  <c r="N13" i="3"/>
  <c r="N16" i="3"/>
  <c r="N19" i="3"/>
  <c r="N22" i="3"/>
  <c r="N25" i="3"/>
  <c r="N28" i="3"/>
  <c r="N31" i="3"/>
  <c r="N34" i="3"/>
  <c r="N37" i="3"/>
  <c r="N40" i="3"/>
  <c r="N43" i="3"/>
  <c r="N46" i="3"/>
  <c r="L94" i="3"/>
  <c r="O8" i="4"/>
  <c r="L10" i="4"/>
  <c r="M15" i="4"/>
  <c r="O15" i="4"/>
  <c r="N15" i="4"/>
  <c r="J66" i="4"/>
  <c r="C66" i="4"/>
  <c r="K67" i="4"/>
  <c r="D67" i="4"/>
  <c r="N23" i="4"/>
  <c r="P24" i="4"/>
  <c r="O26" i="4"/>
  <c r="L28" i="4"/>
  <c r="M33" i="4"/>
  <c r="O33" i="4"/>
  <c r="N33" i="4"/>
  <c r="J84" i="4"/>
  <c r="C84" i="4"/>
  <c r="K85" i="4"/>
  <c r="D85" i="4"/>
  <c r="O41" i="4"/>
  <c r="D56" i="4"/>
  <c r="L69" i="4"/>
  <c r="B73" i="4"/>
  <c r="F73" i="4" s="1"/>
  <c r="M19" i="2"/>
  <c r="M25" i="2"/>
  <c r="I60" i="2"/>
  <c r="M60" i="2" s="1"/>
  <c r="B60" i="2"/>
  <c r="F60" i="2" s="1"/>
  <c r="M12" i="2"/>
  <c r="I66" i="2"/>
  <c r="M66" i="2" s="1"/>
  <c r="B66" i="2"/>
  <c r="M18" i="2"/>
  <c r="N19" i="2"/>
  <c r="I72" i="2"/>
  <c r="M72" i="2" s="1"/>
  <c r="B72" i="2"/>
  <c r="F72" i="2" s="1"/>
  <c r="M24" i="2"/>
  <c r="N25" i="2"/>
  <c r="I78" i="2"/>
  <c r="M78" i="2" s="1"/>
  <c r="B78" i="2"/>
  <c r="F78" i="2" s="1"/>
  <c r="M30" i="2"/>
  <c r="N31" i="2"/>
  <c r="I84" i="2"/>
  <c r="M84" i="2" s="1"/>
  <c r="B84" i="2"/>
  <c r="M36" i="2"/>
  <c r="N37" i="2"/>
  <c r="I90" i="2"/>
  <c r="M90" i="2" s="1"/>
  <c r="B90" i="2"/>
  <c r="F90" i="2" s="1"/>
  <c r="M42" i="2"/>
  <c r="N43" i="2"/>
  <c r="O7" i="3"/>
  <c r="M9" i="3"/>
  <c r="L9" i="3"/>
  <c r="O10" i="3"/>
  <c r="M12" i="3"/>
  <c r="L12" i="3"/>
  <c r="O13" i="3"/>
  <c r="M15" i="3"/>
  <c r="L15" i="3"/>
  <c r="O16" i="3"/>
  <c r="M18" i="3"/>
  <c r="L18" i="3"/>
  <c r="O19" i="3"/>
  <c r="M21" i="3"/>
  <c r="L21" i="3"/>
  <c r="O22" i="3"/>
  <c r="M24" i="3"/>
  <c r="L24" i="3"/>
  <c r="O25" i="3"/>
  <c r="M27" i="3"/>
  <c r="L27" i="3"/>
  <c r="O28" i="3"/>
  <c r="M30" i="3"/>
  <c r="L30" i="3"/>
  <c r="O31" i="3"/>
  <c r="M33" i="3"/>
  <c r="L33" i="3"/>
  <c r="O34" i="3"/>
  <c r="M36" i="3"/>
  <c r="L36" i="3"/>
  <c r="O37" i="3"/>
  <c r="M39" i="3"/>
  <c r="L39" i="3"/>
  <c r="O40" i="3"/>
  <c r="M42" i="3"/>
  <c r="L42" i="3"/>
  <c r="O43" i="3"/>
  <c r="M45" i="3"/>
  <c r="L45" i="3"/>
  <c r="O46" i="3"/>
  <c r="F47" i="3"/>
  <c r="E73" i="3"/>
  <c r="E82" i="3"/>
  <c r="L85" i="3"/>
  <c r="N10" i="4"/>
  <c r="B61" i="4"/>
  <c r="F61" i="4" s="1"/>
  <c r="I61" i="4"/>
  <c r="M61" i="4" s="1"/>
  <c r="L62" i="4"/>
  <c r="E62" i="4"/>
  <c r="L15" i="4"/>
  <c r="L17" i="4"/>
  <c r="M20" i="4"/>
  <c r="N20" i="4"/>
  <c r="L20" i="4"/>
  <c r="M22" i="4"/>
  <c r="O22" i="4"/>
  <c r="O23" i="4"/>
  <c r="N28" i="4"/>
  <c r="B79" i="4"/>
  <c r="F79" i="4" s="1"/>
  <c r="I79" i="4"/>
  <c r="L80" i="4"/>
  <c r="E80" i="4"/>
  <c r="L33" i="4"/>
  <c r="L35" i="4"/>
  <c r="M38" i="4"/>
  <c r="N38" i="4"/>
  <c r="L38" i="4"/>
  <c r="M40" i="4"/>
  <c r="P40" i="4" s="1"/>
  <c r="O40" i="4"/>
  <c r="K92" i="4"/>
  <c r="D92" i="4"/>
  <c r="B94" i="4"/>
  <c r="I94" i="4"/>
  <c r="K71" i="4"/>
  <c r="D60" i="5"/>
  <c r="K60" i="5"/>
  <c r="B64" i="5"/>
  <c r="I64" i="5"/>
  <c r="M64" i="5" s="1"/>
  <c r="P15" i="5"/>
  <c r="K65" i="5"/>
  <c r="D65" i="5"/>
  <c r="F65" i="5" s="1"/>
  <c r="O18" i="5"/>
  <c r="M18" i="5"/>
  <c r="L18" i="5"/>
  <c r="O20" i="5"/>
  <c r="N20" i="5"/>
  <c r="D78" i="5"/>
  <c r="K78" i="5"/>
  <c r="B82" i="5"/>
  <c r="I82" i="5"/>
  <c r="P33" i="5"/>
  <c r="K83" i="5"/>
  <c r="D83" i="5"/>
  <c r="F83" i="5" s="1"/>
  <c r="O36" i="5"/>
  <c r="M36" i="5"/>
  <c r="L36" i="5"/>
  <c r="O38" i="5"/>
  <c r="N38" i="5"/>
  <c r="C57" i="5"/>
  <c r="C66" i="5"/>
  <c r="B77" i="5"/>
  <c r="K88" i="5"/>
  <c r="I89" i="5"/>
  <c r="C95" i="5"/>
  <c r="I56" i="6"/>
  <c r="B56" i="6"/>
  <c r="P7" i="6"/>
  <c r="E57" i="6"/>
  <c r="L57" i="6"/>
  <c r="C59" i="6"/>
  <c r="J59" i="6"/>
  <c r="P12" i="6"/>
  <c r="I61" i="6"/>
  <c r="B61" i="6"/>
  <c r="D62" i="6"/>
  <c r="K62" i="6"/>
  <c r="B64" i="6"/>
  <c r="I64" i="6"/>
  <c r="P17" i="6"/>
  <c r="I66" i="6"/>
  <c r="B66" i="6"/>
  <c r="D67" i="6"/>
  <c r="K67" i="6"/>
  <c r="M20" i="6"/>
  <c r="L20" i="6"/>
  <c r="O22" i="6"/>
  <c r="N22" i="6"/>
  <c r="K72" i="6"/>
  <c r="D72" i="6"/>
  <c r="I74" i="6"/>
  <c r="M74" i="6" s="1"/>
  <c r="B74" i="6"/>
  <c r="P25" i="6"/>
  <c r="L75" i="6"/>
  <c r="E75" i="6"/>
  <c r="C77" i="6"/>
  <c r="J77" i="6"/>
  <c r="P30" i="6"/>
  <c r="B79" i="6"/>
  <c r="I79" i="6"/>
  <c r="D80" i="6"/>
  <c r="K80" i="6"/>
  <c r="B82" i="6"/>
  <c r="I82" i="6"/>
  <c r="P35" i="6"/>
  <c r="I84" i="6"/>
  <c r="B84" i="6"/>
  <c r="D85" i="6"/>
  <c r="K85" i="6"/>
  <c r="M38" i="6"/>
  <c r="L38" i="6"/>
  <c r="O40" i="6"/>
  <c r="N40" i="6"/>
  <c r="D90" i="6"/>
  <c r="K90" i="6"/>
  <c r="P43" i="6"/>
  <c r="B92" i="6"/>
  <c r="I92" i="6"/>
  <c r="N45" i="6"/>
  <c r="M45" i="6"/>
  <c r="L45" i="6"/>
  <c r="O7" i="5"/>
  <c r="N7" i="5"/>
  <c r="M7" i="5"/>
  <c r="E58" i="5"/>
  <c r="L58" i="5"/>
  <c r="J64" i="5"/>
  <c r="C64" i="5"/>
  <c r="I69" i="5"/>
  <c r="B69" i="5"/>
  <c r="O25" i="5"/>
  <c r="N25" i="5"/>
  <c r="M25" i="5"/>
  <c r="E76" i="5"/>
  <c r="L76" i="5"/>
  <c r="J82" i="5"/>
  <c r="C82" i="5"/>
  <c r="I87" i="5"/>
  <c r="B87" i="5"/>
  <c r="O43" i="5"/>
  <c r="N43" i="5"/>
  <c r="M43" i="5"/>
  <c r="E94" i="5"/>
  <c r="L94" i="5"/>
  <c r="B59" i="5"/>
  <c r="K70" i="5"/>
  <c r="C77" i="5"/>
  <c r="I80" i="5"/>
  <c r="L88" i="5"/>
  <c r="J90" i="5"/>
  <c r="C56" i="6"/>
  <c r="J56" i="6"/>
  <c r="N9" i="6"/>
  <c r="M9" i="6"/>
  <c r="E60" i="6"/>
  <c r="L60" i="6"/>
  <c r="J61" i="6"/>
  <c r="C61" i="6"/>
  <c r="E62" i="6"/>
  <c r="L62" i="6"/>
  <c r="L64" i="6"/>
  <c r="E64" i="6"/>
  <c r="C66" i="6"/>
  <c r="J66" i="6"/>
  <c r="E67" i="6"/>
  <c r="L67" i="6"/>
  <c r="N20" i="6"/>
  <c r="L22" i="6"/>
  <c r="C74" i="6"/>
  <c r="J74" i="6"/>
  <c r="N27" i="6"/>
  <c r="M27" i="6"/>
  <c r="L78" i="6"/>
  <c r="E78" i="6"/>
  <c r="C79" i="6"/>
  <c r="J79" i="6"/>
  <c r="E80" i="6"/>
  <c r="L80" i="6"/>
  <c r="L82" i="6"/>
  <c r="E82" i="6"/>
  <c r="C84" i="6"/>
  <c r="J84" i="6"/>
  <c r="E85" i="6"/>
  <c r="L85" i="6"/>
  <c r="N38" i="6"/>
  <c r="L40" i="6"/>
  <c r="C92" i="6"/>
  <c r="J92" i="6"/>
  <c r="O45" i="6"/>
  <c r="L7" i="5"/>
  <c r="L9" i="5"/>
  <c r="K59" i="5"/>
  <c r="D59" i="5"/>
  <c r="O12" i="5"/>
  <c r="M12" i="5"/>
  <c r="L12" i="5"/>
  <c r="O14" i="5"/>
  <c r="N14" i="5"/>
  <c r="M20" i="5"/>
  <c r="L25" i="5"/>
  <c r="L27" i="5"/>
  <c r="K77" i="5"/>
  <c r="M77" i="5" s="1"/>
  <c r="D77" i="5"/>
  <c r="O30" i="5"/>
  <c r="M30" i="5"/>
  <c r="L30" i="5"/>
  <c r="O32" i="5"/>
  <c r="N32" i="5"/>
  <c r="K82" i="5"/>
  <c r="M38" i="5"/>
  <c r="L43" i="5"/>
  <c r="L45" i="5"/>
  <c r="K95" i="5"/>
  <c r="M95" i="5" s="1"/>
  <c r="D95" i="5"/>
  <c r="C59" i="5"/>
  <c r="K61" i="5"/>
  <c r="I62" i="5"/>
  <c r="L70" i="5"/>
  <c r="J72" i="5"/>
  <c r="I83" i="5"/>
  <c r="K90" i="5"/>
  <c r="L9" i="6"/>
  <c r="L11" i="6"/>
  <c r="K61" i="6"/>
  <c r="D61" i="6"/>
  <c r="M14" i="6"/>
  <c r="L14" i="6"/>
  <c r="O16" i="6"/>
  <c r="N16" i="6"/>
  <c r="D66" i="6"/>
  <c r="K66" i="6"/>
  <c r="I68" i="6"/>
  <c r="B68" i="6"/>
  <c r="P19" i="6"/>
  <c r="O20" i="6"/>
  <c r="M22" i="6"/>
  <c r="P24" i="6"/>
  <c r="I73" i="6"/>
  <c r="B73" i="6"/>
  <c r="D74" i="6"/>
  <c r="K74" i="6"/>
  <c r="L27" i="6"/>
  <c r="L29" i="6"/>
  <c r="K79" i="6"/>
  <c r="D79" i="6"/>
  <c r="M32" i="6"/>
  <c r="L32" i="6"/>
  <c r="O34" i="6"/>
  <c r="N34" i="6"/>
  <c r="D84" i="6"/>
  <c r="K84" i="6"/>
  <c r="I86" i="6"/>
  <c r="B86" i="6"/>
  <c r="P37" i="6"/>
  <c r="O38" i="6"/>
  <c r="M40" i="6"/>
  <c r="B91" i="6"/>
  <c r="P42" i="6"/>
  <c r="I91" i="6"/>
  <c r="D92" i="6"/>
  <c r="K92" i="6"/>
  <c r="L95" i="6"/>
  <c r="E95" i="6"/>
  <c r="L56" i="6"/>
  <c r="J94" i="4"/>
  <c r="M9" i="5"/>
  <c r="I63" i="5"/>
  <c r="B63" i="5"/>
  <c r="P14" i="5"/>
  <c r="O19" i="5"/>
  <c r="N19" i="5"/>
  <c r="M19" i="5"/>
  <c r="C71" i="5"/>
  <c r="J71" i="5"/>
  <c r="M71" i="5" s="1"/>
  <c r="M27" i="5"/>
  <c r="P28" i="5"/>
  <c r="I81" i="5"/>
  <c r="B81" i="5"/>
  <c r="O37" i="5"/>
  <c r="N37" i="5"/>
  <c r="M37" i="5"/>
  <c r="C89" i="5"/>
  <c r="F89" i="5" s="1"/>
  <c r="J89" i="5"/>
  <c r="M45" i="5"/>
  <c r="P46" i="5"/>
  <c r="K72" i="5"/>
  <c r="J83" i="5"/>
  <c r="O9" i="6"/>
  <c r="M11" i="6"/>
  <c r="L61" i="6"/>
  <c r="E61" i="6"/>
  <c r="D63" i="6"/>
  <c r="K63" i="6"/>
  <c r="I65" i="6"/>
  <c r="B65" i="6"/>
  <c r="C68" i="6"/>
  <c r="J68" i="6"/>
  <c r="N21" i="6"/>
  <c r="M21" i="6"/>
  <c r="L72" i="6"/>
  <c r="E72" i="6"/>
  <c r="C73" i="6"/>
  <c r="J73" i="6"/>
  <c r="E74" i="6"/>
  <c r="L74" i="6"/>
  <c r="O27" i="6"/>
  <c r="M29" i="6"/>
  <c r="E79" i="6"/>
  <c r="L79" i="6"/>
  <c r="D81" i="6"/>
  <c r="K81" i="6"/>
  <c r="I83" i="6"/>
  <c r="B83" i="6"/>
  <c r="C86" i="6"/>
  <c r="J86" i="6"/>
  <c r="N39" i="6"/>
  <c r="M39" i="6"/>
  <c r="E90" i="6"/>
  <c r="L90" i="6"/>
  <c r="J91" i="6"/>
  <c r="C91" i="6"/>
  <c r="L92" i="6"/>
  <c r="E92" i="6"/>
  <c r="I95" i="6"/>
  <c r="B95" i="6"/>
  <c r="N45" i="4"/>
  <c r="J56" i="4"/>
  <c r="J74" i="4"/>
  <c r="O8" i="5"/>
  <c r="N8" i="5"/>
  <c r="N9" i="5"/>
  <c r="M14" i="5"/>
  <c r="L19" i="5"/>
  <c r="L21" i="5"/>
  <c r="K71" i="5"/>
  <c r="D71" i="5"/>
  <c r="F71" i="5" s="1"/>
  <c r="O24" i="5"/>
  <c r="M24" i="5"/>
  <c r="L24" i="5"/>
  <c r="O26" i="5"/>
  <c r="N26" i="5"/>
  <c r="N27" i="5"/>
  <c r="M32" i="5"/>
  <c r="L37" i="5"/>
  <c r="L39" i="5"/>
  <c r="K89" i="5"/>
  <c r="D89" i="5"/>
  <c r="O42" i="5"/>
  <c r="M42" i="5"/>
  <c r="L42" i="5"/>
  <c r="O44" i="5"/>
  <c r="N44" i="5"/>
  <c r="N45" i="5"/>
  <c r="J65" i="5"/>
  <c r="M65" i="5" s="1"/>
  <c r="D82" i="5"/>
  <c r="K85" i="5"/>
  <c r="C93" i="5"/>
  <c r="M8" i="6"/>
  <c r="L8" i="6"/>
  <c r="O10" i="6"/>
  <c r="F47" i="6"/>
  <c r="N10" i="6"/>
  <c r="N11" i="6"/>
  <c r="I62" i="6"/>
  <c r="B62" i="6"/>
  <c r="P13" i="6"/>
  <c r="O14" i="6"/>
  <c r="M16" i="6"/>
  <c r="P18" i="6"/>
  <c r="B67" i="6"/>
  <c r="I67" i="6"/>
  <c r="M67" i="6" s="1"/>
  <c r="K68" i="6"/>
  <c r="D68" i="6"/>
  <c r="L21" i="6"/>
  <c r="L23" i="6"/>
  <c r="D73" i="6"/>
  <c r="K73" i="6"/>
  <c r="M26" i="6"/>
  <c r="L26" i="6"/>
  <c r="O28" i="6"/>
  <c r="N28" i="6"/>
  <c r="N29" i="6"/>
  <c r="I80" i="6"/>
  <c r="M80" i="6" s="1"/>
  <c r="B80" i="6"/>
  <c r="P31" i="6"/>
  <c r="O32" i="6"/>
  <c r="M34" i="6"/>
  <c r="P34" i="6" s="1"/>
  <c r="P36" i="6"/>
  <c r="B85" i="6"/>
  <c r="F85" i="6" s="1"/>
  <c r="I85" i="6"/>
  <c r="M85" i="6" s="1"/>
  <c r="K86" i="6"/>
  <c r="D86" i="6"/>
  <c r="L39" i="6"/>
  <c r="L41" i="6"/>
  <c r="K91" i="6"/>
  <c r="D91" i="6"/>
  <c r="J93" i="6"/>
  <c r="C93" i="6"/>
  <c r="L7" i="4"/>
  <c r="L13" i="4"/>
  <c r="L19" i="4"/>
  <c r="L25" i="4"/>
  <c r="L31" i="4"/>
  <c r="L37" i="4"/>
  <c r="J91" i="4"/>
  <c r="C91" i="4"/>
  <c r="L43" i="4"/>
  <c r="O45" i="4"/>
  <c r="L8" i="5"/>
  <c r="O13" i="5"/>
  <c r="N13" i="5"/>
  <c r="M13" i="5"/>
  <c r="M21" i="5"/>
  <c r="P22" i="5"/>
  <c r="N24" i="5"/>
  <c r="L26" i="5"/>
  <c r="O31" i="5"/>
  <c r="N31" i="5"/>
  <c r="M31" i="5"/>
  <c r="M39" i="5"/>
  <c r="P40" i="5"/>
  <c r="N42" i="5"/>
  <c r="L44" i="5"/>
  <c r="D64" i="5"/>
  <c r="K67" i="5"/>
  <c r="C75" i="5"/>
  <c r="C84" i="5"/>
  <c r="B95" i="5"/>
  <c r="F95" i="5" s="1"/>
  <c r="N8" i="6"/>
  <c r="L10" i="6"/>
  <c r="C62" i="6"/>
  <c r="J62" i="6"/>
  <c r="N15" i="6"/>
  <c r="M15" i="6"/>
  <c r="L66" i="6"/>
  <c r="E66" i="6"/>
  <c r="C67" i="6"/>
  <c r="J67" i="6"/>
  <c r="E68" i="6"/>
  <c r="L68" i="6"/>
  <c r="O21" i="6"/>
  <c r="M23" i="6"/>
  <c r="E73" i="6"/>
  <c r="L73" i="6"/>
  <c r="N26" i="6"/>
  <c r="L28" i="6"/>
  <c r="C80" i="6"/>
  <c r="J80" i="6"/>
  <c r="N33" i="6"/>
  <c r="M33" i="6"/>
  <c r="L84" i="6"/>
  <c r="E84" i="6"/>
  <c r="C85" i="6"/>
  <c r="J85" i="6"/>
  <c r="L86" i="6"/>
  <c r="E86" i="6"/>
  <c r="O39" i="6"/>
  <c r="M41" i="6"/>
  <c r="D93" i="6"/>
  <c r="K93" i="6"/>
  <c r="D56" i="6"/>
  <c r="C61" i="7"/>
  <c r="J61" i="7"/>
  <c r="E64" i="7"/>
  <c r="L64" i="7"/>
  <c r="N22" i="7"/>
  <c r="O22" i="7"/>
  <c r="M22" i="7"/>
  <c r="D73" i="7"/>
  <c r="K73" i="7"/>
  <c r="C79" i="7"/>
  <c r="J79" i="7"/>
  <c r="E82" i="7"/>
  <c r="L82" i="7"/>
  <c r="B84" i="7"/>
  <c r="I84" i="7"/>
  <c r="N40" i="7"/>
  <c r="O40" i="7"/>
  <c r="M40" i="7"/>
  <c r="D91" i="7"/>
  <c r="K91" i="7"/>
  <c r="E58" i="7"/>
  <c r="B62" i="7"/>
  <c r="F62" i="7" s="1"/>
  <c r="E68" i="7"/>
  <c r="F68" i="7" s="1"/>
  <c r="L69" i="7"/>
  <c r="B80" i="7"/>
  <c r="L81" i="7"/>
  <c r="C87" i="7"/>
  <c r="O44" i="6"/>
  <c r="L91" i="6"/>
  <c r="N9" i="7"/>
  <c r="M9" i="7"/>
  <c r="L9" i="7"/>
  <c r="N11" i="7"/>
  <c r="P11" i="7" s="1"/>
  <c r="O11" i="7"/>
  <c r="L61" i="7"/>
  <c r="E61" i="7"/>
  <c r="L22" i="7"/>
  <c r="L24" i="7"/>
  <c r="N27" i="7"/>
  <c r="M27" i="7"/>
  <c r="L27" i="7"/>
  <c r="N29" i="7"/>
  <c r="O29" i="7"/>
  <c r="L79" i="7"/>
  <c r="E79" i="7"/>
  <c r="C84" i="7"/>
  <c r="J84" i="7"/>
  <c r="B86" i="7"/>
  <c r="I86" i="7"/>
  <c r="L87" i="7"/>
  <c r="E87" i="7"/>
  <c r="L40" i="7"/>
  <c r="L42" i="7"/>
  <c r="E92" i="7"/>
  <c r="L92" i="7"/>
  <c r="N45" i="7"/>
  <c r="M45" i="7"/>
  <c r="L45" i="7"/>
  <c r="L63" i="7"/>
  <c r="I66" i="7"/>
  <c r="E74" i="7"/>
  <c r="C92" i="7"/>
  <c r="P7" i="7"/>
  <c r="J63" i="7"/>
  <c r="C63" i="7"/>
  <c r="N16" i="7"/>
  <c r="O16" i="7"/>
  <c r="M16" i="7"/>
  <c r="M24" i="7"/>
  <c r="P25" i="7"/>
  <c r="J81" i="7"/>
  <c r="C81" i="7"/>
  <c r="N34" i="7"/>
  <c r="O34" i="7"/>
  <c r="M34" i="7"/>
  <c r="C86" i="7"/>
  <c r="J86" i="7"/>
  <c r="M42" i="7"/>
  <c r="P43" i="7"/>
  <c r="E94" i="7"/>
  <c r="L94" i="7"/>
  <c r="L56" i="7"/>
  <c r="J66" i="7"/>
  <c r="I68" i="7"/>
  <c r="B78" i="7"/>
  <c r="K85" i="7"/>
  <c r="M46" i="6"/>
  <c r="M11" i="7"/>
  <c r="L16" i="7"/>
  <c r="L18" i="7"/>
  <c r="N21" i="7"/>
  <c r="M21" i="7"/>
  <c r="L21" i="7"/>
  <c r="N23" i="7"/>
  <c r="O23" i="7"/>
  <c r="O24" i="7"/>
  <c r="M29" i="7"/>
  <c r="P29" i="7" s="1"/>
  <c r="L34" i="7"/>
  <c r="L36" i="7"/>
  <c r="N39" i="7"/>
  <c r="M39" i="7"/>
  <c r="L39" i="7"/>
  <c r="N41" i="7"/>
  <c r="O41" i="7"/>
  <c r="O42" i="7"/>
  <c r="C56" i="7"/>
  <c r="I60" i="7"/>
  <c r="K67" i="7"/>
  <c r="J68" i="7"/>
  <c r="L76" i="7"/>
  <c r="E86" i="7"/>
  <c r="L60" i="5"/>
  <c r="E60" i="5"/>
  <c r="L66" i="5"/>
  <c r="E66" i="5"/>
  <c r="L72" i="5"/>
  <c r="E72" i="5"/>
  <c r="L78" i="5"/>
  <c r="E78" i="5"/>
  <c r="L84" i="5"/>
  <c r="E84" i="5"/>
  <c r="L90" i="5"/>
  <c r="E90" i="5"/>
  <c r="L44" i="6"/>
  <c r="N46" i="6"/>
  <c r="N10" i="7"/>
  <c r="F47" i="7"/>
  <c r="O10" i="7"/>
  <c r="M10" i="7"/>
  <c r="K61" i="7"/>
  <c r="M18" i="7"/>
  <c r="P19" i="7"/>
  <c r="O21" i="7"/>
  <c r="L23" i="7"/>
  <c r="J75" i="7"/>
  <c r="C75" i="7"/>
  <c r="N28" i="7"/>
  <c r="O28" i="7"/>
  <c r="M28" i="7"/>
  <c r="M36" i="7"/>
  <c r="P37" i="7"/>
  <c r="O39" i="7"/>
  <c r="L41" i="7"/>
  <c r="J93" i="7"/>
  <c r="C93" i="7"/>
  <c r="N46" i="7"/>
  <c r="O46" i="7"/>
  <c r="M46" i="7"/>
  <c r="B66" i="7"/>
  <c r="J69" i="7"/>
  <c r="F47" i="5"/>
  <c r="O10" i="5"/>
  <c r="P10" i="5" s="1"/>
  <c r="L11" i="5"/>
  <c r="L17" i="5"/>
  <c r="L23" i="5"/>
  <c r="L29" i="5"/>
  <c r="L35" i="5"/>
  <c r="L41" i="5"/>
  <c r="B56" i="7"/>
  <c r="F56" i="7" s="1"/>
  <c r="I56" i="7"/>
  <c r="M56" i="7" s="1"/>
  <c r="L57" i="7"/>
  <c r="E57" i="7"/>
  <c r="L10" i="7"/>
  <c r="L12" i="7"/>
  <c r="N15" i="7"/>
  <c r="M15" i="7"/>
  <c r="L15" i="7"/>
  <c r="N17" i="7"/>
  <c r="O17" i="7"/>
  <c r="O18" i="7"/>
  <c r="M23" i="7"/>
  <c r="B74" i="7"/>
  <c r="I74" i="7"/>
  <c r="M74" i="7" s="1"/>
  <c r="L75" i="7"/>
  <c r="E75" i="7"/>
  <c r="L28" i="7"/>
  <c r="L30" i="7"/>
  <c r="E80" i="7"/>
  <c r="L80" i="7"/>
  <c r="M80" i="7" s="1"/>
  <c r="N33" i="7"/>
  <c r="M33" i="7"/>
  <c r="L33" i="7"/>
  <c r="N35" i="7"/>
  <c r="O35" i="7"/>
  <c r="O36" i="7"/>
  <c r="M41" i="7"/>
  <c r="B92" i="7"/>
  <c r="F92" i="7" s="1"/>
  <c r="I92" i="7"/>
  <c r="M92" i="7" s="1"/>
  <c r="L93" i="7"/>
  <c r="E93" i="7"/>
  <c r="L46" i="7"/>
  <c r="B60" i="7"/>
  <c r="C74" i="7"/>
  <c r="I78" i="7"/>
  <c r="O9" i="8"/>
  <c r="N9" i="8"/>
  <c r="O12" i="8"/>
  <c r="N12" i="8"/>
  <c r="O15" i="8"/>
  <c r="N15" i="8"/>
  <c r="D65" i="8"/>
  <c r="K65" i="8"/>
  <c r="M31" i="8"/>
  <c r="L31" i="8"/>
  <c r="O33" i="8"/>
  <c r="N33" i="8"/>
  <c r="D83" i="8"/>
  <c r="K83" i="8"/>
  <c r="P46" i="8"/>
  <c r="J59" i="8"/>
  <c r="C66" i="8"/>
  <c r="L67" i="8"/>
  <c r="J70" i="8"/>
  <c r="J72" i="8"/>
  <c r="E75" i="8"/>
  <c r="C77" i="8"/>
  <c r="B79" i="8"/>
  <c r="E85" i="8"/>
  <c r="B90" i="8"/>
  <c r="K91" i="8"/>
  <c r="I93" i="8"/>
  <c r="J56" i="9"/>
  <c r="C56" i="9"/>
  <c r="K57" i="9"/>
  <c r="D57" i="9"/>
  <c r="I61" i="9"/>
  <c r="M61" i="9" s="1"/>
  <c r="B61" i="9"/>
  <c r="P12" i="9"/>
  <c r="J62" i="9"/>
  <c r="C62" i="9"/>
  <c r="K63" i="9"/>
  <c r="D63" i="9"/>
  <c r="I67" i="9"/>
  <c r="B67" i="9"/>
  <c r="P18" i="9"/>
  <c r="J68" i="9"/>
  <c r="C68" i="9"/>
  <c r="K69" i="9"/>
  <c r="D69" i="9"/>
  <c r="I73" i="9"/>
  <c r="B73" i="9"/>
  <c r="P24" i="9"/>
  <c r="J74" i="9"/>
  <c r="C74" i="9"/>
  <c r="K75" i="9"/>
  <c r="D75" i="9"/>
  <c r="I79" i="9"/>
  <c r="B79" i="9"/>
  <c r="P30" i="9"/>
  <c r="J80" i="9"/>
  <c r="C80" i="9"/>
  <c r="K81" i="9"/>
  <c r="D81" i="9"/>
  <c r="I85" i="9"/>
  <c r="M85" i="9" s="1"/>
  <c r="B85" i="9"/>
  <c r="P36" i="9"/>
  <c r="J86" i="9"/>
  <c r="C86" i="9"/>
  <c r="K87" i="9"/>
  <c r="D87" i="9"/>
  <c r="J92" i="9"/>
  <c r="C92" i="9"/>
  <c r="K93" i="9"/>
  <c r="D93" i="9"/>
  <c r="L94" i="9"/>
  <c r="E94" i="9"/>
  <c r="K60" i="9"/>
  <c r="L9" i="8"/>
  <c r="L12" i="8"/>
  <c r="L15" i="8"/>
  <c r="J67" i="8"/>
  <c r="C67" i="8"/>
  <c r="N20" i="8"/>
  <c r="M20" i="8"/>
  <c r="L71" i="8"/>
  <c r="E71" i="8"/>
  <c r="N31" i="8"/>
  <c r="L33" i="8"/>
  <c r="J85" i="8"/>
  <c r="C85" i="8"/>
  <c r="N38" i="8"/>
  <c r="M38" i="8"/>
  <c r="L89" i="8"/>
  <c r="E89" i="8"/>
  <c r="B67" i="8"/>
  <c r="L68" i="8"/>
  <c r="K72" i="8"/>
  <c r="D77" i="8"/>
  <c r="D78" i="8"/>
  <c r="C79" i="8"/>
  <c r="C88" i="8"/>
  <c r="C90" i="8"/>
  <c r="L91" i="8"/>
  <c r="I95" i="8"/>
  <c r="K56" i="9"/>
  <c r="D56" i="9"/>
  <c r="B60" i="9"/>
  <c r="P11" i="9"/>
  <c r="I60" i="9"/>
  <c r="D62" i="9"/>
  <c r="D96" i="9" s="1"/>
  <c r="K62" i="9"/>
  <c r="P17" i="9"/>
  <c r="B66" i="9"/>
  <c r="I66" i="9"/>
  <c r="J67" i="9"/>
  <c r="C67" i="9"/>
  <c r="D68" i="9"/>
  <c r="K68" i="9"/>
  <c r="P23" i="9"/>
  <c r="B72" i="9"/>
  <c r="I72" i="9"/>
  <c r="C73" i="9"/>
  <c r="J73" i="9"/>
  <c r="K74" i="9"/>
  <c r="D74" i="9"/>
  <c r="B78" i="9"/>
  <c r="F78" i="9" s="1"/>
  <c r="P29" i="9"/>
  <c r="I78" i="9"/>
  <c r="M78" i="9" s="1"/>
  <c r="C79" i="9"/>
  <c r="J79" i="9"/>
  <c r="D80" i="9"/>
  <c r="K80" i="9"/>
  <c r="P35" i="9"/>
  <c r="B84" i="9"/>
  <c r="F84" i="9" s="1"/>
  <c r="I84" i="9"/>
  <c r="J85" i="9"/>
  <c r="C85" i="9"/>
  <c r="D86" i="9"/>
  <c r="K86" i="9"/>
  <c r="P41" i="9"/>
  <c r="B90" i="9"/>
  <c r="I90" i="9"/>
  <c r="C91" i="9"/>
  <c r="J91" i="9"/>
  <c r="K92" i="9"/>
  <c r="D92" i="9"/>
  <c r="O8" i="8"/>
  <c r="N8" i="8"/>
  <c r="M9" i="8"/>
  <c r="O11" i="8"/>
  <c r="N11" i="8"/>
  <c r="M12" i="8"/>
  <c r="O14" i="8"/>
  <c r="N14" i="8"/>
  <c r="M15" i="8"/>
  <c r="P17" i="8"/>
  <c r="I66" i="8"/>
  <c r="M66" i="8" s="1"/>
  <c r="K67" i="8"/>
  <c r="D67" i="8"/>
  <c r="L20" i="8"/>
  <c r="L22" i="8"/>
  <c r="M25" i="8"/>
  <c r="L25" i="8"/>
  <c r="O27" i="8"/>
  <c r="N27" i="8"/>
  <c r="O31" i="8"/>
  <c r="M33" i="8"/>
  <c r="P35" i="8"/>
  <c r="I84" i="8"/>
  <c r="K85" i="8"/>
  <c r="D85" i="8"/>
  <c r="L38" i="8"/>
  <c r="L40" i="8"/>
  <c r="M43" i="8"/>
  <c r="L43" i="8"/>
  <c r="O45" i="8"/>
  <c r="N45" i="8"/>
  <c r="C59" i="8"/>
  <c r="B72" i="8"/>
  <c r="F72" i="8" s="1"/>
  <c r="K73" i="8"/>
  <c r="I75" i="8"/>
  <c r="E78" i="8"/>
  <c r="J84" i="8"/>
  <c r="B93" i="8"/>
  <c r="L93" i="8"/>
  <c r="J95" i="8"/>
  <c r="L47" i="9"/>
  <c r="P10" i="9"/>
  <c r="B59" i="9"/>
  <c r="P16" i="9"/>
  <c r="I65" i="9"/>
  <c r="C66" i="9"/>
  <c r="J66" i="9"/>
  <c r="D67" i="9"/>
  <c r="K67" i="9"/>
  <c r="P22" i="9"/>
  <c r="I71" i="9"/>
  <c r="B71" i="9"/>
  <c r="C72" i="9"/>
  <c r="J72" i="9"/>
  <c r="D73" i="9"/>
  <c r="K73" i="9"/>
  <c r="P28" i="9"/>
  <c r="B77" i="9"/>
  <c r="I77" i="9"/>
  <c r="J78" i="9"/>
  <c r="C78" i="9"/>
  <c r="D79" i="9"/>
  <c r="K79" i="9"/>
  <c r="P34" i="9"/>
  <c r="B83" i="9"/>
  <c r="I83" i="9"/>
  <c r="C84" i="9"/>
  <c r="J84" i="9"/>
  <c r="D85" i="9"/>
  <c r="K85" i="9"/>
  <c r="P40" i="9"/>
  <c r="I89" i="9"/>
  <c r="B89" i="9"/>
  <c r="C90" i="9"/>
  <c r="J90" i="9"/>
  <c r="D91" i="9"/>
  <c r="K91" i="9"/>
  <c r="I59" i="9"/>
  <c r="C61" i="9"/>
  <c r="L8" i="8"/>
  <c r="L11" i="8"/>
  <c r="L14" i="8"/>
  <c r="L65" i="8"/>
  <c r="E65" i="8"/>
  <c r="O20" i="8"/>
  <c r="M22" i="8"/>
  <c r="E72" i="8"/>
  <c r="L72" i="8"/>
  <c r="N25" i="8"/>
  <c r="L27" i="8"/>
  <c r="N32" i="8"/>
  <c r="M32" i="8"/>
  <c r="L83" i="8"/>
  <c r="E83" i="8"/>
  <c r="O38" i="8"/>
  <c r="M40" i="8"/>
  <c r="E90" i="8"/>
  <c r="L90" i="8"/>
  <c r="N43" i="8"/>
  <c r="L45" i="8"/>
  <c r="C62" i="8"/>
  <c r="L73" i="8"/>
  <c r="I77" i="8"/>
  <c r="B84" i="8"/>
  <c r="F84" i="8" s="1"/>
  <c r="I85" i="8"/>
  <c r="I90" i="8"/>
  <c r="B95" i="8"/>
  <c r="K95" i="8"/>
  <c r="P9" i="9"/>
  <c r="B58" i="9"/>
  <c r="I58" i="9"/>
  <c r="C59" i="9"/>
  <c r="J59" i="9"/>
  <c r="M47" i="9"/>
  <c r="I64" i="9"/>
  <c r="P15" i="9"/>
  <c r="B64" i="9"/>
  <c r="C65" i="9"/>
  <c r="J65" i="9"/>
  <c r="D66" i="9"/>
  <c r="K66" i="9"/>
  <c r="B70" i="9"/>
  <c r="P21" i="9"/>
  <c r="I70" i="9"/>
  <c r="J71" i="9"/>
  <c r="C71" i="9"/>
  <c r="D72" i="9"/>
  <c r="K72" i="9"/>
  <c r="P27" i="9"/>
  <c r="B76" i="9"/>
  <c r="I76" i="9"/>
  <c r="C77" i="9"/>
  <c r="J77" i="9"/>
  <c r="D78" i="9"/>
  <c r="K78" i="9"/>
  <c r="I82" i="9"/>
  <c r="P33" i="9"/>
  <c r="B82" i="9"/>
  <c r="C83" i="9"/>
  <c r="J83" i="9"/>
  <c r="D84" i="9"/>
  <c r="K84" i="9"/>
  <c r="B88" i="9"/>
  <c r="P39" i="9"/>
  <c r="I88" i="9"/>
  <c r="J89" i="9"/>
  <c r="C89" i="9"/>
  <c r="D90" i="9"/>
  <c r="K90" i="9"/>
  <c r="P45" i="9"/>
  <c r="B94" i="9"/>
  <c r="I94" i="9"/>
  <c r="C95" i="9"/>
  <c r="J95" i="9"/>
  <c r="M95" i="9" s="1"/>
  <c r="C60" i="9"/>
  <c r="F66" i="10"/>
  <c r="D57" i="7"/>
  <c r="D75" i="7"/>
  <c r="D93" i="7"/>
  <c r="O7" i="8"/>
  <c r="N7" i="8"/>
  <c r="M8" i="8"/>
  <c r="O10" i="8"/>
  <c r="N10" i="8"/>
  <c r="M11" i="8"/>
  <c r="M47" i="8" s="1"/>
  <c r="O13" i="8"/>
  <c r="N13" i="8"/>
  <c r="M14" i="8"/>
  <c r="L16" i="8"/>
  <c r="M19" i="8"/>
  <c r="L19" i="8"/>
  <c r="O21" i="8"/>
  <c r="N21" i="8"/>
  <c r="N22" i="8"/>
  <c r="P24" i="8"/>
  <c r="I73" i="8"/>
  <c r="B73" i="8"/>
  <c r="F73" i="8" s="1"/>
  <c r="O25" i="8"/>
  <c r="M27" i="8"/>
  <c r="P29" i="8"/>
  <c r="B78" i="8"/>
  <c r="L32" i="8"/>
  <c r="L34" i="8"/>
  <c r="M37" i="8"/>
  <c r="L37" i="8"/>
  <c r="O39" i="8"/>
  <c r="N39" i="8"/>
  <c r="N40" i="8"/>
  <c r="P42" i="8"/>
  <c r="I91" i="8"/>
  <c r="M91" i="8" s="1"/>
  <c r="B91" i="8"/>
  <c r="F91" i="8" s="1"/>
  <c r="O43" i="8"/>
  <c r="M45" i="8"/>
  <c r="J56" i="8"/>
  <c r="B75" i="8"/>
  <c r="I78" i="8"/>
  <c r="M78" i="8" s="1"/>
  <c r="I79" i="8"/>
  <c r="M79" i="8" s="1"/>
  <c r="P8" i="9"/>
  <c r="K59" i="9"/>
  <c r="N47" i="9"/>
  <c r="P14" i="9"/>
  <c r="I63" i="9"/>
  <c r="D65" i="9"/>
  <c r="K65" i="9"/>
  <c r="P20" i="9"/>
  <c r="B69" i="9"/>
  <c r="I69" i="9"/>
  <c r="M69" i="9" s="1"/>
  <c r="J70" i="9"/>
  <c r="C70" i="9"/>
  <c r="D71" i="9"/>
  <c r="K71" i="9"/>
  <c r="P26" i="9"/>
  <c r="B75" i="9"/>
  <c r="F75" i="9" s="1"/>
  <c r="I75" i="9"/>
  <c r="M75" i="9" s="1"/>
  <c r="C76" i="9"/>
  <c r="J76" i="9"/>
  <c r="K77" i="9"/>
  <c r="D77" i="9"/>
  <c r="P32" i="9"/>
  <c r="I81" i="9"/>
  <c r="M81" i="9" s="1"/>
  <c r="B81" i="9"/>
  <c r="F81" i="9" s="1"/>
  <c r="C82" i="9"/>
  <c r="J82" i="9"/>
  <c r="D83" i="9"/>
  <c r="K83" i="9"/>
  <c r="P38" i="9"/>
  <c r="B87" i="9"/>
  <c r="F87" i="9" s="1"/>
  <c r="I87" i="9"/>
  <c r="J88" i="9"/>
  <c r="C88" i="9"/>
  <c r="D89" i="9"/>
  <c r="K89" i="9"/>
  <c r="M93" i="9"/>
  <c r="B57" i="9"/>
  <c r="K61" i="9"/>
  <c r="B65" i="9"/>
  <c r="L8" i="7"/>
  <c r="L14" i="7"/>
  <c r="L20" i="7"/>
  <c r="L26" i="7"/>
  <c r="L32" i="7"/>
  <c r="L38" i="7"/>
  <c r="L44" i="7"/>
  <c r="L7" i="8"/>
  <c r="L10" i="8"/>
  <c r="L13" i="8"/>
  <c r="M16" i="8"/>
  <c r="N19" i="8"/>
  <c r="L21" i="8"/>
  <c r="N26" i="8"/>
  <c r="M26" i="8"/>
  <c r="P26" i="8" s="1"/>
  <c r="L77" i="8"/>
  <c r="E77" i="8"/>
  <c r="C78" i="8"/>
  <c r="J78" i="8"/>
  <c r="L79" i="8"/>
  <c r="E79" i="8"/>
  <c r="O32" i="8"/>
  <c r="M34" i="8"/>
  <c r="N37" i="8"/>
  <c r="L39" i="8"/>
  <c r="N44" i="8"/>
  <c r="M44" i="8"/>
  <c r="P44" i="8" s="1"/>
  <c r="L95" i="8"/>
  <c r="E95" i="8"/>
  <c r="B66" i="8"/>
  <c r="F66" i="8" s="1"/>
  <c r="I67" i="8"/>
  <c r="I72" i="8"/>
  <c r="B77" i="8"/>
  <c r="B85" i="8"/>
  <c r="F85" i="8" s="1"/>
  <c r="L86" i="8"/>
  <c r="K90" i="8"/>
  <c r="I56" i="9"/>
  <c r="M56" i="9" s="1"/>
  <c r="B56" i="9"/>
  <c r="F56" i="9" s="1"/>
  <c r="P7" i="9"/>
  <c r="J57" i="9"/>
  <c r="M57" i="9" s="1"/>
  <c r="C57" i="9"/>
  <c r="K58" i="9"/>
  <c r="D58" i="9"/>
  <c r="I62" i="9"/>
  <c r="B62" i="9"/>
  <c r="F62" i="9" s="1"/>
  <c r="P13" i="9"/>
  <c r="J63" i="9"/>
  <c r="C63" i="9"/>
  <c r="F63" i="9" s="1"/>
  <c r="K64" i="9"/>
  <c r="D64" i="9"/>
  <c r="I68" i="9"/>
  <c r="M68" i="9" s="1"/>
  <c r="B68" i="9"/>
  <c r="F68" i="9" s="1"/>
  <c r="P19" i="9"/>
  <c r="J69" i="9"/>
  <c r="C69" i="9"/>
  <c r="K70" i="9"/>
  <c r="D70" i="9"/>
  <c r="I74" i="9"/>
  <c r="M74" i="9" s="1"/>
  <c r="B74" i="9"/>
  <c r="F74" i="9" s="1"/>
  <c r="P25" i="9"/>
  <c r="J75" i="9"/>
  <c r="C75" i="9"/>
  <c r="K76" i="9"/>
  <c r="D76" i="9"/>
  <c r="I80" i="9"/>
  <c r="M80" i="9" s="1"/>
  <c r="B80" i="9"/>
  <c r="F80" i="9" s="1"/>
  <c r="P31" i="9"/>
  <c r="J81" i="9"/>
  <c r="C81" i="9"/>
  <c r="K82" i="9"/>
  <c r="D82" i="9"/>
  <c r="I86" i="9"/>
  <c r="M86" i="9" s="1"/>
  <c r="B86" i="9"/>
  <c r="F86" i="9" s="1"/>
  <c r="P37" i="9"/>
  <c r="J87" i="9"/>
  <c r="C87" i="9"/>
  <c r="K88" i="9"/>
  <c r="D88" i="9"/>
  <c r="J93" i="9"/>
  <c r="C93" i="9"/>
  <c r="K94" i="9"/>
  <c r="D94" i="9"/>
  <c r="L95" i="9"/>
  <c r="E95" i="9"/>
  <c r="J58" i="9"/>
  <c r="D95" i="9"/>
  <c r="F95" i="9" s="1"/>
  <c r="J56" i="10"/>
  <c r="M56" i="10" s="1"/>
  <c r="C56" i="10"/>
  <c r="K57" i="10"/>
  <c r="D57" i="10"/>
  <c r="F57" i="10" s="1"/>
  <c r="B61" i="10"/>
  <c r="I61" i="10"/>
  <c r="M61" i="10" s="1"/>
  <c r="P16" i="10"/>
  <c r="J68" i="10"/>
  <c r="C68" i="10"/>
  <c r="P22" i="10"/>
  <c r="P28" i="10"/>
  <c r="M79" i="10"/>
  <c r="D81" i="10"/>
  <c r="K81" i="10"/>
  <c r="P34" i="10"/>
  <c r="P40" i="10"/>
  <c r="J92" i="10"/>
  <c r="C92" i="10"/>
  <c r="K93" i="10"/>
  <c r="D93" i="10"/>
  <c r="L94" i="10"/>
  <c r="E94" i="10"/>
  <c r="B58" i="10"/>
  <c r="F58" i="10" s="1"/>
  <c r="L58" i="10"/>
  <c r="K60" i="10"/>
  <c r="L61" i="10"/>
  <c r="J62" i="10"/>
  <c r="M62" i="10" s="1"/>
  <c r="D67" i="10"/>
  <c r="F67" i="10" s="1"/>
  <c r="D68" i="10"/>
  <c r="E70" i="10"/>
  <c r="I73" i="10"/>
  <c r="M74" i="10"/>
  <c r="C79" i="10"/>
  <c r="D80" i="10"/>
  <c r="F80" i="10" s="1"/>
  <c r="E81" i="10"/>
  <c r="E82" i="10"/>
  <c r="I85" i="10"/>
  <c r="L86" i="10"/>
  <c r="E93" i="10"/>
  <c r="I91" i="9"/>
  <c r="M91" i="9" s="1"/>
  <c r="B91" i="9"/>
  <c r="F91" i="9" s="1"/>
  <c r="I92" i="9"/>
  <c r="M92" i="9" s="1"/>
  <c r="B92" i="9"/>
  <c r="P44" i="9"/>
  <c r="K56" i="10"/>
  <c r="D56" i="10"/>
  <c r="L57" i="10"/>
  <c r="E57" i="10"/>
  <c r="P9" i="10"/>
  <c r="K62" i="10"/>
  <c r="D62" i="10"/>
  <c r="P15" i="10"/>
  <c r="D74" i="10"/>
  <c r="K74" i="10"/>
  <c r="P45" i="10"/>
  <c r="N47" i="10"/>
  <c r="B60" i="10"/>
  <c r="C61" i="10"/>
  <c r="K63" i="10"/>
  <c r="I64" i="10"/>
  <c r="I65" i="10"/>
  <c r="E68" i="10"/>
  <c r="D69" i="10"/>
  <c r="J72" i="10"/>
  <c r="J73" i="10"/>
  <c r="J74" i="10"/>
  <c r="K75" i="10"/>
  <c r="L76" i="10"/>
  <c r="C78" i="10"/>
  <c r="F78" i="10" s="1"/>
  <c r="D79" i="10"/>
  <c r="I84" i="10"/>
  <c r="J85" i="10"/>
  <c r="D87" i="10"/>
  <c r="B90" i="10"/>
  <c r="I91" i="10"/>
  <c r="M91" i="10" s="1"/>
  <c r="B93" i="9"/>
  <c r="F93" i="9" s="1"/>
  <c r="J94" i="9"/>
  <c r="P8" i="10"/>
  <c r="B59" i="10"/>
  <c r="I59" i="10"/>
  <c r="L47" i="10"/>
  <c r="L62" i="10"/>
  <c r="E62" i="10"/>
  <c r="C66" i="10"/>
  <c r="J66" i="10"/>
  <c r="D91" i="10"/>
  <c r="F91" i="10" s="1"/>
  <c r="K91" i="10"/>
  <c r="B95" i="10"/>
  <c r="I95" i="10"/>
  <c r="O47" i="10"/>
  <c r="C60" i="10"/>
  <c r="C96" i="10" s="1"/>
  <c r="D61" i="10"/>
  <c r="C62" i="10"/>
  <c r="L63" i="10"/>
  <c r="J65" i="10"/>
  <c r="I66" i="10"/>
  <c r="M66" i="10" s="1"/>
  <c r="I67" i="10"/>
  <c r="M67" i="10" s="1"/>
  <c r="K73" i="10"/>
  <c r="L75" i="10"/>
  <c r="I83" i="10"/>
  <c r="J84" i="10"/>
  <c r="C86" i="10"/>
  <c r="P7" i="10"/>
  <c r="J59" i="10"/>
  <c r="M47" i="10"/>
  <c r="P19" i="10"/>
  <c r="I70" i="10"/>
  <c r="B70" i="10"/>
  <c r="F70" i="10" s="1"/>
  <c r="J71" i="10"/>
  <c r="M71" i="10" s="1"/>
  <c r="C71" i="10"/>
  <c r="K72" i="10"/>
  <c r="D72" i="10"/>
  <c r="L73" i="10"/>
  <c r="E73" i="10"/>
  <c r="P25" i="10"/>
  <c r="I76" i="10"/>
  <c r="B76" i="10"/>
  <c r="J77" i="10"/>
  <c r="C77" i="10"/>
  <c r="F77" i="10" s="1"/>
  <c r="K78" i="10"/>
  <c r="D78" i="10"/>
  <c r="L79" i="10"/>
  <c r="E79" i="10"/>
  <c r="P31" i="10"/>
  <c r="I82" i="10"/>
  <c r="B82" i="10"/>
  <c r="J83" i="10"/>
  <c r="C83" i="10"/>
  <c r="F83" i="10" s="1"/>
  <c r="K84" i="10"/>
  <c r="D84" i="10"/>
  <c r="F84" i="10" s="1"/>
  <c r="L85" i="10"/>
  <c r="E85" i="10"/>
  <c r="P37" i="10"/>
  <c r="I88" i="10"/>
  <c r="B88" i="10"/>
  <c r="J89" i="10"/>
  <c r="M89" i="10" s="1"/>
  <c r="C89" i="10"/>
  <c r="K90" i="10"/>
  <c r="D90" i="10"/>
  <c r="L91" i="10"/>
  <c r="E91" i="10"/>
  <c r="P43" i="10"/>
  <c r="C95" i="10"/>
  <c r="J95" i="10"/>
  <c r="L56" i="10"/>
  <c r="I57" i="10"/>
  <c r="J67" i="10"/>
  <c r="B72" i="10"/>
  <c r="B73" i="10"/>
  <c r="F73" i="10" s="1"/>
  <c r="F74" i="10"/>
  <c r="J80" i="10"/>
  <c r="M80" i="10" s="1"/>
  <c r="D86" i="10"/>
  <c r="B89" i="10"/>
  <c r="E92" i="10"/>
  <c r="F92" i="10" s="1"/>
  <c r="L58" i="9"/>
  <c r="E58" i="9"/>
  <c r="L59" i="9"/>
  <c r="E59" i="9"/>
  <c r="L64" i="9"/>
  <c r="E64" i="9"/>
  <c r="L65" i="9"/>
  <c r="E65" i="9"/>
  <c r="L70" i="9"/>
  <c r="E70" i="9"/>
  <c r="L71" i="9"/>
  <c r="E71" i="9"/>
  <c r="L76" i="9"/>
  <c r="E76" i="9"/>
  <c r="L77" i="9"/>
  <c r="E77" i="9"/>
  <c r="L82" i="9"/>
  <c r="E82" i="9"/>
  <c r="L83" i="9"/>
  <c r="E83" i="9"/>
  <c r="L88" i="9"/>
  <c r="E88" i="9"/>
  <c r="L89" i="9"/>
  <c r="E89" i="9"/>
  <c r="J58" i="10"/>
  <c r="M58" i="10" s="1"/>
  <c r="K59" i="10"/>
  <c r="D59" i="10"/>
  <c r="L60" i="10"/>
  <c r="L96" i="10" s="1"/>
  <c r="E60" i="10"/>
  <c r="E96" i="10" s="1"/>
  <c r="P12" i="10"/>
  <c r="P47" i="10" s="1"/>
  <c r="I63" i="10"/>
  <c r="M63" i="10" s="1"/>
  <c r="B63" i="10"/>
  <c r="F63" i="10" s="1"/>
  <c r="J64" i="10"/>
  <c r="C64" i="10"/>
  <c r="F64" i="10" s="1"/>
  <c r="K65" i="10"/>
  <c r="D65" i="10"/>
  <c r="F65" i="10" s="1"/>
  <c r="L66" i="10"/>
  <c r="E66" i="10"/>
  <c r="P18" i="10"/>
  <c r="I69" i="10"/>
  <c r="M69" i="10" s="1"/>
  <c r="B69" i="10"/>
  <c r="J70" i="10"/>
  <c r="C70" i="10"/>
  <c r="K71" i="10"/>
  <c r="D71" i="10"/>
  <c r="L72" i="10"/>
  <c r="M72" i="10" s="1"/>
  <c r="E72" i="10"/>
  <c r="I75" i="10"/>
  <c r="M75" i="10" s="1"/>
  <c r="B75" i="10"/>
  <c r="F75" i="10" s="1"/>
  <c r="J76" i="10"/>
  <c r="C76" i="10"/>
  <c r="K77" i="10"/>
  <c r="D77" i="10"/>
  <c r="L78" i="10"/>
  <c r="E78" i="10"/>
  <c r="P30" i="10"/>
  <c r="I81" i="10"/>
  <c r="M81" i="10" s="1"/>
  <c r="B81" i="10"/>
  <c r="F81" i="10" s="1"/>
  <c r="J82" i="10"/>
  <c r="C82" i="10"/>
  <c r="K83" i="10"/>
  <c r="D83" i="10"/>
  <c r="L84" i="10"/>
  <c r="E84" i="10"/>
  <c r="P36" i="10"/>
  <c r="I87" i="10"/>
  <c r="M87" i="10" s="1"/>
  <c r="B87" i="10"/>
  <c r="J88" i="10"/>
  <c r="C88" i="10"/>
  <c r="K89" i="10"/>
  <c r="D89" i="10"/>
  <c r="L90" i="10"/>
  <c r="E90" i="10"/>
  <c r="P42" i="10"/>
  <c r="F93" i="10"/>
  <c r="K95" i="10"/>
  <c r="D95" i="10"/>
  <c r="I60" i="10"/>
  <c r="E64" i="10"/>
  <c r="B71" i="10"/>
  <c r="E74" i="10"/>
  <c r="I78" i="10"/>
  <c r="M78" i="10" s="1"/>
  <c r="D85" i="10"/>
  <c r="F85" i="10" s="1"/>
  <c r="L87" i="10"/>
  <c r="J90" i="10"/>
  <c r="M90" i="10" s="1"/>
  <c r="P42" i="9"/>
  <c r="P43" i="9"/>
  <c r="P46" i="9"/>
  <c r="O47" i="9"/>
  <c r="D64" i="10"/>
  <c r="K64" i="10"/>
  <c r="P17" i="10"/>
  <c r="I68" i="10"/>
  <c r="M68" i="10" s="1"/>
  <c r="B68" i="10"/>
  <c r="F68" i="10" s="1"/>
  <c r="L71" i="10"/>
  <c r="P23" i="10"/>
  <c r="P29" i="10"/>
  <c r="P35" i="10"/>
  <c r="B86" i="10"/>
  <c r="I86" i="10"/>
  <c r="M86" i="10" s="1"/>
  <c r="P41" i="10"/>
  <c r="M92" i="10"/>
  <c r="C93" i="10"/>
  <c r="J93" i="10"/>
  <c r="M93" i="10" s="1"/>
  <c r="K94" i="10"/>
  <c r="D94" i="10"/>
  <c r="F94" i="10" s="1"/>
  <c r="L95" i="10"/>
  <c r="E95" i="10"/>
  <c r="D66" i="10"/>
  <c r="L67" i="10"/>
  <c r="L69" i="10"/>
  <c r="E71" i="10"/>
  <c r="I77" i="10"/>
  <c r="B79" i="10"/>
  <c r="F79" i="10" s="1"/>
  <c r="L80" i="10"/>
  <c r="D82" i="10"/>
  <c r="E88" i="10"/>
  <c r="C91" i="10"/>
  <c r="K92" i="10"/>
  <c r="I94" i="10"/>
  <c r="M94" i="10" s="1"/>
  <c r="L7" i="11"/>
  <c r="N7" i="11"/>
  <c r="M7" i="11"/>
  <c r="L9" i="11"/>
  <c r="O9" i="11"/>
  <c r="O10" i="11"/>
  <c r="C69" i="11"/>
  <c r="J69" i="11"/>
  <c r="J71" i="11"/>
  <c r="C71" i="11"/>
  <c r="E72" i="11"/>
  <c r="L72" i="11"/>
  <c r="L25" i="11"/>
  <c r="N25" i="11"/>
  <c r="M25" i="11"/>
  <c r="L27" i="11"/>
  <c r="O27" i="11"/>
  <c r="O28" i="11"/>
  <c r="K82" i="11"/>
  <c r="D82" i="11"/>
  <c r="L85" i="11"/>
  <c r="E85" i="11"/>
  <c r="J87" i="11"/>
  <c r="C87" i="11"/>
  <c r="L43" i="11"/>
  <c r="N43" i="11"/>
  <c r="M43" i="11"/>
  <c r="L45" i="11"/>
  <c r="O45" i="11"/>
  <c r="O46" i="11"/>
  <c r="L61" i="11"/>
  <c r="J66" i="11"/>
  <c r="D71" i="11"/>
  <c r="K83" i="11"/>
  <c r="L84" i="11"/>
  <c r="L86" i="11"/>
  <c r="C88" i="11"/>
  <c r="D91" i="11"/>
  <c r="J58" i="12"/>
  <c r="P9" i="12"/>
  <c r="C64" i="12"/>
  <c r="J64" i="12"/>
  <c r="P15" i="12"/>
  <c r="J70" i="12"/>
  <c r="P21" i="12"/>
  <c r="C58" i="12"/>
  <c r="K74" i="12"/>
  <c r="O7" i="11"/>
  <c r="M9" i="11"/>
  <c r="L14" i="11"/>
  <c r="O14" i="11"/>
  <c r="N14" i="11"/>
  <c r="P16" i="11"/>
  <c r="P23" i="11"/>
  <c r="O25" i="11"/>
  <c r="M27" i="11"/>
  <c r="L32" i="11"/>
  <c r="O32" i="11"/>
  <c r="N32" i="11"/>
  <c r="I83" i="11"/>
  <c r="P41" i="11"/>
  <c r="O43" i="11"/>
  <c r="M45" i="11"/>
  <c r="D60" i="11"/>
  <c r="B65" i="11"/>
  <c r="K66" i="11"/>
  <c r="E71" i="11"/>
  <c r="D73" i="11"/>
  <c r="B83" i="11"/>
  <c r="D89" i="11"/>
  <c r="E90" i="11"/>
  <c r="J57" i="12"/>
  <c r="C57" i="12"/>
  <c r="P8" i="12"/>
  <c r="L59" i="12"/>
  <c r="E59" i="12"/>
  <c r="O47" i="12"/>
  <c r="C63" i="12"/>
  <c r="F63" i="12" s="1"/>
  <c r="P14" i="12"/>
  <c r="J63" i="12"/>
  <c r="C69" i="12"/>
  <c r="F69" i="12" s="1"/>
  <c r="J69" i="12"/>
  <c r="P20" i="12"/>
  <c r="K86" i="12"/>
  <c r="N9" i="11"/>
  <c r="C60" i="11"/>
  <c r="J60" i="11"/>
  <c r="M14" i="11"/>
  <c r="M16" i="11"/>
  <c r="L19" i="11"/>
  <c r="N19" i="11"/>
  <c r="M19" i="11"/>
  <c r="L21" i="11"/>
  <c r="O21" i="11"/>
  <c r="N27" i="11"/>
  <c r="M32" i="11"/>
  <c r="M34" i="11"/>
  <c r="L37" i="11"/>
  <c r="N37" i="11"/>
  <c r="M37" i="11"/>
  <c r="L39" i="11"/>
  <c r="O39" i="11"/>
  <c r="L89" i="11"/>
  <c r="E89" i="11"/>
  <c r="F89" i="11" s="1"/>
  <c r="N45" i="11"/>
  <c r="D61" i="11"/>
  <c r="D64" i="11"/>
  <c r="L66" i="11"/>
  <c r="J78" i="11"/>
  <c r="M78" i="11" s="1"/>
  <c r="K79" i="11"/>
  <c r="C84" i="11"/>
  <c r="F84" i="11" s="1"/>
  <c r="J56" i="12"/>
  <c r="C56" i="12"/>
  <c r="P7" i="12"/>
  <c r="L58" i="12"/>
  <c r="E58" i="12"/>
  <c r="J62" i="12"/>
  <c r="M62" i="12" s="1"/>
  <c r="C62" i="12"/>
  <c r="P13" i="12"/>
  <c r="J68" i="12"/>
  <c r="C68" i="12"/>
  <c r="P19" i="12"/>
  <c r="N47" i="12"/>
  <c r="C70" i="12"/>
  <c r="K76" i="12"/>
  <c r="J76" i="12"/>
  <c r="L81" i="12"/>
  <c r="L8" i="11"/>
  <c r="O8" i="11"/>
  <c r="N8" i="11"/>
  <c r="P10" i="11"/>
  <c r="K65" i="11"/>
  <c r="D65" i="11"/>
  <c r="L26" i="11"/>
  <c r="O26" i="11"/>
  <c r="N26" i="11"/>
  <c r="I77" i="11"/>
  <c r="P28" i="11"/>
  <c r="L44" i="11"/>
  <c r="O44" i="11"/>
  <c r="N44" i="11"/>
  <c r="I95" i="11"/>
  <c r="I59" i="11"/>
  <c r="L68" i="11"/>
  <c r="J70" i="11"/>
  <c r="K78" i="11"/>
  <c r="L79" i="11"/>
  <c r="L57" i="12"/>
  <c r="E57" i="12"/>
  <c r="J61" i="12"/>
  <c r="C61" i="12"/>
  <c r="P12" i="12"/>
  <c r="C67" i="12"/>
  <c r="P18" i="12"/>
  <c r="J67" i="12"/>
  <c r="C73" i="12"/>
  <c r="J73" i="12"/>
  <c r="E75" i="12"/>
  <c r="L75" i="12"/>
  <c r="B78" i="12"/>
  <c r="P29" i="12"/>
  <c r="I78" i="12"/>
  <c r="C79" i="12"/>
  <c r="J79" i="12"/>
  <c r="D80" i="12"/>
  <c r="K80" i="12"/>
  <c r="I84" i="12"/>
  <c r="B84" i="12"/>
  <c r="P35" i="12"/>
  <c r="C85" i="12"/>
  <c r="J85" i="12"/>
  <c r="E87" i="12"/>
  <c r="L87" i="12"/>
  <c r="B90" i="12"/>
  <c r="I90" i="12"/>
  <c r="M90" i="12" s="1"/>
  <c r="P41" i="12"/>
  <c r="C91" i="12"/>
  <c r="J91" i="12"/>
  <c r="K92" i="12"/>
  <c r="D92" i="12"/>
  <c r="E93" i="12"/>
  <c r="L93" i="12"/>
  <c r="M8" i="11"/>
  <c r="M10" i="11"/>
  <c r="L13" i="11"/>
  <c r="N13" i="11"/>
  <c r="M13" i="11"/>
  <c r="L15" i="11"/>
  <c r="O15" i="11"/>
  <c r="O16" i="11"/>
  <c r="N21" i="11"/>
  <c r="M26" i="11"/>
  <c r="M28" i="11"/>
  <c r="L78" i="11"/>
  <c r="E78" i="11"/>
  <c r="L31" i="11"/>
  <c r="N31" i="11"/>
  <c r="M31" i="11"/>
  <c r="L33" i="11"/>
  <c r="O33" i="11"/>
  <c r="O34" i="11"/>
  <c r="N39" i="11"/>
  <c r="M44" i="11"/>
  <c r="M46" i="11"/>
  <c r="B59" i="11"/>
  <c r="E67" i="11"/>
  <c r="B77" i="11"/>
  <c r="J89" i="11"/>
  <c r="M89" i="11" s="1"/>
  <c r="J90" i="11"/>
  <c r="L56" i="12"/>
  <c r="E56" i="12"/>
  <c r="C60" i="12"/>
  <c r="F60" i="12" s="1"/>
  <c r="J60" i="12"/>
  <c r="P11" i="12"/>
  <c r="J66" i="12"/>
  <c r="C66" i="12"/>
  <c r="P17" i="12"/>
  <c r="C72" i="12"/>
  <c r="F72" i="12" s="1"/>
  <c r="J72" i="12"/>
  <c r="P23" i="12"/>
  <c r="E62" i="12"/>
  <c r="M64" i="12"/>
  <c r="N10" i="11"/>
  <c r="P11" i="11"/>
  <c r="O13" i="11"/>
  <c r="M15" i="11"/>
  <c r="D67" i="11"/>
  <c r="K67" i="11"/>
  <c r="L20" i="11"/>
  <c r="O20" i="11"/>
  <c r="N20" i="11"/>
  <c r="I71" i="11"/>
  <c r="M71" i="11" s="1"/>
  <c r="B71" i="11"/>
  <c r="F71" i="11" s="1"/>
  <c r="P22" i="11"/>
  <c r="N28" i="11"/>
  <c r="P29" i="11"/>
  <c r="O31" i="11"/>
  <c r="M33" i="11"/>
  <c r="L38" i="11"/>
  <c r="O38" i="11"/>
  <c r="N38" i="11"/>
  <c r="P40" i="11"/>
  <c r="D90" i="11"/>
  <c r="F90" i="11" s="1"/>
  <c r="K90" i="11"/>
  <c r="M90" i="11" s="1"/>
  <c r="N46" i="11"/>
  <c r="F47" i="11"/>
  <c r="I65" i="11"/>
  <c r="K72" i="11"/>
  <c r="F78" i="11"/>
  <c r="K84" i="11"/>
  <c r="M84" i="11" s="1"/>
  <c r="M47" i="12"/>
  <c r="J59" i="12"/>
  <c r="P10" i="12"/>
  <c r="C65" i="12"/>
  <c r="J65" i="12"/>
  <c r="M65" i="12" s="1"/>
  <c r="P16" i="12"/>
  <c r="C71" i="12"/>
  <c r="F71" i="12" s="1"/>
  <c r="J71" i="12"/>
  <c r="P22" i="12"/>
  <c r="I76" i="12"/>
  <c r="M76" i="12" s="1"/>
  <c r="E60" i="12"/>
  <c r="K57" i="12"/>
  <c r="D57" i="12"/>
  <c r="F57" i="12" s="1"/>
  <c r="K58" i="12"/>
  <c r="M58" i="12" s="1"/>
  <c r="D58" i="12"/>
  <c r="D60" i="12"/>
  <c r="D96" i="12" s="1"/>
  <c r="K60" i="12"/>
  <c r="D62" i="12"/>
  <c r="F62" i="12" s="1"/>
  <c r="K62" i="12"/>
  <c r="K63" i="12"/>
  <c r="M63" i="12" s="1"/>
  <c r="D63" i="12"/>
  <c r="K64" i="12"/>
  <c r="D64" i="12"/>
  <c r="D67" i="12"/>
  <c r="K67" i="12"/>
  <c r="K69" i="12"/>
  <c r="D69" i="12"/>
  <c r="D71" i="12"/>
  <c r="K71" i="12"/>
  <c r="M71" i="12" s="1"/>
  <c r="K73" i="12"/>
  <c r="D73" i="12"/>
  <c r="B77" i="12"/>
  <c r="I77" i="12"/>
  <c r="P28" i="12"/>
  <c r="I83" i="12"/>
  <c r="M83" i="12" s="1"/>
  <c r="P34" i="12"/>
  <c r="J84" i="12"/>
  <c r="C84" i="12"/>
  <c r="P40" i="12"/>
  <c r="B95" i="12"/>
  <c r="F95" i="12" s="1"/>
  <c r="I95" i="12"/>
  <c r="M95" i="12" s="1"/>
  <c r="P46" i="12"/>
  <c r="E66" i="12"/>
  <c r="D70" i="12"/>
  <c r="E71" i="12"/>
  <c r="L74" i="12"/>
  <c r="E79" i="12"/>
  <c r="C83" i="12"/>
  <c r="F83" i="12" s="1"/>
  <c r="D84" i="12"/>
  <c r="L86" i="12"/>
  <c r="I89" i="12"/>
  <c r="L90" i="12"/>
  <c r="L64" i="12"/>
  <c r="E64" i="12"/>
  <c r="F64" i="12" s="1"/>
  <c r="E65" i="12"/>
  <c r="L65" i="12"/>
  <c r="E67" i="12"/>
  <c r="L67" i="12"/>
  <c r="E69" i="12"/>
  <c r="L69" i="12"/>
  <c r="L70" i="12"/>
  <c r="M70" i="12" s="1"/>
  <c r="E70" i="12"/>
  <c r="B76" i="12"/>
  <c r="P27" i="12"/>
  <c r="J77" i="12"/>
  <c r="C77" i="12"/>
  <c r="K78" i="12"/>
  <c r="D78" i="12"/>
  <c r="B82" i="12"/>
  <c r="F82" i="12" s="1"/>
  <c r="I82" i="12"/>
  <c r="P33" i="12"/>
  <c r="E85" i="12"/>
  <c r="L85" i="12"/>
  <c r="I88" i="12"/>
  <c r="B88" i="12"/>
  <c r="P39" i="12"/>
  <c r="C89" i="12"/>
  <c r="J89" i="12"/>
  <c r="M60" i="12"/>
  <c r="F65" i="12"/>
  <c r="L73" i="12"/>
  <c r="K85" i="12"/>
  <c r="C90" i="12"/>
  <c r="D91" i="12"/>
  <c r="H2" i="13"/>
  <c r="H3" i="13" s="1"/>
  <c r="B75" i="12"/>
  <c r="I75" i="12"/>
  <c r="P26" i="12"/>
  <c r="L78" i="12"/>
  <c r="E78" i="12"/>
  <c r="I81" i="12"/>
  <c r="M81" i="12" s="1"/>
  <c r="P32" i="12"/>
  <c r="C82" i="12"/>
  <c r="J82" i="12"/>
  <c r="B87" i="12"/>
  <c r="F87" i="12" s="1"/>
  <c r="P38" i="12"/>
  <c r="D89" i="12"/>
  <c r="K89" i="12"/>
  <c r="K61" i="12"/>
  <c r="L63" i="12"/>
  <c r="D68" i="12"/>
  <c r="J88" i="12"/>
  <c r="E91" i="12"/>
  <c r="B79" i="11"/>
  <c r="B74" i="12"/>
  <c r="P25" i="12"/>
  <c r="J75" i="12"/>
  <c r="C75" i="12"/>
  <c r="B80" i="12"/>
  <c r="F80" i="12" s="1"/>
  <c r="I80" i="12"/>
  <c r="P31" i="12"/>
  <c r="I86" i="12"/>
  <c r="P37" i="12"/>
  <c r="L89" i="12"/>
  <c r="P43" i="12"/>
  <c r="I92" i="12"/>
  <c r="K59" i="12"/>
  <c r="K66" i="12"/>
  <c r="E68" i="12"/>
  <c r="L84" i="12"/>
  <c r="I87" i="12"/>
  <c r="M87" i="12" s="1"/>
  <c r="B89" i="12"/>
  <c r="I60" i="11"/>
  <c r="B60" i="11"/>
  <c r="M12" i="11"/>
  <c r="I66" i="11"/>
  <c r="M66" i="11" s="1"/>
  <c r="B66" i="11"/>
  <c r="F66" i="11" s="1"/>
  <c r="M18" i="11"/>
  <c r="I72" i="11"/>
  <c r="M72" i="11" s="1"/>
  <c r="B72" i="11"/>
  <c r="F72" i="11" s="1"/>
  <c r="M24" i="11"/>
  <c r="M30" i="11"/>
  <c r="M36" i="11"/>
  <c r="M42" i="11"/>
  <c r="I56" i="12"/>
  <c r="B56" i="12"/>
  <c r="I57" i="12"/>
  <c r="M57" i="12" s="1"/>
  <c r="L47" i="12"/>
  <c r="I61" i="12"/>
  <c r="M61" i="12" s="1"/>
  <c r="B61" i="12"/>
  <c r="F61" i="12" s="1"/>
  <c r="I66" i="12"/>
  <c r="M66" i="12" s="1"/>
  <c r="B66" i="12"/>
  <c r="I67" i="12"/>
  <c r="B67" i="12"/>
  <c r="I68" i="12"/>
  <c r="M68" i="12" s="1"/>
  <c r="B68" i="12"/>
  <c r="F68" i="12" s="1"/>
  <c r="M69" i="12"/>
  <c r="I73" i="12"/>
  <c r="B73" i="12"/>
  <c r="P24" i="12"/>
  <c r="J74" i="12"/>
  <c r="C74" i="12"/>
  <c r="K75" i="12"/>
  <c r="D75" i="12"/>
  <c r="L76" i="12"/>
  <c r="E76" i="12"/>
  <c r="I79" i="12"/>
  <c r="B79" i="12"/>
  <c r="F79" i="12" s="1"/>
  <c r="P30" i="12"/>
  <c r="J80" i="12"/>
  <c r="C80" i="12"/>
  <c r="K81" i="12"/>
  <c r="D81" i="12"/>
  <c r="F81" i="12" s="1"/>
  <c r="L82" i="12"/>
  <c r="E82" i="12"/>
  <c r="I85" i="12"/>
  <c r="M85" i="12" s="1"/>
  <c r="B85" i="12"/>
  <c r="P36" i="12"/>
  <c r="J86" i="12"/>
  <c r="C86" i="12"/>
  <c r="F86" i="12" s="1"/>
  <c r="K87" i="12"/>
  <c r="D87" i="12"/>
  <c r="L88" i="12"/>
  <c r="E88" i="12"/>
  <c r="I91" i="12"/>
  <c r="M91" i="12" s="1"/>
  <c r="B91" i="12"/>
  <c r="F91" i="12" s="1"/>
  <c r="P42" i="12"/>
  <c r="J92" i="12"/>
  <c r="C92" i="12"/>
  <c r="F92" i="12" s="1"/>
  <c r="K93" i="12"/>
  <c r="D93" i="12"/>
  <c r="L94" i="12"/>
  <c r="E94" i="12"/>
  <c r="F94" i="12" s="1"/>
  <c r="K56" i="12"/>
  <c r="B58" i="12"/>
  <c r="F58" i="12" s="1"/>
  <c r="B59" i="12"/>
  <c r="B70" i="12"/>
  <c r="F70" i="12" s="1"/>
  <c r="L72" i="12"/>
  <c r="M72" i="12" s="1"/>
  <c r="I74" i="12"/>
  <c r="J78" i="12"/>
  <c r="E80" i="12"/>
  <c r="J87" i="12"/>
  <c r="E89" i="12"/>
  <c r="L92" i="12"/>
  <c r="B77" i="13"/>
  <c r="B107" i="13" s="1"/>
  <c r="P45" i="12"/>
  <c r="F2" i="13"/>
  <c r="F3" i="13" s="1"/>
  <c r="D3" i="13"/>
  <c r="B93" i="12"/>
  <c r="F93" i="12" s="1"/>
  <c r="I93" i="12"/>
  <c r="M93" i="12" s="1"/>
  <c r="P44" i="12"/>
  <c r="I94" i="12"/>
  <c r="B69" i="13"/>
  <c r="B63" i="13"/>
  <c r="B57" i="13"/>
  <c r="B51" i="13"/>
  <c r="B136" i="13"/>
  <c r="B137" i="13" s="1"/>
  <c r="B48" i="13"/>
  <c r="B78" i="13" s="1"/>
  <c r="B108" i="13" s="1"/>
  <c r="B55" i="13"/>
  <c r="B62" i="13"/>
  <c r="B70" i="13"/>
  <c r="B49" i="13"/>
  <c r="B56" i="13"/>
  <c r="B64" i="13"/>
  <c r="B71" i="13"/>
  <c r="M56" i="12" l="1"/>
  <c r="F56" i="12"/>
  <c r="B110" i="8"/>
  <c r="P21" i="11"/>
  <c r="B70" i="11"/>
  <c r="I70" i="11"/>
  <c r="M79" i="12"/>
  <c r="M74" i="12"/>
  <c r="F66" i="12"/>
  <c r="B109" i="12"/>
  <c r="F89" i="12"/>
  <c r="M92" i="12"/>
  <c r="M80" i="12"/>
  <c r="F75" i="12"/>
  <c r="I96" i="12"/>
  <c r="I97" i="12" s="1"/>
  <c r="D109" i="12" s="1"/>
  <c r="F77" i="12"/>
  <c r="B110" i="12"/>
  <c r="L87" i="11"/>
  <c r="E87" i="11"/>
  <c r="L83" i="11"/>
  <c r="E83" i="11"/>
  <c r="E64" i="11"/>
  <c r="L64" i="11"/>
  <c r="C57" i="11"/>
  <c r="J57" i="11"/>
  <c r="I93" i="11"/>
  <c r="B93" i="11"/>
  <c r="P44" i="11"/>
  <c r="I57" i="11"/>
  <c r="P8" i="11"/>
  <c r="B57" i="11"/>
  <c r="C96" i="12"/>
  <c r="C97" i="12" s="1"/>
  <c r="C110" i="12" s="1"/>
  <c r="J86" i="11"/>
  <c r="C86" i="11"/>
  <c r="E70" i="11"/>
  <c r="L70" i="11"/>
  <c r="J63" i="11"/>
  <c r="C63" i="11"/>
  <c r="E96" i="12"/>
  <c r="E56" i="11"/>
  <c r="L56" i="11"/>
  <c r="E94" i="11"/>
  <c r="L94" i="11"/>
  <c r="E76" i="11"/>
  <c r="L76" i="11"/>
  <c r="L58" i="11"/>
  <c r="E58" i="11"/>
  <c r="F69" i="10"/>
  <c r="M88" i="10"/>
  <c r="M76" i="10"/>
  <c r="J96" i="10"/>
  <c r="B109" i="10"/>
  <c r="K86" i="8"/>
  <c r="D86" i="8"/>
  <c r="D68" i="8"/>
  <c r="K68" i="8"/>
  <c r="B87" i="7"/>
  <c r="F87" i="7" s="1"/>
  <c r="I87" i="7"/>
  <c r="M87" i="7" s="1"/>
  <c r="P38" i="7"/>
  <c r="F57" i="9"/>
  <c r="M87" i="9"/>
  <c r="L92" i="8"/>
  <c r="E92" i="8"/>
  <c r="E88" i="8"/>
  <c r="L88" i="8"/>
  <c r="D71" i="8"/>
  <c r="K71" i="8"/>
  <c r="J63" i="8"/>
  <c r="C63" i="8"/>
  <c r="J57" i="8"/>
  <c r="C57" i="8"/>
  <c r="F94" i="9"/>
  <c r="M88" i="9"/>
  <c r="M64" i="9"/>
  <c r="M77" i="8"/>
  <c r="D81" i="8"/>
  <c r="K81" i="8"/>
  <c r="E69" i="8"/>
  <c r="L69" i="8"/>
  <c r="M71" i="9"/>
  <c r="M65" i="9"/>
  <c r="P40" i="8"/>
  <c r="B89" i="8"/>
  <c r="I89" i="8"/>
  <c r="C82" i="8"/>
  <c r="J82" i="8"/>
  <c r="P22" i="8"/>
  <c r="B71" i="8"/>
  <c r="I71" i="8"/>
  <c r="C64" i="8"/>
  <c r="J64" i="8"/>
  <c r="C58" i="8"/>
  <c r="J58" i="8"/>
  <c r="F90" i="9"/>
  <c r="M84" i="9"/>
  <c r="D80" i="8"/>
  <c r="K80" i="8"/>
  <c r="M67" i="9"/>
  <c r="F61" i="9"/>
  <c r="I80" i="8"/>
  <c r="B80" i="8"/>
  <c r="P31" i="8"/>
  <c r="L64" i="8"/>
  <c r="E64" i="8"/>
  <c r="K84" i="7"/>
  <c r="D84" i="7"/>
  <c r="B79" i="7"/>
  <c r="F79" i="7" s="1"/>
  <c r="P30" i="7"/>
  <c r="I79" i="7"/>
  <c r="M79" i="7" s="1"/>
  <c r="J72" i="7"/>
  <c r="C72" i="7"/>
  <c r="D64" i="7"/>
  <c r="K64" i="7"/>
  <c r="B60" i="5"/>
  <c r="F60" i="5" s="1"/>
  <c r="P11" i="5"/>
  <c r="P47" i="5" s="1"/>
  <c r="I60" i="5"/>
  <c r="E95" i="7"/>
  <c r="L95" i="7"/>
  <c r="J59" i="7"/>
  <c r="C59" i="7"/>
  <c r="M47" i="7"/>
  <c r="L91" i="7"/>
  <c r="E91" i="7"/>
  <c r="I85" i="7"/>
  <c r="P36" i="7"/>
  <c r="B85" i="7"/>
  <c r="I70" i="7"/>
  <c r="B70" i="7"/>
  <c r="P21" i="7"/>
  <c r="C95" i="6"/>
  <c r="J95" i="6"/>
  <c r="F86" i="7"/>
  <c r="K78" i="7"/>
  <c r="D78" i="7"/>
  <c r="D58" i="7"/>
  <c r="K58" i="7"/>
  <c r="J89" i="7"/>
  <c r="C89" i="7"/>
  <c r="J71" i="7"/>
  <c r="C71" i="7"/>
  <c r="J90" i="6"/>
  <c r="C90" i="6"/>
  <c r="P28" i="6"/>
  <c r="B77" i="6"/>
  <c r="I77" i="6"/>
  <c r="J64" i="6"/>
  <c r="C64" i="6"/>
  <c r="K91" i="5"/>
  <c r="D91" i="5"/>
  <c r="I75" i="5"/>
  <c r="B75" i="5"/>
  <c r="P26" i="5"/>
  <c r="E62" i="5"/>
  <c r="L62" i="5"/>
  <c r="B86" i="4"/>
  <c r="F86" i="4" s="1"/>
  <c r="I86" i="4"/>
  <c r="M86" i="4" s="1"/>
  <c r="P37" i="4"/>
  <c r="E81" i="6"/>
  <c r="L81" i="6"/>
  <c r="L77" i="6"/>
  <c r="E77" i="6"/>
  <c r="P21" i="6"/>
  <c r="B70" i="6"/>
  <c r="I70" i="6"/>
  <c r="J65" i="6"/>
  <c r="C65" i="6"/>
  <c r="D59" i="6"/>
  <c r="K59" i="6"/>
  <c r="N47" i="6"/>
  <c r="B91" i="5"/>
  <c r="I91" i="5"/>
  <c r="P42" i="5"/>
  <c r="I86" i="5"/>
  <c r="B86" i="5"/>
  <c r="P37" i="5"/>
  <c r="C73" i="5"/>
  <c r="J73" i="5"/>
  <c r="C63" i="5"/>
  <c r="J63" i="5"/>
  <c r="D94" i="4"/>
  <c r="K94" i="4"/>
  <c r="P45" i="4"/>
  <c r="K70" i="6"/>
  <c r="D70" i="6"/>
  <c r="J68" i="5"/>
  <c r="C68" i="5"/>
  <c r="L87" i="6"/>
  <c r="E87" i="6"/>
  <c r="K83" i="6"/>
  <c r="D83" i="6"/>
  <c r="P29" i="6"/>
  <c r="B78" i="6"/>
  <c r="I78" i="6"/>
  <c r="D81" i="5"/>
  <c r="K81" i="5"/>
  <c r="I61" i="5"/>
  <c r="P12" i="5"/>
  <c r="B61" i="5"/>
  <c r="P9" i="5"/>
  <c r="I58" i="5"/>
  <c r="B58" i="5"/>
  <c r="I89" i="6"/>
  <c r="B89" i="6"/>
  <c r="P40" i="6"/>
  <c r="P22" i="6"/>
  <c r="B71" i="6"/>
  <c r="I71" i="6"/>
  <c r="C74" i="5"/>
  <c r="J74" i="5"/>
  <c r="K56" i="5"/>
  <c r="D56" i="5"/>
  <c r="F92" i="6"/>
  <c r="P38" i="6"/>
  <c r="I87" i="6"/>
  <c r="B87" i="6"/>
  <c r="M79" i="6"/>
  <c r="K71" i="6"/>
  <c r="D71" i="6"/>
  <c r="F66" i="6"/>
  <c r="M56" i="6"/>
  <c r="J87" i="4"/>
  <c r="C87" i="4"/>
  <c r="K69" i="4"/>
  <c r="D69" i="4"/>
  <c r="J91" i="3"/>
  <c r="C91" i="3"/>
  <c r="J85" i="3"/>
  <c r="C85" i="3"/>
  <c r="J79" i="3"/>
  <c r="C79" i="3"/>
  <c r="J73" i="3"/>
  <c r="C73" i="3"/>
  <c r="J67" i="3"/>
  <c r="C67" i="3"/>
  <c r="J61" i="3"/>
  <c r="C61" i="3"/>
  <c r="J91" i="2"/>
  <c r="M91" i="2" s="1"/>
  <c r="C91" i="2"/>
  <c r="F91" i="2" s="1"/>
  <c r="P42" i="2"/>
  <c r="J73" i="2"/>
  <c r="M73" i="2" s="1"/>
  <c r="C73" i="2"/>
  <c r="F73" i="2" s="1"/>
  <c r="P24" i="2"/>
  <c r="I77" i="4"/>
  <c r="B77" i="4"/>
  <c r="P28" i="4"/>
  <c r="E57" i="4"/>
  <c r="L57" i="4"/>
  <c r="D83" i="3"/>
  <c r="K83" i="3"/>
  <c r="D65" i="3"/>
  <c r="K65" i="3"/>
  <c r="C86" i="2"/>
  <c r="J86" i="2"/>
  <c r="P37" i="2"/>
  <c r="I88" i="4"/>
  <c r="B88" i="4"/>
  <c r="P39" i="4"/>
  <c r="E78" i="4"/>
  <c r="L78" i="4"/>
  <c r="C59" i="4"/>
  <c r="J59" i="4"/>
  <c r="M47" i="4"/>
  <c r="E90" i="3"/>
  <c r="L90" i="3"/>
  <c r="L84" i="3"/>
  <c r="E84" i="3"/>
  <c r="E78" i="3"/>
  <c r="L78" i="3"/>
  <c r="E72" i="3"/>
  <c r="L72" i="3"/>
  <c r="E66" i="3"/>
  <c r="L66" i="3"/>
  <c r="E60" i="3"/>
  <c r="L60" i="3"/>
  <c r="J70" i="4"/>
  <c r="C70" i="4"/>
  <c r="K60" i="4"/>
  <c r="D60" i="4"/>
  <c r="D87" i="3"/>
  <c r="K87" i="3"/>
  <c r="D69" i="3"/>
  <c r="K69" i="3"/>
  <c r="B93" i="4"/>
  <c r="I93" i="4"/>
  <c r="P44" i="4"/>
  <c r="D63" i="4"/>
  <c r="K63" i="4"/>
  <c r="I90" i="3"/>
  <c r="B90" i="3"/>
  <c r="P41" i="3"/>
  <c r="I81" i="3"/>
  <c r="P32" i="3"/>
  <c r="B81" i="3"/>
  <c r="I72" i="3"/>
  <c r="B72" i="3"/>
  <c r="P23" i="3"/>
  <c r="I63" i="3"/>
  <c r="B63" i="3"/>
  <c r="P14" i="3"/>
  <c r="M91" i="4"/>
  <c r="J76" i="4"/>
  <c r="C76" i="4"/>
  <c r="K58" i="4"/>
  <c r="D58" i="4"/>
  <c r="C94" i="2"/>
  <c r="J94" i="2"/>
  <c r="C76" i="2"/>
  <c r="J76" i="2"/>
  <c r="B63" i="2"/>
  <c r="I63" i="2"/>
  <c r="P14" i="2"/>
  <c r="K75" i="1"/>
  <c r="D75" i="1"/>
  <c r="K57" i="1"/>
  <c r="D57" i="1"/>
  <c r="D82" i="2"/>
  <c r="K82" i="2"/>
  <c r="D76" i="2"/>
  <c r="K76" i="2"/>
  <c r="D70" i="2"/>
  <c r="K70" i="2"/>
  <c r="P9" i="2"/>
  <c r="B58" i="2"/>
  <c r="I58" i="2"/>
  <c r="I87" i="1"/>
  <c r="P38" i="1"/>
  <c r="B87" i="1"/>
  <c r="I78" i="1"/>
  <c r="P29" i="1"/>
  <c r="B78" i="1"/>
  <c r="L64" i="1"/>
  <c r="E64" i="1"/>
  <c r="D70" i="1"/>
  <c r="K70" i="1"/>
  <c r="J79" i="1"/>
  <c r="C79" i="1"/>
  <c r="E88" i="2"/>
  <c r="L88" i="2"/>
  <c r="L76" i="1"/>
  <c r="E76" i="1"/>
  <c r="I66" i="1"/>
  <c r="P17" i="1"/>
  <c r="B66" i="1"/>
  <c r="D58" i="1"/>
  <c r="K58" i="1"/>
  <c r="J70" i="1"/>
  <c r="C70" i="1"/>
  <c r="I67" i="1"/>
  <c r="B67" i="1"/>
  <c r="P18" i="1"/>
  <c r="D93" i="2"/>
  <c r="K93" i="2"/>
  <c r="C87" i="2"/>
  <c r="J87" i="2"/>
  <c r="K83" i="2"/>
  <c r="D83" i="2"/>
  <c r="B69" i="2"/>
  <c r="I69" i="2"/>
  <c r="P20" i="2"/>
  <c r="K62" i="2"/>
  <c r="D62" i="2"/>
  <c r="I91" i="1"/>
  <c r="B91" i="1"/>
  <c r="P42" i="1"/>
  <c r="C82" i="1"/>
  <c r="J82" i="1"/>
  <c r="E62" i="1"/>
  <c r="L62" i="1"/>
  <c r="L95" i="2"/>
  <c r="E95" i="2"/>
  <c r="L89" i="2"/>
  <c r="E89" i="2"/>
  <c r="L83" i="2"/>
  <c r="E83" i="2"/>
  <c r="L77" i="2"/>
  <c r="E77" i="2"/>
  <c r="L71" i="2"/>
  <c r="E71" i="2"/>
  <c r="P43" i="1"/>
  <c r="B92" i="1"/>
  <c r="I92" i="1"/>
  <c r="I83" i="1"/>
  <c r="B83" i="1"/>
  <c r="P34" i="1"/>
  <c r="B77" i="1"/>
  <c r="I77" i="1"/>
  <c r="P28" i="1"/>
  <c r="B68" i="1"/>
  <c r="I68" i="1"/>
  <c r="P19" i="1"/>
  <c r="B64" i="11"/>
  <c r="P15" i="11"/>
  <c r="I64" i="11"/>
  <c r="B111" i="12"/>
  <c r="D97" i="12"/>
  <c r="C111" i="12" s="1"/>
  <c r="K86" i="11"/>
  <c r="D86" i="11"/>
  <c r="L96" i="12"/>
  <c r="D81" i="11"/>
  <c r="K81" i="11"/>
  <c r="P45" i="11"/>
  <c r="I94" i="11"/>
  <c r="B94" i="11"/>
  <c r="P27" i="11"/>
  <c r="I76" i="11"/>
  <c r="B76" i="11"/>
  <c r="P9" i="11"/>
  <c r="B58" i="11"/>
  <c r="I58" i="11"/>
  <c r="I96" i="10"/>
  <c r="I97" i="10" s="1"/>
  <c r="D109" i="10" s="1"/>
  <c r="M59" i="10"/>
  <c r="F60" i="10"/>
  <c r="C83" i="8"/>
  <c r="J83" i="8"/>
  <c r="C65" i="8"/>
  <c r="J65" i="8"/>
  <c r="I81" i="7"/>
  <c r="M81" i="7" s="1"/>
  <c r="B81" i="7"/>
  <c r="F81" i="7" s="1"/>
  <c r="P32" i="7"/>
  <c r="I86" i="8"/>
  <c r="B86" i="8"/>
  <c r="P37" i="8"/>
  <c r="C76" i="8"/>
  <c r="J76" i="8"/>
  <c r="K70" i="8"/>
  <c r="D70" i="8"/>
  <c r="D62" i="8"/>
  <c r="K62" i="8"/>
  <c r="D56" i="8"/>
  <c r="K56" i="8"/>
  <c r="F82" i="9"/>
  <c r="B110" i="9"/>
  <c r="J89" i="8"/>
  <c r="C89" i="8"/>
  <c r="P27" i="8"/>
  <c r="B76" i="8"/>
  <c r="I76" i="8"/>
  <c r="P38" i="8"/>
  <c r="B87" i="8"/>
  <c r="I87" i="8"/>
  <c r="E80" i="8"/>
  <c r="L80" i="8"/>
  <c r="P20" i="8"/>
  <c r="B69" i="8"/>
  <c r="I69" i="8"/>
  <c r="D63" i="8"/>
  <c r="K63" i="8"/>
  <c r="K57" i="8"/>
  <c r="D57" i="8"/>
  <c r="M95" i="8"/>
  <c r="J87" i="8"/>
  <c r="C87" i="8"/>
  <c r="P15" i="8"/>
  <c r="I64" i="8"/>
  <c r="B64" i="8"/>
  <c r="J80" i="8"/>
  <c r="C80" i="8"/>
  <c r="D61" i="8"/>
  <c r="K61" i="8"/>
  <c r="I82" i="7"/>
  <c r="B82" i="7"/>
  <c r="P33" i="7"/>
  <c r="B77" i="7"/>
  <c r="I77" i="7"/>
  <c r="P28" i="7"/>
  <c r="L67" i="7"/>
  <c r="E67" i="7"/>
  <c r="B61" i="7"/>
  <c r="F61" i="7" s="1"/>
  <c r="P12" i="7"/>
  <c r="I61" i="7"/>
  <c r="M61" i="7" s="1"/>
  <c r="P41" i="5"/>
  <c r="B90" i="5"/>
  <c r="F90" i="5" s="1"/>
  <c r="I90" i="5"/>
  <c r="M90" i="5" s="1"/>
  <c r="O47" i="5"/>
  <c r="E59" i="5"/>
  <c r="L59" i="5"/>
  <c r="D95" i="7"/>
  <c r="K95" i="7"/>
  <c r="C85" i="7"/>
  <c r="J85" i="7"/>
  <c r="B72" i="7"/>
  <c r="P23" i="7"/>
  <c r="I72" i="7"/>
  <c r="O47" i="7"/>
  <c r="L59" i="7"/>
  <c r="E59" i="7"/>
  <c r="E90" i="7"/>
  <c r="L90" i="7"/>
  <c r="I83" i="7"/>
  <c r="P34" i="7"/>
  <c r="B83" i="7"/>
  <c r="C70" i="7"/>
  <c r="J70" i="7"/>
  <c r="J83" i="7"/>
  <c r="C83" i="7"/>
  <c r="P42" i="7"/>
  <c r="B91" i="7"/>
  <c r="I91" i="7"/>
  <c r="I76" i="7"/>
  <c r="B76" i="7"/>
  <c r="P27" i="7"/>
  <c r="E89" i="7"/>
  <c r="L89" i="7"/>
  <c r="E71" i="7"/>
  <c r="L71" i="7"/>
  <c r="E88" i="6"/>
  <c r="L88" i="6"/>
  <c r="K75" i="6"/>
  <c r="D75" i="6"/>
  <c r="K64" i="6"/>
  <c r="D64" i="6"/>
  <c r="K73" i="5"/>
  <c r="D73" i="5"/>
  <c r="I57" i="5"/>
  <c r="B57" i="5"/>
  <c r="P8" i="5"/>
  <c r="I80" i="4"/>
  <c r="M80" i="4" s="1"/>
  <c r="B80" i="4"/>
  <c r="F80" i="4" s="1"/>
  <c r="P31" i="4"/>
  <c r="P26" i="6"/>
  <c r="I75" i="6"/>
  <c r="B75" i="6"/>
  <c r="E63" i="6"/>
  <c r="L63" i="6"/>
  <c r="C91" i="5"/>
  <c r="J91" i="5"/>
  <c r="C81" i="5"/>
  <c r="F81" i="5" s="1"/>
  <c r="J81" i="5"/>
  <c r="L73" i="5"/>
  <c r="E73" i="5"/>
  <c r="D58" i="5"/>
  <c r="K58" i="5"/>
  <c r="P46" i="6"/>
  <c r="D68" i="5"/>
  <c r="K68" i="5"/>
  <c r="J58" i="5"/>
  <c r="C58" i="5"/>
  <c r="L83" i="6"/>
  <c r="E83" i="6"/>
  <c r="P27" i="6"/>
  <c r="I76" i="6"/>
  <c r="B76" i="6"/>
  <c r="C71" i="6"/>
  <c r="J71" i="6"/>
  <c r="E81" i="5"/>
  <c r="L81" i="5"/>
  <c r="M81" i="5" s="1"/>
  <c r="P27" i="5"/>
  <c r="I76" i="5"/>
  <c r="B76" i="5"/>
  <c r="C61" i="5"/>
  <c r="J61" i="5"/>
  <c r="B56" i="5"/>
  <c r="I56" i="5"/>
  <c r="P7" i="5"/>
  <c r="D87" i="6"/>
  <c r="K87" i="6"/>
  <c r="D69" i="6"/>
  <c r="K69" i="6"/>
  <c r="K74" i="5"/>
  <c r="D74" i="5"/>
  <c r="L56" i="5"/>
  <c r="E56" i="5"/>
  <c r="C87" i="6"/>
  <c r="J87" i="6"/>
  <c r="F79" i="6"/>
  <c r="L71" i="6"/>
  <c r="E71" i="6"/>
  <c r="M66" i="6"/>
  <c r="D87" i="5"/>
  <c r="K87" i="5"/>
  <c r="D69" i="5"/>
  <c r="K69" i="5"/>
  <c r="P35" i="4"/>
  <c r="B84" i="4"/>
  <c r="F84" i="4" s="1"/>
  <c r="I84" i="4"/>
  <c r="M84" i="4" s="1"/>
  <c r="D77" i="4"/>
  <c r="K77" i="4"/>
  <c r="J69" i="4"/>
  <c r="C69" i="4"/>
  <c r="L95" i="3"/>
  <c r="E95" i="3"/>
  <c r="L89" i="3"/>
  <c r="E89" i="3"/>
  <c r="L83" i="3"/>
  <c r="E83" i="3"/>
  <c r="E77" i="3"/>
  <c r="L77" i="3"/>
  <c r="L71" i="3"/>
  <c r="E71" i="3"/>
  <c r="E65" i="3"/>
  <c r="L65" i="3"/>
  <c r="E59" i="3"/>
  <c r="L59" i="3"/>
  <c r="O47" i="3"/>
  <c r="K80" i="2"/>
  <c r="D80" i="2"/>
  <c r="J61" i="2"/>
  <c r="C61" i="2"/>
  <c r="F61" i="2" s="1"/>
  <c r="P12" i="2"/>
  <c r="E75" i="4"/>
  <c r="L75" i="4"/>
  <c r="K80" i="3"/>
  <c r="D80" i="3"/>
  <c r="K62" i="3"/>
  <c r="D62" i="3"/>
  <c r="J80" i="2"/>
  <c r="C80" i="2"/>
  <c r="P31" i="2"/>
  <c r="E77" i="4"/>
  <c r="L77" i="4"/>
  <c r="P8" i="4"/>
  <c r="I57" i="4"/>
  <c r="B57" i="4"/>
  <c r="I95" i="3"/>
  <c r="B95" i="3"/>
  <c r="P46" i="3"/>
  <c r="I89" i="3"/>
  <c r="B89" i="3"/>
  <c r="P40" i="3"/>
  <c r="B83" i="3"/>
  <c r="I83" i="3"/>
  <c r="P34" i="3"/>
  <c r="I77" i="3"/>
  <c r="B77" i="3"/>
  <c r="P28" i="3"/>
  <c r="B71" i="3"/>
  <c r="I71" i="3"/>
  <c r="P22" i="3"/>
  <c r="B65" i="3"/>
  <c r="I65" i="3"/>
  <c r="P16" i="3"/>
  <c r="I59" i="3"/>
  <c r="B59" i="3"/>
  <c r="L47" i="3"/>
  <c r="P10" i="3"/>
  <c r="D90" i="4"/>
  <c r="K90" i="4"/>
  <c r="K84" i="3"/>
  <c r="D84" i="3"/>
  <c r="K66" i="3"/>
  <c r="D66" i="3"/>
  <c r="D93" i="4"/>
  <c r="K93" i="4"/>
  <c r="L83" i="4"/>
  <c r="E83" i="4"/>
  <c r="C63" i="4"/>
  <c r="J63" i="4"/>
  <c r="J90" i="3"/>
  <c r="C90" i="3"/>
  <c r="C81" i="3"/>
  <c r="J81" i="3"/>
  <c r="C72" i="3"/>
  <c r="J72" i="3"/>
  <c r="C63" i="3"/>
  <c r="J63" i="3"/>
  <c r="L58" i="4"/>
  <c r="E58" i="4"/>
  <c r="C58" i="2"/>
  <c r="J58" i="2"/>
  <c r="D90" i="1"/>
  <c r="K90" i="1"/>
  <c r="D72" i="1"/>
  <c r="K72" i="1"/>
  <c r="E82" i="2"/>
  <c r="L82" i="2"/>
  <c r="L76" i="2"/>
  <c r="E76" i="2"/>
  <c r="E70" i="2"/>
  <c r="L70" i="2"/>
  <c r="C56" i="2"/>
  <c r="J56" i="2"/>
  <c r="J87" i="1"/>
  <c r="C87" i="1"/>
  <c r="J78" i="1"/>
  <c r="C78" i="1"/>
  <c r="I63" i="1"/>
  <c r="B63" i="1"/>
  <c r="P14" i="1"/>
  <c r="D67" i="1"/>
  <c r="K67" i="1"/>
  <c r="E71" i="1"/>
  <c r="L71" i="1"/>
  <c r="P39" i="2"/>
  <c r="B88" i="2"/>
  <c r="I88" i="2"/>
  <c r="L73" i="1"/>
  <c r="E73" i="1"/>
  <c r="J66" i="1"/>
  <c r="C66" i="1"/>
  <c r="I85" i="1"/>
  <c r="B85" i="1"/>
  <c r="P36" i="1"/>
  <c r="E65" i="1"/>
  <c r="L65" i="1"/>
  <c r="D59" i="2"/>
  <c r="N47" i="2"/>
  <c r="K59" i="2"/>
  <c r="J67" i="1"/>
  <c r="C67" i="1"/>
  <c r="L93" i="2"/>
  <c r="E93" i="2"/>
  <c r="K87" i="2"/>
  <c r="D87" i="2"/>
  <c r="C81" i="2"/>
  <c r="J81" i="2"/>
  <c r="K77" i="2"/>
  <c r="D77" i="2"/>
  <c r="B62" i="2"/>
  <c r="I62" i="2"/>
  <c r="P13" i="2"/>
  <c r="C91" i="1"/>
  <c r="J91" i="1"/>
  <c r="L77" i="1"/>
  <c r="E77" i="1"/>
  <c r="O47" i="1"/>
  <c r="E59" i="1"/>
  <c r="L59" i="1"/>
  <c r="J83" i="2"/>
  <c r="C83" i="2"/>
  <c r="P46" i="2"/>
  <c r="I95" i="2"/>
  <c r="B95" i="2"/>
  <c r="I89" i="2"/>
  <c r="B89" i="2"/>
  <c r="P40" i="2"/>
  <c r="P34" i="2"/>
  <c r="I83" i="2"/>
  <c r="B83" i="2"/>
  <c r="F83" i="2" s="1"/>
  <c r="P28" i="2"/>
  <c r="I77" i="2"/>
  <c r="B77" i="2"/>
  <c r="P22" i="2"/>
  <c r="I71" i="2"/>
  <c r="B71" i="2"/>
  <c r="J92" i="1"/>
  <c r="C92" i="1"/>
  <c r="C83" i="1"/>
  <c r="J83" i="1"/>
  <c r="C77" i="1"/>
  <c r="J77" i="1"/>
  <c r="J68" i="1"/>
  <c r="C68" i="1"/>
  <c r="D95" i="11"/>
  <c r="K95" i="11"/>
  <c r="B87" i="11"/>
  <c r="I87" i="11"/>
  <c r="P38" i="11"/>
  <c r="J82" i="11"/>
  <c r="C82" i="11"/>
  <c r="J64" i="11"/>
  <c r="C64" i="11"/>
  <c r="B82" i="11"/>
  <c r="P33" i="11"/>
  <c r="I82" i="11"/>
  <c r="C77" i="11"/>
  <c r="F77" i="11" s="1"/>
  <c r="J77" i="11"/>
  <c r="M77" i="11" s="1"/>
  <c r="J62" i="11"/>
  <c r="C62" i="11"/>
  <c r="P46" i="11"/>
  <c r="I86" i="11"/>
  <c r="M86" i="11" s="1"/>
  <c r="B86" i="11"/>
  <c r="F86" i="11" s="1"/>
  <c r="P37" i="11"/>
  <c r="C68" i="11"/>
  <c r="J68" i="11"/>
  <c r="J94" i="11"/>
  <c r="C94" i="11"/>
  <c r="L81" i="11"/>
  <c r="E81" i="11"/>
  <c r="D63" i="11"/>
  <c r="K63" i="11"/>
  <c r="J92" i="11"/>
  <c r="C92" i="11"/>
  <c r="J74" i="11"/>
  <c r="C74" i="11"/>
  <c r="C56" i="11"/>
  <c r="J56" i="11"/>
  <c r="M77" i="10"/>
  <c r="L97" i="9"/>
  <c r="D112" i="9" s="1"/>
  <c r="E97" i="9"/>
  <c r="C112" i="9" s="1"/>
  <c r="B112" i="9"/>
  <c r="D96" i="10"/>
  <c r="D97" i="10" s="1"/>
  <c r="C111" i="10" s="1"/>
  <c r="E96" i="9"/>
  <c r="F82" i="10"/>
  <c r="B96" i="10"/>
  <c r="B97" i="10" s="1"/>
  <c r="C109" i="10" s="1"/>
  <c r="F59" i="10"/>
  <c r="F90" i="10"/>
  <c r="B111" i="10"/>
  <c r="F61" i="10"/>
  <c r="E81" i="8"/>
  <c r="L81" i="8"/>
  <c r="I62" i="8"/>
  <c r="M62" i="8" s="1"/>
  <c r="B62" i="8"/>
  <c r="P13" i="8"/>
  <c r="B75" i="7"/>
  <c r="F75" i="7" s="1"/>
  <c r="I75" i="7"/>
  <c r="M75" i="7" s="1"/>
  <c r="P26" i="7"/>
  <c r="M63" i="9"/>
  <c r="J86" i="8"/>
  <c r="C86" i="8"/>
  <c r="L74" i="8"/>
  <c r="E74" i="8"/>
  <c r="E70" i="8"/>
  <c r="L70" i="8"/>
  <c r="E62" i="8"/>
  <c r="L62" i="8"/>
  <c r="L56" i="8"/>
  <c r="E56" i="8"/>
  <c r="F88" i="9"/>
  <c r="M76" i="9"/>
  <c r="J96" i="9"/>
  <c r="J97" i="9" s="1"/>
  <c r="D110" i="9" s="1"/>
  <c r="F95" i="8"/>
  <c r="L87" i="8"/>
  <c r="E87" i="8"/>
  <c r="D74" i="8"/>
  <c r="K74" i="8"/>
  <c r="F89" i="9"/>
  <c r="F59" i="9"/>
  <c r="B96" i="9"/>
  <c r="K94" i="8"/>
  <c r="D94" i="8"/>
  <c r="K76" i="8"/>
  <c r="D76" i="8"/>
  <c r="E63" i="8"/>
  <c r="L63" i="8"/>
  <c r="E57" i="8"/>
  <c r="L57" i="8"/>
  <c r="M72" i="9"/>
  <c r="M60" i="9"/>
  <c r="K87" i="8"/>
  <c r="D87" i="8"/>
  <c r="P12" i="8"/>
  <c r="B61" i="8"/>
  <c r="I61" i="8"/>
  <c r="F85" i="9"/>
  <c r="F90" i="8"/>
  <c r="L61" i="8"/>
  <c r="E61" i="8"/>
  <c r="C82" i="7"/>
  <c r="J82" i="7"/>
  <c r="E66" i="7"/>
  <c r="L66" i="7"/>
  <c r="B59" i="7"/>
  <c r="I59" i="7"/>
  <c r="L47" i="7"/>
  <c r="P10" i="7"/>
  <c r="B84" i="5"/>
  <c r="F84" i="5" s="1"/>
  <c r="I84" i="5"/>
  <c r="M84" i="5" s="1"/>
  <c r="P35" i="5"/>
  <c r="J77" i="7"/>
  <c r="C77" i="7"/>
  <c r="L70" i="7"/>
  <c r="E70" i="7"/>
  <c r="K90" i="7"/>
  <c r="D90" i="7"/>
  <c r="C78" i="7"/>
  <c r="J78" i="7"/>
  <c r="M78" i="7" s="1"/>
  <c r="K70" i="7"/>
  <c r="D70" i="7"/>
  <c r="E83" i="7"/>
  <c r="L83" i="7"/>
  <c r="C73" i="7"/>
  <c r="J73" i="7"/>
  <c r="I94" i="7"/>
  <c r="B94" i="7"/>
  <c r="P45" i="7"/>
  <c r="B89" i="7"/>
  <c r="F89" i="7" s="1"/>
  <c r="I89" i="7"/>
  <c r="M89" i="7" s="1"/>
  <c r="P40" i="7"/>
  <c r="C76" i="7"/>
  <c r="J76" i="7"/>
  <c r="L60" i="7"/>
  <c r="E60" i="7"/>
  <c r="E93" i="6"/>
  <c r="L93" i="6"/>
  <c r="D89" i="7"/>
  <c r="K89" i="7"/>
  <c r="K71" i="7"/>
  <c r="D71" i="7"/>
  <c r="J82" i="6"/>
  <c r="M82" i="6" s="1"/>
  <c r="C82" i="6"/>
  <c r="F82" i="6" s="1"/>
  <c r="J88" i="5"/>
  <c r="C88" i="5"/>
  <c r="L94" i="4"/>
  <c r="E94" i="4"/>
  <c r="B74" i="4"/>
  <c r="F74" i="4" s="1"/>
  <c r="I74" i="4"/>
  <c r="M74" i="4" s="1"/>
  <c r="P25" i="4"/>
  <c r="F80" i="6"/>
  <c r="J75" i="6"/>
  <c r="C75" i="6"/>
  <c r="L59" i="6"/>
  <c r="E59" i="6"/>
  <c r="O47" i="6"/>
  <c r="E91" i="5"/>
  <c r="L91" i="5"/>
  <c r="D76" i="5"/>
  <c r="K76" i="5"/>
  <c r="K57" i="5"/>
  <c r="D57" i="5"/>
  <c r="C86" i="5"/>
  <c r="J86" i="5"/>
  <c r="E68" i="5"/>
  <c r="L68" i="5"/>
  <c r="M91" i="6"/>
  <c r="F86" i="6"/>
  <c r="P32" i="6"/>
  <c r="I81" i="6"/>
  <c r="B81" i="6"/>
  <c r="E69" i="6"/>
  <c r="L69" i="6"/>
  <c r="K65" i="6"/>
  <c r="D65" i="6"/>
  <c r="P11" i="6"/>
  <c r="B60" i="6"/>
  <c r="I60" i="6"/>
  <c r="P45" i="5"/>
  <c r="I94" i="5"/>
  <c r="B94" i="5"/>
  <c r="I79" i="5"/>
  <c r="P30" i="5"/>
  <c r="B79" i="5"/>
  <c r="B74" i="5"/>
  <c r="P25" i="5"/>
  <c r="I74" i="5"/>
  <c r="M74" i="5" s="1"/>
  <c r="E61" i="5"/>
  <c r="L61" i="5"/>
  <c r="J76" i="6"/>
  <c r="C76" i="6"/>
  <c r="J58" i="6"/>
  <c r="C58" i="6"/>
  <c r="C92" i="5"/>
  <c r="J92" i="5"/>
  <c r="L74" i="5"/>
  <c r="E74" i="5"/>
  <c r="M47" i="5"/>
  <c r="P45" i="6"/>
  <c r="B94" i="6"/>
  <c r="I94" i="6"/>
  <c r="F74" i="6"/>
  <c r="P20" i="6"/>
  <c r="I69" i="6"/>
  <c r="B69" i="6"/>
  <c r="F61" i="6"/>
  <c r="M89" i="5"/>
  <c r="L87" i="5"/>
  <c r="E87" i="5"/>
  <c r="L69" i="5"/>
  <c r="E69" i="5"/>
  <c r="E89" i="4"/>
  <c r="L89" i="4"/>
  <c r="I82" i="4"/>
  <c r="B82" i="4"/>
  <c r="P33" i="4"/>
  <c r="L72" i="4"/>
  <c r="E72" i="4"/>
  <c r="P17" i="4"/>
  <c r="B66" i="4"/>
  <c r="F66" i="4" s="1"/>
  <c r="I66" i="4"/>
  <c r="M66" i="4" s="1"/>
  <c r="N47" i="4"/>
  <c r="D59" i="4"/>
  <c r="K59" i="4"/>
  <c r="B94" i="3"/>
  <c r="P45" i="3"/>
  <c r="I94" i="3"/>
  <c r="B88" i="3"/>
  <c r="I88" i="3"/>
  <c r="P39" i="3"/>
  <c r="B82" i="3"/>
  <c r="P33" i="3"/>
  <c r="I82" i="3"/>
  <c r="B76" i="3"/>
  <c r="I76" i="3"/>
  <c r="P27" i="3"/>
  <c r="B70" i="3"/>
  <c r="I70" i="3"/>
  <c r="P21" i="3"/>
  <c r="I64" i="3"/>
  <c r="P15" i="3"/>
  <c r="B64" i="3"/>
  <c r="I58" i="3"/>
  <c r="P9" i="3"/>
  <c r="B58" i="3"/>
  <c r="J79" i="2"/>
  <c r="M79" i="2" s="1"/>
  <c r="C79" i="2"/>
  <c r="F79" i="2" s="1"/>
  <c r="P30" i="2"/>
  <c r="K64" i="4"/>
  <c r="D64" i="4"/>
  <c r="D95" i="3"/>
  <c r="K95" i="3"/>
  <c r="K77" i="3"/>
  <c r="D77" i="3"/>
  <c r="N47" i="3"/>
  <c r="D59" i="3"/>
  <c r="K59" i="3"/>
  <c r="C77" i="4"/>
  <c r="J77" i="4"/>
  <c r="B72" i="4"/>
  <c r="P23" i="4"/>
  <c r="I72" i="4"/>
  <c r="K65" i="4"/>
  <c r="D65" i="4"/>
  <c r="D57" i="4"/>
  <c r="K57" i="4"/>
  <c r="J95" i="3"/>
  <c r="C95" i="3"/>
  <c r="J89" i="3"/>
  <c r="C89" i="3"/>
  <c r="C83" i="3"/>
  <c r="J83" i="3"/>
  <c r="J77" i="3"/>
  <c r="C77" i="3"/>
  <c r="C71" i="3"/>
  <c r="J71" i="3"/>
  <c r="J65" i="3"/>
  <c r="C65" i="3"/>
  <c r="J59" i="3"/>
  <c r="C59" i="3"/>
  <c r="M47" i="3"/>
  <c r="J90" i="4"/>
  <c r="C90" i="4"/>
  <c r="I83" i="4"/>
  <c r="B83" i="4"/>
  <c r="P34" i="4"/>
  <c r="D81" i="3"/>
  <c r="K81" i="3"/>
  <c r="K63" i="3"/>
  <c r="D63" i="3"/>
  <c r="C93" i="4"/>
  <c r="J93" i="4"/>
  <c r="C83" i="4"/>
  <c r="J83" i="4"/>
  <c r="I78" i="4"/>
  <c r="P29" i="4"/>
  <c r="B78" i="4"/>
  <c r="P38" i="3"/>
  <c r="I87" i="3"/>
  <c r="B87" i="3"/>
  <c r="I78" i="3"/>
  <c r="B78" i="3"/>
  <c r="P29" i="3"/>
  <c r="I69" i="3"/>
  <c r="P20" i="3"/>
  <c r="B69" i="3"/>
  <c r="I60" i="3"/>
  <c r="B60" i="3"/>
  <c r="P11" i="3"/>
  <c r="J58" i="4"/>
  <c r="C58" i="4"/>
  <c r="J82" i="2"/>
  <c r="C82" i="2"/>
  <c r="L65" i="2"/>
  <c r="E65" i="2"/>
  <c r="E56" i="2"/>
  <c r="L56" i="2"/>
  <c r="K87" i="1"/>
  <c r="D87" i="1"/>
  <c r="K69" i="1"/>
  <c r="D69" i="1"/>
  <c r="B82" i="2"/>
  <c r="F82" i="2" s="1"/>
  <c r="P33" i="2"/>
  <c r="I82" i="2"/>
  <c r="M82" i="2" s="1"/>
  <c r="P27" i="2"/>
  <c r="B76" i="2"/>
  <c r="F76" i="2" s="1"/>
  <c r="I76" i="2"/>
  <c r="M76" i="2" s="1"/>
  <c r="P21" i="2"/>
  <c r="I70" i="2"/>
  <c r="B70" i="2"/>
  <c r="K56" i="2"/>
  <c r="D56" i="2"/>
  <c r="B84" i="1"/>
  <c r="I84" i="1"/>
  <c r="P35" i="1"/>
  <c r="B75" i="1"/>
  <c r="I75" i="1"/>
  <c r="P26" i="1"/>
  <c r="C63" i="1"/>
  <c r="J63" i="1"/>
  <c r="D91" i="1"/>
  <c r="K91" i="1"/>
  <c r="D61" i="1"/>
  <c r="K61" i="1"/>
  <c r="P15" i="1"/>
  <c r="I64" i="1"/>
  <c r="B64" i="1"/>
  <c r="I72" i="1"/>
  <c r="B72" i="1"/>
  <c r="P23" i="1"/>
  <c r="E61" i="1"/>
  <c r="L61" i="1"/>
  <c r="J85" i="1"/>
  <c r="C85" i="1"/>
  <c r="I61" i="1"/>
  <c r="B61" i="1"/>
  <c r="P12" i="1"/>
  <c r="I93" i="2"/>
  <c r="B93" i="2"/>
  <c r="P44" i="2"/>
  <c r="L87" i="2"/>
  <c r="E87" i="2"/>
  <c r="D81" i="2"/>
  <c r="K81" i="2"/>
  <c r="C75" i="2"/>
  <c r="J75" i="2"/>
  <c r="K71" i="2"/>
  <c r="D71" i="2"/>
  <c r="M47" i="2"/>
  <c r="J59" i="2"/>
  <c r="C59" i="2"/>
  <c r="E89" i="1"/>
  <c r="L89" i="1"/>
  <c r="L74" i="1"/>
  <c r="E74" i="1"/>
  <c r="I58" i="1"/>
  <c r="P9" i="1"/>
  <c r="B58" i="1"/>
  <c r="J77" i="2"/>
  <c r="C77" i="2"/>
  <c r="L47" i="2"/>
  <c r="P10" i="2"/>
  <c r="I59" i="2"/>
  <c r="B59" i="2"/>
  <c r="I89" i="1"/>
  <c r="P40" i="1"/>
  <c r="B89" i="1"/>
  <c r="B80" i="1"/>
  <c r="P31" i="1"/>
  <c r="I80" i="1"/>
  <c r="B74" i="1"/>
  <c r="P25" i="1"/>
  <c r="I74" i="1"/>
  <c r="I65" i="1"/>
  <c r="B65" i="1"/>
  <c r="P16" i="1"/>
  <c r="L47" i="1"/>
  <c r="B59" i="1"/>
  <c r="P10" i="1"/>
  <c r="I59" i="1"/>
  <c r="J79" i="11"/>
  <c r="M79" i="11" s="1"/>
  <c r="C79" i="11"/>
  <c r="F79" i="11" s="1"/>
  <c r="P30" i="11"/>
  <c r="L82" i="11"/>
  <c r="E82" i="11"/>
  <c r="F59" i="12"/>
  <c r="B96" i="12"/>
  <c r="B97" i="12" s="1"/>
  <c r="C109" i="12" s="1"/>
  <c r="F60" i="11"/>
  <c r="M82" i="12"/>
  <c r="E80" i="11"/>
  <c r="L80" i="11"/>
  <c r="K69" i="11"/>
  <c r="D69" i="11"/>
  <c r="L62" i="11"/>
  <c r="E62" i="11"/>
  <c r="J95" i="11"/>
  <c r="C95" i="11"/>
  <c r="C80" i="11"/>
  <c r="J80" i="11"/>
  <c r="J75" i="11"/>
  <c r="C75" i="11"/>
  <c r="K62" i="11"/>
  <c r="D62" i="11"/>
  <c r="F90" i="12"/>
  <c r="F84" i="12"/>
  <c r="M78" i="12"/>
  <c r="D75" i="11"/>
  <c r="K75" i="11"/>
  <c r="L47" i="11"/>
  <c r="J83" i="11"/>
  <c r="M83" i="11" s="1"/>
  <c r="C83" i="11"/>
  <c r="F83" i="11" s="1"/>
  <c r="K68" i="11"/>
  <c r="D68" i="11"/>
  <c r="D58" i="11"/>
  <c r="K58" i="11"/>
  <c r="E92" i="11"/>
  <c r="L92" i="11"/>
  <c r="B81" i="11"/>
  <c r="P32" i="11"/>
  <c r="I81" i="11"/>
  <c r="L63" i="11"/>
  <c r="E63" i="11"/>
  <c r="D92" i="11"/>
  <c r="K92" i="11"/>
  <c r="D74" i="11"/>
  <c r="K74" i="11"/>
  <c r="K56" i="11"/>
  <c r="D56" i="11"/>
  <c r="F71" i="10"/>
  <c r="K96" i="10"/>
  <c r="K97" i="10" s="1"/>
  <c r="D111" i="10" s="1"/>
  <c r="L96" i="9"/>
  <c r="F72" i="10"/>
  <c r="M82" i="10"/>
  <c r="M70" i="10"/>
  <c r="M83" i="10"/>
  <c r="L97" i="10"/>
  <c r="D112" i="10" s="1"/>
  <c r="B112" i="10"/>
  <c r="E97" i="10"/>
  <c r="C112" i="10" s="1"/>
  <c r="M65" i="10"/>
  <c r="F77" i="8"/>
  <c r="J93" i="8"/>
  <c r="M93" i="8" s="1"/>
  <c r="C93" i="8"/>
  <c r="F93" i="8" s="1"/>
  <c r="J75" i="8"/>
  <c r="C75" i="8"/>
  <c r="L47" i="8"/>
  <c r="I59" i="8"/>
  <c r="B59" i="8"/>
  <c r="P10" i="8"/>
  <c r="B69" i="7"/>
  <c r="F69" i="7" s="1"/>
  <c r="I69" i="7"/>
  <c r="M69" i="7" s="1"/>
  <c r="P20" i="7"/>
  <c r="P34" i="8"/>
  <c r="B83" i="8"/>
  <c r="F83" i="8" s="1"/>
  <c r="I83" i="8"/>
  <c r="M83" i="8" s="1"/>
  <c r="I68" i="8"/>
  <c r="B68" i="8"/>
  <c r="P19" i="8"/>
  <c r="C60" i="8"/>
  <c r="C96" i="8" s="1"/>
  <c r="C97" i="8" s="1"/>
  <c r="C110" i="8" s="1"/>
  <c r="J60" i="8"/>
  <c r="M82" i="9"/>
  <c r="F76" i="9"/>
  <c r="M70" i="9"/>
  <c r="C96" i="9"/>
  <c r="C97" i="9" s="1"/>
  <c r="C110" i="9" s="1"/>
  <c r="M90" i="8"/>
  <c r="P45" i="8"/>
  <c r="B94" i="8"/>
  <c r="I94" i="8"/>
  <c r="B63" i="8"/>
  <c r="F63" i="8" s="1"/>
  <c r="P14" i="8"/>
  <c r="I63" i="8"/>
  <c r="I96" i="9"/>
  <c r="M59" i="9"/>
  <c r="M89" i="9"/>
  <c r="M83" i="9"/>
  <c r="P47" i="9"/>
  <c r="L94" i="8"/>
  <c r="E94" i="8"/>
  <c r="L76" i="8"/>
  <c r="E76" i="8"/>
  <c r="C61" i="8"/>
  <c r="J61" i="8"/>
  <c r="F72" i="9"/>
  <c r="M66" i="9"/>
  <c r="J69" i="8"/>
  <c r="C69" i="8"/>
  <c r="B58" i="8"/>
  <c r="I58" i="8"/>
  <c r="P9" i="8"/>
  <c r="F79" i="9"/>
  <c r="K58" i="8"/>
  <c r="D58" i="8"/>
  <c r="J90" i="7"/>
  <c r="C90" i="7"/>
  <c r="D82" i="7"/>
  <c r="K82" i="7"/>
  <c r="K66" i="7"/>
  <c r="M66" i="7" s="1"/>
  <c r="D66" i="7"/>
  <c r="I78" i="5"/>
  <c r="M78" i="5" s="1"/>
  <c r="B78" i="5"/>
  <c r="F78" i="5" s="1"/>
  <c r="P29" i="5"/>
  <c r="L77" i="7"/>
  <c r="E77" i="7"/>
  <c r="D59" i="7"/>
  <c r="K59" i="7"/>
  <c r="N47" i="7"/>
  <c r="I88" i="7"/>
  <c r="B88" i="7"/>
  <c r="P39" i="7"/>
  <c r="L73" i="7"/>
  <c r="E73" i="7"/>
  <c r="I67" i="7"/>
  <c r="P18" i="7"/>
  <c r="B67" i="7"/>
  <c r="D83" i="7"/>
  <c r="K83" i="7"/>
  <c r="J65" i="7"/>
  <c r="C65" i="7"/>
  <c r="C94" i="7"/>
  <c r="J94" i="7"/>
  <c r="D76" i="7"/>
  <c r="K76" i="7"/>
  <c r="K60" i="7"/>
  <c r="D60" i="7"/>
  <c r="P17" i="7"/>
  <c r="K82" i="6"/>
  <c r="D82" i="6"/>
  <c r="J80" i="5"/>
  <c r="M80" i="5" s="1"/>
  <c r="C80" i="5"/>
  <c r="P31" i="5"/>
  <c r="J70" i="5"/>
  <c r="C70" i="5"/>
  <c r="I92" i="4"/>
  <c r="M92" i="4" s="1"/>
  <c r="P43" i="4"/>
  <c r="B92" i="4"/>
  <c r="F92" i="4" s="1"/>
  <c r="B68" i="4"/>
  <c r="F68" i="4" s="1"/>
  <c r="I68" i="4"/>
  <c r="M68" i="4" s="1"/>
  <c r="P19" i="4"/>
  <c r="F62" i="6"/>
  <c r="P8" i="6"/>
  <c r="I57" i="6"/>
  <c r="B57" i="6"/>
  <c r="D94" i="5"/>
  <c r="K94" i="5"/>
  <c r="K75" i="5"/>
  <c r="D75" i="5"/>
  <c r="E57" i="5"/>
  <c r="L57" i="5"/>
  <c r="C78" i="6"/>
  <c r="J78" i="6"/>
  <c r="F65" i="6"/>
  <c r="L47" i="5"/>
  <c r="K86" i="5"/>
  <c r="D86" i="5"/>
  <c r="J76" i="5"/>
  <c r="C76" i="5"/>
  <c r="M86" i="6"/>
  <c r="J81" i="6"/>
  <c r="C81" i="6"/>
  <c r="L65" i="6"/>
  <c r="E65" i="6"/>
  <c r="P9" i="6"/>
  <c r="B58" i="6"/>
  <c r="I58" i="6"/>
  <c r="B92" i="5"/>
  <c r="P43" i="5"/>
  <c r="I92" i="5"/>
  <c r="C79" i="5"/>
  <c r="J79" i="5"/>
  <c r="C69" i="5"/>
  <c r="J69" i="5"/>
  <c r="N47" i="5"/>
  <c r="L94" i="6"/>
  <c r="E94" i="6"/>
  <c r="K76" i="6"/>
  <c r="D76" i="6"/>
  <c r="K58" i="6"/>
  <c r="D58" i="6"/>
  <c r="D92" i="5"/>
  <c r="K92" i="5"/>
  <c r="P20" i="5"/>
  <c r="C94" i="6"/>
  <c r="J94" i="6"/>
  <c r="P33" i="6"/>
  <c r="J69" i="6"/>
  <c r="C69" i="6"/>
  <c r="M64" i="6"/>
  <c r="M61" i="6"/>
  <c r="B85" i="5"/>
  <c r="I85" i="5"/>
  <c r="P36" i="5"/>
  <c r="M82" i="5"/>
  <c r="I67" i="5"/>
  <c r="P18" i="5"/>
  <c r="B67" i="5"/>
  <c r="J89" i="4"/>
  <c r="M89" i="4" s="1"/>
  <c r="C89" i="4"/>
  <c r="F89" i="4" s="1"/>
  <c r="E71" i="4"/>
  <c r="L71" i="4"/>
  <c r="B64" i="4"/>
  <c r="I64" i="4"/>
  <c r="P15" i="4"/>
  <c r="C94" i="3"/>
  <c r="J94" i="3"/>
  <c r="J88" i="3"/>
  <c r="C88" i="3"/>
  <c r="C82" i="3"/>
  <c r="J82" i="3"/>
  <c r="J76" i="3"/>
  <c r="C76" i="3"/>
  <c r="J70" i="3"/>
  <c r="C70" i="3"/>
  <c r="C64" i="3"/>
  <c r="J64" i="3"/>
  <c r="C58" i="3"/>
  <c r="J58" i="3"/>
  <c r="K86" i="2"/>
  <c r="M86" i="2" s="1"/>
  <c r="D86" i="2"/>
  <c r="K68" i="2"/>
  <c r="D68" i="2"/>
  <c r="K82" i="4"/>
  <c r="D82" i="4"/>
  <c r="D72" i="4"/>
  <c r="K72" i="4"/>
  <c r="L64" i="4"/>
  <c r="E64" i="4"/>
  <c r="K92" i="3"/>
  <c r="D92" i="3"/>
  <c r="K74" i="3"/>
  <c r="D74" i="3"/>
  <c r="K56" i="3"/>
  <c r="D56" i="3"/>
  <c r="M85" i="4"/>
  <c r="I75" i="4"/>
  <c r="P26" i="4"/>
  <c r="B75" i="4"/>
  <c r="I70" i="4"/>
  <c r="B70" i="4"/>
  <c r="P21" i="4"/>
  <c r="E60" i="4"/>
  <c r="L60" i="4"/>
  <c r="C57" i="4"/>
  <c r="J57" i="4"/>
  <c r="L93" i="3"/>
  <c r="E93" i="3"/>
  <c r="L87" i="3"/>
  <c r="E87" i="3"/>
  <c r="L81" i="3"/>
  <c r="E81" i="3"/>
  <c r="L75" i="3"/>
  <c r="E75" i="3"/>
  <c r="L69" i="3"/>
  <c r="E69" i="3"/>
  <c r="L63" i="3"/>
  <c r="E63" i="3"/>
  <c r="L57" i="3"/>
  <c r="E57" i="3"/>
  <c r="K88" i="4"/>
  <c r="D88" i="4"/>
  <c r="L81" i="4"/>
  <c r="E81" i="4"/>
  <c r="I65" i="4"/>
  <c r="B65" i="4"/>
  <c r="P16" i="4"/>
  <c r="D78" i="3"/>
  <c r="K78" i="3"/>
  <c r="D60" i="3"/>
  <c r="K60" i="3"/>
  <c r="I95" i="4"/>
  <c r="B95" i="4"/>
  <c r="P46" i="4"/>
  <c r="B81" i="4"/>
  <c r="I81" i="4"/>
  <c r="P32" i="4"/>
  <c r="I76" i="4"/>
  <c r="B76" i="4"/>
  <c r="P27" i="4"/>
  <c r="E65" i="4"/>
  <c r="L65" i="4"/>
  <c r="J87" i="3"/>
  <c r="C87" i="3"/>
  <c r="J78" i="3"/>
  <c r="C78" i="3"/>
  <c r="C69" i="3"/>
  <c r="J69" i="3"/>
  <c r="C60" i="3"/>
  <c r="J60" i="3"/>
  <c r="P22" i="4"/>
  <c r="P16" i="2"/>
  <c r="I65" i="2"/>
  <c r="M65" i="2" s="1"/>
  <c r="B65" i="2"/>
  <c r="F65" i="2" s="1"/>
  <c r="K84" i="1"/>
  <c r="D84" i="1"/>
  <c r="K66" i="1"/>
  <c r="D66" i="1"/>
  <c r="D94" i="2"/>
  <c r="K94" i="2"/>
  <c r="D64" i="2"/>
  <c r="K64" i="2"/>
  <c r="B56" i="2"/>
  <c r="F56" i="2" s="1"/>
  <c r="I56" i="2"/>
  <c r="M56" i="2" s="1"/>
  <c r="P7" i="2"/>
  <c r="J84" i="1"/>
  <c r="C84" i="1"/>
  <c r="C75" i="1"/>
  <c r="J75" i="1"/>
  <c r="B60" i="1"/>
  <c r="P11" i="1"/>
  <c r="I60" i="1"/>
  <c r="D82" i="1"/>
  <c r="K82" i="1"/>
  <c r="B88" i="1"/>
  <c r="I88" i="1"/>
  <c r="P39" i="1"/>
  <c r="C64" i="1"/>
  <c r="J64" i="1"/>
  <c r="L91" i="1"/>
  <c r="E91" i="1"/>
  <c r="C72" i="1"/>
  <c r="J72" i="1"/>
  <c r="B57" i="1"/>
  <c r="I57" i="1"/>
  <c r="P8" i="1"/>
  <c r="B76" i="1"/>
  <c r="P27" i="1"/>
  <c r="I76" i="1"/>
  <c r="J61" i="1"/>
  <c r="C61" i="1"/>
  <c r="B87" i="2"/>
  <c r="F87" i="2" s="1"/>
  <c r="I87" i="2"/>
  <c r="M87" i="2" s="1"/>
  <c r="P38" i="2"/>
  <c r="L81" i="2"/>
  <c r="E81" i="2"/>
  <c r="D75" i="2"/>
  <c r="K75" i="2"/>
  <c r="C69" i="2"/>
  <c r="J69" i="2"/>
  <c r="E64" i="2"/>
  <c r="L64" i="2"/>
  <c r="C57" i="2"/>
  <c r="J57" i="2"/>
  <c r="L86" i="1"/>
  <c r="E86" i="1"/>
  <c r="I73" i="1"/>
  <c r="B73" i="1"/>
  <c r="P24" i="1"/>
  <c r="C58" i="1"/>
  <c r="J58" i="1"/>
  <c r="J95" i="2"/>
  <c r="C95" i="2"/>
  <c r="D57" i="2"/>
  <c r="K57" i="2"/>
  <c r="J89" i="1"/>
  <c r="C89" i="1"/>
  <c r="J80" i="1"/>
  <c r="C80" i="1"/>
  <c r="J74" i="1"/>
  <c r="C74" i="1"/>
  <c r="J65" i="1"/>
  <c r="C65" i="1"/>
  <c r="C59" i="1"/>
  <c r="J59" i="1"/>
  <c r="M47" i="1"/>
  <c r="J61" i="11"/>
  <c r="M61" i="11" s="1"/>
  <c r="C61" i="11"/>
  <c r="F61" i="11" s="1"/>
  <c r="P12" i="11"/>
  <c r="P47" i="11" s="1"/>
  <c r="B79" i="13"/>
  <c r="F85" i="12"/>
  <c r="F73" i="12"/>
  <c r="F67" i="12"/>
  <c r="J91" i="11"/>
  <c r="M91" i="11" s="1"/>
  <c r="C91" i="11"/>
  <c r="F91" i="11" s="1"/>
  <c r="P42" i="11"/>
  <c r="M60" i="11"/>
  <c r="M86" i="12"/>
  <c r="F88" i="12"/>
  <c r="F76" i="12"/>
  <c r="P47" i="12"/>
  <c r="L69" i="11"/>
  <c r="E69" i="11"/>
  <c r="J93" i="11"/>
  <c r="C93" i="11"/>
  <c r="K80" i="11"/>
  <c r="D80" i="11"/>
  <c r="K70" i="11"/>
  <c r="D70" i="11"/>
  <c r="B62" i="11"/>
  <c r="F62" i="11" s="1"/>
  <c r="I62" i="11"/>
  <c r="M62" i="11" s="1"/>
  <c r="P13" i="11"/>
  <c r="M84" i="12"/>
  <c r="D93" i="11"/>
  <c r="K93" i="11"/>
  <c r="L75" i="11"/>
  <c r="E75" i="11"/>
  <c r="D57" i="11"/>
  <c r="K57" i="11"/>
  <c r="L88" i="11"/>
  <c r="E88" i="11"/>
  <c r="J81" i="11"/>
  <c r="C81" i="11"/>
  <c r="P19" i="11"/>
  <c r="B68" i="11"/>
  <c r="F68" i="11" s="1"/>
  <c r="I68" i="11"/>
  <c r="M68" i="11" s="1"/>
  <c r="J76" i="11"/>
  <c r="C76" i="11"/>
  <c r="I63" i="11"/>
  <c r="M63" i="11" s="1"/>
  <c r="P14" i="11"/>
  <c r="B63" i="11"/>
  <c r="F63" i="11" s="1"/>
  <c r="I92" i="11"/>
  <c r="M92" i="11" s="1"/>
  <c r="B92" i="11"/>
  <c r="F92" i="11" s="1"/>
  <c r="P43" i="11"/>
  <c r="I74" i="11"/>
  <c r="B74" i="11"/>
  <c r="P25" i="11"/>
  <c r="B56" i="11"/>
  <c r="F56" i="11" s="1"/>
  <c r="P7" i="11"/>
  <c r="I56" i="11"/>
  <c r="M56" i="11" s="1"/>
  <c r="F86" i="10"/>
  <c r="F87" i="10"/>
  <c r="F89" i="10"/>
  <c r="M95" i="10"/>
  <c r="M64" i="10"/>
  <c r="F92" i="9"/>
  <c r="M85" i="10"/>
  <c r="M73" i="10"/>
  <c r="M62" i="9"/>
  <c r="M72" i="8"/>
  <c r="D93" i="8"/>
  <c r="K93" i="8"/>
  <c r="D75" i="8"/>
  <c r="F75" i="8" s="1"/>
  <c r="K75" i="8"/>
  <c r="I56" i="8"/>
  <c r="M56" i="8" s="1"/>
  <c r="B56" i="8"/>
  <c r="F56" i="8" s="1"/>
  <c r="P7" i="8"/>
  <c r="I63" i="7"/>
  <c r="M63" i="7" s="1"/>
  <c r="B63" i="7"/>
  <c r="F63" i="7" s="1"/>
  <c r="P14" i="7"/>
  <c r="F65" i="9"/>
  <c r="F69" i="9"/>
  <c r="B111" i="9"/>
  <c r="D97" i="9"/>
  <c r="C111" i="9" s="1"/>
  <c r="K89" i="8"/>
  <c r="D89" i="8"/>
  <c r="P32" i="8"/>
  <c r="B81" i="8"/>
  <c r="I81" i="8"/>
  <c r="M73" i="8"/>
  <c r="J68" i="8"/>
  <c r="C68" i="8"/>
  <c r="N47" i="8"/>
  <c r="D59" i="8"/>
  <c r="K59" i="8"/>
  <c r="F64" i="9"/>
  <c r="M58" i="9"/>
  <c r="M85" i="8"/>
  <c r="D92" i="8"/>
  <c r="K92" i="8"/>
  <c r="B60" i="8"/>
  <c r="P11" i="8"/>
  <c r="I60" i="8"/>
  <c r="F83" i="9"/>
  <c r="M77" i="9"/>
  <c r="B97" i="9"/>
  <c r="C109" i="9" s="1"/>
  <c r="I97" i="9"/>
  <c r="D109" i="9" s="1"/>
  <c r="B109" i="9"/>
  <c r="M75" i="8"/>
  <c r="I92" i="8"/>
  <c r="M92" i="8" s="1"/>
  <c r="B92" i="8"/>
  <c r="P43" i="8"/>
  <c r="M84" i="8"/>
  <c r="I74" i="8"/>
  <c r="B74" i="8"/>
  <c r="P25" i="8"/>
  <c r="K60" i="8"/>
  <c r="D60" i="8"/>
  <c r="F66" i="9"/>
  <c r="F60" i="9"/>
  <c r="F67" i="8"/>
  <c r="K69" i="8"/>
  <c r="D69" i="8"/>
  <c r="M79" i="9"/>
  <c r="F73" i="9"/>
  <c r="F79" i="8"/>
  <c r="K82" i="8"/>
  <c r="D82" i="8"/>
  <c r="L58" i="8"/>
  <c r="E58" i="8"/>
  <c r="I95" i="7"/>
  <c r="M95" i="7" s="1"/>
  <c r="B95" i="7"/>
  <c r="P46" i="7"/>
  <c r="L85" i="7"/>
  <c r="E85" i="7"/>
  <c r="I64" i="7"/>
  <c r="B64" i="7"/>
  <c r="P15" i="7"/>
  <c r="B72" i="5"/>
  <c r="F72" i="5" s="1"/>
  <c r="P23" i="5"/>
  <c r="I72" i="5"/>
  <c r="M72" i="5" s="1"/>
  <c r="F66" i="7"/>
  <c r="B90" i="7"/>
  <c r="F90" i="7" s="1"/>
  <c r="P41" i="7"/>
  <c r="I90" i="7"/>
  <c r="M90" i="7" s="1"/>
  <c r="D77" i="7"/>
  <c r="K77" i="7"/>
  <c r="C67" i="7"/>
  <c r="J67" i="7"/>
  <c r="D95" i="6"/>
  <c r="F95" i="6" s="1"/>
  <c r="K95" i="6"/>
  <c r="M95" i="6" s="1"/>
  <c r="C88" i="7"/>
  <c r="J88" i="7"/>
  <c r="L72" i="7"/>
  <c r="E72" i="7"/>
  <c r="I65" i="7"/>
  <c r="P16" i="7"/>
  <c r="B65" i="7"/>
  <c r="M68" i="7"/>
  <c r="C91" i="7"/>
  <c r="J91" i="7"/>
  <c r="E65" i="7"/>
  <c r="L65" i="7"/>
  <c r="D94" i="7"/>
  <c r="K94" i="7"/>
  <c r="P24" i="7"/>
  <c r="I73" i="7"/>
  <c r="M73" i="7" s="1"/>
  <c r="B73" i="7"/>
  <c r="F73" i="7" s="1"/>
  <c r="I58" i="7"/>
  <c r="B58" i="7"/>
  <c r="P9" i="7"/>
  <c r="J72" i="6"/>
  <c r="C72" i="6"/>
  <c r="P10" i="6"/>
  <c r="B59" i="6"/>
  <c r="I59" i="6"/>
  <c r="L47" i="6"/>
  <c r="K80" i="5"/>
  <c r="D80" i="5"/>
  <c r="J62" i="5"/>
  <c r="M62" i="5" s="1"/>
  <c r="C62" i="5"/>
  <c r="P13" i="5"/>
  <c r="I62" i="4"/>
  <c r="M62" i="4" s="1"/>
  <c r="B62" i="4"/>
  <c r="F62" i="4" s="1"/>
  <c r="P13" i="4"/>
  <c r="P41" i="6"/>
  <c r="B90" i="6"/>
  <c r="F90" i="6" s="1"/>
  <c r="I90" i="6"/>
  <c r="M90" i="6" s="1"/>
  <c r="D78" i="6"/>
  <c r="K78" i="6"/>
  <c r="F67" i="6"/>
  <c r="M62" i="6"/>
  <c r="J57" i="6"/>
  <c r="C57" i="6"/>
  <c r="D93" i="5"/>
  <c r="K93" i="5"/>
  <c r="L75" i="5"/>
  <c r="E75" i="5"/>
  <c r="P21" i="5"/>
  <c r="B70" i="5"/>
  <c r="F70" i="5" s="1"/>
  <c r="I70" i="5"/>
  <c r="M70" i="5" s="1"/>
  <c r="C88" i="6"/>
  <c r="J88" i="6"/>
  <c r="E76" i="6"/>
  <c r="L76" i="6"/>
  <c r="M65" i="6"/>
  <c r="J60" i="6"/>
  <c r="J96" i="6" s="1"/>
  <c r="C60" i="6"/>
  <c r="C96" i="6" s="1"/>
  <c r="E86" i="5"/>
  <c r="L86" i="5"/>
  <c r="F91" i="6"/>
  <c r="F73" i="6"/>
  <c r="F68" i="6"/>
  <c r="P14" i="6"/>
  <c r="I63" i="6"/>
  <c r="B63" i="6"/>
  <c r="F63" i="6" s="1"/>
  <c r="C87" i="5"/>
  <c r="F87" i="5" s="1"/>
  <c r="J87" i="5"/>
  <c r="M87" i="5" s="1"/>
  <c r="E79" i="5"/>
  <c r="L79" i="5"/>
  <c r="K63" i="5"/>
  <c r="M63" i="5" s="1"/>
  <c r="D63" i="5"/>
  <c r="F63" i="5" s="1"/>
  <c r="L92" i="5"/>
  <c r="E92" i="5"/>
  <c r="F69" i="5"/>
  <c r="K94" i="6"/>
  <c r="D94" i="6"/>
  <c r="K89" i="6"/>
  <c r="D89" i="6"/>
  <c r="F84" i="6"/>
  <c r="F64" i="6"/>
  <c r="F77" i="5"/>
  <c r="J85" i="5"/>
  <c r="C85" i="5"/>
  <c r="F82" i="5"/>
  <c r="J67" i="5"/>
  <c r="C67" i="5"/>
  <c r="F64" i="5"/>
  <c r="M94" i="4"/>
  <c r="B87" i="4"/>
  <c r="I87" i="4"/>
  <c r="M87" i="4" s="1"/>
  <c r="P38" i="4"/>
  <c r="J71" i="4"/>
  <c r="C71" i="4"/>
  <c r="E92" i="3"/>
  <c r="L92" i="3"/>
  <c r="L86" i="3"/>
  <c r="E86" i="3"/>
  <c r="E80" i="3"/>
  <c r="L80" i="3"/>
  <c r="L74" i="3"/>
  <c r="E74" i="3"/>
  <c r="E68" i="3"/>
  <c r="L68" i="3"/>
  <c r="E62" i="3"/>
  <c r="L62" i="3"/>
  <c r="L56" i="3"/>
  <c r="E56" i="3"/>
  <c r="J85" i="2"/>
  <c r="M85" i="2" s="1"/>
  <c r="C85" i="2"/>
  <c r="F85" i="2" s="1"/>
  <c r="P36" i="2"/>
  <c r="J67" i="2"/>
  <c r="M67" i="2" s="1"/>
  <c r="C67" i="2"/>
  <c r="F67" i="2" s="1"/>
  <c r="P18" i="2"/>
  <c r="C74" i="2"/>
  <c r="J74" i="2"/>
  <c r="M74" i="2" s="1"/>
  <c r="P25" i="2"/>
  <c r="L90" i="4"/>
  <c r="E90" i="4"/>
  <c r="L82" i="4"/>
  <c r="E82" i="4"/>
  <c r="C64" i="4"/>
  <c r="J64" i="4"/>
  <c r="K89" i="3"/>
  <c r="D89" i="3"/>
  <c r="K71" i="3"/>
  <c r="D71" i="3"/>
  <c r="M80" i="2"/>
  <c r="D75" i="4"/>
  <c r="K75" i="4"/>
  <c r="E59" i="4"/>
  <c r="L59" i="4"/>
  <c r="O47" i="4"/>
  <c r="B92" i="3"/>
  <c r="I92" i="3"/>
  <c r="P43" i="3"/>
  <c r="B86" i="3"/>
  <c r="I86" i="3"/>
  <c r="P37" i="3"/>
  <c r="B80" i="3"/>
  <c r="I80" i="3"/>
  <c r="P31" i="3"/>
  <c r="B74" i="3"/>
  <c r="I74" i="3"/>
  <c r="P25" i="3"/>
  <c r="B68" i="3"/>
  <c r="I68" i="3"/>
  <c r="P19" i="3"/>
  <c r="B62" i="3"/>
  <c r="I62" i="3"/>
  <c r="P13" i="3"/>
  <c r="B56" i="3"/>
  <c r="I56" i="3"/>
  <c r="P7" i="3"/>
  <c r="L88" i="4"/>
  <c r="E88" i="4"/>
  <c r="K70" i="4"/>
  <c r="D70" i="4"/>
  <c r="L63" i="4"/>
  <c r="E63" i="4"/>
  <c r="K93" i="3"/>
  <c r="D93" i="3"/>
  <c r="K75" i="3"/>
  <c r="D75" i="3"/>
  <c r="K57" i="3"/>
  <c r="D57" i="3"/>
  <c r="E95" i="4"/>
  <c r="L95" i="4"/>
  <c r="D81" i="4"/>
  <c r="K81" i="4"/>
  <c r="C65" i="4"/>
  <c r="J65" i="4"/>
  <c r="I60" i="4"/>
  <c r="M60" i="4" s="1"/>
  <c r="P11" i="4"/>
  <c r="B60" i="4"/>
  <c r="F60" i="4" s="1"/>
  <c r="B93" i="3"/>
  <c r="P44" i="3"/>
  <c r="I93" i="3"/>
  <c r="I84" i="3"/>
  <c r="B84" i="3"/>
  <c r="P35" i="3"/>
  <c r="B75" i="3"/>
  <c r="P26" i="3"/>
  <c r="I75" i="3"/>
  <c r="I66" i="3"/>
  <c r="B66" i="3"/>
  <c r="P17" i="3"/>
  <c r="B57" i="3"/>
  <c r="P8" i="3"/>
  <c r="I57" i="3"/>
  <c r="M57" i="3" s="1"/>
  <c r="K76" i="4"/>
  <c r="D76" i="4"/>
  <c r="F71" i="4"/>
  <c r="C88" i="2"/>
  <c r="J88" i="2"/>
  <c r="C70" i="2"/>
  <c r="J70" i="2"/>
  <c r="D63" i="2"/>
  <c r="K63" i="2"/>
  <c r="K81" i="1"/>
  <c r="D81" i="1"/>
  <c r="K63" i="1"/>
  <c r="D63" i="1"/>
  <c r="L94" i="2"/>
  <c r="E94" i="2"/>
  <c r="L59" i="2"/>
  <c r="E59" i="2"/>
  <c r="O47" i="2"/>
  <c r="I90" i="1"/>
  <c r="B90" i="1"/>
  <c r="P41" i="1"/>
  <c r="I81" i="1"/>
  <c r="B81" i="1"/>
  <c r="P32" i="1"/>
  <c r="L70" i="1"/>
  <c r="E70" i="1"/>
  <c r="C60" i="1"/>
  <c r="J60" i="1"/>
  <c r="D79" i="1"/>
  <c r="K79" i="1"/>
  <c r="J88" i="1"/>
  <c r="C88" i="1"/>
  <c r="E56" i="1"/>
  <c r="L56" i="1"/>
  <c r="E85" i="1"/>
  <c r="L85" i="1"/>
  <c r="I69" i="1"/>
  <c r="B69" i="1"/>
  <c r="P20" i="1"/>
  <c r="C57" i="1"/>
  <c r="J57" i="1"/>
  <c r="K88" i="1"/>
  <c r="D88" i="1"/>
  <c r="J76" i="1"/>
  <c r="C76" i="1"/>
  <c r="J64" i="2"/>
  <c r="C64" i="2"/>
  <c r="K95" i="2"/>
  <c r="D95" i="2"/>
  <c r="B81" i="2"/>
  <c r="F81" i="2" s="1"/>
  <c r="I81" i="2"/>
  <c r="M81" i="2" s="1"/>
  <c r="P32" i="2"/>
  <c r="L75" i="2"/>
  <c r="E75" i="2"/>
  <c r="K69" i="2"/>
  <c r="D69" i="2"/>
  <c r="B64" i="2"/>
  <c r="F64" i="2" s="1"/>
  <c r="P15" i="2"/>
  <c r="I64" i="2"/>
  <c r="M64" i="2" s="1"/>
  <c r="L83" i="1"/>
  <c r="E83" i="1"/>
  <c r="C73" i="1"/>
  <c r="J73" i="1"/>
  <c r="J71" i="2"/>
  <c r="C71" i="2"/>
  <c r="L57" i="2"/>
  <c r="E57" i="2"/>
  <c r="N47" i="1"/>
  <c r="B86" i="1"/>
  <c r="I86" i="1"/>
  <c r="P37" i="1"/>
  <c r="I71" i="1"/>
  <c r="P22" i="1"/>
  <c r="B71" i="1"/>
  <c r="B62" i="1"/>
  <c r="P13" i="1"/>
  <c r="I62" i="1"/>
  <c r="P7" i="1"/>
  <c r="I56" i="1"/>
  <c r="B56" i="1"/>
  <c r="K94" i="11"/>
  <c r="D94" i="11"/>
  <c r="J73" i="11"/>
  <c r="M73" i="11" s="1"/>
  <c r="C73" i="11"/>
  <c r="F73" i="11" s="1"/>
  <c r="P24" i="11"/>
  <c r="M94" i="12"/>
  <c r="M73" i="12"/>
  <c r="M67" i="12"/>
  <c r="C85" i="11"/>
  <c r="F85" i="11" s="1"/>
  <c r="J85" i="11"/>
  <c r="M85" i="11" s="1"/>
  <c r="P36" i="11"/>
  <c r="J67" i="11"/>
  <c r="M67" i="11" s="1"/>
  <c r="C67" i="11"/>
  <c r="F67" i="11" s="1"/>
  <c r="P18" i="11"/>
  <c r="K96" i="12"/>
  <c r="K97" i="12" s="1"/>
  <c r="D111" i="12" s="1"/>
  <c r="F74" i="12"/>
  <c r="M75" i="12"/>
  <c r="M59" i="12"/>
  <c r="M88" i="12"/>
  <c r="M89" i="12"/>
  <c r="M77" i="12"/>
  <c r="J96" i="12"/>
  <c r="J97" i="12" s="1"/>
  <c r="D110" i="12" s="1"/>
  <c r="M65" i="11"/>
  <c r="D87" i="11"/>
  <c r="K87" i="11"/>
  <c r="K77" i="11"/>
  <c r="D77" i="11"/>
  <c r="B69" i="11"/>
  <c r="F69" i="11" s="1"/>
  <c r="I69" i="11"/>
  <c r="M69" i="11" s="1"/>
  <c r="P20" i="11"/>
  <c r="K59" i="11"/>
  <c r="N47" i="11"/>
  <c r="D59" i="11"/>
  <c r="K88" i="11"/>
  <c r="D88" i="11"/>
  <c r="I80" i="11"/>
  <c r="M80" i="11" s="1"/>
  <c r="B80" i="11"/>
  <c r="F80" i="11" s="1"/>
  <c r="P31" i="11"/>
  <c r="L65" i="11"/>
  <c r="E65" i="11"/>
  <c r="M47" i="11"/>
  <c r="C59" i="11"/>
  <c r="J59" i="11"/>
  <c r="J96" i="11" s="1"/>
  <c r="F78" i="12"/>
  <c r="L93" i="11"/>
  <c r="E93" i="11"/>
  <c r="I75" i="11"/>
  <c r="M75" i="11" s="1"/>
  <c r="B75" i="11"/>
  <c r="F75" i="11" s="1"/>
  <c r="P26" i="11"/>
  <c r="L57" i="11"/>
  <c r="E57" i="11"/>
  <c r="B88" i="11"/>
  <c r="P39" i="11"/>
  <c r="I88" i="11"/>
  <c r="M88" i="11" s="1"/>
  <c r="K76" i="11"/>
  <c r="D76" i="11"/>
  <c r="C65" i="11"/>
  <c r="J65" i="11"/>
  <c r="L97" i="12"/>
  <c r="D112" i="12" s="1"/>
  <c r="B112" i="12"/>
  <c r="E97" i="12"/>
  <c r="C112" i="12" s="1"/>
  <c r="F65" i="11"/>
  <c r="P34" i="11"/>
  <c r="E74" i="11"/>
  <c r="L74" i="11"/>
  <c r="C58" i="11"/>
  <c r="J58" i="11"/>
  <c r="L95" i="11"/>
  <c r="M95" i="11" s="1"/>
  <c r="E95" i="11"/>
  <c r="L77" i="11"/>
  <c r="E77" i="11"/>
  <c r="O47" i="11"/>
  <c r="E59" i="11"/>
  <c r="L59" i="11"/>
  <c r="L96" i="11" s="1"/>
  <c r="M60" i="10"/>
  <c r="M57" i="10"/>
  <c r="F88" i="10"/>
  <c r="F76" i="10"/>
  <c r="C97" i="10"/>
  <c r="C110" i="10" s="1"/>
  <c r="B110" i="10"/>
  <c r="J97" i="10"/>
  <c r="D110" i="10" s="1"/>
  <c r="F62" i="10"/>
  <c r="F95" i="10"/>
  <c r="M84" i="10"/>
  <c r="F56" i="10"/>
  <c r="M67" i="8"/>
  <c r="P39" i="8"/>
  <c r="I88" i="8"/>
  <c r="B88" i="8"/>
  <c r="F88" i="8" s="1"/>
  <c r="P21" i="8"/>
  <c r="I70" i="8"/>
  <c r="M70" i="8" s="1"/>
  <c r="B70" i="8"/>
  <c r="F70" i="8" s="1"/>
  <c r="I93" i="7"/>
  <c r="M93" i="7" s="1"/>
  <c r="B93" i="7"/>
  <c r="F93" i="7" s="1"/>
  <c r="P44" i="7"/>
  <c r="B57" i="7"/>
  <c r="F57" i="7" s="1"/>
  <c r="I57" i="7"/>
  <c r="M57" i="7" s="1"/>
  <c r="P8" i="7"/>
  <c r="K96" i="9"/>
  <c r="K97" i="9" s="1"/>
  <c r="D111" i="9" s="1"/>
  <c r="C94" i="8"/>
  <c r="J94" i="8"/>
  <c r="K88" i="8"/>
  <c r="D88" i="8"/>
  <c r="F78" i="8"/>
  <c r="P16" i="8"/>
  <c r="I65" i="8"/>
  <c r="M65" i="8" s="1"/>
  <c r="B65" i="8"/>
  <c r="F65" i="8" s="1"/>
  <c r="L59" i="8"/>
  <c r="E59" i="8"/>
  <c r="O47" i="8"/>
  <c r="M94" i="9"/>
  <c r="F70" i="9"/>
  <c r="F58" i="9"/>
  <c r="J81" i="8"/>
  <c r="C81" i="8"/>
  <c r="J71" i="8"/>
  <c r="J96" i="8" s="1"/>
  <c r="J97" i="8" s="1"/>
  <c r="D110" i="8" s="1"/>
  <c r="C71" i="8"/>
  <c r="P8" i="8"/>
  <c r="I57" i="8"/>
  <c r="M57" i="8" s="1"/>
  <c r="B57" i="8"/>
  <c r="F57" i="8" s="1"/>
  <c r="F77" i="9"/>
  <c r="F71" i="9"/>
  <c r="C92" i="8"/>
  <c r="J92" i="8"/>
  <c r="C74" i="8"/>
  <c r="J74" i="8"/>
  <c r="E60" i="8"/>
  <c r="L60" i="8"/>
  <c r="M90" i="9"/>
  <c r="P33" i="8"/>
  <c r="I82" i="8"/>
  <c r="B82" i="8"/>
  <c r="F82" i="8" s="1"/>
  <c r="M73" i="9"/>
  <c r="F67" i="9"/>
  <c r="E82" i="8"/>
  <c r="L82" i="8"/>
  <c r="K64" i="8"/>
  <c r="D64" i="8"/>
  <c r="E84" i="7"/>
  <c r="F84" i="7" s="1"/>
  <c r="L84" i="7"/>
  <c r="M84" i="7" s="1"/>
  <c r="F74" i="7"/>
  <c r="C64" i="7"/>
  <c r="J64" i="7"/>
  <c r="B66" i="5"/>
  <c r="F66" i="5" s="1"/>
  <c r="I66" i="5"/>
  <c r="M66" i="5" s="1"/>
  <c r="P17" i="5"/>
  <c r="J95" i="7"/>
  <c r="C95" i="7"/>
  <c r="E88" i="7"/>
  <c r="L88" i="7"/>
  <c r="B93" i="6"/>
  <c r="F93" i="6" s="1"/>
  <c r="P44" i="6"/>
  <c r="I93" i="6"/>
  <c r="M93" i="6" s="1"/>
  <c r="K88" i="7"/>
  <c r="D88" i="7"/>
  <c r="K72" i="7"/>
  <c r="D72" i="7"/>
  <c r="J60" i="7"/>
  <c r="M60" i="7" s="1"/>
  <c r="C60" i="7"/>
  <c r="F60" i="7" s="1"/>
  <c r="D65" i="7"/>
  <c r="K65" i="7"/>
  <c r="M86" i="7"/>
  <c r="E78" i="7"/>
  <c r="F78" i="7" s="1"/>
  <c r="L78" i="7"/>
  <c r="I71" i="7"/>
  <c r="M71" i="7" s="1"/>
  <c r="P22" i="7"/>
  <c r="B71" i="7"/>
  <c r="F71" i="7" s="1"/>
  <c r="C58" i="7"/>
  <c r="J58" i="7"/>
  <c r="F80" i="7"/>
  <c r="P35" i="7"/>
  <c r="E70" i="6"/>
  <c r="L70" i="6"/>
  <c r="D57" i="6"/>
  <c r="K57" i="6"/>
  <c r="I93" i="5"/>
  <c r="M93" i="5" s="1"/>
  <c r="B93" i="5"/>
  <c r="P44" i="5"/>
  <c r="E80" i="5"/>
  <c r="L80" i="5"/>
  <c r="K62" i="5"/>
  <c r="K96" i="5" s="1"/>
  <c r="D62" i="5"/>
  <c r="D96" i="5" s="1"/>
  <c r="B56" i="4"/>
  <c r="F56" i="4" s="1"/>
  <c r="I56" i="4"/>
  <c r="M56" i="4" s="1"/>
  <c r="P7" i="4"/>
  <c r="P39" i="6"/>
  <c r="I88" i="6"/>
  <c r="M88" i="6" s="1"/>
  <c r="B88" i="6"/>
  <c r="F88" i="6" s="1"/>
  <c r="J83" i="6"/>
  <c r="M83" i="6" s="1"/>
  <c r="C83" i="6"/>
  <c r="F83" i="6" s="1"/>
  <c r="K77" i="6"/>
  <c r="D77" i="6"/>
  <c r="P23" i="6"/>
  <c r="B72" i="6"/>
  <c r="F72" i="6" s="1"/>
  <c r="I72" i="6"/>
  <c r="M72" i="6" s="1"/>
  <c r="D60" i="6"/>
  <c r="K60" i="6"/>
  <c r="L93" i="5"/>
  <c r="E93" i="5"/>
  <c r="P39" i="5"/>
  <c r="I88" i="5"/>
  <c r="M88" i="5" s="1"/>
  <c r="B88" i="5"/>
  <c r="F88" i="5" s="1"/>
  <c r="B73" i="5"/>
  <c r="F73" i="5" s="1"/>
  <c r="I73" i="5"/>
  <c r="M73" i="5" s="1"/>
  <c r="P24" i="5"/>
  <c r="I68" i="5"/>
  <c r="M68" i="5" s="1"/>
  <c r="B68" i="5"/>
  <c r="F68" i="5" s="1"/>
  <c r="P19" i="5"/>
  <c r="D88" i="6"/>
  <c r="K88" i="6"/>
  <c r="J70" i="6"/>
  <c r="C70" i="6"/>
  <c r="P16" i="6"/>
  <c r="E58" i="6"/>
  <c r="L58" i="6"/>
  <c r="J94" i="5"/>
  <c r="C94" i="5"/>
  <c r="P32" i="5"/>
  <c r="C89" i="6"/>
  <c r="J89" i="6"/>
  <c r="M73" i="6"/>
  <c r="M68" i="6"/>
  <c r="J63" i="6"/>
  <c r="C63" i="6"/>
  <c r="M83" i="5"/>
  <c r="C96" i="5"/>
  <c r="E63" i="5"/>
  <c r="L63" i="5"/>
  <c r="F59" i="5"/>
  <c r="B96" i="5"/>
  <c r="P38" i="5"/>
  <c r="M69" i="5"/>
  <c r="J56" i="5"/>
  <c r="C56" i="5"/>
  <c r="M92" i="6"/>
  <c r="E89" i="6"/>
  <c r="L89" i="6"/>
  <c r="M84" i="6"/>
  <c r="P15" i="6"/>
  <c r="M47" i="6"/>
  <c r="F56" i="6"/>
  <c r="E85" i="5"/>
  <c r="L85" i="5"/>
  <c r="E67" i="5"/>
  <c r="L67" i="5"/>
  <c r="F94" i="4"/>
  <c r="K87" i="4"/>
  <c r="D87" i="4"/>
  <c r="M79" i="4"/>
  <c r="B69" i="4"/>
  <c r="F69" i="4" s="1"/>
  <c r="I69" i="4"/>
  <c r="M69" i="4" s="1"/>
  <c r="P20" i="4"/>
  <c r="B91" i="3"/>
  <c r="F91" i="3" s="1"/>
  <c r="P42" i="3"/>
  <c r="I91" i="3"/>
  <c r="M91" i="3" s="1"/>
  <c r="I85" i="3"/>
  <c r="M85" i="3" s="1"/>
  <c r="P36" i="3"/>
  <c r="B85" i="3"/>
  <c r="F85" i="3" s="1"/>
  <c r="I79" i="3"/>
  <c r="M79" i="3" s="1"/>
  <c r="P30" i="3"/>
  <c r="B79" i="3"/>
  <c r="F79" i="3" s="1"/>
  <c r="B73" i="3"/>
  <c r="F73" i="3" s="1"/>
  <c r="I73" i="3"/>
  <c r="M73" i="3" s="1"/>
  <c r="P24" i="3"/>
  <c r="I67" i="3"/>
  <c r="M67" i="3" s="1"/>
  <c r="B67" i="3"/>
  <c r="F67" i="3" s="1"/>
  <c r="P18" i="3"/>
  <c r="I61" i="3"/>
  <c r="M61" i="3" s="1"/>
  <c r="B61" i="3"/>
  <c r="F61" i="3" s="1"/>
  <c r="P12" i="3"/>
  <c r="K92" i="2"/>
  <c r="D92" i="2"/>
  <c r="F84" i="2"/>
  <c r="K74" i="2"/>
  <c r="D74" i="2"/>
  <c r="F66" i="2"/>
  <c r="C68" i="2"/>
  <c r="F68" i="2" s="1"/>
  <c r="P19" i="2"/>
  <c r="J68" i="2"/>
  <c r="M68" i="2" s="1"/>
  <c r="J82" i="4"/>
  <c r="C82" i="4"/>
  <c r="I59" i="4"/>
  <c r="B59" i="4"/>
  <c r="P10" i="4"/>
  <c r="P47" i="4" s="1"/>
  <c r="L47" i="4"/>
  <c r="K86" i="3"/>
  <c r="D86" i="3"/>
  <c r="K68" i="3"/>
  <c r="D68" i="3"/>
  <c r="C92" i="2"/>
  <c r="F92" i="2" s="1"/>
  <c r="J92" i="2"/>
  <c r="P43" i="2"/>
  <c r="I90" i="4"/>
  <c r="M90" i="4" s="1"/>
  <c r="B90" i="4"/>
  <c r="F90" i="4" s="1"/>
  <c r="P41" i="4"/>
  <c r="K83" i="4"/>
  <c r="D83" i="4"/>
  <c r="C75" i="4"/>
  <c r="J75" i="4"/>
  <c r="C92" i="3"/>
  <c r="J92" i="3"/>
  <c r="J86" i="3"/>
  <c r="C86" i="3"/>
  <c r="C80" i="3"/>
  <c r="J80" i="3"/>
  <c r="C74" i="3"/>
  <c r="J74" i="3"/>
  <c r="J68" i="3"/>
  <c r="C68" i="3"/>
  <c r="C62" i="3"/>
  <c r="J62" i="3"/>
  <c r="C56" i="3"/>
  <c r="J56" i="3"/>
  <c r="J88" i="4"/>
  <c r="C88" i="4"/>
  <c r="K78" i="4"/>
  <c r="D78" i="4"/>
  <c r="L70" i="4"/>
  <c r="E70" i="4"/>
  <c r="D90" i="3"/>
  <c r="K90" i="3"/>
  <c r="D72" i="3"/>
  <c r="K72" i="3"/>
  <c r="M92" i="2"/>
  <c r="J95" i="4"/>
  <c r="C95" i="4"/>
  <c r="C81" i="4"/>
  <c r="J81" i="4"/>
  <c r="B63" i="4"/>
  <c r="F63" i="4" s="1"/>
  <c r="I63" i="4"/>
  <c r="M63" i="4" s="1"/>
  <c r="P14" i="4"/>
  <c r="I58" i="4"/>
  <c r="M58" i="4" s="1"/>
  <c r="B58" i="4"/>
  <c r="F58" i="4" s="1"/>
  <c r="P9" i="4"/>
  <c r="C93" i="3"/>
  <c r="J93" i="3"/>
  <c r="C84" i="3"/>
  <c r="J84" i="3"/>
  <c r="C75" i="3"/>
  <c r="J75" i="3"/>
  <c r="C66" i="3"/>
  <c r="J66" i="3"/>
  <c r="J57" i="3"/>
  <c r="C57" i="3"/>
  <c r="F91" i="4"/>
  <c r="L76" i="4"/>
  <c r="E76" i="4"/>
  <c r="M71" i="4"/>
  <c r="L63" i="2"/>
  <c r="E63" i="2"/>
  <c r="D78" i="1"/>
  <c r="K78" i="1"/>
  <c r="D60" i="1"/>
  <c r="D96" i="1" s="1"/>
  <c r="K60" i="1"/>
  <c r="K96" i="1" s="1"/>
  <c r="P45" i="2"/>
  <c r="B94" i="2"/>
  <c r="F94" i="2" s="1"/>
  <c r="I94" i="2"/>
  <c r="M94" i="2" s="1"/>
  <c r="L58" i="2"/>
  <c r="E58" i="2"/>
  <c r="J90" i="1"/>
  <c r="C90" i="1"/>
  <c r="C81" i="1"/>
  <c r="J81" i="1"/>
  <c r="E67" i="1"/>
  <c r="L67" i="1"/>
  <c r="L58" i="1"/>
  <c r="E58" i="1"/>
  <c r="D73" i="1"/>
  <c r="K73" i="1"/>
  <c r="I79" i="1"/>
  <c r="M79" i="1" s="1"/>
  <c r="B79" i="1"/>
  <c r="F79" i="1" s="1"/>
  <c r="P30" i="1"/>
  <c r="D88" i="2"/>
  <c r="K88" i="2"/>
  <c r="L82" i="1"/>
  <c r="E82" i="1"/>
  <c r="C69" i="1"/>
  <c r="J69" i="1"/>
  <c r="K85" i="1"/>
  <c r="D85" i="1"/>
  <c r="B70" i="1"/>
  <c r="F70" i="1" s="1"/>
  <c r="I70" i="1"/>
  <c r="M70" i="1" s="1"/>
  <c r="P21" i="1"/>
  <c r="M61" i="2"/>
  <c r="L62" i="2"/>
  <c r="E62" i="2"/>
  <c r="E80" i="1"/>
  <c r="L80" i="1"/>
  <c r="C93" i="2"/>
  <c r="J93" i="2"/>
  <c r="K89" i="2"/>
  <c r="D89" i="2"/>
  <c r="I75" i="2"/>
  <c r="M75" i="2" s="1"/>
  <c r="B75" i="2"/>
  <c r="F75" i="2" s="1"/>
  <c r="P26" i="2"/>
  <c r="L69" i="2"/>
  <c r="E69" i="2"/>
  <c r="J62" i="2"/>
  <c r="C62" i="2"/>
  <c r="E92" i="1"/>
  <c r="L92" i="1"/>
  <c r="P33" i="1"/>
  <c r="B82" i="1"/>
  <c r="I82" i="1"/>
  <c r="M82" i="1" s="1"/>
  <c r="E68" i="1"/>
  <c r="L68" i="1"/>
  <c r="J89" i="2"/>
  <c r="C89" i="2"/>
  <c r="I57" i="2"/>
  <c r="P8" i="2"/>
  <c r="B57" i="2"/>
  <c r="J86" i="1"/>
  <c r="C86" i="1"/>
  <c r="C71" i="1"/>
  <c r="J71" i="1"/>
  <c r="J62" i="1"/>
  <c r="C62" i="1"/>
  <c r="J56" i="1"/>
  <c r="C56" i="1"/>
  <c r="M59" i="4" l="1"/>
  <c r="I96" i="4"/>
  <c r="J97" i="6"/>
  <c r="D110" i="6" s="1"/>
  <c r="C97" i="6"/>
  <c r="C110" i="6" s="1"/>
  <c r="B110" i="6"/>
  <c r="D96" i="11"/>
  <c r="M56" i="1"/>
  <c r="M69" i="1"/>
  <c r="M90" i="1"/>
  <c r="M66" i="3"/>
  <c r="M84" i="3"/>
  <c r="F62" i="3"/>
  <c r="F74" i="3"/>
  <c r="F86" i="3"/>
  <c r="E96" i="4"/>
  <c r="F62" i="5"/>
  <c r="B96" i="6"/>
  <c r="F59" i="6"/>
  <c r="F58" i="7"/>
  <c r="F65" i="7"/>
  <c r="F92" i="8"/>
  <c r="D97" i="8"/>
  <c r="C111" i="8" s="1"/>
  <c r="B111" i="8"/>
  <c r="K97" i="8"/>
  <c r="D111" i="8" s="1"/>
  <c r="B110" i="1"/>
  <c r="F73" i="1"/>
  <c r="F57" i="1"/>
  <c r="M60" i="1"/>
  <c r="M76" i="4"/>
  <c r="M95" i="4"/>
  <c r="F65" i="4"/>
  <c r="M92" i="5"/>
  <c r="K96" i="7"/>
  <c r="M58" i="8"/>
  <c r="M59" i="8"/>
  <c r="I96" i="8"/>
  <c r="M80" i="1"/>
  <c r="B96" i="2"/>
  <c r="B97" i="2" s="1"/>
  <c r="C109" i="2" s="1"/>
  <c r="F59" i="2"/>
  <c r="F58" i="1"/>
  <c r="M61" i="1"/>
  <c r="F72" i="1"/>
  <c r="M75" i="1"/>
  <c r="F60" i="3"/>
  <c r="F78" i="3"/>
  <c r="M83" i="4"/>
  <c r="F72" i="4"/>
  <c r="F64" i="3"/>
  <c r="K96" i="4"/>
  <c r="M94" i="6"/>
  <c r="F79" i="5"/>
  <c r="F94" i="7"/>
  <c r="F62" i="8"/>
  <c r="M82" i="11"/>
  <c r="F77" i="2"/>
  <c r="D96" i="2"/>
  <c r="F63" i="1"/>
  <c r="P47" i="3"/>
  <c r="F65" i="3"/>
  <c r="M77" i="3"/>
  <c r="M89" i="3"/>
  <c r="L96" i="3"/>
  <c r="M76" i="5"/>
  <c r="F76" i="6"/>
  <c r="M83" i="7"/>
  <c r="M72" i="7"/>
  <c r="M64" i="8"/>
  <c r="E110" i="9"/>
  <c r="G110" i="9" s="1"/>
  <c r="F110" i="9"/>
  <c r="F68" i="1"/>
  <c r="M83" i="1"/>
  <c r="M69" i="2"/>
  <c r="M78" i="1"/>
  <c r="M63" i="2"/>
  <c r="F63" i="3"/>
  <c r="M78" i="6"/>
  <c r="F91" i="5"/>
  <c r="M70" i="6"/>
  <c r="F71" i="8"/>
  <c r="F57" i="11"/>
  <c r="L97" i="8"/>
  <c r="D112" i="8" s="1"/>
  <c r="B112" i="8"/>
  <c r="E97" i="8"/>
  <c r="C112" i="8" s="1"/>
  <c r="E110" i="10"/>
  <c r="G110" i="10" s="1"/>
  <c r="F110" i="10"/>
  <c r="D97" i="11"/>
  <c r="C111" i="11" s="1"/>
  <c r="B111" i="11"/>
  <c r="M71" i="1"/>
  <c r="L97" i="2"/>
  <c r="D112" i="2" s="1"/>
  <c r="B112" i="2"/>
  <c r="E97" i="2"/>
  <c r="C112" i="2" s="1"/>
  <c r="M75" i="3"/>
  <c r="M93" i="3"/>
  <c r="M63" i="6"/>
  <c r="P47" i="6"/>
  <c r="M58" i="7"/>
  <c r="B109" i="13"/>
  <c r="B80" i="13"/>
  <c r="J96" i="1"/>
  <c r="J97" i="1" s="1"/>
  <c r="D110" i="1" s="1"/>
  <c r="M73" i="1"/>
  <c r="M76" i="1"/>
  <c r="M65" i="4"/>
  <c r="F70" i="4"/>
  <c r="M85" i="5"/>
  <c r="K97" i="5"/>
  <c r="D111" i="5" s="1"/>
  <c r="D97" i="5"/>
  <c r="C111" i="5" s="1"/>
  <c r="B111" i="5"/>
  <c r="D96" i="7"/>
  <c r="F58" i="8"/>
  <c r="F68" i="8"/>
  <c r="I97" i="8"/>
  <c r="D109" i="8" s="1"/>
  <c r="B109" i="8"/>
  <c r="B97" i="11"/>
  <c r="C109" i="11" s="1"/>
  <c r="B109" i="11"/>
  <c r="F96" i="12"/>
  <c r="F97" i="12" s="1"/>
  <c r="C113" i="12" s="1"/>
  <c r="F65" i="1"/>
  <c r="M59" i="2"/>
  <c r="I96" i="2"/>
  <c r="C96" i="2"/>
  <c r="F93" i="2"/>
  <c r="M72" i="1"/>
  <c r="F75" i="1"/>
  <c r="F70" i="2"/>
  <c r="M60" i="3"/>
  <c r="M78" i="3"/>
  <c r="M78" i="4"/>
  <c r="M76" i="3"/>
  <c r="M88" i="3"/>
  <c r="D96" i="4"/>
  <c r="F69" i="6"/>
  <c r="F94" i="6"/>
  <c r="M60" i="6"/>
  <c r="E97" i="6"/>
  <c r="C112" i="6" s="1"/>
  <c r="B112" i="6"/>
  <c r="L97" i="6"/>
  <c r="D112" i="6" s="1"/>
  <c r="M94" i="7"/>
  <c r="P47" i="7"/>
  <c r="M61" i="8"/>
  <c r="M87" i="11"/>
  <c r="M77" i="2"/>
  <c r="F89" i="2"/>
  <c r="M63" i="1"/>
  <c r="B109" i="3"/>
  <c r="E96" i="3"/>
  <c r="M56" i="5"/>
  <c r="M76" i="6"/>
  <c r="F76" i="7"/>
  <c r="L96" i="5"/>
  <c r="M59" i="5"/>
  <c r="M77" i="7"/>
  <c r="M76" i="8"/>
  <c r="F86" i="8"/>
  <c r="M58" i="11"/>
  <c r="F94" i="11"/>
  <c r="M64" i="11"/>
  <c r="M92" i="1"/>
  <c r="F91" i="1"/>
  <c r="F69" i="2"/>
  <c r="F87" i="1"/>
  <c r="F63" i="2"/>
  <c r="M63" i="3"/>
  <c r="M81" i="3"/>
  <c r="B110" i="4"/>
  <c r="F88" i="4"/>
  <c r="F77" i="4"/>
  <c r="F87" i="6"/>
  <c r="F61" i="5"/>
  <c r="F78" i="6"/>
  <c r="B111" i="6"/>
  <c r="D97" i="6"/>
  <c r="C111" i="6" s="1"/>
  <c r="F70" i="6"/>
  <c r="F75" i="5"/>
  <c r="M77" i="6"/>
  <c r="F70" i="7"/>
  <c r="M60" i="5"/>
  <c r="I96" i="5"/>
  <c r="E109" i="10"/>
  <c r="F109" i="10"/>
  <c r="B113" i="10"/>
  <c r="E109" i="12"/>
  <c r="F109" i="12"/>
  <c r="B113" i="12"/>
  <c r="E96" i="8"/>
  <c r="E96" i="11"/>
  <c r="K96" i="11"/>
  <c r="K97" i="11" s="1"/>
  <c r="D111" i="11" s="1"/>
  <c r="M62" i="1"/>
  <c r="F81" i="1"/>
  <c r="E96" i="2"/>
  <c r="M56" i="3"/>
  <c r="M68" i="3"/>
  <c r="M80" i="3"/>
  <c r="M92" i="3"/>
  <c r="M65" i="7"/>
  <c r="F74" i="8"/>
  <c r="M60" i="8"/>
  <c r="F74" i="11"/>
  <c r="C96" i="1"/>
  <c r="C97" i="1" s="1"/>
  <c r="C110" i="1" s="1"/>
  <c r="M88" i="1"/>
  <c r="F60" i="1"/>
  <c r="M81" i="4"/>
  <c r="M70" i="4"/>
  <c r="M64" i="4"/>
  <c r="F67" i="5"/>
  <c r="F85" i="5"/>
  <c r="F92" i="5"/>
  <c r="M94" i="8"/>
  <c r="M68" i="8"/>
  <c r="M81" i="11"/>
  <c r="F95" i="11"/>
  <c r="I96" i="1"/>
  <c r="M59" i="1"/>
  <c r="M65" i="1"/>
  <c r="F80" i="1"/>
  <c r="P47" i="2"/>
  <c r="M58" i="1"/>
  <c r="J96" i="2"/>
  <c r="M93" i="2"/>
  <c r="F64" i="1"/>
  <c r="M70" i="2"/>
  <c r="F69" i="3"/>
  <c r="F87" i="3"/>
  <c r="M64" i="3"/>
  <c r="F76" i="3"/>
  <c r="F88" i="3"/>
  <c r="D97" i="4"/>
  <c r="C111" i="4" s="1"/>
  <c r="B111" i="4"/>
  <c r="K97" i="4"/>
  <c r="D111" i="4" s="1"/>
  <c r="M69" i="6"/>
  <c r="M79" i="5"/>
  <c r="F60" i="6"/>
  <c r="F81" i="6"/>
  <c r="E96" i="6"/>
  <c r="B109" i="7"/>
  <c r="F61" i="8"/>
  <c r="E112" i="9"/>
  <c r="G112" i="9" s="1"/>
  <c r="F112" i="9"/>
  <c r="F82" i="11"/>
  <c r="F87" i="11"/>
  <c r="M89" i="2"/>
  <c r="L96" i="1"/>
  <c r="B96" i="3"/>
  <c r="B97" i="3" s="1"/>
  <c r="C109" i="3" s="1"/>
  <c r="F59" i="3"/>
  <c r="M71" i="3"/>
  <c r="M83" i="3"/>
  <c r="F95" i="3"/>
  <c r="F56" i="5"/>
  <c r="M76" i="7"/>
  <c r="F72" i="7"/>
  <c r="E96" i="5"/>
  <c r="F77" i="7"/>
  <c r="M87" i="8"/>
  <c r="F76" i="8"/>
  <c r="M86" i="8"/>
  <c r="F58" i="11"/>
  <c r="M94" i="11"/>
  <c r="M77" i="1"/>
  <c r="F92" i="1"/>
  <c r="M91" i="1"/>
  <c r="M93" i="4"/>
  <c r="J96" i="4"/>
  <c r="J97" i="4" s="1"/>
  <c r="D110" i="4" s="1"/>
  <c r="M88" i="4"/>
  <c r="M77" i="4"/>
  <c r="M87" i="6"/>
  <c r="F89" i="6"/>
  <c r="F86" i="5"/>
  <c r="K96" i="6"/>
  <c r="K97" i="6" s="1"/>
  <c r="D111" i="6" s="1"/>
  <c r="M75" i="5"/>
  <c r="F77" i="6"/>
  <c r="M70" i="7"/>
  <c r="B110" i="7"/>
  <c r="M57" i="11"/>
  <c r="F57" i="2"/>
  <c r="B109" i="4"/>
  <c r="B97" i="4"/>
  <c r="C109" i="4" s="1"/>
  <c r="I97" i="4"/>
  <c r="D109" i="4" s="1"/>
  <c r="L96" i="8"/>
  <c r="B112" i="11"/>
  <c r="L97" i="11"/>
  <c r="D112" i="11" s="1"/>
  <c r="E97" i="11"/>
  <c r="C112" i="11" s="1"/>
  <c r="E112" i="12"/>
  <c r="G112" i="12" s="1"/>
  <c r="F112" i="12"/>
  <c r="C96" i="11"/>
  <c r="C97" i="11" s="1"/>
  <c r="C110" i="11" s="1"/>
  <c r="M96" i="12"/>
  <c r="M97" i="12" s="1"/>
  <c r="D113" i="12" s="1"/>
  <c r="M86" i="1"/>
  <c r="M81" i="1"/>
  <c r="L96" i="2"/>
  <c r="F57" i="3"/>
  <c r="F75" i="3"/>
  <c r="F93" i="3"/>
  <c r="F56" i="3"/>
  <c r="F68" i="3"/>
  <c r="F80" i="3"/>
  <c r="F92" i="3"/>
  <c r="F95" i="7"/>
  <c r="M74" i="8"/>
  <c r="E109" i="9"/>
  <c r="B113" i="9"/>
  <c r="F109" i="9"/>
  <c r="M74" i="11"/>
  <c r="F76" i="1"/>
  <c r="F88" i="1"/>
  <c r="F81" i="4"/>
  <c r="F75" i="4"/>
  <c r="F64" i="4"/>
  <c r="M58" i="6"/>
  <c r="I97" i="5"/>
  <c r="D109" i="5" s="1"/>
  <c r="B97" i="5"/>
  <c r="C109" i="5" s="1"/>
  <c r="B109" i="5"/>
  <c r="F57" i="6"/>
  <c r="F67" i="7"/>
  <c r="F88" i="7"/>
  <c r="M96" i="9"/>
  <c r="M97" i="9" s="1"/>
  <c r="D113" i="9" s="1"/>
  <c r="F94" i="8"/>
  <c r="E112" i="10"/>
  <c r="G112" i="10" s="1"/>
  <c r="F112" i="10"/>
  <c r="P47" i="1"/>
  <c r="M74" i="1"/>
  <c r="F89" i="1"/>
  <c r="I97" i="2"/>
  <c r="D109" i="2" s="1"/>
  <c r="B109" i="2"/>
  <c r="B110" i="2"/>
  <c r="C97" i="2"/>
  <c r="C110" i="2" s="1"/>
  <c r="J97" i="2"/>
  <c r="D110" i="2" s="1"/>
  <c r="M64" i="1"/>
  <c r="M84" i="1"/>
  <c r="M87" i="3"/>
  <c r="B110" i="3"/>
  <c r="K96" i="3"/>
  <c r="F58" i="3"/>
  <c r="M82" i="3"/>
  <c r="M94" i="3"/>
  <c r="F82" i="4"/>
  <c r="B110" i="5"/>
  <c r="C97" i="5"/>
  <c r="C110" i="5" s="1"/>
  <c r="F94" i="5"/>
  <c r="M81" i="6"/>
  <c r="L96" i="6"/>
  <c r="I96" i="7"/>
  <c r="I97" i="7" s="1"/>
  <c r="D109" i="7" s="1"/>
  <c r="M59" i="7"/>
  <c r="F96" i="10"/>
  <c r="F97" i="10" s="1"/>
  <c r="C113" i="10" s="1"/>
  <c r="B96" i="11"/>
  <c r="F71" i="2"/>
  <c r="F95" i="2"/>
  <c r="E96" i="1"/>
  <c r="M59" i="3"/>
  <c r="I96" i="3"/>
  <c r="I97" i="3" s="1"/>
  <c r="D109" i="3" s="1"/>
  <c r="F71" i="3"/>
  <c r="F83" i="3"/>
  <c r="M95" i="3"/>
  <c r="J96" i="5"/>
  <c r="J97" i="5" s="1"/>
  <c r="D110" i="5" s="1"/>
  <c r="F75" i="6"/>
  <c r="M91" i="7"/>
  <c r="E96" i="7"/>
  <c r="B112" i="5"/>
  <c r="L97" i="5"/>
  <c r="D112" i="5" s="1"/>
  <c r="E97" i="5"/>
  <c r="C112" i="5" s="1"/>
  <c r="M69" i="8"/>
  <c r="F87" i="8"/>
  <c r="F64" i="11"/>
  <c r="F77" i="1"/>
  <c r="F67" i="1"/>
  <c r="F66" i="1"/>
  <c r="M87" i="1"/>
  <c r="F72" i="3"/>
  <c r="F90" i="3"/>
  <c r="F93" i="4"/>
  <c r="C96" i="4"/>
  <c r="C97" i="4" s="1"/>
  <c r="C110" i="4" s="1"/>
  <c r="M89" i="6"/>
  <c r="M61" i="5"/>
  <c r="M86" i="5"/>
  <c r="D96" i="6"/>
  <c r="F85" i="7"/>
  <c r="C96" i="7"/>
  <c r="C97" i="7" s="1"/>
  <c r="C110" i="7" s="1"/>
  <c r="E110" i="12"/>
  <c r="G110" i="12" s="1"/>
  <c r="F110" i="12"/>
  <c r="M70" i="11"/>
  <c r="F110" i="8"/>
  <c r="E110" i="8"/>
  <c r="G110" i="8" s="1"/>
  <c r="F86" i="1"/>
  <c r="E97" i="4"/>
  <c r="C112" i="4" s="1"/>
  <c r="L97" i="4"/>
  <c r="D112" i="4" s="1"/>
  <c r="B112" i="4"/>
  <c r="B109" i="6"/>
  <c r="B97" i="6"/>
  <c r="C109" i="6" s="1"/>
  <c r="F64" i="7"/>
  <c r="F60" i="8"/>
  <c r="K96" i="8"/>
  <c r="M81" i="8"/>
  <c r="E111" i="9"/>
  <c r="G111" i="9" s="1"/>
  <c r="F111" i="9"/>
  <c r="M67" i="5"/>
  <c r="F58" i="6"/>
  <c r="M57" i="6"/>
  <c r="F80" i="5"/>
  <c r="M88" i="7"/>
  <c r="P47" i="8"/>
  <c r="F81" i="11"/>
  <c r="F59" i="1"/>
  <c r="B96" i="1"/>
  <c r="B97" i="1" s="1"/>
  <c r="C109" i="1" s="1"/>
  <c r="F84" i="1"/>
  <c r="M69" i="3"/>
  <c r="C96" i="3"/>
  <c r="C97" i="3" s="1"/>
  <c r="C110" i="3" s="1"/>
  <c r="M72" i="4"/>
  <c r="D96" i="3"/>
  <c r="M70" i="3"/>
  <c r="M82" i="4"/>
  <c r="M94" i="5"/>
  <c r="B96" i="7"/>
  <c r="B97" i="7" s="1"/>
  <c r="C109" i="7" s="1"/>
  <c r="F59" i="7"/>
  <c r="F59" i="11"/>
  <c r="I96" i="11"/>
  <c r="I97" i="11" s="1"/>
  <c r="D109" i="11" s="1"/>
  <c r="M71" i="2"/>
  <c r="M83" i="2"/>
  <c r="M95" i="2"/>
  <c r="L97" i="1"/>
  <c r="D112" i="1" s="1"/>
  <c r="E97" i="1"/>
  <c r="C112" i="1" s="1"/>
  <c r="B112" i="1"/>
  <c r="M62" i="2"/>
  <c r="K96" i="2"/>
  <c r="K97" i="2" s="1"/>
  <c r="D111" i="2" s="1"/>
  <c r="F85" i="1"/>
  <c r="M88" i="2"/>
  <c r="F57" i="4"/>
  <c r="F80" i="2"/>
  <c r="M75" i="6"/>
  <c r="F57" i="5"/>
  <c r="F91" i="7"/>
  <c r="F83" i="7"/>
  <c r="L96" i="7"/>
  <c r="F82" i="7"/>
  <c r="F69" i="8"/>
  <c r="F76" i="11"/>
  <c r="M67" i="1"/>
  <c r="F78" i="1"/>
  <c r="M58" i="2"/>
  <c r="M72" i="3"/>
  <c r="M90" i="3"/>
  <c r="M71" i="6"/>
  <c r="F58" i="5"/>
  <c r="J96" i="7"/>
  <c r="J97" i="7" s="1"/>
  <c r="D110" i="7" s="1"/>
  <c r="F80" i="8"/>
  <c r="M89" i="8"/>
  <c r="F93" i="11"/>
  <c r="F70" i="11"/>
  <c r="M82" i="8"/>
  <c r="J97" i="11"/>
  <c r="D110" i="11" s="1"/>
  <c r="B110" i="11"/>
  <c r="F62" i="1"/>
  <c r="F74" i="2"/>
  <c r="M57" i="2"/>
  <c r="F82" i="1"/>
  <c r="B96" i="4"/>
  <c r="F59" i="4"/>
  <c r="F93" i="5"/>
  <c r="M88" i="8"/>
  <c r="F88" i="11"/>
  <c r="F56" i="1"/>
  <c r="F71" i="1"/>
  <c r="K97" i="1"/>
  <c r="D111" i="1" s="1"/>
  <c r="D97" i="1"/>
  <c r="C111" i="1" s="1"/>
  <c r="B111" i="1"/>
  <c r="F69" i="1"/>
  <c r="F90" i="1"/>
  <c r="F66" i="3"/>
  <c r="F84" i="3"/>
  <c r="M62" i="3"/>
  <c r="M74" i="3"/>
  <c r="M86" i="3"/>
  <c r="L96" i="4"/>
  <c r="F87" i="4"/>
  <c r="M59" i="6"/>
  <c r="M96" i="6" s="1"/>
  <c r="I96" i="6"/>
  <c r="I97" i="6" s="1"/>
  <c r="D109" i="6" s="1"/>
  <c r="M64" i="7"/>
  <c r="D96" i="8"/>
  <c r="F81" i="8"/>
  <c r="M57" i="1"/>
  <c r="F76" i="4"/>
  <c r="F95" i="4"/>
  <c r="M75" i="4"/>
  <c r="M67" i="7"/>
  <c r="B111" i="7"/>
  <c r="K97" i="7"/>
  <c r="D111" i="7" s="1"/>
  <c r="D97" i="7"/>
  <c r="C111" i="7" s="1"/>
  <c r="M63" i="8"/>
  <c r="B96" i="8"/>
  <c r="B97" i="8" s="1"/>
  <c r="C109" i="8" s="1"/>
  <c r="F59" i="8"/>
  <c r="F96" i="8" s="1"/>
  <c r="B109" i="1"/>
  <c r="I97" i="1"/>
  <c r="D109" i="1" s="1"/>
  <c r="F74" i="1"/>
  <c r="M89" i="1"/>
  <c r="F61" i="1"/>
  <c r="F78" i="4"/>
  <c r="F83" i="4"/>
  <c r="J96" i="3"/>
  <c r="J97" i="3" s="1"/>
  <c r="D110" i="3" s="1"/>
  <c r="D97" i="3"/>
  <c r="C111" i="3" s="1"/>
  <c r="B111" i="3"/>
  <c r="K97" i="3"/>
  <c r="D111" i="3" s="1"/>
  <c r="M58" i="3"/>
  <c r="F70" i="3"/>
  <c r="F82" i="3"/>
  <c r="F94" i="3"/>
  <c r="F74" i="5"/>
  <c r="F96" i="5" s="1"/>
  <c r="F97" i="5" s="1"/>
  <c r="C113" i="5" s="1"/>
  <c r="F96" i="9"/>
  <c r="F97" i="9" s="1"/>
  <c r="C113" i="9" s="1"/>
  <c r="E111" i="10"/>
  <c r="G111" i="10" s="1"/>
  <c r="F111" i="10"/>
  <c r="M59" i="11"/>
  <c r="F62" i="2"/>
  <c r="D97" i="2"/>
  <c r="C111" i="2" s="1"/>
  <c r="B111" i="2"/>
  <c r="M85" i="1"/>
  <c r="F88" i="2"/>
  <c r="M65" i="3"/>
  <c r="F77" i="3"/>
  <c r="F89" i="3"/>
  <c r="M57" i="4"/>
  <c r="L97" i="3"/>
  <c r="D112" i="3" s="1"/>
  <c r="B112" i="3"/>
  <c r="E97" i="3"/>
  <c r="C112" i="3" s="1"/>
  <c r="F76" i="5"/>
  <c r="M57" i="5"/>
  <c r="B112" i="7"/>
  <c r="E97" i="7"/>
  <c r="C112" i="7" s="1"/>
  <c r="L97" i="7"/>
  <c r="D112" i="7" s="1"/>
  <c r="M82" i="7"/>
  <c r="F64" i="8"/>
  <c r="M96" i="10"/>
  <c r="M97" i="10" s="1"/>
  <c r="D113" i="10" s="1"/>
  <c r="M76" i="11"/>
  <c r="E111" i="12"/>
  <c r="G111" i="12" s="1"/>
  <c r="F111" i="12"/>
  <c r="M68" i="1"/>
  <c r="F83" i="1"/>
  <c r="M66" i="1"/>
  <c r="F58" i="2"/>
  <c r="F81" i="3"/>
  <c r="F86" i="2"/>
  <c r="F71" i="6"/>
  <c r="M58" i="5"/>
  <c r="M91" i="5"/>
  <c r="M85" i="7"/>
  <c r="M80" i="8"/>
  <c r="M71" i="8"/>
  <c r="F89" i="8"/>
  <c r="M93" i="11"/>
  <c r="F96" i="7" l="1"/>
  <c r="F109" i="2"/>
  <c r="B113" i="2"/>
  <c r="E109" i="2"/>
  <c r="F109" i="5"/>
  <c r="B113" i="5"/>
  <c r="E109" i="5"/>
  <c r="E113" i="9"/>
  <c r="B115" i="9" s="1"/>
  <c r="G109" i="9"/>
  <c r="G113" i="9" s="1"/>
  <c r="E113" i="12"/>
  <c r="B115" i="12" s="1"/>
  <c r="G109" i="12"/>
  <c r="G113" i="12" s="1"/>
  <c r="F111" i="6"/>
  <c r="E111" i="6"/>
  <c r="G111" i="6" s="1"/>
  <c r="F97" i="7"/>
  <c r="C113" i="7" s="1"/>
  <c r="F109" i="11"/>
  <c r="F113" i="11" s="1"/>
  <c r="B113" i="11"/>
  <c r="E109" i="11"/>
  <c r="F111" i="11"/>
  <c r="E111" i="11"/>
  <c r="G111" i="11" s="1"/>
  <c r="F112" i="8"/>
  <c r="E112" i="8"/>
  <c r="G112" i="8" s="1"/>
  <c r="M97" i="3"/>
  <c r="D113" i="3" s="1"/>
  <c r="F97" i="3"/>
  <c r="C113" i="3" s="1"/>
  <c r="E110" i="1"/>
  <c r="G110" i="1" s="1"/>
  <c r="F110" i="1"/>
  <c r="F97" i="8"/>
  <c r="C113" i="8" s="1"/>
  <c r="M97" i="8"/>
  <c r="D113" i="8" s="1"/>
  <c r="M96" i="3"/>
  <c r="M96" i="7"/>
  <c r="M97" i="7" s="1"/>
  <c r="D113" i="7" s="1"/>
  <c r="F110" i="5"/>
  <c r="E110" i="5"/>
  <c r="G110" i="5" s="1"/>
  <c r="F112" i="11"/>
  <c r="E112" i="11"/>
  <c r="G112" i="11" s="1"/>
  <c r="B113" i="7"/>
  <c r="F109" i="7"/>
  <c r="E109" i="7"/>
  <c r="F110" i="4"/>
  <c r="E110" i="4"/>
  <c r="G110" i="4" s="1"/>
  <c r="F96" i="2"/>
  <c r="M96" i="4"/>
  <c r="M97" i="4" s="1"/>
  <c r="D113" i="4" s="1"/>
  <c r="F111" i="3"/>
  <c r="E111" i="3"/>
  <c r="G111" i="3" s="1"/>
  <c r="E109" i="6"/>
  <c r="B113" i="6"/>
  <c r="F109" i="6"/>
  <c r="F110" i="3"/>
  <c r="E110" i="3"/>
  <c r="G110" i="3" s="1"/>
  <c r="F96" i="3"/>
  <c r="F111" i="4"/>
  <c r="E111" i="4"/>
  <c r="G111" i="4" s="1"/>
  <c r="F97" i="2"/>
  <c r="C113" i="2" s="1"/>
  <c r="M97" i="2"/>
  <c r="D113" i="2" s="1"/>
  <c r="F113" i="10"/>
  <c r="M96" i="2"/>
  <c r="B113" i="8"/>
  <c r="E109" i="8"/>
  <c r="F109" i="8"/>
  <c r="F113" i="8" s="1"/>
  <c r="F111" i="5"/>
  <c r="E111" i="5"/>
  <c r="G111" i="5" s="1"/>
  <c r="F96" i="6"/>
  <c r="E111" i="1"/>
  <c r="G111" i="1" s="1"/>
  <c r="F111" i="1"/>
  <c r="F112" i="3"/>
  <c r="E112" i="3"/>
  <c r="G112" i="3" s="1"/>
  <c r="M96" i="11"/>
  <c r="M97" i="11" s="1"/>
  <c r="D113" i="11" s="1"/>
  <c r="E113" i="10"/>
  <c r="B115" i="10" s="1"/>
  <c r="G109" i="10"/>
  <c r="G113" i="10" s="1"/>
  <c r="F112" i="6"/>
  <c r="E112" i="6"/>
  <c r="G112" i="6" s="1"/>
  <c r="F112" i="2"/>
  <c r="E112" i="2"/>
  <c r="G112" i="2" s="1"/>
  <c r="F111" i="8"/>
  <c r="E111" i="8"/>
  <c r="G111" i="8" s="1"/>
  <c r="F110" i="6"/>
  <c r="E110" i="6"/>
  <c r="G110" i="6" s="1"/>
  <c r="F111" i="2"/>
  <c r="E111" i="2"/>
  <c r="G111" i="2" s="1"/>
  <c r="E110" i="11"/>
  <c r="G110" i="11" s="1"/>
  <c r="F110" i="11"/>
  <c r="E112" i="1"/>
  <c r="G112" i="1" s="1"/>
  <c r="F112" i="1"/>
  <c r="E112" i="5"/>
  <c r="G112" i="5" s="1"/>
  <c r="F112" i="5"/>
  <c r="F113" i="9"/>
  <c r="M97" i="6"/>
  <c r="D113" i="6" s="1"/>
  <c r="F97" i="6"/>
  <c r="C113" i="6" s="1"/>
  <c r="E109" i="1"/>
  <c r="B113" i="1"/>
  <c r="F109" i="1"/>
  <c r="F113" i="1" s="1"/>
  <c r="F96" i="4"/>
  <c r="F97" i="4" s="1"/>
  <c r="C113" i="4" s="1"/>
  <c r="F112" i="4"/>
  <c r="E112" i="4"/>
  <c r="G112" i="4" s="1"/>
  <c r="F110" i="2"/>
  <c r="E110" i="2"/>
  <c r="G110" i="2" s="1"/>
  <c r="M97" i="1"/>
  <c r="D113" i="1" s="1"/>
  <c r="F110" i="7"/>
  <c r="E110" i="7"/>
  <c r="G110" i="7" s="1"/>
  <c r="M96" i="5"/>
  <c r="M97" i="5" s="1"/>
  <c r="D113" i="5" s="1"/>
  <c r="F112" i="7"/>
  <c r="E112" i="7"/>
  <c r="G112" i="7" s="1"/>
  <c r="F111" i="7"/>
  <c r="E111" i="7"/>
  <c r="G111" i="7" s="1"/>
  <c r="F96" i="11"/>
  <c r="F97" i="11" s="1"/>
  <c r="C113" i="11" s="1"/>
  <c r="F96" i="1"/>
  <c r="F97" i="1" s="1"/>
  <c r="C113" i="1" s="1"/>
  <c r="F109" i="4"/>
  <c r="F113" i="4" s="1"/>
  <c r="B113" i="4"/>
  <c r="E109" i="4"/>
  <c r="M96" i="1"/>
  <c r="F113" i="12"/>
  <c r="F109" i="3"/>
  <c r="E109" i="3"/>
  <c r="B113" i="3"/>
  <c r="B110" i="13"/>
  <c r="B81" i="13"/>
  <c r="M96" i="8"/>
  <c r="F113" i="7" l="1"/>
  <c r="E113" i="11"/>
  <c r="B115" i="11" s="1"/>
  <c r="G109" i="11"/>
  <c r="G113" i="11" s="1"/>
  <c r="F113" i="5"/>
  <c r="F113" i="3"/>
  <c r="E113" i="2"/>
  <c r="B115" i="2" s="1"/>
  <c r="G109" i="2"/>
  <c r="G113" i="2" s="1"/>
  <c r="E113" i="8"/>
  <c r="B115" i="8" s="1"/>
  <c r="G109" i="8"/>
  <c r="G113" i="8" s="1"/>
  <c r="G109" i="3"/>
  <c r="G113" i="3" s="1"/>
  <c r="E113" i="3"/>
  <c r="B115" i="3" s="1"/>
  <c r="E113" i="1"/>
  <c r="B115" i="1" s="1"/>
  <c r="G109" i="1"/>
  <c r="G113" i="1" s="1"/>
  <c r="F113" i="6"/>
  <c r="B111" i="13"/>
  <c r="B82" i="13"/>
  <c r="G109" i="6"/>
  <c r="G113" i="6" s="1"/>
  <c r="E113" i="6"/>
  <c r="B115" i="6" s="1"/>
  <c r="F113" i="2"/>
  <c r="G109" i="4"/>
  <c r="G113" i="4" s="1"/>
  <c r="E113" i="4"/>
  <c r="B115" i="4" s="1"/>
  <c r="G109" i="7"/>
  <c r="G113" i="7" s="1"/>
  <c r="E113" i="7"/>
  <c r="B115" i="7" s="1"/>
  <c r="E113" i="5"/>
  <c r="B115" i="5" s="1"/>
  <c r="G109" i="5"/>
  <c r="G113" i="5" s="1"/>
  <c r="B112" i="13" l="1"/>
  <c r="B83" i="13"/>
  <c r="B113" i="13" l="1"/>
  <c r="B84" i="13"/>
  <c r="B114" i="13" l="1"/>
  <c r="B85" i="13"/>
  <c r="B115" i="13" l="1"/>
  <c r="B86" i="13"/>
  <c r="B116" i="13" l="1"/>
  <c r="B87" i="13"/>
  <c r="B117" i="13" l="1"/>
  <c r="B88" i="13"/>
  <c r="B118" i="13" l="1"/>
  <c r="B89" i="13"/>
  <c r="B119" i="13" l="1"/>
  <c r="B90" i="13"/>
  <c r="B120" i="13" l="1"/>
  <c r="B91" i="13"/>
  <c r="B121" i="13" l="1"/>
  <c r="B92" i="13"/>
  <c r="B122" i="13" l="1"/>
  <c r="B93" i="13"/>
  <c r="B123" i="13" l="1"/>
  <c r="B94" i="13"/>
  <c r="B124" i="13" l="1"/>
  <c r="B95" i="13"/>
  <c r="B125" i="13" l="1"/>
  <c r="B96" i="13"/>
  <c r="B126" i="13" l="1"/>
  <c r="B97" i="13"/>
  <c r="B127" i="13" l="1"/>
  <c r="B98" i="13"/>
  <c r="B128" i="13" l="1"/>
  <c r="B99" i="13"/>
  <c r="B129" i="13" l="1"/>
  <c r="B100" i="13"/>
  <c r="B130" i="13" l="1"/>
  <c r="B101" i="13"/>
  <c r="B131" i="13" l="1"/>
  <c r="B102" i="13"/>
  <c r="B132" i="13" l="1"/>
  <c r="B103" i="13"/>
  <c r="B133" i="13" l="1"/>
  <c r="B104" i="13"/>
  <c r="B134" i="13" s="1"/>
</calcChain>
</file>

<file path=xl/sharedStrings.xml><?xml version="1.0" encoding="utf-8"?>
<sst xmlns="http://schemas.openxmlformats.org/spreadsheetml/2006/main" count="511" uniqueCount="41">
  <si>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</si>
  <si>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</si>
  <si>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</si>
  <si>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</si>
  <si>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</si>
  <si>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</si>
  <si>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</si>
  <si>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</si>
  <si>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</si>
  <si>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</si>
  <si>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</si>
  <si>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</si>
  <si>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</si>
  <si>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</si>
  <si>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2022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</si>
  <si>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</si>
  <si>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</si>
  <si>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</si>
  <si>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</si>
  <si>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</si>
  <si>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r>
      <rPr>
        <b/>
        <sz val="8"/>
        <rFont val="MS Sans"/>
        <family val="2"/>
        <charset val="1"/>
      </rPr>
      <t>N x10</t>
    </r>
    <r>
      <rPr>
        <b/>
        <vertAlign val="superscript"/>
        <sz val="8"/>
        <rFont val="MS Sans"/>
        <charset val="1"/>
      </rPr>
      <t>6</t>
    </r>
  </si>
  <si>
    <t>B (t)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</si>
  <si>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</si>
  <si>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</si>
  <si>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</si>
  <si>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</si>
  <si>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</si>
  <si>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</si>
  <si>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</si>
  <si>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</si>
  <si>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</si>
  <si>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SPAIN</t>
  </si>
  <si>
    <t>PORTUGAL</t>
  </si>
  <si>
    <t>GULF OF CADIZ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</si>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</sst>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12">
    <font>
      <sz val="10"/>
      <name val="Arial"/>
      <family val="2"/>
      <charset val="1"/>
    </font>
    <font>
      <sz val="10"/>
      <name val="Times New Roman"/>
      <family val="1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  <font>
      <b/>
      <vertAlign val="superscript"/>
      <sz val="8"/>
      <name val="MS Sans"/>
      <charset val="1"/>
    </font>
    <font>
      <sz val="8"/>
      <name val="Times New Roman"/>
      <family val="1"/>
      <charset val="1"/>
    </font>
    <font>
      <b/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7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6" xfId="0" applyNumberFormat="1" applyFont="1" applyBorder="1"/>
    <xf numFmtId="0" fontId="4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2" fontId="3" fillId="0" borderId="0" xfId="0" applyNumberFormat="1" applyFont="1"/>
    <xf numFmtId="1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7" fontId="0" fillId="0" borderId="0" xfId="0" applyNumberFormat="1"/>
    <xf numFmtId="0" fontId="10" fillId="0" borderId="0" xfId="1" applyFont="1"/>
    <xf numFmtId="2" fontId="10" fillId="0" borderId="0" xfId="1" applyNumberFormat="1" applyFont="1"/>
    <xf numFmtId="0" fontId="1" fillId="0" borderId="0" xfId="0" applyFont="1"/>
    <xf numFmtId="0" fontId="11" fillId="0" borderId="0" xfId="1" applyFont="1"/>
    <xf numFmtId="0" fontId="11" fillId="0" borderId="0" xfId="1" applyFont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sardina-eval00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opLeftCell="I94" zoomScaleNormal="100" workbookViewId="0">
      <selection activeCell="D41" sqref="D41"/>
    </sheetView>
  </sheetViews>
  <sheetFormatPr baseColWidth="10" defaultColWidth="10.6640625" defaultRowHeight="13"/>
  <cols>
    <col min="2" max="2" width="10.5" customWidth="1"/>
  </cols>
  <sheetData>
    <row r="1" spans="1:16" ht="21">
      <c r="A1" s="49" t="s">
        <v>0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26273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8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8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8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8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8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8">
        <v>0</v>
      </c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8">
        <v>16930</v>
      </c>
      <c r="J27" s="7"/>
      <c r="K27" s="12">
        <v>12.25</v>
      </c>
      <c r="L27" s="5">
        <f t="shared" si="1"/>
        <v>9.6742857142857144</v>
      </c>
      <c r="M27" s="5">
        <f t="shared" si="2"/>
        <v>6.9533928571428572</v>
      </c>
      <c r="N27" s="5">
        <f t="shared" si="3"/>
        <v>0.30232142857142857</v>
      </c>
      <c r="O27" s="5">
        <f t="shared" si="4"/>
        <v>0</v>
      </c>
      <c r="P27" s="14">
        <f t="shared" si="5"/>
        <v>16.93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8">
        <v>182847</v>
      </c>
      <c r="J28" s="7"/>
      <c r="K28" s="12">
        <v>12.75</v>
      </c>
      <c r="L28" s="5">
        <f t="shared" si="1"/>
        <v>79.007962962962964</v>
      </c>
      <c r="M28" s="5">
        <f t="shared" si="2"/>
        <v>103.83903703703703</v>
      </c>
      <c r="N28" s="5">
        <f t="shared" si="3"/>
        <v>0</v>
      </c>
      <c r="O28" s="5">
        <f t="shared" si="4"/>
        <v>0</v>
      </c>
      <c r="P28" s="14">
        <f t="shared" si="5"/>
        <v>182.84699999999998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538383</v>
      </c>
      <c r="J29" s="7"/>
      <c r="K29" s="12">
        <v>13.25</v>
      </c>
      <c r="L29" s="5">
        <f t="shared" si="1"/>
        <v>204.81961956521741</v>
      </c>
      <c r="M29" s="5">
        <f t="shared" si="2"/>
        <v>321.85940217391305</v>
      </c>
      <c r="N29" s="5">
        <f t="shared" si="3"/>
        <v>11.703978260869565</v>
      </c>
      <c r="O29" s="5">
        <f t="shared" si="4"/>
        <v>0</v>
      </c>
      <c r="P29" s="14">
        <f t="shared" si="5"/>
        <v>538.38300000000004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382624</v>
      </c>
      <c r="J30" s="7"/>
      <c r="K30" s="12">
        <v>13.75</v>
      </c>
      <c r="L30" s="5">
        <f t="shared" si="1"/>
        <v>82.836123711340221</v>
      </c>
      <c r="M30" s="5">
        <f t="shared" si="2"/>
        <v>287.95414432989691</v>
      </c>
      <c r="N30" s="5">
        <f t="shared" si="3"/>
        <v>11.833731958762888</v>
      </c>
      <c r="O30" s="5">
        <f t="shared" si="4"/>
        <v>0</v>
      </c>
      <c r="P30" s="14">
        <f t="shared" si="5"/>
        <v>382.62400000000002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277657</v>
      </c>
      <c r="J31" s="7"/>
      <c r="K31" s="12">
        <v>14.25</v>
      </c>
      <c r="L31" s="5">
        <f t="shared" si="1"/>
        <v>52.312188405797102</v>
      </c>
      <c r="M31" s="5">
        <f t="shared" si="2"/>
        <v>213.272768115942</v>
      </c>
      <c r="N31" s="5">
        <f t="shared" si="3"/>
        <v>12.072043478260868</v>
      </c>
      <c r="O31" s="5">
        <f t="shared" si="4"/>
        <v>0</v>
      </c>
      <c r="P31" s="14">
        <f t="shared" si="5"/>
        <v>277.65699999999998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60949</v>
      </c>
      <c r="J32" s="7"/>
      <c r="K32" s="12">
        <v>14.75</v>
      </c>
      <c r="L32" s="5">
        <f t="shared" si="1"/>
        <v>0</v>
      </c>
      <c r="M32" s="5">
        <f t="shared" si="2"/>
        <v>46.608058823529404</v>
      </c>
      <c r="N32" s="5">
        <f t="shared" si="3"/>
        <v>14.340941176470588</v>
      </c>
      <c r="O32" s="5">
        <f t="shared" si="4"/>
        <v>0</v>
      </c>
      <c r="P32" s="14">
        <f t="shared" si="5"/>
        <v>60.948999999999991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47405</v>
      </c>
      <c r="J33" s="7"/>
      <c r="K33" s="12">
        <v>15.25</v>
      </c>
      <c r="L33" s="5">
        <f t="shared" si="1"/>
        <v>0</v>
      </c>
      <c r="M33" s="5">
        <f t="shared" si="2"/>
        <v>47.405000000000001</v>
      </c>
      <c r="N33" s="5">
        <f t="shared" si="3"/>
        <v>0</v>
      </c>
      <c r="O33" s="5">
        <f t="shared" si="4"/>
        <v>0</v>
      </c>
      <c r="P33" s="14">
        <f t="shared" si="5"/>
        <v>47.405000000000001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16930</v>
      </c>
      <c r="J34" s="7"/>
      <c r="K34" s="12">
        <v>15.75</v>
      </c>
      <c r="L34" s="5">
        <f t="shared" si="1"/>
        <v>0</v>
      </c>
      <c r="M34" s="5">
        <f t="shared" si="2"/>
        <v>15.237</v>
      </c>
      <c r="N34" s="5">
        <f t="shared" si="3"/>
        <v>1.6930000000000001</v>
      </c>
      <c r="O34" s="5">
        <f t="shared" si="4"/>
        <v>0</v>
      </c>
      <c r="P34" s="14">
        <f t="shared" si="5"/>
        <v>16.93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16930</v>
      </c>
      <c r="J38" s="20"/>
      <c r="K38" s="12">
        <v>17.75</v>
      </c>
      <c r="L38" s="5">
        <f t="shared" si="1"/>
        <v>0</v>
      </c>
      <c r="M38" s="5">
        <f t="shared" si="2"/>
        <v>5.0789999999999997</v>
      </c>
      <c r="N38" s="5">
        <f t="shared" si="3"/>
        <v>11.850999999999999</v>
      </c>
      <c r="O38" s="5">
        <f t="shared" si="4"/>
        <v>0</v>
      </c>
      <c r="P38" s="14">
        <f t="shared" si="5"/>
        <v>16.93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9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1540655</v>
      </c>
      <c r="J47" s="5"/>
      <c r="K47" s="11" t="s">
        <v>7</v>
      </c>
      <c r="L47" s="22">
        <f>SUM(L10:L46)</f>
        <v>428.65018035960344</v>
      </c>
      <c r="M47" s="22">
        <f>SUM(M10:M46)</f>
        <v>1048.2078033374614</v>
      </c>
      <c r="N47" s="22">
        <f>SUM(N10:N46)</f>
        <v>63.797016302935333</v>
      </c>
      <c r="O47" s="22">
        <f>SUM(O10:O46)</f>
        <v>0</v>
      </c>
      <c r="P47" s="22">
        <f>SUM(P10:P46)</f>
        <v>1540.6550000000002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9.7182765462722216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7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118.51</v>
      </c>
      <c r="C76" s="5">
        <f t="shared" si="7"/>
        <v>85.179062500000001</v>
      </c>
      <c r="D76" s="5">
        <f t="shared" si="8"/>
        <v>3.7034375000000002</v>
      </c>
      <c r="E76" s="5">
        <f t="shared" si="9"/>
        <v>0</v>
      </c>
      <c r="F76" s="14">
        <f t="shared" si="10"/>
        <v>207.39250000000001</v>
      </c>
      <c r="G76" s="5"/>
      <c r="H76" s="12">
        <f t="shared" si="11"/>
        <v>11.287192885070723</v>
      </c>
      <c r="I76" s="5">
        <f t="shared" si="12"/>
        <v>109.19552888242706</v>
      </c>
      <c r="J76" s="5">
        <f t="shared" si="13"/>
        <v>78.484286384244442</v>
      </c>
      <c r="K76" s="5">
        <f t="shared" si="14"/>
        <v>3.4123602775758455</v>
      </c>
      <c r="L76" s="5">
        <f t="shared" si="15"/>
        <v>0</v>
      </c>
      <c r="M76" s="27">
        <f t="shared" si="16"/>
        <v>191.09217554424734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1007.3515277777777</v>
      </c>
      <c r="C77" s="5">
        <f t="shared" si="7"/>
        <v>1323.9477222222222</v>
      </c>
      <c r="D77" s="5">
        <f t="shared" si="8"/>
        <v>0</v>
      </c>
      <c r="E77" s="5">
        <f t="shared" si="9"/>
        <v>0</v>
      </c>
      <c r="F77" s="14">
        <f t="shared" si="10"/>
        <v>2331.29925</v>
      </c>
      <c r="G77" s="5"/>
      <c r="H77" s="12">
        <f t="shared" si="11"/>
        <v>13.031129609053862</v>
      </c>
      <c r="I77" s="5">
        <f t="shared" si="12"/>
        <v>1029.5630055176975</v>
      </c>
      <c r="J77" s="5">
        <f t="shared" si="13"/>
        <v>1353.1399501089738</v>
      </c>
      <c r="K77" s="5">
        <f t="shared" si="14"/>
        <v>0</v>
      </c>
      <c r="L77" s="5">
        <f t="shared" si="15"/>
        <v>0</v>
      </c>
      <c r="M77" s="27">
        <f t="shared" si="16"/>
        <v>2382.7029556266716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2713.8599592391306</v>
      </c>
      <c r="C78" s="5">
        <f t="shared" si="7"/>
        <v>4264.6370788043478</v>
      </c>
      <c r="D78" s="5">
        <f t="shared" si="8"/>
        <v>155.07771195652174</v>
      </c>
      <c r="E78" s="5">
        <f t="shared" si="9"/>
        <v>0</v>
      </c>
      <c r="F78" s="14">
        <f t="shared" si="10"/>
        <v>7133.5747500000007</v>
      </c>
      <c r="G78" s="5"/>
      <c r="H78" s="12">
        <f t="shared" si="11"/>
        <v>14.96158924992622</v>
      </c>
      <c r="I78" s="5">
        <f t="shared" si="12"/>
        <v>3064.4270182609348</v>
      </c>
      <c r="J78" s="5">
        <f t="shared" si="13"/>
        <v>4815.5281715528972</v>
      </c>
      <c r="K78" s="5">
        <f t="shared" si="14"/>
        <v>175.11011532919628</v>
      </c>
      <c r="L78" s="5">
        <f t="shared" si="15"/>
        <v>0</v>
      </c>
      <c r="M78" s="27">
        <f t="shared" si="16"/>
        <v>8055.065305143029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1138.9967010309281</v>
      </c>
      <c r="C79" s="5">
        <f t="shared" si="7"/>
        <v>3959.3694845360824</v>
      </c>
      <c r="D79" s="5">
        <f t="shared" si="8"/>
        <v>162.71381443298972</v>
      </c>
      <c r="E79" s="5">
        <f t="shared" si="9"/>
        <v>0</v>
      </c>
      <c r="F79" s="14">
        <f t="shared" si="10"/>
        <v>5261.0800000000008</v>
      </c>
      <c r="G79" s="5"/>
      <c r="H79" s="12">
        <f t="shared" si="11"/>
        <v>17.090344271203467</v>
      </c>
      <c r="I79" s="5">
        <f t="shared" si="12"/>
        <v>1415.6978723188049</v>
      </c>
      <c r="J79" s="5">
        <f t="shared" si="13"/>
        <v>4921.2354609177501</v>
      </c>
      <c r="K79" s="5">
        <f t="shared" si="14"/>
        <v>202.24255318840071</v>
      </c>
      <c r="L79" s="5">
        <f t="shared" si="15"/>
        <v>0</v>
      </c>
      <c r="M79" s="27">
        <f t="shared" si="16"/>
        <v>6539.1758864249559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745.44868478260867</v>
      </c>
      <c r="C80" s="5">
        <f t="shared" si="7"/>
        <v>3039.1369456521734</v>
      </c>
      <c r="D80" s="5">
        <f t="shared" si="8"/>
        <v>172.02661956521737</v>
      </c>
      <c r="E80" s="5">
        <f t="shared" si="9"/>
        <v>0</v>
      </c>
      <c r="F80" s="14">
        <f t="shared" si="10"/>
        <v>3956.6122499999997</v>
      </c>
      <c r="G80" s="5"/>
      <c r="H80" s="12">
        <f t="shared" si="11"/>
        <v>19.429432855153479</v>
      </c>
      <c r="I80" s="5">
        <f t="shared" si="12"/>
        <v>1016.3961521365731</v>
      </c>
      <c r="J80" s="5">
        <f t="shared" si="13"/>
        <v>4143.7689279414126</v>
      </c>
      <c r="K80" s="5">
        <f t="shared" si="14"/>
        <v>234.552958185363</v>
      </c>
      <c r="L80" s="5">
        <f t="shared" si="15"/>
        <v>0</v>
      </c>
      <c r="M80" s="27">
        <f t="shared" si="16"/>
        <v>5394.7180382633487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687.46886764705869</v>
      </c>
      <c r="D81" s="5">
        <f t="shared" si="8"/>
        <v>211.52888235294117</v>
      </c>
      <c r="E81" s="5">
        <f t="shared" si="9"/>
        <v>0</v>
      </c>
      <c r="F81" s="14">
        <f t="shared" si="10"/>
        <v>898.99774999999988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1024.9650415575406</v>
      </c>
      <c r="K81" s="5">
        <f t="shared" si="14"/>
        <v>315.37385894078182</v>
      </c>
      <c r="L81" s="5">
        <f t="shared" si="15"/>
        <v>0</v>
      </c>
      <c r="M81" s="27">
        <f t="shared" si="16"/>
        <v>1340.3389004983223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722.92624999999998</v>
      </c>
      <c r="D82" s="5">
        <f t="shared" si="8"/>
        <v>0</v>
      </c>
      <c r="E82" s="5">
        <f t="shared" si="9"/>
        <v>0</v>
      </c>
      <c r="F82" s="14">
        <f t="shared" si="10"/>
        <v>722.92624999999998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1175.078376146037</v>
      </c>
      <c r="K82" s="5">
        <f t="shared" si="14"/>
        <v>0</v>
      </c>
      <c r="L82" s="5">
        <f t="shared" si="15"/>
        <v>0</v>
      </c>
      <c r="M82" s="27">
        <f t="shared" si="16"/>
        <v>1175.078376146037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239.98275000000001</v>
      </c>
      <c r="D83" s="5">
        <f t="shared" si="8"/>
        <v>26.664750000000002</v>
      </c>
      <c r="E83" s="5">
        <f t="shared" si="9"/>
        <v>0</v>
      </c>
      <c r="F83" s="14">
        <f t="shared" si="10"/>
        <v>266.64750000000004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424.09119368966213</v>
      </c>
      <c r="K83" s="5">
        <f t="shared" si="14"/>
        <v>47.1212437432958</v>
      </c>
      <c r="L83" s="5">
        <f t="shared" si="15"/>
        <v>0</v>
      </c>
      <c r="M83" s="27">
        <f t="shared" si="16"/>
        <v>471.21243743295793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90.152249999999995</v>
      </c>
      <c r="D87" s="5">
        <f t="shared" si="8"/>
        <v>210.35524999999998</v>
      </c>
      <c r="E87" s="5">
        <f t="shared" si="9"/>
        <v>0</v>
      </c>
      <c r="F87" s="14">
        <f t="shared" si="10"/>
        <v>300.50749999999999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217.16606658043722</v>
      </c>
      <c r="K87" s="5">
        <f t="shared" si="14"/>
        <v>506.72082202102013</v>
      </c>
      <c r="L87" s="5">
        <f t="shared" si="15"/>
        <v>0</v>
      </c>
      <c r="M87" s="27">
        <f t="shared" si="16"/>
        <v>723.88688860145737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5724.1668728304448</v>
      </c>
      <c r="C96" s="22">
        <f>SUM(C59:C90)</f>
        <v>14412.800411361884</v>
      </c>
      <c r="D96" s="22">
        <f>SUM(D59:D90)</f>
        <v>942.07046580767008</v>
      </c>
      <c r="E96" s="22">
        <f>SUM(E59:E90)</f>
        <v>0</v>
      </c>
      <c r="F96" s="22">
        <f>SUM(F59:F90)</f>
        <v>21079.03775</v>
      </c>
      <c r="G96" s="14"/>
      <c r="H96" s="11" t="s">
        <v>7</v>
      </c>
      <c r="I96" s="22">
        <f>SUM(I59:I95)</f>
        <v>6635.2795771164374</v>
      </c>
      <c r="J96" s="22">
        <f>SUM(J59:J95)</f>
        <v>18153.457474878956</v>
      </c>
      <c r="K96" s="22">
        <f>SUM(K59:K95)</f>
        <v>1484.5339116856335</v>
      </c>
      <c r="L96" s="22">
        <f>SUM(L59:L95)</f>
        <v>0</v>
      </c>
      <c r="M96" s="22">
        <f>SUM(M59:M95)</f>
        <v>26273.270963681025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13.353935528566263</v>
      </c>
      <c r="C97" s="28">
        <f>IF(M47&gt;0,C96/M47,0)</f>
        <v>13.749945731630666</v>
      </c>
      <c r="D97" s="28">
        <f>IF(N47&gt;0,D96/N47,0)</f>
        <v>14.766685346761662</v>
      </c>
      <c r="E97" s="28">
        <f>IF(O47&gt;0,E96/O47,0)</f>
        <v>0</v>
      </c>
      <c r="F97" s="28">
        <f>IF(P47&gt;0,F96/P47,0)</f>
        <v>13.681867614748271</v>
      </c>
      <c r="G97" s="14"/>
      <c r="H97" s="9" t="s">
        <v>13</v>
      </c>
      <c r="I97" s="28">
        <f>IF(L47&gt;0,I96/L47,0)</f>
        <v>15.47947459522813</v>
      </c>
      <c r="J97" s="28">
        <f>IF(M47&gt;0,J96/M47,0)</f>
        <v>17.318567384328666</v>
      </c>
      <c r="K97" s="28">
        <f>IF(N47&gt;0,K96/N47,0)</f>
        <v>23.269644847283075</v>
      </c>
      <c r="L97" s="28">
        <f>IF(O47&gt;0,L96/O47,0)</f>
        <v>0</v>
      </c>
      <c r="M97" s="28">
        <f>IF(P47&gt;0,M96/P47,0)</f>
        <v>17.053312366286431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428.65018035960344</v>
      </c>
      <c r="C109" s="31">
        <f>$B$97</f>
        <v>13.353935528566263</v>
      </c>
      <c r="D109" s="31">
        <f>$I$97</f>
        <v>15.47947459522813</v>
      </c>
      <c r="E109" s="32">
        <f>B109*D109</f>
        <v>6635.2795771164374</v>
      </c>
      <c r="F109" s="33">
        <f>B109/1000</f>
        <v>0.42865018035960345</v>
      </c>
      <c r="G109" s="7">
        <f>E109/1000</f>
        <v>6.635279577116437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1048.2078033374614</v>
      </c>
      <c r="C110" s="31">
        <f>$C$97</f>
        <v>13.749945731630666</v>
      </c>
      <c r="D110" s="31">
        <f>$J$97</f>
        <v>17.318567384328666</v>
      </c>
      <c r="E110" s="32">
        <f>B110*D110</f>
        <v>18153.457474878956</v>
      </c>
      <c r="F110" s="7">
        <f>B110/1000</f>
        <v>1.0482078033374613</v>
      </c>
      <c r="G110" s="7">
        <f>E110/1000</f>
        <v>18.153457474878955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63.797016302935333</v>
      </c>
      <c r="C111" s="31">
        <f>$D$97</f>
        <v>14.766685346761662</v>
      </c>
      <c r="D111" s="31">
        <f>$K$97</f>
        <v>23.269644847283075</v>
      </c>
      <c r="E111" s="32">
        <f>B111*D111</f>
        <v>1484.5339116856335</v>
      </c>
      <c r="F111" s="7">
        <f>B111/1000</f>
        <v>6.3797016302935328E-2</v>
      </c>
      <c r="G111" s="7">
        <f>E111/1000</f>
        <v>1.4845339116856335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34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1540.6550000000002</v>
      </c>
      <c r="C113" s="31">
        <f>$F$97</f>
        <v>13.681867614748271</v>
      </c>
      <c r="D113" s="31">
        <f>$M$97</f>
        <v>17.053312366286431</v>
      </c>
      <c r="E113" s="32">
        <f>SUM(E109:E112)</f>
        <v>26273.270963681029</v>
      </c>
      <c r="F113" s="7">
        <f>SUM(F109:F112)</f>
        <v>1.5406550000000001</v>
      </c>
      <c r="G113" s="7">
        <f>SUM(G109:G112)</f>
        <v>26.273270963681025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26273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0.99998968671691457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30"/>
  <sheetViews>
    <sheetView zoomScaleNormal="100" workbookViewId="0">
      <selection activeCell="J4" sqref="J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9" t="s">
        <v>31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7933124</v>
      </c>
      <c r="J3" s="7">
        <f>+I3+PORTUGAL!I3</f>
        <v>9714194</v>
      </c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37909775</v>
      </c>
      <c r="J17" s="5"/>
      <c r="K17" s="12">
        <v>7.25</v>
      </c>
      <c r="L17" s="5">
        <f t="shared" si="1"/>
        <v>37909.775000000001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37909.775000000001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9">
        <v>105492661</v>
      </c>
      <c r="J18" s="7"/>
      <c r="K18" s="12">
        <v>7.75</v>
      </c>
      <c r="L18" s="5">
        <f t="shared" si="1"/>
        <v>105492.66099999999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105492.66099999999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84373009</v>
      </c>
      <c r="J19" s="7"/>
      <c r="K19" s="12">
        <v>8.25</v>
      </c>
      <c r="L19" s="5">
        <f t="shared" si="1"/>
        <v>56248.672666666665</v>
      </c>
      <c r="M19" s="5">
        <f t="shared" si="2"/>
        <v>28124.336333333333</v>
      </c>
      <c r="N19" s="5">
        <f t="shared" si="3"/>
        <v>0</v>
      </c>
      <c r="O19" s="5">
        <f t="shared" si="4"/>
        <v>0</v>
      </c>
      <c r="P19" s="14">
        <f t="shared" si="5"/>
        <v>84373.008999999991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112352908</v>
      </c>
      <c r="J20" s="7"/>
      <c r="K20" s="12">
        <v>8.75</v>
      </c>
      <c r="L20" s="5">
        <f t="shared" si="1"/>
        <v>98308.794499999989</v>
      </c>
      <c r="M20" s="5">
        <f t="shared" si="2"/>
        <v>14044.113499999999</v>
      </c>
      <c r="N20" s="5">
        <f t="shared" si="3"/>
        <v>0</v>
      </c>
      <c r="O20" s="5">
        <f t="shared" si="4"/>
        <v>0</v>
      </c>
      <c r="P20" s="14">
        <f t="shared" si="5"/>
        <v>112352.908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125016671</v>
      </c>
      <c r="J21" s="7"/>
      <c r="K21" s="12">
        <v>9.25</v>
      </c>
      <c r="L21" s="5">
        <f t="shared" si="1"/>
        <v>125016.671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125016.671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162926446</v>
      </c>
      <c r="J22" s="7"/>
      <c r="K22" s="12">
        <v>9.75</v>
      </c>
      <c r="L22" s="5">
        <f t="shared" si="1"/>
        <v>153616.36337142857</v>
      </c>
      <c r="M22" s="5">
        <f t="shared" si="2"/>
        <v>9310.0826285714284</v>
      </c>
      <c r="N22" s="5">
        <f t="shared" si="3"/>
        <v>0</v>
      </c>
      <c r="O22" s="5">
        <f t="shared" si="4"/>
        <v>0</v>
      </c>
      <c r="P22" s="14">
        <f t="shared" si="5"/>
        <v>162926.446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142704183</v>
      </c>
      <c r="J23" s="7"/>
      <c r="K23" s="12">
        <v>10.25</v>
      </c>
      <c r="L23" s="5">
        <f t="shared" si="1"/>
        <v>130112.63744117646</v>
      </c>
      <c r="M23" s="5">
        <f t="shared" si="2"/>
        <v>12591.545558823529</v>
      </c>
      <c r="N23" s="5">
        <f t="shared" si="3"/>
        <v>0</v>
      </c>
      <c r="O23" s="5">
        <f t="shared" si="4"/>
        <v>0</v>
      </c>
      <c r="P23" s="14">
        <f t="shared" si="5"/>
        <v>142704.18299999999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123488356</v>
      </c>
      <c r="J24" s="7"/>
      <c r="K24" s="12">
        <v>10.75</v>
      </c>
      <c r="L24" s="5">
        <f t="shared" si="1"/>
        <v>86441.849199999997</v>
      </c>
      <c r="M24" s="5">
        <f t="shared" si="2"/>
        <v>37046.506799999996</v>
      </c>
      <c r="N24" s="5">
        <f t="shared" si="3"/>
        <v>0</v>
      </c>
      <c r="O24" s="5">
        <f t="shared" si="4"/>
        <v>0</v>
      </c>
      <c r="P24" s="14">
        <f t="shared" si="5"/>
        <v>123488.356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60682209</v>
      </c>
      <c r="J25" s="7"/>
      <c r="K25" s="12">
        <v>11.25</v>
      </c>
      <c r="L25" s="5">
        <f t="shared" si="1"/>
        <v>44281.611972972976</v>
      </c>
      <c r="M25" s="5">
        <f t="shared" si="2"/>
        <v>16400.59702702703</v>
      </c>
      <c r="N25" s="5">
        <f t="shared" si="3"/>
        <v>0</v>
      </c>
      <c r="O25" s="5">
        <f t="shared" si="4"/>
        <v>0</v>
      </c>
      <c r="P25" s="14">
        <f t="shared" si="5"/>
        <v>60682.209000000003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51904135</v>
      </c>
      <c r="J26" s="7"/>
      <c r="K26" s="12">
        <v>11.75</v>
      </c>
      <c r="L26" s="5">
        <f t="shared" si="1"/>
        <v>27805.786607142858</v>
      </c>
      <c r="M26" s="5">
        <f t="shared" si="2"/>
        <v>24098.348392857144</v>
      </c>
      <c r="N26" s="5">
        <f t="shared" si="3"/>
        <v>0</v>
      </c>
      <c r="O26" s="5">
        <f t="shared" si="4"/>
        <v>0</v>
      </c>
      <c r="P26" s="14">
        <f t="shared" si="5"/>
        <v>51904.135000000002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48193184</v>
      </c>
      <c r="J27" s="7"/>
      <c r="K27" s="12">
        <v>12.25</v>
      </c>
      <c r="L27" s="5">
        <f t="shared" si="1"/>
        <v>27538.962285714286</v>
      </c>
      <c r="M27" s="5">
        <f t="shared" si="2"/>
        <v>19793.629142857142</v>
      </c>
      <c r="N27" s="5">
        <f t="shared" si="3"/>
        <v>860.59257142857143</v>
      </c>
      <c r="O27" s="5">
        <f t="shared" si="4"/>
        <v>0</v>
      </c>
      <c r="P27" s="14">
        <f t="shared" si="5"/>
        <v>48193.183999999994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61156046</v>
      </c>
      <c r="J28" s="7"/>
      <c r="K28" s="12">
        <v>12.75</v>
      </c>
      <c r="L28" s="5">
        <f t="shared" si="1"/>
        <v>26425.451975308642</v>
      </c>
      <c r="M28" s="5">
        <f t="shared" si="2"/>
        <v>34730.59402469136</v>
      </c>
      <c r="N28" s="5">
        <f t="shared" si="3"/>
        <v>0</v>
      </c>
      <c r="O28" s="5">
        <f t="shared" si="4"/>
        <v>0</v>
      </c>
      <c r="P28" s="14">
        <f t="shared" si="5"/>
        <v>61156.046000000002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57903620</v>
      </c>
      <c r="J29" s="7"/>
      <c r="K29" s="12">
        <v>13.25</v>
      </c>
      <c r="L29" s="5">
        <f t="shared" si="1"/>
        <v>22028.551086956522</v>
      </c>
      <c r="M29" s="5">
        <f t="shared" si="2"/>
        <v>34616.294565217395</v>
      </c>
      <c r="N29" s="5">
        <f t="shared" si="3"/>
        <v>1258.774347826087</v>
      </c>
      <c r="O29" s="5">
        <f t="shared" si="4"/>
        <v>0</v>
      </c>
      <c r="P29" s="14">
        <f t="shared" si="5"/>
        <v>57903.62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29844071</v>
      </c>
      <c r="J30" s="7"/>
      <c r="K30" s="12">
        <v>13.75</v>
      </c>
      <c r="L30" s="5">
        <f t="shared" si="1"/>
        <v>6461.0875360824748</v>
      </c>
      <c r="M30" s="5">
        <f t="shared" si="2"/>
        <v>22459.970958762886</v>
      </c>
      <c r="N30" s="5">
        <f t="shared" si="3"/>
        <v>923.01250515463926</v>
      </c>
      <c r="O30" s="5">
        <f t="shared" si="4"/>
        <v>0</v>
      </c>
      <c r="P30" s="14">
        <f t="shared" si="5"/>
        <v>29844.071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8386504</v>
      </c>
      <c r="J31" s="7"/>
      <c r="K31" s="12">
        <v>14.25</v>
      </c>
      <c r="L31" s="5">
        <f t="shared" si="1"/>
        <v>1580.065971014493</v>
      </c>
      <c r="M31" s="5">
        <f t="shared" si="2"/>
        <v>6441.8074202898551</v>
      </c>
      <c r="N31" s="5">
        <f t="shared" si="3"/>
        <v>364.6306086956522</v>
      </c>
      <c r="O31" s="5">
        <f t="shared" si="4"/>
        <v>0</v>
      </c>
      <c r="P31" s="14">
        <f t="shared" si="5"/>
        <v>8386.5040000000008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3244171</v>
      </c>
      <c r="J32" s="7"/>
      <c r="K32" s="12">
        <v>14.75</v>
      </c>
      <c r="L32" s="5">
        <f t="shared" si="1"/>
        <v>0</v>
      </c>
      <c r="M32" s="5">
        <f t="shared" si="2"/>
        <v>2480.836647058823</v>
      </c>
      <c r="N32" s="5">
        <f t="shared" si="3"/>
        <v>763.33435294117646</v>
      </c>
      <c r="O32" s="5">
        <f t="shared" si="4"/>
        <v>0</v>
      </c>
      <c r="P32" s="14">
        <f t="shared" si="5"/>
        <v>3244.1709999999994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905788</v>
      </c>
      <c r="J33" s="7"/>
      <c r="K33" s="12">
        <v>15.25</v>
      </c>
      <c r="L33" s="5">
        <f t="shared" si="1"/>
        <v>0</v>
      </c>
      <c r="M33" s="5">
        <f t="shared" si="2"/>
        <v>905.78800000000001</v>
      </c>
      <c r="N33" s="5">
        <f t="shared" si="3"/>
        <v>0</v>
      </c>
      <c r="O33" s="5">
        <f t="shared" si="4"/>
        <v>0</v>
      </c>
      <c r="P33" s="14">
        <f t="shared" si="5"/>
        <v>905.78800000000001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1216483737</v>
      </c>
      <c r="J47" s="5"/>
      <c r="K47" s="11" t="s">
        <v>7</v>
      </c>
      <c r="L47" s="22">
        <f>SUM(L10:L46)</f>
        <v>949268.94161446381</v>
      </c>
      <c r="M47" s="22">
        <f>SUM(M10:M46)</f>
        <v>263044.45099948993</v>
      </c>
      <c r="N47" s="22">
        <f>SUM(N10:N46)</f>
        <v>4170.3443860461266</v>
      </c>
      <c r="O47" s="22">
        <f>SUM(O10:O46)</f>
        <v>0</v>
      </c>
      <c r="P47" s="22">
        <f>SUM(P10:P46)</f>
        <v>1216483.7370000002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274845.86875000002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274845.86875000002</v>
      </c>
      <c r="G66" s="5"/>
      <c r="H66" s="12">
        <f t="shared" si="11"/>
        <v>1.7158834762846895</v>
      </c>
      <c r="I66" s="5">
        <f t="shared" si="12"/>
        <v>65048.756512170417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65048.756512170417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817568.12274999998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817568.12274999998</v>
      </c>
      <c r="G67" s="5"/>
      <c r="H67" s="12">
        <f t="shared" si="11"/>
        <v>2.1802484724256868</v>
      </c>
      <c r="I67" s="5">
        <f t="shared" si="12"/>
        <v>230000.21299737081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230000.21299737081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464051.54949999996</v>
      </c>
      <c r="C68" s="5">
        <f t="shared" si="7"/>
        <v>232025.77474999998</v>
      </c>
      <c r="D68" s="5">
        <f t="shared" si="8"/>
        <v>0</v>
      </c>
      <c r="E68" s="5">
        <f t="shared" si="9"/>
        <v>0</v>
      </c>
      <c r="F68" s="14">
        <f t="shared" si="10"/>
        <v>696077.32424999995</v>
      </c>
      <c r="G68" s="5"/>
      <c r="H68" s="12">
        <f t="shared" si="11"/>
        <v>2.7290951322800345</v>
      </c>
      <c r="I68" s="5">
        <f t="shared" si="12"/>
        <v>153507.97877181304</v>
      </c>
      <c r="J68" s="5">
        <f t="shared" si="13"/>
        <v>76753.98938590652</v>
      </c>
      <c r="K68" s="5">
        <f t="shared" si="14"/>
        <v>0</v>
      </c>
      <c r="L68" s="5">
        <f t="shared" si="15"/>
        <v>0</v>
      </c>
      <c r="M68" s="27">
        <f t="shared" si="16"/>
        <v>230261.96815771956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860201.95187499991</v>
      </c>
      <c r="C69" s="5">
        <f t="shared" si="7"/>
        <v>122885.99312499999</v>
      </c>
      <c r="D69" s="5">
        <f t="shared" si="8"/>
        <v>0</v>
      </c>
      <c r="E69" s="5">
        <f t="shared" si="9"/>
        <v>0</v>
      </c>
      <c r="F69" s="14">
        <f t="shared" si="10"/>
        <v>983087.94499999995</v>
      </c>
      <c r="G69" s="5"/>
      <c r="H69" s="12">
        <f t="shared" si="11"/>
        <v>3.3712573358631186</v>
      </c>
      <c r="I69" s="5">
        <f t="shared" si="12"/>
        <v>331424.24463798478</v>
      </c>
      <c r="J69" s="5">
        <f t="shared" si="13"/>
        <v>47346.320662569255</v>
      </c>
      <c r="K69" s="5">
        <f t="shared" si="14"/>
        <v>0</v>
      </c>
      <c r="L69" s="5">
        <f t="shared" si="15"/>
        <v>0</v>
      </c>
      <c r="M69" s="27">
        <f t="shared" si="16"/>
        <v>378770.56530055404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1156404.2067500001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1156404.2067500001</v>
      </c>
      <c r="G70" s="5"/>
      <c r="H70" s="12">
        <f t="shared" si="11"/>
        <v>4.1158915189944896</v>
      </c>
      <c r="I70" s="5">
        <f t="shared" si="12"/>
        <v>514555.05590182438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514555.05590182438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1497759.5428714287</v>
      </c>
      <c r="C71" s="5">
        <f t="shared" si="7"/>
        <v>90773.305628571426</v>
      </c>
      <c r="D71" s="5">
        <f t="shared" si="8"/>
        <v>0</v>
      </c>
      <c r="E71" s="5">
        <f t="shared" si="9"/>
        <v>0</v>
      </c>
      <c r="F71" s="14">
        <f t="shared" si="10"/>
        <v>1588532.8485000001</v>
      </c>
      <c r="G71" s="5"/>
      <c r="H71" s="12">
        <f t="shared" si="11"/>
        <v>4.9724689971577671</v>
      </c>
      <c r="I71" s="5">
        <f t="shared" si="12"/>
        <v>763852.60432055057</v>
      </c>
      <c r="J71" s="5">
        <f t="shared" si="13"/>
        <v>46294.09723154852</v>
      </c>
      <c r="K71" s="5">
        <f t="shared" si="14"/>
        <v>0</v>
      </c>
      <c r="L71" s="5">
        <f t="shared" si="15"/>
        <v>0</v>
      </c>
      <c r="M71" s="27">
        <f t="shared" si="16"/>
        <v>810146.70155209908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1333654.5337720588</v>
      </c>
      <c r="C72" s="5">
        <f t="shared" si="7"/>
        <v>129063.34197794118</v>
      </c>
      <c r="D72" s="5">
        <f t="shared" si="8"/>
        <v>0</v>
      </c>
      <c r="E72" s="5">
        <f t="shared" si="9"/>
        <v>0</v>
      </c>
      <c r="F72" s="14">
        <f t="shared" si="10"/>
        <v>1462717.8757499999</v>
      </c>
      <c r="G72" s="5"/>
      <c r="H72" s="12">
        <f t="shared" si="11"/>
        <v>5.9507688850795217</v>
      </c>
      <c r="I72" s="5">
        <f t="shared" si="12"/>
        <v>774270.2344405856</v>
      </c>
      <c r="J72" s="5">
        <f t="shared" si="13"/>
        <v>74929.377526508295</v>
      </c>
      <c r="K72" s="5">
        <f t="shared" si="14"/>
        <v>0</v>
      </c>
      <c r="L72" s="5">
        <f t="shared" si="15"/>
        <v>0</v>
      </c>
      <c r="M72" s="27">
        <f t="shared" si="16"/>
        <v>849199.61196709389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929249.87890000001</v>
      </c>
      <c r="C73" s="5">
        <f t="shared" si="7"/>
        <v>398249.94809999998</v>
      </c>
      <c r="D73" s="5">
        <f t="shared" si="8"/>
        <v>0</v>
      </c>
      <c r="E73" s="5">
        <f t="shared" si="9"/>
        <v>0</v>
      </c>
      <c r="F73" s="14">
        <f t="shared" si="10"/>
        <v>1327499.827</v>
      </c>
      <c r="G73" s="5"/>
      <c r="H73" s="12">
        <f t="shared" si="11"/>
        <v>7.0608715370252666</v>
      </c>
      <c r="I73" s="5">
        <f t="shared" si="12"/>
        <v>610354.79262411024</v>
      </c>
      <c r="J73" s="5">
        <f t="shared" si="13"/>
        <v>261580.62541033296</v>
      </c>
      <c r="K73" s="5">
        <f t="shared" si="14"/>
        <v>0</v>
      </c>
      <c r="L73" s="5">
        <f t="shared" si="15"/>
        <v>0</v>
      </c>
      <c r="M73" s="27">
        <f t="shared" si="16"/>
        <v>871935.41803444317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498168.13469594601</v>
      </c>
      <c r="C74" s="5">
        <f t="shared" si="7"/>
        <v>184506.71655405409</v>
      </c>
      <c r="D74" s="5">
        <f t="shared" si="8"/>
        <v>0</v>
      </c>
      <c r="E74" s="5">
        <f t="shared" si="9"/>
        <v>0</v>
      </c>
      <c r="F74" s="14">
        <f t="shared" si="10"/>
        <v>682674.85125000007</v>
      </c>
      <c r="G74" s="5"/>
      <c r="H74" s="12">
        <f t="shared" si="11"/>
        <v>8.3131524455221086</v>
      </c>
      <c r="I74" s="5">
        <f t="shared" si="12"/>
        <v>368119.79086478136</v>
      </c>
      <c r="J74" s="5">
        <f t="shared" si="13"/>
        <v>136340.66328325239</v>
      </c>
      <c r="K74" s="5">
        <f t="shared" si="14"/>
        <v>0</v>
      </c>
      <c r="L74" s="5">
        <f t="shared" si="15"/>
        <v>0</v>
      </c>
      <c r="M74" s="27">
        <f t="shared" si="16"/>
        <v>504460.45414803375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326717.9926339286</v>
      </c>
      <c r="C75" s="5">
        <f t="shared" si="7"/>
        <v>283155.59361607145</v>
      </c>
      <c r="D75" s="5">
        <f t="shared" si="8"/>
        <v>0</v>
      </c>
      <c r="E75" s="5">
        <f t="shared" si="9"/>
        <v>0</v>
      </c>
      <c r="F75" s="14">
        <f t="shared" si="10"/>
        <v>609873.58625000005</v>
      </c>
      <c r="G75" s="5"/>
      <c r="H75" s="12">
        <f t="shared" si="11"/>
        <v>9.7182765462722216</v>
      </c>
      <c r="I75" s="5">
        <f t="shared" si="12"/>
        <v>270224.32383484667</v>
      </c>
      <c r="J75" s="5">
        <f t="shared" si="13"/>
        <v>234194.41399020047</v>
      </c>
      <c r="K75" s="5">
        <f t="shared" si="14"/>
        <v>0</v>
      </c>
      <c r="L75" s="5">
        <f t="shared" si="15"/>
        <v>0</v>
      </c>
      <c r="M75" s="27">
        <f t="shared" si="16"/>
        <v>504418.73782504711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337352.288</v>
      </c>
      <c r="C76" s="5">
        <f t="shared" si="7"/>
        <v>242471.95699999999</v>
      </c>
      <c r="D76" s="5">
        <f t="shared" si="8"/>
        <v>10542.259</v>
      </c>
      <c r="E76" s="5">
        <f t="shared" si="9"/>
        <v>0</v>
      </c>
      <c r="F76" s="14">
        <f t="shared" si="10"/>
        <v>590366.50399999996</v>
      </c>
      <c r="G76" s="5"/>
      <c r="H76" s="12">
        <f t="shared" si="11"/>
        <v>11.287192885070723</v>
      </c>
      <c r="I76" s="5">
        <f t="shared" si="12"/>
        <v>310837.57917354529</v>
      </c>
      <c r="J76" s="5">
        <f t="shared" si="13"/>
        <v>223414.51003098566</v>
      </c>
      <c r="K76" s="5">
        <f t="shared" si="14"/>
        <v>9713.6743491732905</v>
      </c>
      <c r="L76" s="5">
        <f t="shared" si="15"/>
        <v>0</v>
      </c>
      <c r="M76" s="27">
        <f t="shared" si="16"/>
        <v>543965.76355370425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336924.51268518518</v>
      </c>
      <c r="C77" s="5">
        <f t="shared" si="7"/>
        <v>442815.07381481485</v>
      </c>
      <c r="D77" s="5">
        <f t="shared" si="8"/>
        <v>0</v>
      </c>
      <c r="E77" s="5">
        <f t="shared" si="9"/>
        <v>0</v>
      </c>
      <c r="F77" s="14">
        <f t="shared" si="10"/>
        <v>779739.58649999998</v>
      </c>
      <c r="G77" s="5"/>
      <c r="H77" s="12">
        <f t="shared" si="11"/>
        <v>13.031129609053862</v>
      </c>
      <c r="I77" s="5">
        <f t="shared" si="12"/>
        <v>344353.48966807529</v>
      </c>
      <c r="J77" s="5">
        <f t="shared" si="13"/>
        <v>452578.87213518471</v>
      </c>
      <c r="K77" s="5">
        <f t="shared" si="14"/>
        <v>0</v>
      </c>
      <c r="L77" s="5">
        <f t="shared" si="15"/>
        <v>0</v>
      </c>
      <c r="M77" s="27">
        <f t="shared" si="16"/>
        <v>796932.36180325993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291878.3019021739</v>
      </c>
      <c r="C78" s="5">
        <f t="shared" si="7"/>
        <v>458665.90298913047</v>
      </c>
      <c r="D78" s="5">
        <f t="shared" si="8"/>
        <v>16678.760108695653</v>
      </c>
      <c r="E78" s="5">
        <f t="shared" si="9"/>
        <v>0</v>
      </c>
      <c r="F78" s="14">
        <f t="shared" si="10"/>
        <v>767222.96499999997</v>
      </c>
      <c r="G78" s="5"/>
      <c r="H78" s="12">
        <f t="shared" si="11"/>
        <v>14.96158924992622</v>
      </c>
      <c r="I78" s="5">
        <f t="shared" si="12"/>
        <v>329582.13313405926</v>
      </c>
      <c r="J78" s="5">
        <f t="shared" si="13"/>
        <v>517914.78063923604</v>
      </c>
      <c r="K78" s="5">
        <f t="shared" si="14"/>
        <v>18833.264750517672</v>
      </c>
      <c r="L78" s="5">
        <f t="shared" si="15"/>
        <v>0</v>
      </c>
      <c r="M78" s="27">
        <f t="shared" si="16"/>
        <v>866330.17852381291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88839.953621134031</v>
      </c>
      <c r="C79" s="5">
        <f t="shared" si="7"/>
        <v>308824.60068298969</v>
      </c>
      <c r="D79" s="5">
        <f t="shared" si="8"/>
        <v>12691.421945876289</v>
      </c>
      <c r="E79" s="5">
        <f t="shared" si="9"/>
        <v>0</v>
      </c>
      <c r="F79" s="14">
        <f t="shared" si="10"/>
        <v>410355.97625000001</v>
      </c>
      <c r="G79" s="5"/>
      <c r="H79" s="12">
        <f t="shared" si="11"/>
        <v>17.090344271203467</v>
      </c>
      <c r="I79" s="5">
        <f t="shared" si="12"/>
        <v>110422.21035803124</v>
      </c>
      <c r="J79" s="5">
        <f t="shared" si="13"/>
        <v>383848.63600648951</v>
      </c>
      <c r="K79" s="5">
        <f t="shared" si="14"/>
        <v>15774.601479718749</v>
      </c>
      <c r="L79" s="5">
        <f t="shared" si="15"/>
        <v>0</v>
      </c>
      <c r="M79" s="27">
        <f t="shared" si="16"/>
        <v>510045.44784423948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22515.940086956525</v>
      </c>
      <c r="C80" s="5">
        <f t="shared" si="7"/>
        <v>91795.755739130429</v>
      </c>
      <c r="D80" s="5">
        <f t="shared" si="8"/>
        <v>5195.9861739130438</v>
      </c>
      <c r="E80" s="5">
        <f t="shared" si="9"/>
        <v>0</v>
      </c>
      <c r="F80" s="14">
        <f t="shared" si="10"/>
        <v>119507.682</v>
      </c>
      <c r="G80" s="5"/>
      <c r="H80" s="12">
        <f t="shared" si="11"/>
        <v>19.429432855153479</v>
      </c>
      <c r="I80" s="5">
        <f t="shared" si="12"/>
        <v>30699.785690538974</v>
      </c>
      <c r="J80" s="5">
        <f t="shared" si="13"/>
        <v>125160.66473835119</v>
      </c>
      <c r="K80" s="5">
        <f t="shared" si="14"/>
        <v>7084.5659285859165</v>
      </c>
      <c r="L80" s="5">
        <f t="shared" si="15"/>
        <v>0</v>
      </c>
      <c r="M80" s="27">
        <f t="shared" si="16"/>
        <v>162945.01635747607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36592.340544117636</v>
      </c>
      <c r="D81" s="5">
        <f t="shared" si="8"/>
        <v>11259.181705882353</v>
      </c>
      <c r="E81" s="5">
        <f t="shared" si="9"/>
        <v>0</v>
      </c>
      <c r="F81" s="14">
        <f t="shared" si="10"/>
        <v>47851.522249999987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54556.463007346603</v>
      </c>
      <c r="K81" s="5">
        <f t="shared" si="14"/>
        <v>16786.604002260498</v>
      </c>
      <c r="L81" s="5">
        <f t="shared" si="15"/>
        <v>0</v>
      </c>
      <c r="M81" s="27">
        <f t="shared" si="16"/>
        <v>71343.067009607097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13813.267</v>
      </c>
      <c r="D82" s="5">
        <f t="shared" si="8"/>
        <v>0</v>
      </c>
      <c r="E82" s="5">
        <f t="shared" si="9"/>
        <v>0</v>
      </c>
      <c r="F82" s="14">
        <f t="shared" si="10"/>
        <v>13813.267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22452.734778453047</v>
      </c>
      <c r="K82" s="5">
        <f t="shared" si="14"/>
        <v>0</v>
      </c>
      <c r="L82" s="5">
        <f t="shared" si="15"/>
        <v>0</v>
      </c>
      <c r="M82" s="27">
        <f t="shared" si="16"/>
        <v>22452.734778453047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9236132.7787938118</v>
      </c>
      <c r="C96" s="22">
        <f>SUM(C59:C90)</f>
        <v>3035639.571521821</v>
      </c>
      <c r="D96" s="22">
        <f>SUM(D59:D90)</f>
        <v>56367.608934367337</v>
      </c>
      <c r="E96" s="22">
        <f>SUM(E59:E90)</f>
        <v>0</v>
      </c>
      <c r="F96" s="22">
        <f>SUM(F59:F90)</f>
        <v>12328139.959250003</v>
      </c>
      <c r="G96" s="14"/>
      <c r="H96" s="11" t="s">
        <v>7</v>
      </c>
      <c r="I96" s="22">
        <f>SUM(I59:I95)</f>
        <v>5207253.1929302877</v>
      </c>
      <c r="J96" s="22">
        <f>SUM(J59:J95)</f>
        <v>2657366.1488263654</v>
      </c>
      <c r="K96" s="22">
        <f>SUM(K59:K95)</f>
        <v>68192.710510256133</v>
      </c>
      <c r="L96" s="22">
        <f>SUM(L59:L95)</f>
        <v>0</v>
      </c>
      <c r="M96" s="22">
        <f>SUM(M59:M95)</f>
        <v>7932812.0522669079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9.729732401320863</v>
      </c>
      <c r="C97" s="28">
        <f>IF(M47&gt;0,C96/M47,0)</f>
        <v>11.540405281264448</v>
      </c>
      <c r="D97" s="28">
        <f>IF(N47&gt;0,D96/N47,0)</f>
        <v>13.516295949795422</v>
      </c>
      <c r="E97" s="28">
        <f>IF(O47&gt;0,E96/O47,0)</f>
        <v>0</v>
      </c>
      <c r="F97" s="28">
        <f>IF(P47&gt;0,F96/P47,0)</f>
        <v>10.134241489863831</v>
      </c>
      <c r="G97" s="14"/>
      <c r="H97" s="9" t="s">
        <v>13</v>
      </c>
      <c r="I97" s="28">
        <f>IF(L47&gt;0,I96/L47,0)</f>
        <v>5.4855404666185343</v>
      </c>
      <c r="J97" s="28">
        <f>IF(M47&gt;0,J96/M47,0)</f>
        <v>10.102346347657866</v>
      </c>
      <c r="K97" s="28">
        <f>IF(N47&gt;0,K96/N47,0)</f>
        <v>16.35181754735348</v>
      </c>
      <c r="L97" s="28">
        <f>IF(O47&gt;0,L96/O47,0)</f>
        <v>0</v>
      </c>
      <c r="M97" s="28">
        <f>IF(P47&gt;0,M96/P47,0)</f>
        <v>6.521099962939255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949268.94161446381</v>
      </c>
      <c r="C109" s="31">
        <f>$B$97</f>
        <v>9.729732401320863</v>
      </c>
      <c r="D109" s="31">
        <f>$I$97</f>
        <v>5.4855404666185343</v>
      </c>
      <c r="E109" s="32">
        <f>B109*D109</f>
        <v>5207253.1929302877</v>
      </c>
      <c r="F109" s="7">
        <f>B109/1000</f>
        <v>949.26894161446376</v>
      </c>
      <c r="G109" s="7">
        <f>E109/1000</f>
        <v>5207.2531929302877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263044.45099948993</v>
      </c>
      <c r="C110" s="31">
        <f>$C$97</f>
        <v>11.540405281264448</v>
      </c>
      <c r="D110" s="31">
        <f>$J$97</f>
        <v>10.102346347657866</v>
      </c>
      <c r="E110" s="32">
        <f>B110*D110</f>
        <v>2657366.1488263654</v>
      </c>
      <c r="F110" s="7">
        <f>B110/1000</f>
        <v>263.04445099948992</v>
      </c>
      <c r="G110" s="7">
        <f>E110/1000</f>
        <v>2657.3661488263651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4170.3443860461266</v>
      </c>
      <c r="C111" s="31">
        <f>$D$97</f>
        <v>13.516295949795422</v>
      </c>
      <c r="D111" s="31">
        <f>$K$97</f>
        <v>16.35181754735348</v>
      </c>
      <c r="E111" s="32">
        <f>B111*D111</f>
        <v>68192.710510256133</v>
      </c>
      <c r="F111" s="33">
        <f>B111/1000</f>
        <v>4.1703443860461267</v>
      </c>
      <c r="G111" s="7">
        <f>E111/1000</f>
        <v>68.192710510256134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1216483.7369999997</v>
      </c>
      <c r="C113" s="31">
        <f>$F$97</f>
        <v>10.134241489863831</v>
      </c>
      <c r="D113" s="31">
        <f>$M$97</f>
        <v>6.521099962939255</v>
      </c>
      <c r="E113" s="32">
        <f>SUM(E109:E112)</f>
        <v>7932812.0522669088</v>
      </c>
      <c r="F113" s="7">
        <f>SUM(F109:F112)</f>
        <v>1216.4837369999998</v>
      </c>
      <c r="G113" s="7">
        <f>SUM(G109:G112)</f>
        <v>7932.8120522669087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7933124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1.0000393237266982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9"/>
      <c r="G129" s="36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0"/>
  <sheetViews>
    <sheetView zoomScaleNormal="10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49" t="s">
        <v>32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1781070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10594844</v>
      </c>
      <c r="J7" s="5"/>
      <c r="K7" s="12">
        <v>2.25</v>
      </c>
      <c r="L7" s="5">
        <f t="shared" ref="L7:L46" si="1">IF($F7&gt;0,($I7/1000)*(B7/$F7),0)</f>
        <v>10594.843999999999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10594.843999999999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31784533</v>
      </c>
      <c r="J8" s="5"/>
      <c r="K8" s="12">
        <v>2.75</v>
      </c>
      <c r="L8" s="5">
        <f t="shared" si="1"/>
        <v>31784.532999999999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31784.532999999999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27546595</v>
      </c>
      <c r="J9" s="5"/>
      <c r="K9" s="12">
        <v>3.25</v>
      </c>
      <c r="L9" s="5">
        <f t="shared" si="1"/>
        <v>27546.595000000001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27546.595000000001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16951751</v>
      </c>
      <c r="J10" s="5"/>
      <c r="K10" s="12">
        <v>3.75</v>
      </c>
      <c r="L10" s="5">
        <f t="shared" si="1"/>
        <v>16951.751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16951.751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10594844</v>
      </c>
      <c r="J11" s="5"/>
      <c r="K11" s="12">
        <v>4.25</v>
      </c>
      <c r="L11" s="5">
        <f t="shared" si="1"/>
        <v>10594.843999999999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10594.843999999999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19070720</v>
      </c>
      <c r="J12" s="5"/>
      <c r="K12" s="12">
        <v>4.75</v>
      </c>
      <c r="L12" s="5">
        <f t="shared" si="1"/>
        <v>19070.72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19070.72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2118969</v>
      </c>
      <c r="J13" s="5"/>
      <c r="K13" s="12">
        <v>5.25</v>
      </c>
      <c r="L13" s="5">
        <f t="shared" si="1"/>
        <v>2118.9690000000001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2118.9690000000001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8475875</v>
      </c>
      <c r="J14" s="5"/>
      <c r="K14" s="12">
        <v>5.75</v>
      </c>
      <c r="L14" s="5">
        <f t="shared" si="1"/>
        <v>8475.875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8475.875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2118969</v>
      </c>
      <c r="J15" s="5"/>
      <c r="K15" s="12">
        <v>6.25</v>
      </c>
      <c r="L15" s="5">
        <f t="shared" si="1"/>
        <v>2118.9690000000001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2118.9690000000001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4237938</v>
      </c>
      <c r="J16" s="5"/>
      <c r="K16" s="12">
        <v>6.75</v>
      </c>
      <c r="L16" s="5">
        <f t="shared" si="1"/>
        <v>4237.9380000000001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4237.9380000000001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8475875</v>
      </c>
      <c r="J17" s="5"/>
      <c r="K17" s="12">
        <v>7.25</v>
      </c>
      <c r="L17" s="5">
        <f t="shared" si="1"/>
        <v>8475.875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8475.875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10594844</v>
      </c>
      <c r="J18" s="7"/>
      <c r="K18" s="12">
        <v>7.75</v>
      </c>
      <c r="L18" s="5">
        <f t="shared" si="1"/>
        <v>10594.843999999999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10594.843999999999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2118969</v>
      </c>
      <c r="J19" s="7"/>
      <c r="K19" s="12">
        <v>8.25</v>
      </c>
      <c r="L19" s="5">
        <f t="shared" si="1"/>
        <v>1412.646</v>
      </c>
      <c r="M19" s="5">
        <f t="shared" si="2"/>
        <v>706.32299999999998</v>
      </c>
      <c r="N19" s="5">
        <f t="shared" si="3"/>
        <v>0</v>
      </c>
      <c r="O19" s="5">
        <f t="shared" si="4"/>
        <v>0</v>
      </c>
      <c r="P19" s="14">
        <f t="shared" si="5"/>
        <v>2118.9690000000001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10594844</v>
      </c>
      <c r="J20" s="7"/>
      <c r="K20" s="12">
        <v>8.75</v>
      </c>
      <c r="L20" s="5">
        <f t="shared" si="1"/>
        <v>9270.4884999999995</v>
      </c>
      <c r="M20" s="5">
        <f t="shared" si="2"/>
        <v>1324.3554999999999</v>
      </c>
      <c r="N20" s="5">
        <f t="shared" si="3"/>
        <v>0</v>
      </c>
      <c r="O20" s="5">
        <f t="shared" si="4"/>
        <v>0</v>
      </c>
      <c r="P20" s="14">
        <f t="shared" si="5"/>
        <v>10594.843999999999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8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29218</v>
      </c>
      <c r="J26" s="7"/>
      <c r="K26" s="12">
        <v>11.75</v>
      </c>
      <c r="L26" s="5">
        <f t="shared" si="1"/>
        <v>15.6525</v>
      </c>
      <c r="M26" s="5">
        <f t="shared" si="2"/>
        <v>13.5655</v>
      </c>
      <c r="N26" s="5">
        <f t="shared" si="3"/>
        <v>0</v>
      </c>
      <c r="O26" s="5">
        <f t="shared" si="4"/>
        <v>0</v>
      </c>
      <c r="P26" s="14">
        <f t="shared" si="5"/>
        <v>29.218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454399</v>
      </c>
      <c r="J27" s="7"/>
      <c r="K27" s="12">
        <v>12.25</v>
      </c>
      <c r="L27" s="5">
        <f t="shared" si="1"/>
        <v>259.6565714285714</v>
      </c>
      <c r="M27" s="5">
        <f t="shared" si="2"/>
        <v>186.62816071428571</v>
      </c>
      <c r="N27" s="5">
        <f t="shared" si="3"/>
        <v>8.1142678571428561</v>
      </c>
      <c r="O27" s="5">
        <f t="shared" si="4"/>
        <v>0</v>
      </c>
      <c r="P27" s="14">
        <f t="shared" si="5"/>
        <v>454.399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15421938</v>
      </c>
      <c r="J28" s="7"/>
      <c r="K28" s="12">
        <v>12.75</v>
      </c>
      <c r="L28" s="5">
        <f t="shared" si="1"/>
        <v>6663.8003703703698</v>
      </c>
      <c r="M28" s="5">
        <f t="shared" si="2"/>
        <v>8758.1376296296294</v>
      </c>
      <c r="N28" s="5">
        <f t="shared" si="3"/>
        <v>0</v>
      </c>
      <c r="O28" s="5">
        <f t="shared" si="4"/>
        <v>0</v>
      </c>
      <c r="P28" s="14">
        <f t="shared" si="5"/>
        <v>15421.937999999998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29176524</v>
      </c>
      <c r="J29" s="7"/>
      <c r="K29" s="12">
        <v>13.25</v>
      </c>
      <c r="L29" s="5">
        <f t="shared" si="1"/>
        <v>11099.764565217392</v>
      </c>
      <c r="M29" s="5">
        <f t="shared" si="2"/>
        <v>17442.487173913043</v>
      </c>
      <c r="N29" s="5">
        <f t="shared" si="3"/>
        <v>634.27226086956523</v>
      </c>
      <c r="O29" s="5">
        <f t="shared" si="4"/>
        <v>0</v>
      </c>
      <c r="P29" s="14">
        <f t="shared" si="5"/>
        <v>29176.524000000001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19319783</v>
      </c>
      <c r="J30" s="7"/>
      <c r="K30" s="12">
        <v>13.75</v>
      </c>
      <c r="L30" s="5">
        <f t="shared" si="1"/>
        <v>4182.6334329896908</v>
      </c>
      <c r="M30" s="5">
        <f t="shared" si="2"/>
        <v>14539.630505154639</v>
      </c>
      <c r="N30" s="5">
        <f t="shared" si="3"/>
        <v>597.51906185567009</v>
      </c>
      <c r="O30" s="5">
        <f t="shared" si="4"/>
        <v>0</v>
      </c>
      <c r="P30" s="14">
        <f t="shared" si="5"/>
        <v>19319.782999999999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20511515</v>
      </c>
      <c r="J31" s="7"/>
      <c r="K31" s="12">
        <v>14.25</v>
      </c>
      <c r="L31" s="5">
        <f t="shared" si="1"/>
        <v>3864.4883333333332</v>
      </c>
      <c r="M31" s="5">
        <f t="shared" si="2"/>
        <v>15755.221666666666</v>
      </c>
      <c r="N31" s="5">
        <f t="shared" si="3"/>
        <v>891.80499999999995</v>
      </c>
      <c r="O31" s="5">
        <f t="shared" si="4"/>
        <v>0</v>
      </c>
      <c r="P31" s="14">
        <f t="shared" si="5"/>
        <v>20511.514999999999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8102240</v>
      </c>
      <c r="J32" s="7"/>
      <c r="K32" s="12">
        <v>14.75</v>
      </c>
      <c r="L32" s="5">
        <f t="shared" si="1"/>
        <v>0</v>
      </c>
      <c r="M32" s="5">
        <f t="shared" si="2"/>
        <v>6195.8305882352934</v>
      </c>
      <c r="N32" s="5">
        <f t="shared" si="3"/>
        <v>1906.4094117647057</v>
      </c>
      <c r="O32" s="5">
        <f t="shared" si="4"/>
        <v>0</v>
      </c>
      <c r="P32" s="14">
        <f t="shared" si="5"/>
        <v>8102.2399999999989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3356221</v>
      </c>
      <c r="J33" s="7"/>
      <c r="K33" s="12">
        <v>15.25</v>
      </c>
      <c r="L33" s="5">
        <f t="shared" si="1"/>
        <v>0</v>
      </c>
      <c r="M33" s="5">
        <f t="shared" si="2"/>
        <v>3356.221</v>
      </c>
      <c r="N33" s="5">
        <f t="shared" si="3"/>
        <v>0</v>
      </c>
      <c r="O33" s="5">
        <f t="shared" si="4"/>
        <v>0</v>
      </c>
      <c r="P33" s="14">
        <f t="shared" si="5"/>
        <v>3356.221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460671</v>
      </c>
      <c r="J34" s="7"/>
      <c r="K34" s="12">
        <v>15.75</v>
      </c>
      <c r="L34" s="5">
        <f t="shared" si="1"/>
        <v>0</v>
      </c>
      <c r="M34" s="5">
        <f t="shared" si="2"/>
        <v>414.60390000000001</v>
      </c>
      <c r="N34" s="5">
        <f t="shared" si="3"/>
        <v>46.067100000000003</v>
      </c>
      <c r="O34" s="5">
        <f t="shared" si="4"/>
        <v>0</v>
      </c>
      <c r="P34" s="14">
        <f t="shared" si="5"/>
        <v>460.67099999999999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38995</v>
      </c>
      <c r="J35" s="7"/>
      <c r="K35" s="12">
        <v>16.25</v>
      </c>
      <c r="L35" s="5">
        <f t="shared" si="1"/>
        <v>0</v>
      </c>
      <c r="M35" s="5">
        <f t="shared" si="2"/>
        <v>29.819705882352938</v>
      </c>
      <c r="N35" s="5">
        <f t="shared" si="3"/>
        <v>9.1752941176470575</v>
      </c>
      <c r="O35" s="5">
        <f t="shared" si="4"/>
        <v>0</v>
      </c>
      <c r="P35" s="14">
        <f t="shared" si="5"/>
        <v>38.994999999999997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54768</v>
      </c>
      <c r="J36" s="20"/>
      <c r="K36" s="12">
        <v>16.75</v>
      </c>
      <c r="L36" s="5">
        <f t="shared" si="1"/>
        <v>0</v>
      </c>
      <c r="M36" s="5">
        <f t="shared" si="2"/>
        <v>18.256</v>
      </c>
      <c r="N36" s="5">
        <f t="shared" si="3"/>
        <v>36.512</v>
      </c>
      <c r="O36" s="5">
        <f t="shared" si="4"/>
        <v>0</v>
      </c>
      <c r="P36" s="14">
        <f t="shared" si="5"/>
        <v>54.768000000000001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24536</v>
      </c>
      <c r="J37" s="20"/>
      <c r="K37" s="12">
        <v>17.25</v>
      </c>
      <c r="L37" s="5">
        <f t="shared" si="1"/>
        <v>0</v>
      </c>
      <c r="M37" s="5">
        <f t="shared" si="2"/>
        <v>3.0670000000000002</v>
      </c>
      <c r="N37" s="5">
        <f t="shared" si="3"/>
        <v>21.469000000000001</v>
      </c>
      <c r="O37" s="5">
        <f t="shared" si="4"/>
        <v>0</v>
      </c>
      <c r="P37" s="14">
        <f t="shared" si="5"/>
        <v>24.536000000000001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435696</v>
      </c>
      <c r="J38" s="20"/>
      <c r="K38" s="12">
        <v>17.75</v>
      </c>
      <c r="L38" s="5">
        <f t="shared" si="1"/>
        <v>0</v>
      </c>
      <c r="M38" s="5">
        <f t="shared" si="2"/>
        <v>130.7088</v>
      </c>
      <c r="N38" s="5">
        <f t="shared" si="3"/>
        <v>304.98719999999997</v>
      </c>
      <c r="O38" s="5">
        <f t="shared" si="4"/>
        <v>0</v>
      </c>
      <c r="P38" s="14">
        <f t="shared" si="5"/>
        <v>435.69599999999997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8763</v>
      </c>
      <c r="J39" s="5"/>
      <c r="K39" s="12">
        <v>18.25</v>
      </c>
      <c r="L39" s="5">
        <f t="shared" si="1"/>
        <v>0</v>
      </c>
      <c r="M39" s="5">
        <f t="shared" si="2"/>
        <v>2.9209999999999998</v>
      </c>
      <c r="N39" s="5">
        <f t="shared" si="3"/>
        <v>5.8419999999999996</v>
      </c>
      <c r="O39" s="5">
        <f t="shared" si="4"/>
        <v>0</v>
      </c>
      <c r="P39" s="14">
        <f t="shared" si="5"/>
        <v>8.7629999999999999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8763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8.7629999999999999</v>
      </c>
      <c r="O40" s="5">
        <f t="shared" si="4"/>
        <v>0</v>
      </c>
      <c r="P40" s="14">
        <f t="shared" si="5"/>
        <v>8.7629999999999999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1753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1.7529999999999999</v>
      </c>
      <c r="O41" s="5">
        <f t="shared" si="4"/>
        <v>0</v>
      </c>
      <c r="P41" s="14">
        <f t="shared" si="5"/>
        <v>1.7529999999999999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192759381</v>
      </c>
      <c r="J47" s="5"/>
      <c r="K47" s="11" t="s">
        <v>7</v>
      </c>
      <c r="L47" s="22">
        <f>SUM(L10:L46)</f>
        <v>119408.91527333934</v>
      </c>
      <c r="M47" s="22">
        <f>SUM(M10:M46)</f>
        <v>68877.7771301959</v>
      </c>
      <c r="N47" s="22">
        <f>SUM(N10:N46)</f>
        <v>4472.6885964647299</v>
      </c>
      <c r="O47" s="22">
        <f>SUM(O10:O46)</f>
        <v>0</v>
      </c>
      <c r="P47" s="22">
        <f>SUM(P10:P46)</f>
        <v>192759.38099999996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23838.398999999998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23838.398999999998</v>
      </c>
      <c r="G56" s="5"/>
      <c r="H56" s="12">
        <f t="shared" ref="H56:H95" si="11">$I$53*((A56)^$K$53)</f>
        <v>2.5676367868540391E-2</v>
      </c>
      <c r="I56" s="5">
        <f t="shared" ref="I56:I95" si="12">L7*$H56</f>
        <v>272.03711205379796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272.03711205379796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87407.465750000003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87407.465750000003</v>
      </c>
      <c r="G57" s="5"/>
      <c r="H57" s="12">
        <f t="shared" si="11"/>
        <v>5.2785988153482281E-2</v>
      </c>
      <c r="I57" s="5">
        <f t="shared" si="12"/>
        <v>1677.7779824019667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1677.7779824019667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89526.433749999997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89526.433749999997</v>
      </c>
      <c r="G58" s="5"/>
      <c r="H58" s="12">
        <f t="shared" si="11"/>
        <v>9.6177185790603123E-2</v>
      </c>
      <c r="I58" s="5">
        <f t="shared" si="12"/>
        <v>2649.3539852134991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2649.3539852134991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63569.066250000003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63569.066250000003</v>
      </c>
      <c r="G59" s="5"/>
      <c r="H59" s="12">
        <f t="shared" si="11"/>
        <v>0.16079247708041947</v>
      </c>
      <c r="I59" s="5">
        <f t="shared" si="12"/>
        <v>2725.7140341404779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2725.7140341404779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45028.087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45028.087</v>
      </c>
      <c r="G60" s="5"/>
      <c r="H60" s="12">
        <f t="shared" si="11"/>
        <v>0.25204729766797518</v>
      </c>
      <c r="I60" s="5">
        <f t="shared" si="12"/>
        <v>2670.4017994137607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2670.4017994137607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90585.920000000013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90585.920000000013</v>
      </c>
      <c r="G61" s="5"/>
      <c r="H61" s="12">
        <f t="shared" si="11"/>
        <v>0.37580288073877732</v>
      </c>
      <c r="I61" s="5">
        <f t="shared" si="12"/>
        <v>7166.8315137626159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7166.8315137626159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11124.58725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11124.58725</v>
      </c>
      <c r="G62" s="5"/>
      <c r="H62" s="12">
        <f t="shared" si="11"/>
        <v>0.53834386475583407</v>
      </c>
      <c r="I62" s="5">
        <f t="shared" si="12"/>
        <v>1140.7339607578049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1140.7339607578049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48736.28125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48736.28125</v>
      </c>
      <c r="G63" s="5"/>
      <c r="H63" s="12">
        <f t="shared" si="11"/>
        <v>0.74635936992112739</v>
      </c>
      <c r="I63" s="5">
        <f t="shared" si="12"/>
        <v>6326.0487245302356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6326.0487245302356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13243.55625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13243.55625</v>
      </c>
      <c r="G64" s="5"/>
      <c r="H64" s="12">
        <f t="shared" si="11"/>
        <v>1.0069267124551029</v>
      </c>
      <c r="I64" s="5">
        <f t="shared" si="12"/>
        <v>2133.6464889642771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2133.6464889642771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28606.0815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28606.0815</v>
      </c>
      <c r="G65" s="5"/>
      <c r="H65" s="12">
        <f t="shared" si="11"/>
        <v>1.3274971827924829</v>
      </c>
      <c r="I65" s="5">
        <f t="shared" si="12"/>
        <v>5625.8507558492092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5625.8507558492092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61450.09375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61450.09375</v>
      </c>
      <c r="G66" s="5"/>
      <c r="H66" s="12">
        <f t="shared" si="11"/>
        <v>1.7158834762846895</v>
      </c>
      <c r="I66" s="5">
        <f t="shared" si="12"/>
        <v>14543.613859554493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14543.613859554493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82110.040999999997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82110.040999999997</v>
      </c>
      <c r="G67" s="5"/>
      <c r="H67" s="12">
        <f t="shared" si="11"/>
        <v>2.1802484724256868</v>
      </c>
      <c r="I67" s="5">
        <f t="shared" si="12"/>
        <v>23099.392446588452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23099.392446588452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11654.3295</v>
      </c>
      <c r="C68" s="5">
        <f t="shared" si="7"/>
        <v>5827.1647499999999</v>
      </c>
      <c r="D68" s="5">
        <f t="shared" si="8"/>
        <v>0</v>
      </c>
      <c r="E68" s="5">
        <f t="shared" si="9"/>
        <v>0</v>
      </c>
      <c r="F68" s="14">
        <f t="shared" si="10"/>
        <v>17481.49425</v>
      </c>
      <c r="G68" s="5"/>
      <c r="H68" s="12">
        <f t="shared" si="11"/>
        <v>2.7290951322800345</v>
      </c>
      <c r="I68" s="5">
        <f t="shared" si="12"/>
        <v>3855.2453222348618</v>
      </c>
      <c r="J68" s="5">
        <f t="shared" si="13"/>
        <v>1927.6226611174309</v>
      </c>
      <c r="K68" s="5">
        <f t="shared" si="14"/>
        <v>0</v>
      </c>
      <c r="L68" s="5">
        <f t="shared" si="15"/>
        <v>0</v>
      </c>
      <c r="M68" s="27">
        <f t="shared" si="16"/>
        <v>5782.8679833522929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81116.774374999994</v>
      </c>
      <c r="C69" s="5">
        <f t="shared" si="7"/>
        <v>11588.110624999999</v>
      </c>
      <c r="D69" s="5">
        <f t="shared" si="8"/>
        <v>0</v>
      </c>
      <c r="E69" s="5">
        <f t="shared" si="9"/>
        <v>0</v>
      </c>
      <c r="F69" s="14">
        <f t="shared" si="10"/>
        <v>92704.884999999995</v>
      </c>
      <c r="G69" s="5"/>
      <c r="H69" s="12">
        <f t="shared" si="11"/>
        <v>3.3712573358631186</v>
      </c>
      <c r="I69" s="5">
        <f t="shared" si="12"/>
        <v>31253.202362659678</v>
      </c>
      <c r="J69" s="5">
        <f t="shared" si="13"/>
        <v>4464.7431946656679</v>
      </c>
      <c r="K69" s="5">
        <f t="shared" si="14"/>
        <v>0</v>
      </c>
      <c r="L69" s="5">
        <f t="shared" si="15"/>
        <v>0</v>
      </c>
      <c r="M69" s="27">
        <f t="shared" si="16"/>
        <v>35717.945557325344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183.916875</v>
      </c>
      <c r="C75" s="5">
        <f t="shared" si="7"/>
        <v>159.39462499999999</v>
      </c>
      <c r="D75" s="5">
        <f t="shared" si="8"/>
        <v>0</v>
      </c>
      <c r="E75" s="5">
        <f t="shared" si="9"/>
        <v>0</v>
      </c>
      <c r="F75" s="14">
        <f t="shared" si="10"/>
        <v>343.31150000000002</v>
      </c>
      <c r="G75" s="5"/>
      <c r="H75" s="12">
        <f t="shared" si="11"/>
        <v>9.7182765462722216</v>
      </c>
      <c r="I75" s="5">
        <f t="shared" si="12"/>
        <v>152.11532364052596</v>
      </c>
      <c r="J75" s="5">
        <f t="shared" si="13"/>
        <v>131.83328048845581</v>
      </c>
      <c r="K75" s="5">
        <f t="shared" si="14"/>
        <v>0</v>
      </c>
      <c r="L75" s="5">
        <f t="shared" si="15"/>
        <v>0</v>
      </c>
      <c r="M75" s="27">
        <f t="shared" si="16"/>
        <v>283.94860412898174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3180.7929999999997</v>
      </c>
      <c r="C76" s="5">
        <f t="shared" si="7"/>
        <v>2286.19496875</v>
      </c>
      <c r="D76" s="5">
        <f t="shared" si="8"/>
        <v>99.39978124999999</v>
      </c>
      <c r="E76" s="5">
        <f t="shared" si="9"/>
        <v>0</v>
      </c>
      <c r="F76" s="14">
        <f t="shared" si="10"/>
        <v>5566.3877499999999</v>
      </c>
      <c r="G76" s="5"/>
      <c r="H76" s="12">
        <f t="shared" si="11"/>
        <v>11.287192885070723</v>
      </c>
      <c r="I76" s="5">
        <f t="shared" si="12"/>
        <v>2930.7938055904292</v>
      </c>
      <c r="J76" s="5">
        <f t="shared" si="13"/>
        <v>2106.5080477681213</v>
      </c>
      <c r="K76" s="5">
        <f t="shared" si="14"/>
        <v>91.587306424700913</v>
      </c>
      <c r="L76" s="5">
        <f t="shared" si="15"/>
        <v>0</v>
      </c>
      <c r="M76" s="27">
        <f t="shared" si="16"/>
        <v>5128.8891597832517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84963.454722222217</v>
      </c>
      <c r="C77" s="5">
        <f t="shared" si="7"/>
        <v>111666.25477777778</v>
      </c>
      <c r="D77" s="5">
        <f t="shared" si="8"/>
        <v>0</v>
      </c>
      <c r="E77" s="5">
        <f t="shared" si="9"/>
        <v>0</v>
      </c>
      <c r="F77" s="14">
        <f t="shared" si="10"/>
        <v>196629.7095</v>
      </c>
      <c r="G77" s="5"/>
      <c r="H77" s="12">
        <f t="shared" si="11"/>
        <v>13.031129609053862</v>
      </c>
      <c r="I77" s="5">
        <f t="shared" si="12"/>
        <v>86836.846315157411</v>
      </c>
      <c r="J77" s="5">
        <f t="shared" si="13"/>
        <v>114128.42658563546</v>
      </c>
      <c r="K77" s="5">
        <f t="shared" si="14"/>
        <v>0</v>
      </c>
      <c r="L77" s="5">
        <f t="shared" si="15"/>
        <v>0</v>
      </c>
      <c r="M77" s="27">
        <f t="shared" si="16"/>
        <v>200965.27290079289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147071.88048913045</v>
      </c>
      <c r="C78" s="5">
        <f t="shared" si="7"/>
        <v>231112.95505434781</v>
      </c>
      <c r="D78" s="5">
        <f t="shared" si="8"/>
        <v>8404.1074565217386</v>
      </c>
      <c r="E78" s="5">
        <f t="shared" si="9"/>
        <v>0</v>
      </c>
      <c r="F78" s="14">
        <f t="shared" si="10"/>
        <v>386588.94299999997</v>
      </c>
      <c r="G78" s="5"/>
      <c r="H78" s="12">
        <f t="shared" si="11"/>
        <v>14.96158924992622</v>
      </c>
      <c r="I78" s="5">
        <f t="shared" si="12"/>
        <v>166070.11819566853</v>
      </c>
      <c r="J78" s="5">
        <f t="shared" si="13"/>
        <v>260967.32859319335</v>
      </c>
      <c r="K78" s="5">
        <f t="shared" si="14"/>
        <v>9489.7210397524868</v>
      </c>
      <c r="L78" s="5">
        <f t="shared" si="15"/>
        <v>0</v>
      </c>
      <c r="M78" s="27">
        <f t="shared" si="16"/>
        <v>436527.16782861436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57511.209703608249</v>
      </c>
      <c r="C79" s="5">
        <f t="shared" si="7"/>
        <v>199919.91944587629</v>
      </c>
      <c r="D79" s="5">
        <f t="shared" si="8"/>
        <v>8215.8871005154633</v>
      </c>
      <c r="E79" s="5">
        <f t="shared" si="9"/>
        <v>0</v>
      </c>
      <c r="F79" s="14">
        <f t="shared" si="10"/>
        <v>265647.01624999999</v>
      </c>
      <c r="G79" s="5"/>
      <c r="H79" s="12">
        <f t="shared" si="11"/>
        <v>17.090344271203467</v>
      </c>
      <c r="I79" s="5">
        <f t="shared" si="12"/>
        <v>71482.64533003945</v>
      </c>
      <c r="J79" s="5">
        <f t="shared" si="13"/>
        <v>248487.29090918475</v>
      </c>
      <c r="K79" s="5">
        <f t="shared" si="14"/>
        <v>10211.806475719921</v>
      </c>
      <c r="L79" s="5">
        <f t="shared" si="15"/>
        <v>0</v>
      </c>
      <c r="M79" s="27">
        <f t="shared" si="16"/>
        <v>330181.74271494412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55068.958749999998</v>
      </c>
      <c r="C80" s="5">
        <f t="shared" si="7"/>
        <v>224511.90875</v>
      </c>
      <c r="D80" s="5">
        <f t="shared" si="8"/>
        <v>12708.221249999999</v>
      </c>
      <c r="E80" s="5">
        <f t="shared" si="9"/>
        <v>0</v>
      </c>
      <c r="F80" s="14">
        <f t="shared" si="10"/>
        <v>292289.08875</v>
      </c>
      <c r="G80" s="5"/>
      <c r="H80" s="12">
        <f t="shared" si="11"/>
        <v>19.429432855153479</v>
      </c>
      <c r="I80" s="5">
        <f t="shared" si="12"/>
        <v>75084.81659202397</v>
      </c>
      <c r="J80" s="5">
        <f t="shared" si="13"/>
        <v>306115.02149055927</v>
      </c>
      <c r="K80" s="5">
        <f t="shared" si="14"/>
        <v>17327.265367390148</v>
      </c>
      <c r="L80" s="5">
        <f t="shared" si="15"/>
        <v>0</v>
      </c>
      <c r="M80" s="27">
        <f t="shared" si="16"/>
        <v>398527.10344997339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91388.50117647057</v>
      </c>
      <c r="D81" s="5">
        <f t="shared" si="8"/>
        <v>28119.538823529409</v>
      </c>
      <c r="E81" s="5">
        <f t="shared" si="9"/>
        <v>0</v>
      </c>
      <c r="F81" s="14">
        <f t="shared" si="10"/>
        <v>119508.03999999998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136253.47025068777</v>
      </c>
      <c r="K81" s="5">
        <f t="shared" si="14"/>
        <v>41924.144692519316</v>
      </c>
      <c r="L81" s="5">
        <f t="shared" si="15"/>
        <v>0</v>
      </c>
      <c r="M81" s="27">
        <f t="shared" si="16"/>
        <v>178177.61494320707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51182.37025</v>
      </c>
      <c r="D82" s="5">
        <f t="shared" si="8"/>
        <v>0</v>
      </c>
      <c r="E82" s="5">
        <f t="shared" si="9"/>
        <v>0</v>
      </c>
      <c r="F82" s="14">
        <f t="shared" si="10"/>
        <v>51182.37025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83194.235263521332</v>
      </c>
      <c r="K82" s="5">
        <f t="shared" si="14"/>
        <v>0</v>
      </c>
      <c r="L82" s="5">
        <f t="shared" si="15"/>
        <v>0</v>
      </c>
      <c r="M82" s="27">
        <f t="shared" si="16"/>
        <v>83194.235263521332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6530.0114250000006</v>
      </c>
      <c r="D83" s="5">
        <f t="shared" si="8"/>
        <v>725.556825</v>
      </c>
      <c r="E83" s="5">
        <f t="shared" si="9"/>
        <v>0</v>
      </c>
      <c r="F83" s="14">
        <f t="shared" si="10"/>
        <v>7255.5682500000003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11539.664163509176</v>
      </c>
      <c r="K83" s="5">
        <f t="shared" si="14"/>
        <v>1282.1849070565752</v>
      </c>
      <c r="L83" s="5">
        <f t="shared" si="15"/>
        <v>0</v>
      </c>
      <c r="M83" s="27">
        <f t="shared" si="16"/>
        <v>12821.849070565751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484.57022058823526</v>
      </c>
      <c r="D84" s="5">
        <f t="shared" si="8"/>
        <v>149.09852941176467</v>
      </c>
      <c r="E84" s="5">
        <f t="shared" si="9"/>
        <v>0</v>
      </c>
      <c r="F84" s="14">
        <f t="shared" si="10"/>
        <v>633.66874999999993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928.55487867236286</v>
      </c>
      <c r="K84" s="5">
        <f t="shared" si="14"/>
        <v>285.70919343765007</v>
      </c>
      <c r="L84" s="5">
        <f t="shared" si="15"/>
        <v>0</v>
      </c>
      <c r="M84" s="27">
        <f t="shared" si="16"/>
        <v>1214.2640721100129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305.78800000000001</v>
      </c>
      <c r="D85" s="5">
        <f t="shared" si="8"/>
        <v>611.57600000000002</v>
      </c>
      <c r="E85" s="5">
        <f t="shared" si="9"/>
        <v>0</v>
      </c>
      <c r="F85" s="14">
        <f t="shared" si="10"/>
        <v>917.36400000000003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633.83606631938551</v>
      </c>
      <c r="K85" s="5">
        <f t="shared" si="14"/>
        <v>1267.672132638771</v>
      </c>
      <c r="L85" s="5">
        <f t="shared" si="15"/>
        <v>0</v>
      </c>
      <c r="M85" s="27">
        <f t="shared" si="16"/>
        <v>1901.5081989581565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52.905750000000005</v>
      </c>
      <c r="D86" s="5">
        <f t="shared" si="8"/>
        <v>370.34025000000003</v>
      </c>
      <c r="E86" s="5">
        <f t="shared" si="9"/>
        <v>0</v>
      </c>
      <c r="F86" s="14">
        <f t="shared" si="10"/>
        <v>423.24600000000004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118.34823467645158</v>
      </c>
      <c r="K86" s="5">
        <f t="shared" si="14"/>
        <v>828.43764273516115</v>
      </c>
      <c r="L86" s="5">
        <f t="shared" si="15"/>
        <v>0</v>
      </c>
      <c r="M86" s="27">
        <f t="shared" si="16"/>
        <v>946.78587741161277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2320.0812000000001</v>
      </c>
      <c r="D87" s="5">
        <f t="shared" si="8"/>
        <v>5413.5227999999997</v>
      </c>
      <c r="E87" s="5">
        <f t="shared" si="9"/>
        <v>0</v>
      </c>
      <c r="F87" s="14">
        <f t="shared" si="10"/>
        <v>7733.6039999999994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5588.8001503148362</v>
      </c>
      <c r="K87" s="5">
        <f t="shared" si="14"/>
        <v>13040.53368406795</v>
      </c>
      <c r="L87" s="5">
        <f t="shared" si="15"/>
        <v>0</v>
      </c>
      <c r="M87" s="27">
        <f t="shared" si="16"/>
        <v>18629.333834382785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53.308249999999994</v>
      </c>
      <c r="D88" s="5">
        <f t="shared" si="8"/>
        <v>106.61649999999999</v>
      </c>
      <c r="E88" s="5">
        <f t="shared" si="9"/>
        <v>0</v>
      </c>
      <c r="F88" s="14">
        <f t="shared" si="10"/>
        <v>159.92474999999999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137.99805164264583</v>
      </c>
      <c r="K88" s="5">
        <f t="shared" si="14"/>
        <v>275.99610328529167</v>
      </c>
      <c r="L88" s="5">
        <f t="shared" si="15"/>
        <v>0</v>
      </c>
      <c r="M88" s="27">
        <f t="shared" si="16"/>
        <v>413.99415492793753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164.30625000000001</v>
      </c>
      <c r="E89" s="5">
        <f t="shared" si="9"/>
        <v>0</v>
      </c>
      <c r="F89" s="14">
        <f t="shared" si="10"/>
        <v>164.30625000000001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456.19518048199808</v>
      </c>
      <c r="L89" s="5">
        <f t="shared" si="15"/>
        <v>0</v>
      </c>
      <c r="M89" s="27">
        <f t="shared" si="16"/>
        <v>456.19518048199808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33.745249999999999</v>
      </c>
      <c r="E90" s="5">
        <f t="shared" si="9"/>
        <v>0</v>
      </c>
      <c r="F90" s="14">
        <f t="shared" si="10"/>
        <v>33.745249999999999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100.30596712296</v>
      </c>
      <c r="L90" s="5">
        <f t="shared" si="15"/>
        <v>0</v>
      </c>
      <c r="M90" s="27">
        <f t="shared" si="16"/>
        <v>100.30596712296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885205.0316649609</v>
      </c>
      <c r="C96" s="22">
        <f>SUM(C59:C90)</f>
        <v>939389.43926881079</v>
      </c>
      <c r="D96" s="22">
        <f>SUM(D59:D90)</f>
        <v>65121.916816228368</v>
      </c>
      <c r="E96" s="22">
        <f>SUM(E59:E90)</f>
        <v>0</v>
      </c>
      <c r="F96" s="22">
        <f>SUM(F59:F90)</f>
        <v>1889716.3877499998</v>
      </c>
      <c r="G96" s="14"/>
      <c r="H96" s="11" t="s">
        <v>7</v>
      </c>
      <c r="I96" s="22">
        <f>SUM(I59:I95)</f>
        <v>503098.01683057612</v>
      </c>
      <c r="J96" s="22">
        <f>SUM(J59:J95)</f>
        <v>1176723.6818219565</v>
      </c>
      <c r="K96" s="22">
        <f>SUM(K59:K95)</f>
        <v>96581.559692632945</v>
      </c>
      <c r="L96" s="22">
        <f>SUM(L59:L95)</f>
        <v>0</v>
      </c>
      <c r="M96" s="22">
        <f>SUM(M59:M95)</f>
        <v>1776403.2583451655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7.413223959355423</v>
      </c>
      <c r="C97" s="28">
        <f>IF(M47&gt;0,C96/M47,0)</f>
        <v>13.638498197947564</v>
      </c>
      <c r="D97" s="28">
        <f>IF(N47&gt;0,D96/N47,0)</f>
        <v>14.559904051380094</v>
      </c>
      <c r="E97" s="28">
        <f>IF(O47&gt;0,E96/O47,0)</f>
        <v>0</v>
      </c>
      <c r="F97" s="28">
        <f>IF(P47&gt;0,F96/P47,0)</f>
        <v>9.8034989422901297</v>
      </c>
      <c r="G97" s="14"/>
      <c r="H97" s="9" t="s">
        <v>13</v>
      </c>
      <c r="I97" s="28">
        <f>IF(L47&gt;0,I96/L47,0)</f>
        <v>4.2132366388132141</v>
      </c>
      <c r="J97" s="28">
        <f>IF(M47&gt;0,J96/M47,0)</f>
        <v>17.084228481962477</v>
      </c>
      <c r="K97" s="28">
        <f>IF(N47&gt;0,K96/N47,0)</f>
        <v>21.593624865583585</v>
      </c>
      <c r="L97" s="28">
        <f>IF(O47&gt;0,L96/O47,0)</f>
        <v>0</v>
      </c>
      <c r="M97" s="28">
        <f>IF(P47&gt;0,M96/P47,0)</f>
        <v>9.2156513946533476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119408.91527333934</v>
      </c>
      <c r="C109" s="31">
        <f>$B$97</f>
        <v>7.413223959355423</v>
      </c>
      <c r="D109" s="31">
        <f>$I$97</f>
        <v>4.2132366388132141</v>
      </c>
      <c r="E109" s="32">
        <f>B109*D109</f>
        <v>503098.01683057612</v>
      </c>
      <c r="F109" s="7">
        <f>B109/1000</f>
        <v>119.40891527333935</v>
      </c>
      <c r="G109" s="7">
        <f>E109/1000</f>
        <v>503.09801683057611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68877.7771301959</v>
      </c>
      <c r="C110" s="31">
        <f>$C$97</f>
        <v>13.638498197947564</v>
      </c>
      <c r="D110" s="31">
        <f>$J$97</f>
        <v>17.084228481962477</v>
      </c>
      <c r="E110" s="32">
        <f>B110*D110</f>
        <v>1176723.6818219565</v>
      </c>
      <c r="F110" s="7">
        <f>B110/1000</f>
        <v>68.877777130195895</v>
      </c>
      <c r="G110" s="7">
        <f>E110/1000</f>
        <v>1176.7236818219565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4472.6885964647299</v>
      </c>
      <c r="C111" s="31">
        <f>$D$97</f>
        <v>14.559904051380094</v>
      </c>
      <c r="D111" s="31">
        <f>$K$97</f>
        <v>21.593624865583585</v>
      </c>
      <c r="E111" s="32">
        <f>B111*D111</f>
        <v>96581.559692632945</v>
      </c>
      <c r="F111" s="7">
        <f>B111/1000</f>
        <v>4.4726885964647298</v>
      </c>
      <c r="G111" s="7">
        <f>E111/1000</f>
        <v>96.58155969263295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192759.38099999996</v>
      </c>
      <c r="C113" s="31">
        <f>$F$97</f>
        <v>9.8034989422901297</v>
      </c>
      <c r="D113" s="31">
        <f>$M$97</f>
        <v>9.2156513946533476</v>
      </c>
      <c r="E113" s="32">
        <f>SUM(E109:E112)</f>
        <v>1776403.2583451655</v>
      </c>
      <c r="F113" s="7">
        <f>SUM(F109:F112)</f>
        <v>192.75938099999999</v>
      </c>
      <c r="G113" s="7">
        <f>SUM(G109:G112)</f>
        <v>1776.4032583451656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1781070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1.0026270733477385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36"/>
  <sheetViews>
    <sheetView tabSelected="1" zoomScaleNormal="100" workbookViewId="0">
      <selection activeCell="F7" sqref="F7"/>
    </sheetView>
  </sheetViews>
  <sheetFormatPr baseColWidth="10" defaultColWidth="9.1640625" defaultRowHeight="13"/>
  <cols>
    <col min="2" max="2" width="10.5" customWidth="1"/>
    <col min="9" max="9" width="9.5" customWidth="1"/>
    <col min="11" max="11" width="9.5" customWidth="1"/>
  </cols>
  <sheetData>
    <row r="1" spans="1:16" ht="21">
      <c r="A1" s="49" t="s">
        <v>33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9714194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>
        <v>0</v>
      </c>
      <c r="D7" s="2">
        <v>0</v>
      </c>
      <c r="E7" s="2">
        <v>0</v>
      </c>
      <c r="F7" s="14">
        <f t="shared" ref="F7:F46" si="0">SUM(B7:E7)</f>
        <v>1</v>
      </c>
      <c r="G7" s="5"/>
      <c r="H7" s="15">
        <v>2.25</v>
      </c>
      <c r="I7" s="16">
        <v>10594844</v>
      </c>
      <c r="J7" s="5"/>
      <c r="K7" s="12">
        <v>2.25</v>
      </c>
      <c r="L7" s="5">
        <f t="shared" ref="L7:L46" si="1">IF($F7&gt;0,($I7/1000)*(B7/$F7),0)</f>
        <v>10594.843999999999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10594.843999999999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31784533</v>
      </c>
      <c r="J8" s="5"/>
      <c r="K8" s="12">
        <v>2.75</v>
      </c>
      <c r="L8" s="5">
        <f t="shared" si="1"/>
        <v>31784.532999999999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31784.532999999999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27546595</v>
      </c>
      <c r="J9" s="5"/>
      <c r="K9" s="12">
        <v>3.25</v>
      </c>
      <c r="L9" s="5">
        <f t="shared" si="1"/>
        <v>27546.595000000001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27546.595000000001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16951751</v>
      </c>
      <c r="J10" s="5"/>
      <c r="K10" s="12">
        <v>3.75</v>
      </c>
      <c r="L10" s="5">
        <f t="shared" si="1"/>
        <v>16951.751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16951.751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10594844</v>
      </c>
      <c r="J11" s="5"/>
      <c r="K11" s="12">
        <v>4.25</v>
      </c>
      <c r="L11" s="5">
        <f t="shared" si="1"/>
        <v>10594.843999999999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10594.843999999999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19070720</v>
      </c>
      <c r="J12" s="5"/>
      <c r="K12" s="12">
        <v>4.75</v>
      </c>
      <c r="L12" s="5">
        <f t="shared" si="1"/>
        <v>19070.72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19070.72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2118969</v>
      </c>
      <c r="J13" s="5"/>
      <c r="K13" s="12">
        <v>5.25</v>
      </c>
      <c r="L13" s="5">
        <f t="shared" si="1"/>
        <v>2118.9690000000001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2118.9690000000001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8475875</v>
      </c>
      <c r="J14" s="5"/>
      <c r="K14" s="12">
        <v>5.75</v>
      </c>
      <c r="L14" s="5">
        <f t="shared" si="1"/>
        <v>8475.875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8475.875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2118969</v>
      </c>
      <c r="J15" s="5"/>
      <c r="K15" s="12">
        <v>6.25</v>
      </c>
      <c r="L15" s="5">
        <f t="shared" si="1"/>
        <v>2118.9690000000001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2118.9690000000001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4237938</v>
      </c>
      <c r="J16" s="5"/>
      <c r="K16" s="12">
        <v>6.75</v>
      </c>
      <c r="L16" s="5">
        <f t="shared" si="1"/>
        <v>4237.9380000000001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4237.9380000000001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46385650</v>
      </c>
      <c r="J17" s="5"/>
      <c r="K17" s="12">
        <v>7.25</v>
      </c>
      <c r="L17" s="5">
        <f t="shared" si="1"/>
        <v>46385.65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46385.65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116087505</v>
      </c>
      <c r="J18" s="7"/>
      <c r="K18" s="12">
        <v>7.75</v>
      </c>
      <c r="L18" s="5">
        <f t="shared" si="1"/>
        <v>116087.505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116087.505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86491978</v>
      </c>
      <c r="J19" s="7"/>
      <c r="K19" s="12">
        <v>8.25</v>
      </c>
      <c r="L19" s="5">
        <f t="shared" si="1"/>
        <v>57661.318666666666</v>
      </c>
      <c r="M19" s="5">
        <f t="shared" si="2"/>
        <v>28830.659333333333</v>
      </c>
      <c r="N19" s="5">
        <f t="shared" si="3"/>
        <v>0</v>
      </c>
      <c r="O19" s="5">
        <f t="shared" si="4"/>
        <v>0</v>
      </c>
      <c r="P19" s="14">
        <f t="shared" si="5"/>
        <v>86491.978000000003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122947752</v>
      </c>
      <c r="J20" s="7"/>
      <c r="K20" s="12">
        <v>8.75</v>
      </c>
      <c r="L20" s="5">
        <f t="shared" si="1"/>
        <v>107579.283</v>
      </c>
      <c r="M20" s="5">
        <f t="shared" si="2"/>
        <v>15368.468999999999</v>
      </c>
      <c r="N20" s="5">
        <f t="shared" si="3"/>
        <v>0</v>
      </c>
      <c r="O20" s="5">
        <f t="shared" si="4"/>
        <v>0</v>
      </c>
      <c r="P20" s="14">
        <f t="shared" si="5"/>
        <v>122947.75199999999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8">
        <v>125016671</v>
      </c>
      <c r="J21" s="7"/>
      <c r="K21" s="12">
        <v>9.25</v>
      </c>
      <c r="L21" s="5">
        <f t="shared" si="1"/>
        <v>125016.671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125016.671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8">
        <v>162926446</v>
      </c>
      <c r="J22" s="7"/>
      <c r="K22" s="12">
        <v>9.75</v>
      </c>
      <c r="L22" s="5">
        <f t="shared" si="1"/>
        <v>153616.36337142857</v>
      </c>
      <c r="M22" s="5">
        <f t="shared" si="2"/>
        <v>9310.0826285714284</v>
      </c>
      <c r="N22" s="5">
        <f t="shared" si="3"/>
        <v>0</v>
      </c>
      <c r="O22" s="5">
        <f t="shared" si="4"/>
        <v>0</v>
      </c>
      <c r="P22" s="14">
        <f t="shared" si="5"/>
        <v>162926.446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8">
        <v>142704183</v>
      </c>
      <c r="J23" s="7"/>
      <c r="K23" s="12">
        <v>10.25</v>
      </c>
      <c r="L23" s="5">
        <f t="shared" si="1"/>
        <v>130112.63744117646</v>
      </c>
      <c r="M23" s="5">
        <f t="shared" si="2"/>
        <v>12591.545558823529</v>
      </c>
      <c r="N23" s="5">
        <f t="shared" si="3"/>
        <v>0</v>
      </c>
      <c r="O23" s="5">
        <f t="shared" si="4"/>
        <v>0</v>
      </c>
      <c r="P23" s="14">
        <f t="shared" si="5"/>
        <v>142704.18299999999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8">
        <v>123488356</v>
      </c>
      <c r="J24" s="7"/>
      <c r="K24" s="12">
        <v>10.75</v>
      </c>
      <c r="L24" s="5">
        <f t="shared" si="1"/>
        <v>86441.849199999997</v>
      </c>
      <c r="M24" s="5">
        <f t="shared" si="2"/>
        <v>37046.506799999996</v>
      </c>
      <c r="N24" s="5">
        <f t="shared" si="3"/>
        <v>0</v>
      </c>
      <c r="O24" s="5">
        <f t="shared" si="4"/>
        <v>0</v>
      </c>
      <c r="P24" s="14">
        <f t="shared" si="5"/>
        <v>123488.356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8">
        <v>60682209</v>
      </c>
      <c r="J25" s="7"/>
      <c r="K25" s="12">
        <v>11.25</v>
      </c>
      <c r="L25" s="5">
        <f t="shared" si="1"/>
        <v>44281.611972972976</v>
      </c>
      <c r="M25" s="5">
        <f t="shared" si="2"/>
        <v>16400.59702702703</v>
      </c>
      <c r="N25" s="5">
        <f t="shared" si="3"/>
        <v>0</v>
      </c>
      <c r="O25" s="5">
        <f t="shared" si="4"/>
        <v>0</v>
      </c>
      <c r="P25" s="14">
        <f t="shared" si="5"/>
        <v>60682.209000000003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8">
        <v>51933353</v>
      </c>
      <c r="J26" s="7"/>
      <c r="K26" s="12">
        <v>11.75</v>
      </c>
      <c r="L26" s="5">
        <f t="shared" si="1"/>
        <v>27821.439107142858</v>
      </c>
      <c r="M26" s="5">
        <f t="shared" si="2"/>
        <v>24111.913892857145</v>
      </c>
      <c r="N26" s="5">
        <f t="shared" si="3"/>
        <v>0</v>
      </c>
      <c r="O26" s="5">
        <f t="shared" si="4"/>
        <v>0</v>
      </c>
      <c r="P26" s="14">
        <f t="shared" si="5"/>
        <v>51933.353000000003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8">
        <v>48647583</v>
      </c>
      <c r="J27" s="7"/>
      <c r="K27" s="12">
        <v>12.25</v>
      </c>
      <c r="L27" s="5">
        <f t="shared" si="1"/>
        <v>27798.618857142854</v>
      </c>
      <c r="M27" s="5">
        <f t="shared" si="2"/>
        <v>19980.257303571427</v>
      </c>
      <c r="N27" s="5">
        <f t="shared" si="3"/>
        <v>868.70683928571418</v>
      </c>
      <c r="O27" s="5">
        <f t="shared" si="4"/>
        <v>0</v>
      </c>
      <c r="P27" s="14">
        <f t="shared" si="5"/>
        <v>48647.582999999991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8">
        <v>76577984</v>
      </c>
      <c r="J28" s="7"/>
      <c r="K28" s="12">
        <v>12.75</v>
      </c>
      <c r="L28" s="5">
        <f t="shared" si="1"/>
        <v>33089.252345679008</v>
      </c>
      <c r="M28" s="5">
        <f t="shared" si="2"/>
        <v>43488.731654320982</v>
      </c>
      <c r="N28" s="5">
        <f t="shared" si="3"/>
        <v>0</v>
      </c>
      <c r="O28" s="5">
        <f t="shared" si="4"/>
        <v>0</v>
      </c>
      <c r="P28" s="14">
        <f t="shared" si="5"/>
        <v>76577.983999999997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87080144</v>
      </c>
      <c r="J29" s="7"/>
      <c r="K29" s="12">
        <v>13.25</v>
      </c>
      <c r="L29" s="5">
        <f t="shared" si="1"/>
        <v>33128.315652173915</v>
      </c>
      <c r="M29" s="5">
        <f t="shared" si="2"/>
        <v>52058.781739130434</v>
      </c>
      <c r="N29" s="5">
        <f t="shared" si="3"/>
        <v>1893.0466086956521</v>
      </c>
      <c r="O29" s="5">
        <f t="shared" si="4"/>
        <v>0</v>
      </c>
      <c r="P29" s="14">
        <f t="shared" si="5"/>
        <v>87080.144000000015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49163854</v>
      </c>
      <c r="J30" s="7"/>
      <c r="K30" s="12">
        <v>13.75</v>
      </c>
      <c r="L30" s="5">
        <f t="shared" si="1"/>
        <v>10643.720969072165</v>
      </c>
      <c r="M30" s="5">
        <f t="shared" si="2"/>
        <v>36999.601463917526</v>
      </c>
      <c r="N30" s="5">
        <f t="shared" si="3"/>
        <v>1520.5315670103093</v>
      </c>
      <c r="O30" s="5">
        <f t="shared" si="4"/>
        <v>0</v>
      </c>
      <c r="P30" s="14">
        <f t="shared" si="5"/>
        <v>49163.853999999999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28898019</v>
      </c>
      <c r="J31" s="7"/>
      <c r="K31" s="12">
        <v>14.25</v>
      </c>
      <c r="L31" s="5">
        <f t="shared" si="1"/>
        <v>5444.5543043478265</v>
      </c>
      <c r="M31" s="5">
        <f t="shared" si="2"/>
        <v>22197.029086956521</v>
      </c>
      <c r="N31" s="5">
        <f t="shared" si="3"/>
        <v>1256.435608695652</v>
      </c>
      <c r="O31" s="5">
        <f t="shared" si="4"/>
        <v>0</v>
      </c>
      <c r="P31" s="14">
        <f t="shared" si="5"/>
        <v>28898.018999999997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11346411</v>
      </c>
      <c r="J32" s="7"/>
      <c r="K32" s="12">
        <v>14.75</v>
      </c>
      <c r="L32" s="5">
        <f t="shared" si="1"/>
        <v>0</v>
      </c>
      <c r="M32" s="5">
        <f t="shared" si="2"/>
        <v>8676.6672352941168</v>
      </c>
      <c r="N32" s="5">
        <f t="shared" si="3"/>
        <v>2669.7437647058823</v>
      </c>
      <c r="O32" s="5">
        <f t="shared" si="4"/>
        <v>0</v>
      </c>
      <c r="P32" s="14">
        <f t="shared" si="5"/>
        <v>11346.411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4262009</v>
      </c>
      <c r="J33" s="7"/>
      <c r="K33" s="12">
        <v>15.25</v>
      </c>
      <c r="L33" s="5">
        <f t="shared" si="1"/>
        <v>0</v>
      </c>
      <c r="M33" s="5">
        <f t="shared" si="2"/>
        <v>4262.009</v>
      </c>
      <c r="N33" s="5">
        <f t="shared" si="3"/>
        <v>0</v>
      </c>
      <c r="O33" s="5">
        <f t="shared" si="4"/>
        <v>0</v>
      </c>
      <c r="P33" s="14">
        <f t="shared" si="5"/>
        <v>4262.009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460671</v>
      </c>
      <c r="J34" s="7"/>
      <c r="K34" s="12">
        <v>15.75</v>
      </c>
      <c r="L34" s="5">
        <f t="shared" si="1"/>
        <v>0</v>
      </c>
      <c r="M34" s="5">
        <f t="shared" si="2"/>
        <v>414.60390000000001</v>
      </c>
      <c r="N34" s="5">
        <f t="shared" si="3"/>
        <v>46.067100000000003</v>
      </c>
      <c r="O34" s="5">
        <f t="shared" si="4"/>
        <v>0</v>
      </c>
      <c r="P34" s="14">
        <f t="shared" si="5"/>
        <v>460.67099999999999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38995</v>
      </c>
      <c r="J35" s="7"/>
      <c r="K35" s="12">
        <v>16.25</v>
      </c>
      <c r="L35" s="5">
        <f t="shared" si="1"/>
        <v>0</v>
      </c>
      <c r="M35" s="5">
        <f t="shared" si="2"/>
        <v>29.819705882352938</v>
      </c>
      <c r="N35" s="5">
        <f t="shared" si="3"/>
        <v>9.1752941176470575</v>
      </c>
      <c r="O35" s="5">
        <f t="shared" si="4"/>
        <v>0</v>
      </c>
      <c r="P35" s="14">
        <f t="shared" si="5"/>
        <v>38.994999999999997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54768</v>
      </c>
      <c r="J36" s="20"/>
      <c r="K36" s="12">
        <v>16.75</v>
      </c>
      <c r="L36" s="5">
        <f t="shared" si="1"/>
        <v>0</v>
      </c>
      <c r="M36" s="5">
        <f t="shared" si="2"/>
        <v>18.256</v>
      </c>
      <c r="N36" s="5">
        <f t="shared" si="3"/>
        <v>36.512</v>
      </c>
      <c r="O36" s="5">
        <f t="shared" si="4"/>
        <v>0</v>
      </c>
      <c r="P36" s="14">
        <f t="shared" si="5"/>
        <v>54.768000000000001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24536</v>
      </c>
      <c r="J37" s="20"/>
      <c r="K37" s="12">
        <v>17.25</v>
      </c>
      <c r="L37" s="5">
        <f t="shared" si="1"/>
        <v>0</v>
      </c>
      <c r="M37" s="5">
        <f t="shared" si="2"/>
        <v>3.0670000000000002</v>
      </c>
      <c r="N37" s="5">
        <f t="shared" si="3"/>
        <v>21.469000000000001</v>
      </c>
      <c r="O37" s="5">
        <f t="shared" si="4"/>
        <v>0</v>
      </c>
      <c r="P37" s="14">
        <f t="shared" si="5"/>
        <v>24.536000000000001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435696</v>
      </c>
      <c r="J38" s="20"/>
      <c r="K38" s="12">
        <v>17.75</v>
      </c>
      <c r="L38" s="5">
        <f t="shared" si="1"/>
        <v>0</v>
      </c>
      <c r="M38" s="5">
        <f t="shared" si="2"/>
        <v>130.7088</v>
      </c>
      <c r="N38" s="5">
        <f t="shared" si="3"/>
        <v>304.98719999999997</v>
      </c>
      <c r="O38" s="5">
        <f t="shared" si="4"/>
        <v>0</v>
      </c>
      <c r="P38" s="14">
        <f t="shared" si="5"/>
        <v>435.69599999999997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8763</v>
      </c>
      <c r="J39" s="5"/>
      <c r="K39" s="12">
        <v>18.25</v>
      </c>
      <c r="L39" s="5">
        <f t="shared" si="1"/>
        <v>0</v>
      </c>
      <c r="M39" s="5">
        <f t="shared" si="2"/>
        <v>2.9209999999999998</v>
      </c>
      <c r="N39" s="5">
        <f t="shared" si="3"/>
        <v>5.8419999999999996</v>
      </c>
      <c r="O39" s="5">
        <f t="shared" si="4"/>
        <v>0</v>
      </c>
      <c r="P39" s="14">
        <f t="shared" si="5"/>
        <v>8.7629999999999999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8763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8.7629999999999999</v>
      </c>
      <c r="O40" s="5">
        <f t="shared" si="4"/>
        <v>0</v>
      </c>
      <c r="P40" s="14">
        <f t="shared" si="5"/>
        <v>8.7629999999999999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1753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1.7529999999999999</v>
      </c>
      <c r="O41" s="5">
        <f t="shared" si="4"/>
        <v>0</v>
      </c>
      <c r="P41" s="14">
        <f t="shared" si="5"/>
        <v>1.7529999999999999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1409243118</v>
      </c>
      <c r="J47" s="5"/>
      <c r="K47" s="11" t="s">
        <v>7</v>
      </c>
      <c r="L47" s="22">
        <f>SUM(L10:L46)</f>
        <v>1068677.8568878032</v>
      </c>
      <c r="M47" s="22">
        <f>SUM(M10:M46)</f>
        <v>331922.2281296858</v>
      </c>
      <c r="N47" s="22">
        <f>SUM(N10:N46)</f>
        <v>8643.0329825108602</v>
      </c>
      <c r="O47" s="22">
        <f>SUM(O10:O46)</f>
        <v>0</v>
      </c>
      <c r="P47" s="22">
        <f>SUM(P10:P46)</f>
        <v>1409243.1180000005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23838.398999999998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23838.398999999998</v>
      </c>
      <c r="G56" s="5"/>
      <c r="H56" s="12">
        <f t="shared" ref="H56:H95" si="11">$I$53*((A56)^$K$53)</f>
        <v>2.5676367868540391E-2</v>
      </c>
      <c r="I56" s="5">
        <f t="shared" ref="I56:I95" si="12">L7*$H56</f>
        <v>272.03711205379796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272.03711205379796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87407.465750000003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87407.465750000003</v>
      </c>
      <c r="G57" s="5"/>
      <c r="H57" s="12">
        <f t="shared" si="11"/>
        <v>5.2785988153482281E-2</v>
      </c>
      <c r="I57" s="5">
        <f t="shared" si="12"/>
        <v>1677.7779824019667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1677.7779824019667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89526.433749999997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89526.433749999997</v>
      </c>
      <c r="G58" s="5"/>
      <c r="H58" s="12">
        <f t="shared" si="11"/>
        <v>9.6177185790603123E-2</v>
      </c>
      <c r="I58" s="5">
        <f t="shared" si="12"/>
        <v>2649.3539852134991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2649.3539852134991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63569.066250000003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63569.066250000003</v>
      </c>
      <c r="G59" s="5"/>
      <c r="H59" s="12">
        <f t="shared" si="11"/>
        <v>0.16079247708041947</v>
      </c>
      <c r="I59" s="5">
        <f t="shared" si="12"/>
        <v>2725.7140341404779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2725.7140341404779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45028.087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45028.087</v>
      </c>
      <c r="G60" s="5"/>
      <c r="H60" s="12">
        <f t="shared" si="11"/>
        <v>0.25204729766797518</v>
      </c>
      <c r="I60" s="5">
        <f t="shared" si="12"/>
        <v>2670.4017994137607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2670.4017994137607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90585.920000000013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90585.920000000013</v>
      </c>
      <c r="G61" s="5"/>
      <c r="H61" s="12">
        <f t="shared" si="11"/>
        <v>0.37580288073877732</v>
      </c>
      <c r="I61" s="5">
        <f t="shared" si="12"/>
        <v>7166.8315137626159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7166.8315137626159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11124.58725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11124.58725</v>
      </c>
      <c r="G62" s="5"/>
      <c r="H62" s="12">
        <f t="shared" si="11"/>
        <v>0.53834386475583407</v>
      </c>
      <c r="I62" s="5">
        <f t="shared" si="12"/>
        <v>1140.7339607578049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1140.7339607578049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48736.28125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48736.28125</v>
      </c>
      <c r="G63" s="5"/>
      <c r="H63" s="12">
        <f t="shared" si="11"/>
        <v>0.74635936992112739</v>
      </c>
      <c r="I63" s="5">
        <f t="shared" si="12"/>
        <v>6326.0487245302356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6326.0487245302356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13243.55625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13243.55625</v>
      </c>
      <c r="G64" s="5"/>
      <c r="H64" s="12">
        <f t="shared" si="11"/>
        <v>1.0069267124551029</v>
      </c>
      <c r="I64" s="5">
        <f t="shared" si="12"/>
        <v>2133.6464889642771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2133.6464889642771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28606.0815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28606.0815</v>
      </c>
      <c r="G65" s="5"/>
      <c r="H65" s="12">
        <f t="shared" si="11"/>
        <v>1.3274971827924829</v>
      </c>
      <c r="I65" s="5">
        <f t="shared" si="12"/>
        <v>5625.8507558492092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5625.8507558492092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336295.96250000002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336295.96250000002</v>
      </c>
      <c r="G66" s="5"/>
      <c r="H66" s="12">
        <f t="shared" si="11"/>
        <v>1.7158834762846895</v>
      </c>
      <c r="I66" s="5">
        <f t="shared" si="12"/>
        <v>79592.370371724915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79592.370371724915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899678.16375000007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899678.16375000007</v>
      </c>
      <c r="G67" s="5"/>
      <c r="H67" s="12">
        <f t="shared" si="11"/>
        <v>2.1802484724256868</v>
      </c>
      <c r="I67" s="5">
        <f t="shared" si="12"/>
        <v>253099.60544395927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253099.60544395927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475705.87900000002</v>
      </c>
      <c r="C68" s="5">
        <f t="shared" si="7"/>
        <v>237852.93950000001</v>
      </c>
      <c r="D68" s="5">
        <f t="shared" si="8"/>
        <v>0</v>
      </c>
      <c r="E68" s="5">
        <f t="shared" si="9"/>
        <v>0</v>
      </c>
      <c r="F68" s="14">
        <f t="shared" si="10"/>
        <v>713558.81850000005</v>
      </c>
      <c r="G68" s="5"/>
      <c r="H68" s="12">
        <f t="shared" si="11"/>
        <v>2.7290951322800345</v>
      </c>
      <c r="I68" s="5">
        <f t="shared" si="12"/>
        <v>157363.22409404788</v>
      </c>
      <c r="J68" s="5">
        <f t="shared" si="13"/>
        <v>78681.61204702394</v>
      </c>
      <c r="K68" s="5">
        <f t="shared" si="14"/>
        <v>0</v>
      </c>
      <c r="L68" s="5">
        <f t="shared" si="15"/>
        <v>0</v>
      </c>
      <c r="M68" s="27">
        <f t="shared" si="16"/>
        <v>236044.83614107181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941318.72624999995</v>
      </c>
      <c r="C69" s="5">
        <f t="shared" si="7"/>
        <v>134474.10374999998</v>
      </c>
      <c r="D69" s="5">
        <f t="shared" si="8"/>
        <v>0</v>
      </c>
      <c r="E69" s="5">
        <f t="shared" si="9"/>
        <v>0</v>
      </c>
      <c r="F69" s="14">
        <f t="shared" si="10"/>
        <v>1075792.8299999998</v>
      </c>
      <c r="G69" s="5"/>
      <c r="H69" s="12">
        <f t="shared" si="11"/>
        <v>3.3712573358631186</v>
      </c>
      <c r="I69" s="5">
        <f t="shared" si="12"/>
        <v>362677.44700064446</v>
      </c>
      <c r="J69" s="5">
        <f t="shared" si="13"/>
        <v>51811.063857234927</v>
      </c>
      <c r="K69" s="5">
        <f t="shared" si="14"/>
        <v>0</v>
      </c>
      <c r="L69" s="5">
        <f t="shared" si="15"/>
        <v>0</v>
      </c>
      <c r="M69" s="27">
        <f t="shared" si="16"/>
        <v>414488.51085787942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1156404.2067500001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1156404.2067500001</v>
      </c>
      <c r="G70" s="5"/>
      <c r="H70" s="12">
        <f t="shared" si="11"/>
        <v>4.1158915189944896</v>
      </c>
      <c r="I70" s="5">
        <f t="shared" si="12"/>
        <v>514555.05590182438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514555.05590182438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1497759.5428714287</v>
      </c>
      <c r="C71" s="5">
        <f t="shared" si="7"/>
        <v>90773.305628571426</v>
      </c>
      <c r="D71" s="5">
        <f t="shared" si="8"/>
        <v>0</v>
      </c>
      <c r="E71" s="5">
        <f t="shared" si="9"/>
        <v>0</v>
      </c>
      <c r="F71" s="14">
        <f t="shared" si="10"/>
        <v>1588532.8485000001</v>
      </c>
      <c r="G71" s="5"/>
      <c r="H71" s="12">
        <f t="shared" si="11"/>
        <v>4.9724689971577671</v>
      </c>
      <c r="I71" s="5">
        <f t="shared" si="12"/>
        <v>763852.60432055057</v>
      </c>
      <c r="J71" s="5">
        <f t="shared" si="13"/>
        <v>46294.09723154852</v>
      </c>
      <c r="K71" s="5">
        <f t="shared" si="14"/>
        <v>0</v>
      </c>
      <c r="L71" s="5">
        <f t="shared" si="15"/>
        <v>0</v>
      </c>
      <c r="M71" s="27">
        <f t="shared" si="16"/>
        <v>810146.70155209908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1333654.5337720588</v>
      </c>
      <c r="C72" s="5">
        <f t="shared" si="7"/>
        <v>129063.34197794118</v>
      </c>
      <c r="D72" s="5">
        <f t="shared" si="8"/>
        <v>0</v>
      </c>
      <c r="E72" s="5">
        <f t="shared" si="9"/>
        <v>0</v>
      </c>
      <c r="F72" s="14">
        <f t="shared" si="10"/>
        <v>1462717.8757499999</v>
      </c>
      <c r="G72" s="5"/>
      <c r="H72" s="12">
        <f t="shared" si="11"/>
        <v>5.9507688850795217</v>
      </c>
      <c r="I72" s="5">
        <f t="shared" si="12"/>
        <v>774270.2344405856</v>
      </c>
      <c r="J72" s="5">
        <f t="shared" si="13"/>
        <v>74929.377526508295</v>
      </c>
      <c r="K72" s="5">
        <f t="shared" si="14"/>
        <v>0</v>
      </c>
      <c r="L72" s="5">
        <f t="shared" si="15"/>
        <v>0</v>
      </c>
      <c r="M72" s="27">
        <f t="shared" si="16"/>
        <v>849199.61196709389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929249.87890000001</v>
      </c>
      <c r="C73" s="5">
        <f t="shared" si="7"/>
        <v>398249.94809999998</v>
      </c>
      <c r="D73" s="5">
        <f t="shared" si="8"/>
        <v>0</v>
      </c>
      <c r="E73" s="5">
        <f t="shared" si="9"/>
        <v>0</v>
      </c>
      <c r="F73" s="14">
        <f t="shared" si="10"/>
        <v>1327499.827</v>
      </c>
      <c r="G73" s="5"/>
      <c r="H73" s="12">
        <f t="shared" si="11"/>
        <v>7.0608715370252666</v>
      </c>
      <c r="I73" s="5">
        <f t="shared" si="12"/>
        <v>610354.79262411024</v>
      </c>
      <c r="J73" s="5">
        <f t="shared" si="13"/>
        <v>261580.62541033296</v>
      </c>
      <c r="K73" s="5">
        <f t="shared" si="14"/>
        <v>0</v>
      </c>
      <c r="L73" s="5">
        <f t="shared" si="15"/>
        <v>0</v>
      </c>
      <c r="M73" s="27">
        <f t="shared" si="16"/>
        <v>871935.41803444317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498168.13469594601</v>
      </c>
      <c r="C74" s="5">
        <f t="shared" si="7"/>
        <v>184506.71655405409</v>
      </c>
      <c r="D74" s="5">
        <f t="shared" si="8"/>
        <v>0</v>
      </c>
      <c r="E74" s="5">
        <f t="shared" si="9"/>
        <v>0</v>
      </c>
      <c r="F74" s="14">
        <f t="shared" si="10"/>
        <v>682674.85125000007</v>
      </c>
      <c r="G74" s="5"/>
      <c r="H74" s="12">
        <f t="shared" si="11"/>
        <v>8.3131524455221086</v>
      </c>
      <c r="I74" s="5">
        <f t="shared" si="12"/>
        <v>368119.79086478136</v>
      </c>
      <c r="J74" s="5">
        <f t="shared" si="13"/>
        <v>136340.66328325239</v>
      </c>
      <c r="K74" s="5">
        <f t="shared" si="14"/>
        <v>0</v>
      </c>
      <c r="L74" s="5">
        <f t="shared" si="15"/>
        <v>0</v>
      </c>
      <c r="M74" s="27">
        <f t="shared" si="16"/>
        <v>504460.45414803375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326901.9095089286</v>
      </c>
      <c r="C75" s="5">
        <f t="shared" si="7"/>
        <v>283314.98824107146</v>
      </c>
      <c r="D75" s="5">
        <f t="shared" si="8"/>
        <v>0</v>
      </c>
      <c r="E75" s="5">
        <f t="shared" si="9"/>
        <v>0</v>
      </c>
      <c r="F75" s="14">
        <f t="shared" si="10"/>
        <v>610216.89775</v>
      </c>
      <c r="G75" s="5"/>
      <c r="H75" s="12">
        <f t="shared" si="11"/>
        <v>9.7182765462722216</v>
      </c>
      <c r="I75" s="5">
        <f t="shared" si="12"/>
        <v>270376.43915848719</v>
      </c>
      <c r="J75" s="5">
        <f t="shared" si="13"/>
        <v>234326.24727068894</v>
      </c>
      <c r="K75" s="5">
        <f t="shared" si="14"/>
        <v>0</v>
      </c>
      <c r="L75" s="5">
        <f t="shared" si="15"/>
        <v>0</v>
      </c>
      <c r="M75" s="27">
        <f t="shared" si="16"/>
        <v>504702.68642917613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340533.08099999995</v>
      </c>
      <c r="C76" s="5">
        <f t="shared" si="7"/>
        <v>244758.15196874997</v>
      </c>
      <c r="D76" s="5">
        <f t="shared" si="8"/>
        <v>10641.658781249998</v>
      </c>
      <c r="E76" s="5">
        <f t="shared" si="9"/>
        <v>0</v>
      </c>
      <c r="F76" s="14">
        <f t="shared" si="10"/>
        <v>595932.89174999995</v>
      </c>
      <c r="G76" s="5"/>
      <c r="H76" s="12">
        <f t="shared" si="11"/>
        <v>11.287192885070723</v>
      </c>
      <c r="I76" s="5">
        <f t="shared" si="12"/>
        <v>313768.37297913566</v>
      </c>
      <c r="J76" s="5">
        <f t="shared" si="13"/>
        <v>225521.01807875375</v>
      </c>
      <c r="K76" s="5">
        <f t="shared" si="14"/>
        <v>9805.2616555979894</v>
      </c>
      <c r="L76" s="5">
        <f t="shared" si="15"/>
        <v>0</v>
      </c>
      <c r="M76" s="27">
        <f t="shared" si="16"/>
        <v>549094.65271348739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421887.96740740736</v>
      </c>
      <c r="C77" s="5">
        <f t="shared" si="7"/>
        <v>554481.3285925925</v>
      </c>
      <c r="D77" s="5">
        <f t="shared" si="8"/>
        <v>0</v>
      </c>
      <c r="E77" s="5">
        <f t="shared" si="9"/>
        <v>0</v>
      </c>
      <c r="F77" s="14">
        <f t="shared" si="10"/>
        <v>976369.29599999986</v>
      </c>
      <c r="G77" s="5"/>
      <c r="H77" s="12">
        <f t="shared" si="11"/>
        <v>13.031129609053862</v>
      </c>
      <c r="I77" s="5">
        <f t="shared" si="12"/>
        <v>431190.33598323265</v>
      </c>
      <c r="J77" s="5">
        <f t="shared" si="13"/>
        <v>566707.29872082011</v>
      </c>
      <c r="K77" s="5">
        <f t="shared" si="14"/>
        <v>0</v>
      </c>
      <c r="L77" s="5">
        <f t="shared" si="15"/>
        <v>0</v>
      </c>
      <c r="M77" s="27">
        <f t="shared" si="16"/>
        <v>997897.6347040527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438950.18239130435</v>
      </c>
      <c r="C78" s="5">
        <f t="shared" si="7"/>
        <v>689778.85804347822</v>
      </c>
      <c r="D78" s="5">
        <f t="shared" si="8"/>
        <v>25082.867565217392</v>
      </c>
      <c r="E78" s="5">
        <f t="shared" si="9"/>
        <v>0</v>
      </c>
      <c r="F78" s="14">
        <f t="shared" si="10"/>
        <v>1153811.9080000001</v>
      </c>
      <c r="G78" s="5"/>
      <c r="H78" s="12">
        <f t="shared" si="11"/>
        <v>14.96158924992622</v>
      </c>
      <c r="I78" s="5">
        <f t="shared" si="12"/>
        <v>495652.25132972776</v>
      </c>
      <c r="J78" s="5">
        <f t="shared" si="13"/>
        <v>778882.1092324293</v>
      </c>
      <c r="K78" s="5">
        <f t="shared" si="14"/>
        <v>28322.985790270159</v>
      </c>
      <c r="L78" s="5">
        <f t="shared" si="15"/>
        <v>0</v>
      </c>
      <c r="M78" s="27">
        <f t="shared" si="16"/>
        <v>1302857.3463524273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146351.16332474226</v>
      </c>
      <c r="C79" s="5">
        <f t="shared" si="7"/>
        <v>508744.52012886596</v>
      </c>
      <c r="D79" s="5">
        <f t="shared" si="8"/>
        <v>20907.309046391754</v>
      </c>
      <c r="E79" s="5">
        <f t="shared" si="9"/>
        <v>0</v>
      </c>
      <c r="F79" s="14">
        <f t="shared" si="10"/>
        <v>676002.99249999993</v>
      </c>
      <c r="G79" s="5"/>
      <c r="H79" s="12">
        <f t="shared" si="11"/>
        <v>17.090344271203467</v>
      </c>
      <c r="I79" s="5">
        <f t="shared" si="12"/>
        <v>181904.85568807067</v>
      </c>
      <c r="J79" s="5">
        <f t="shared" si="13"/>
        <v>632335.92691567435</v>
      </c>
      <c r="K79" s="5">
        <f t="shared" si="14"/>
        <v>25986.40795543867</v>
      </c>
      <c r="L79" s="5">
        <f t="shared" si="15"/>
        <v>0</v>
      </c>
      <c r="M79" s="27">
        <f t="shared" si="16"/>
        <v>840227.19055918371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77584.898836956534</v>
      </c>
      <c r="C80" s="5">
        <f t="shared" si="7"/>
        <v>316307.66448913043</v>
      </c>
      <c r="D80" s="5">
        <f t="shared" si="8"/>
        <v>17904.207423913042</v>
      </c>
      <c r="E80" s="5">
        <f t="shared" si="9"/>
        <v>0</v>
      </c>
      <c r="F80" s="14">
        <f t="shared" si="10"/>
        <v>411796.77075000003</v>
      </c>
      <c r="G80" s="5"/>
      <c r="H80" s="12">
        <f t="shared" si="11"/>
        <v>19.429432855153479</v>
      </c>
      <c r="I80" s="5">
        <f t="shared" si="12"/>
        <v>105784.60228256295</v>
      </c>
      <c r="J80" s="5">
        <f t="shared" si="13"/>
        <v>431275.68622891046</v>
      </c>
      <c r="K80" s="5">
        <f t="shared" si="14"/>
        <v>24411.831295976062</v>
      </c>
      <c r="L80" s="5">
        <f t="shared" si="15"/>
        <v>0</v>
      </c>
      <c r="M80" s="27">
        <f t="shared" si="16"/>
        <v>561472.11980744952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127980.84172058823</v>
      </c>
      <c r="D81" s="5">
        <f t="shared" si="8"/>
        <v>39378.720529411767</v>
      </c>
      <c r="E81" s="5">
        <f t="shared" si="9"/>
        <v>0</v>
      </c>
      <c r="F81" s="14">
        <f t="shared" si="10"/>
        <v>167359.56224999999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190809.93325803438</v>
      </c>
      <c r="K81" s="5">
        <f t="shared" si="14"/>
        <v>58710.748694779817</v>
      </c>
      <c r="L81" s="5">
        <f t="shared" si="15"/>
        <v>0</v>
      </c>
      <c r="M81" s="27">
        <f t="shared" si="16"/>
        <v>249520.68195281419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64995.63725</v>
      </c>
      <c r="D82" s="5">
        <f t="shared" si="8"/>
        <v>0</v>
      </c>
      <c r="E82" s="5">
        <f t="shared" si="9"/>
        <v>0</v>
      </c>
      <c r="F82" s="14">
        <f t="shared" si="10"/>
        <v>64995.63725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105646.97004197437</v>
      </c>
      <c r="K82" s="5">
        <f t="shared" si="14"/>
        <v>0</v>
      </c>
      <c r="L82" s="5">
        <f t="shared" si="15"/>
        <v>0</v>
      </c>
      <c r="M82" s="27">
        <f t="shared" si="16"/>
        <v>105646.97004197437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6530.0114250000006</v>
      </c>
      <c r="D83" s="5">
        <f t="shared" si="8"/>
        <v>725.556825</v>
      </c>
      <c r="E83" s="5">
        <f t="shared" si="9"/>
        <v>0</v>
      </c>
      <c r="F83" s="14">
        <f t="shared" si="10"/>
        <v>7255.5682500000003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11539.664163509176</v>
      </c>
      <c r="K83" s="5">
        <f t="shared" si="14"/>
        <v>1282.1849070565752</v>
      </c>
      <c r="L83" s="5">
        <f t="shared" si="15"/>
        <v>0</v>
      </c>
      <c r="M83" s="27">
        <f t="shared" si="16"/>
        <v>12821.849070565751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484.57022058823526</v>
      </c>
      <c r="D84" s="5">
        <f t="shared" si="8"/>
        <v>149.09852941176467</v>
      </c>
      <c r="E84" s="5">
        <f t="shared" si="9"/>
        <v>0</v>
      </c>
      <c r="F84" s="14">
        <f t="shared" si="10"/>
        <v>633.66874999999993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928.55487867236286</v>
      </c>
      <c r="K84" s="5">
        <f t="shared" si="14"/>
        <v>285.70919343765007</v>
      </c>
      <c r="L84" s="5">
        <f t="shared" si="15"/>
        <v>0</v>
      </c>
      <c r="M84" s="27">
        <f t="shared" si="16"/>
        <v>1214.2640721100129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305.78800000000001</v>
      </c>
      <c r="D85" s="5">
        <f t="shared" si="8"/>
        <v>611.57600000000002</v>
      </c>
      <c r="E85" s="5">
        <f t="shared" si="9"/>
        <v>0</v>
      </c>
      <c r="F85" s="14">
        <f t="shared" si="10"/>
        <v>917.36400000000003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633.83606631938551</v>
      </c>
      <c r="K85" s="5">
        <f t="shared" si="14"/>
        <v>1267.672132638771</v>
      </c>
      <c r="L85" s="5">
        <f t="shared" si="15"/>
        <v>0</v>
      </c>
      <c r="M85" s="27">
        <f t="shared" si="16"/>
        <v>1901.5081989581565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52.905750000000005</v>
      </c>
      <c r="D86" s="5">
        <f t="shared" si="8"/>
        <v>370.34025000000003</v>
      </c>
      <c r="E86" s="5">
        <f t="shared" si="9"/>
        <v>0</v>
      </c>
      <c r="F86" s="14">
        <f t="shared" si="10"/>
        <v>423.24600000000004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118.34823467645158</v>
      </c>
      <c r="K86" s="5">
        <f t="shared" si="14"/>
        <v>828.43764273516115</v>
      </c>
      <c r="L86" s="5">
        <f t="shared" si="15"/>
        <v>0</v>
      </c>
      <c r="M86" s="27">
        <f t="shared" si="16"/>
        <v>946.78587741161277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2320.0812000000001</v>
      </c>
      <c r="D87" s="5">
        <f t="shared" si="8"/>
        <v>5413.5227999999997</v>
      </c>
      <c r="E87" s="5">
        <f t="shared" si="9"/>
        <v>0</v>
      </c>
      <c r="F87" s="14">
        <f t="shared" si="10"/>
        <v>7733.6039999999994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5588.8001503148362</v>
      </c>
      <c r="K87" s="5">
        <f t="shared" si="14"/>
        <v>13040.53368406795</v>
      </c>
      <c r="L87" s="5">
        <f t="shared" si="15"/>
        <v>0</v>
      </c>
      <c r="M87" s="27">
        <f t="shared" si="16"/>
        <v>18629.333834382785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53.308249999999994</v>
      </c>
      <c r="D88" s="5">
        <f t="shared" si="8"/>
        <v>106.61649999999999</v>
      </c>
      <c r="E88" s="5">
        <f t="shared" si="9"/>
        <v>0</v>
      </c>
      <c r="F88" s="14">
        <f t="shared" si="10"/>
        <v>159.92474999999999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137.99805164264583</v>
      </c>
      <c r="K88" s="5">
        <f t="shared" si="14"/>
        <v>275.99610328529167</v>
      </c>
      <c r="L88" s="5">
        <f t="shared" si="15"/>
        <v>0</v>
      </c>
      <c r="M88" s="27">
        <f t="shared" si="16"/>
        <v>413.99415492793753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164.30625000000001</v>
      </c>
      <c r="E89" s="5">
        <f t="shared" si="9"/>
        <v>0</v>
      </c>
      <c r="F89" s="14">
        <f t="shared" si="10"/>
        <v>164.30625000000001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456.19518048199808</v>
      </c>
      <c r="L89" s="5">
        <f t="shared" si="15"/>
        <v>0</v>
      </c>
      <c r="M89" s="27">
        <f t="shared" si="16"/>
        <v>456.19518048199808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33.745249999999999</v>
      </c>
      <c r="E90" s="5">
        <f t="shared" si="9"/>
        <v>0</v>
      </c>
      <c r="F90" s="14">
        <f t="shared" si="10"/>
        <v>33.745249999999999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100.30596712296</v>
      </c>
      <c r="L90" s="5">
        <f t="shared" si="15"/>
        <v>0</v>
      </c>
      <c r="M90" s="27">
        <f t="shared" si="16"/>
        <v>100.30596712296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10121337.810458774</v>
      </c>
      <c r="C96" s="22">
        <f>SUM(C59:C90)</f>
        <v>3975029.0107906316</v>
      </c>
      <c r="D96" s="22">
        <f>SUM(D59:D90)</f>
        <v>121489.52575059574</v>
      </c>
      <c r="E96" s="22">
        <f>SUM(E59:E90)</f>
        <v>0</v>
      </c>
      <c r="F96" s="22">
        <f>SUM(F59:F90)</f>
        <v>14217856.346999999</v>
      </c>
      <c r="G96" s="14"/>
      <c r="H96" s="11" t="s">
        <v>7</v>
      </c>
      <c r="I96" s="22">
        <f>SUM(I59:I95)</f>
        <v>5710351.2097608643</v>
      </c>
      <c r="J96" s="22">
        <f>SUM(J59:J95)</f>
        <v>3834089.8306483217</v>
      </c>
      <c r="K96" s="22">
        <f>SUM(K59:K95)</f>
        <v>164774.27020288905</v>
      </c>
      <c r="L96" s="22">
        <f>SUM(L59:L95)</f>
        <v>0</v>
      </c>
      <c r="M96" s="22">
        <f>SUM(M59:M95)</f>
        <v>9709215.310612075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9.4708969080112393</v>
      </c>
      <c r="C97" s="28">
        <f>IF(M47&gt;0,C96/M47,0)</f>
        <v>11.975784307032136</v>
      </c>
      <c r="D97" s="28">
        <f>IF(N47&gt;0,D96/N47,0)</f>
        <v>14.056353365355573</v>
      </c>
      <c r="E97" s="28">
        <f>IF(O47&gt;0,E96/O47,0)</f>
        <v>0</v>
      </c>
      <c r="F97" s="28">
        <f>IF(P47&gt;0,F96/P47,0)</f>
        <v>10.089001794933722</v>
      </c>
      <c r="G97" s="14"/>
      <c r="H97" s="9" t="s">
        <v>13</v>
      </c>
      <c r="I97" s="28">
        <f>IF(L47&gt;0,I96/L47,0)</f>
        <v>5.3433793663419884</v>
      </c>
      <c r="J97" s="28">
        <f>IF(M47&gt;0,J96/M47,0)</f>
        <v>11.5511692370006</v>
      </c>
      <c r="K97" s="28">
        <f>IF(N47&gt;0,K96/N47,0)</f>
        <v>19.064403726829351</v>
      </c>
      <c r="L97" s="28">
        <f>IF(O47&gt;0,L96/O47,0)</f>
        <v>0</v>
      </c>
      <c r="M97" s="28">
        <f>IF(P47&gt;0,M96/P47,0)</f>
        <v>6.8896666491381593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1068677.8568878032</v>
      </c>
      <c r="C109" s="31">
        <f>$B$97</f>
        <v>9.4708969080112393</v>
      </c>
      <c r="D109" s="31">
        <f>$I$97</f>
        <v>5.3433793663419884</v>
      </c>
      <c r="E109" s="32">
        <f>B109*D109</f>
        <v>5710351.2097608643</v>
      </c>
      <c r="F109" s="7">
        <f>B109/1000</f>
        <v>1068.6778568878033</v>
      </c>
      <c r="G109" s="7">
        <f>E109/1000</f>
        <v>5710.3512097608645</v>
      </c>
      <c r="H109" s="7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331922.2281296858</v>
      </c>
      <c r="C110" s="31">
        <f>$C$97</f>
        <v>11.975784307032136</v>
      </c>
      <c r="D110" s="31">
        <f>$J$97</f>
        <v>11.5511692370006</v>
      </c>
      <c r="E110" s="32">
        <f>B110*D110</f>
        <v>3834089.8306483217</v>
      </c>
      <c r="F110" s="7">
        <f>B110/1000</f>
        <v>331.92222812968578</v>
      </c>
      <c r="G110" s="7">
        <f>E110/1000</f>
        <v>3834.0898306483218</v>
      </c>
      <c r="H110" s="7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8643.0329825108602</v>
      </c>
      <c r="C111" s="31">
        <f>$D$97</f>
        <v>14.056353365355573</v>
      </c>
      <c r="D111" s="31">
        <f>$K$97</f>
        <v>19.064403726829351</v>
      </c>
      <c r="E111" s="32">
        <f>B111*D111</f>
        <v>164774.27020288905</v>
      </c>
      <c r="F111" s="7">
        <f>B111/1000</f>
        <v>8.6430329825108601</v>
      </c>
      <c r="G111" s="7">
        <f>E111/1000</f>
        <v>164.77427020288906</v>
      </c>
      <c r="H111" s="7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1409243.1179999998</v>
      </c>
      <c r="C113" s="31">
        <f>$F$97</f>
        <v>10.089001794933722</v>
      </c>
      <c r="D113" s="31">
        <f>$M$97</f>
        <v>6.8896666491381593</v>
      </c>
      <c r="E113" s="32">
        <f>SUM(E109:E112)</f>
        <v>9709215.3106120732</v>
      </c>
      <c r="F113" s="7">
        <f>SUM(F109:F112)</f>
        <v>1409.2431180000001</v>
      </c>
      <c r="G113" s="7">
        <f>SUM(G109:G112)</f>
        <v>9709.215310612075</v>
      </c>
      <c r="H113" s="7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9714194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1.0005127797899882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9">
      <c r="E129" s="8"/>
      <c r="F129" s="38"/>
      <c r="G129" s="38"/>
    </row>
    <row r="130" spans="5:9">
      <c r="E130" s="8"/>
      <c r="F130" s="37"/>
      <c r="G130" s="37"/>
    </row>
    <row r="133" spans="5:9">
      <c r="H133" s="36"/>
      <c r="I133" s="8"/>
    </row>
    <row r="134" spans="5:9">
      <c r="H134" s="40"/>
      <c r="I134" s="40"/>
    </row>
    <row r="135" spans="5:9">
      <c r="H135" s="40"/>
      <c r="I135" s="40"/>
    </row>
    <row r="136" spans="5:9">
      <c r="I136" s="40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MJ137"/>
  <sheetViews>
    <sheetView zoomScaleNormal="100" workbookViewId="0">
      <selection activeCell="N35" sqref="N35"/>
    </sheetView>
  </sheetViews>
  <sheetFormatPr baseColWidth="10" defaultColWidth="9.6640625" defaultRowHeight="13"/>
  <cols>
    <col min="1" max="1" width="11.5" style="41" customWidth="1"/>
    <col min="2" max="2" width="9.6640625" style="41"/>
    <col min="3" max="3" width="10" style="41" customWidth="1"/>
    <col min="4" max="256" width="9.6640625" style="41"/>
    <col min="257" max="257" width="11.5" style="41" customWidth="1"/>
    <col min="258" max="512" width="9.6640625" style="41"/>
    <col min="513" max="513" width="11.5" style="41" customWidth="1"/>
    <col min="514" max="768" width="9.6640625" style="41"/>
    <col min="769" max="769" width="11.5" style="41" customWidth="1"/>
    <col min="770" max="1024" width="9.6640625" style="41"/>
  </cols>
  <sheetData>
    <row r="2" spans="1:11">
      <c r="A2" s="41" t="s">
        <v>34</v>
      </c>
      <c r="B2" s="42" t="e">
        <f t="shared" ref="B2:K2" si="0">0.25+SUMPRODUCT($A4:$A43,B4:B43)/B44</f>
        <v>#DIV/0!</v>
      </c>
      <c r="C2" s="42" t="e">
        <f t="shared" si="0"/>
        <v>#DIV/0!</v>
      </c>
      <c r="D2" s="42" t="e">
        <f t="shared" si="0"/>
        <v>#DIV/0!</v>
      </c>
      <c r="E2" s="42" t="e">
        <f t="shared" si="0"/>
        <v>#DIV/0!</v>
      </c>
      <c r="F2" s="42" t="e">
        <f t="shared" si="0"/>
        <v>#DIV/0!</v>
      </c>
      <c r="G2" s="42" t="e">
        <f t="shared" si="0"/>
        <v>#DIV/0!</v>
      </c>
      <c r="H2" s="42" t="e">
        <f t="shared" si="0"/>
        <v>#DIV/0!</v>
      </c>
      <c r="I2" s="42" t="e">
        <f t="shared" si="0"/>
        <v>#DIV/0!</v>
      </c>
      <c r="J2" s="42" t="e">
        <f t="shared" si="0"/>
        <v>#DIV/0!</v>
      </c>
      <c r="K2" s="42" t="e">
        <f t="shared" si="0"/>
        <v>#DIV/0!</v>
      </c>
    </row>
    <row r="3" spans="1:11">
      <c r="A3" s="41" t="s">
        <v>35</v>
      </c>
      <c r="B3" s="42" t="e">
        <f t="shared" ref="B3:K3" si="1">((SUMPRODUCT($A4:$A43,$A4:$A43,B4:B43)-(B44*(B2-0.25)^2))/(B44-1))^0.5</f>
        <v>#DIV/0!</v>
      </c>
      <c r="C3" s="42" t="e">
        <f t="shared" si="1"/>
        <v>#DIV/0!</v>
      </c>
      <c r="D3" s="42" t="e">
        <f t="shared" si="1"/>
        <v>#DIV/0!</v>
      </c>
      <c r="E3" s="42" t="e">
        <f t="shared" si="1"/>
        <v>#DIV/0!</v>
      </c>
      <c r="F3" s="42" t="e">
        <f t="shared" si="1"/>
        <v>#DIV/0!</v>
      </c>
      <c r="G3" s="42" t="e">
        <f t="shared" si="1"/>
        <v>#DIV/0!</v>
      </c>
      <c r="H3" s="42" t="e">
        <f t="shared" si="1"/>
        <v>#DIV/0!</v>
      </c>
      <c r="I3" s="42" t="e">
        <f t="shared" si="1"/>
        <v>#DIV/0!</v>
      </c>
      <c r="J3" s="42" t="e">
        <f t="shared" si="1"/>
        <v>#DIV/0!</v>
      </c>
      <c r="K3" s="42" t="e">
        <f t="shared" si="1"/>
        <v>#DIV/0!</v>
      </c>
    </row>
    <row r="4" spans="1:11">
      <c r="A4" s="43">
        <v>2</v>
      </c>
      <c r="B4" s="7">
        <v>0</v>
      </c>
      <c r="C4" s="5">
        <v>0</v>
      </c>
      <c r="D4" s="5">
        <v>0</v>
      </c>
      <c r="E4" s="5">
        <v>0</v>
      </c>
      <c r="F4" s="41">
        <v>0</v>
      </c>
      <c r="G4" s="41">
        <v>0</v>
      </c>
      <c r="H4" s="41">
        <f t="shared" ref="H4:H11" si="2">D4*1000</f>
        <v>0</v>
      </c>
      <c r="I4" s="41">
        <v>0</v>
      </c>
      <c r="J4" s="41">
        <v>0</v>
      </c>
      <c r="K4" s="41">
        <v>0</v>
      </c>
    </row>
    <row r="5" spans="1:11">
      <c r="A5" s="43">
        <v>2.5</v>
      </c>
      <c r="B5" s="7">
        <v>0</v>
      </c>
      <c r="C5" s="5">
        <v>0</v>
      </c>
      <c r="D5" s="5">
        <v>0</v>
      </c>
      <c r="E5" s="5">
        <v>0</v>
      </c>
      <c r="F5" s="41">
        <v>0</v>
      </c>
      <c r="G5" s="41">
        <v>0</v>
      </c>
      <c r="H5" s="41">
        <f t="shared" si="2"/>
        <v>0</v>
      </c>
      <c r="I5" s="41">
        <v>0</v>
      </c>
      <c r="J5" s="41">
        <v>0</v>
      </c>
      <c r="K5" s="41">
        <v>0</v>
      </c>
    </row>
    <row r="6" spans="1:11">
      <c r="A6" s="43">
        <v>3</v>
      </c>
      <c r="B6" s="7">
        <v>0</v>
      </c>
      <c r="C6" s="5">
        <v>0</v>
      </c>
      <c r="D6" s="5">
        <v>0</v>
      </c>
      <c r="E6" s="5">
        <v>0</v>
      </c>
      <c r="F6" s="41">
        <v>0</v>
      </c>
      <c r="G6" s="41">
        <v>0</v>
      </c>
      <c r="H6" s="41">
        <f t="shared" si="2"/>
        <v>0</v>
      </c>
      <c r="I6" s="41">
        <v>0</v>
      </c>
      <c r="J6" s="41">
        <v>0</v>
      </c>
      <c r="K6" s="41">
        <v>0</v>
      </c>
    </row>
    <row r="7" spans="1:11">
      <c r="A7" s="43">
        <v>3.5</v>
      </c>
      <c r="B7" s="7">
        <v>0</v>
      </c>
      <c r="C7" s="5">
        <v>0</v>
      </c>
      <c r="D7" s="5">
        <v>0</v>
      </c>
      <c r="E7" s="5">
        <v>0</v>
      </c>
      <c r="F7" s="41">
        <v>0</v>
      </c>
      <c r="G7" s="41">
        <v>0</v>
      </c>
      <c r="H7" s="41">
        <f t="shared" si="2"/>
        <v>0</v>
      </c>
      <c r="I7" s="41">
        <v>0</v>
      </c>
      <c r="J7" s="41">
        <v>0</v>
      </c>
      <c r="K7" s="41">
        <v>0</v>
      </c>
    </row>
    <row r="8" spans="1:11">
      <c r="A8" s="43">
        <v>4</v>
      </c>
      <c r="B8" s="7">
        <v>0</v>
      </c>
      <c r="C8" s="5">
        <v>0</v>
      </c>
      <c r="D8" s="5">
        <v>0</v>
      </c>
      <c r="E8" s="5">
        <v>0</v>
      </c>
      <c r="F8" s="41">
        <v>0</v>
      </c>
      <c r="G8" s="41">
        <v>0</v>
      </c>
      <c r="H8" s="41">
        <f t="shared" si="2"/>
        <v>0</v>
      </c>
      <c r="I8" s="41">
        <v>0</v>
      </c>
      <c r="J8" s="41">
        <v>0</v>
      </c>
      <c r="K8" s="41">
        <v>0</v>
      </c>
    </row>
    <row r="9" spans="1:11">
      <c r="A9" s="43">
        <v>4.5</v>
      </c>
      <c r="B9" s="7">
        <v>0</v>
      </c>
      <c r="C9" s="5">
        <v>0</v>
      </c>
      <c r="D9" s="5">
        <v>0</v>
      </c>
      <c r="E9" s="5">
        <v>0</v>
      </c>
      <c r="F9" s="41">
        <v>0</v>
      </c>
      <c r="G9" s="41">
        <v>0</v>
      </c>
      <c r="H9" s="41">
        <f t="shared" si="2"/>
        <v>0</v>
      </c>
      <c r="I9" s="41">
        <v>0</v>
      </c>
      <c r="J9" s="41">
        <v>0</v>
      </c>
      <c r="K9" s="41">
        <v>0</v>
      </c>
    </row>
    <row r="10" spans="1:11">
      <c r="A10" s="43">
        <v>5</v>
      </c>
      <c r="B10" s="7">
        <v>0</v>
      </c>
      <c r="C10" s="5">
        <v>0</v>
      </c>
      <c r="D10" s="5">
        <v>0</v>
      </c>
      <c r="E10" s="5">
        <v>0</v>
      </c>
      <c r="F10" s="41">
        <v>0</v>
      </c>
      <c r="G10" s="41">
        <v>0</v>
      </c>
      <c r="H10" s="41">
        <f t="shared" si="2"/>
        <v>0</v>
      </c>
      <c r="I10" s="41">
        <v>0</v>
      </c>
      <c r="J10" s="41">
        <v>0</v>
      </c>
      <c r="K10" s="41">
        <v>0</v>
      </c>
    </row>
    <row r="11" spans="1:11">
      <c r="A11" s="43">
        <v>5.5</v>
      </c>
      <c r="B11" s="7">
        <v>0</v>
      </c>
      <c r="C11" s="5">
        <v>0</v>
      </c>
      <c r="D11" s="5">
        <v>0</v>
      </c>
      <c r="E11" s="5">
        <v>0</v>
      </c>
      <c r="F11" s="41">
        <v>0</v>
      </c>
      <c r="G11" s="41">
        <v>0</v>
      </c>
      <c r="H11" s="41">
        <f t="shared" si="2"/>
        <v>0</v>
      </c>
      <c r="I11" s="41">
        <v>0</v>
      </c>
      <c r="J11" s="41">
        <v>0</v>
      </c>
      <c r="K11" s="41">
        <v>0</v>
      </c>
    </row>
    <row r="12" spans="1:11">
      <c r="A12" s="43">
        <v>6</v>
      </c>
      <c r="B12" s="7">
        <v>0</v>
      </c>
      <c r="C12" s="5">
        <v>0</v>
      </c>
      <c r="D12" s="5">
        <v>0</v>
      </c>
      <c r="E12" s="5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</row>
    <row r="13" spans="1:11">
      <c r="A13" s="43">
        <v>6.5</v>
      </c>
      <c r="B13" s="7">
        <v>0</v>
      </c>
      <c r="C13" s="5">
        <v>0</v>
      </c>
      <c r="D13" s="5">
        <v>0</v>
      </c>
      <c r="E13" s="5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</row>
    <row r="14" spans="1:11">
      <c r="A14" s="43">
        <v>7</v>
      </c>
      <c r="B14" s="7">
        <v>0</v>
      </c>
      <c r="C14" s="5">
        <v>0</v>
      </c>
      <c r="D14" s="5">
        <v>0</v>
      </c>
      <c r="E14" s="5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</row>
    <row r="15" spans="1:11">
      <c r="A15" s="43">
        <v>7.5</v>
      </c>
      <c r="B15" s="7">
        <v>0</v>
      </c>
      <c r="C15" s="5">
        <v>0</v>
      </c>
      <c r="D15" s="5">
        <v>0</v>
      </c>
      <c r="E15" s="5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</row>
    <row r="16" spans="1:11">
      <c r="A16" s="43">
        <v>8</v>
      </c>
      <c r="B16" s="7">
        <v>0</v>
      </c>
      <c r="C16" s="5">
        <v>0</v>
      </c>
      <c r="D16" s="5">
        <v>0</v>
      </c>
      <c r="E16" s="5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</row>
    <row r="17" spans="1:11">
      <c r="A17" s="43">
        <v>8.5</v>
      </c>
      <c r="B17" s="7">
        <v>0</v>
      </c>
      <c r="C17" s="5">
        <v>0</v>
      </c>
      <c r="D17" s="5">
        <v>0</v>
      </c>
      <c r="E17" s="5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</row>
    <row r="18" spans="1:11">
      <c r="A18" s="43">
        <v>9</v>
      </c>
      <c r="B18" s="7">
        <v>0</v>
      </c>
      <c r="C18" s="5">
        <v>0</v>
      </c>
      <c r="D18" s="5">
        <v>0</v>
      </c>
      <c r="E18" s="5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</row>
    <row r="19" spans="1:11">
      <c r="A19" s="43">
        <v>9.5</v>
      </c>
      <c r="B19" s="7">
        <v>0</v>
      </c>
      <c r="C19" s="5">
        <v>0</v>
      </c>
      <c r="D19" s="5">
        <v>0</v>
      </c>
      <c r="E19" s="5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</row>
    <row r="20" spans="1:11">
      <c r="A20" s="43">
        <v>10</v>
      </c>
      <c r="B20" s="7">
        <v>0</v>
      </c>
      <c r="C20" s="5">
        <v>0</v>
      </c>
      <c r="D20" s="5">
        <v>0</v>
      </c>
      <c r="E20" s="5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</row>
    <row r="21" spans="1:11">
      <c r="A21" s="43">
        <v>10.5</v>
      </c>
      <c r="B21" s="7">
        <v>0</v>
      </c>
      <c r="C21" s="5">
        <v>0</v>
      </c>
      <c r="D21" s="5">
        <v>0</v>
      </c>
      <c r="E21" s="5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</row>
    <row r="22" spans="1:11">
      <c r="A22" s="43">
        <v>11</v>
      </c>
      <c r="B22" s="7">
        <v>0</v>
      </c>
      <c r="C22" s="5">
        <v>0</v>
      </c>
      <c r="D22" s="5">
        <v>0</v>
      </c>
      <c r="E22" s="5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</row>
    <row r="23" spans="1:11">
      <c r="A23" s="43">
        <v>11.5</v>
      </c>
      <c r="B23" s="7">
        <v>0</v>
      </c>
      <c r="C23" s="5">
        <v>0</v>
      </c>
      <c r="D23" s="5">
        <v>0</v>
      </c>
      <c r="E23" s="5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</row>
    <row r="24" spans="1:11">
      <c r="A24" s="43">
        <v>12</v>
      </c>
      <c r="B24" s="7">
        <v>0</v>
      </c>
      <c r="C24" s="5">
        <v>0</v>
      </c>
      <c r="D24" s="5">
        <v>0</v>
      </c>
      <c r="E24" s="5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</row>
    <row r="25" spans="1:11">
      <c r="A25" s="43">
        <v>12.5</v>
      </c>
      <c r="B25" s="7">
        <v>0</v>
      </c>
      <c r="C25" s="5">
        <v>0</v>
      </c>
      <c r="D25" s="5">
        <v>0</v>
      </c>
      <c r="E25" s="5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</row>
    <row r="26" spans="1:11">
      <c r="A26" s="43">
        <v>13</v>
      </c>
      <c r="B26" s="7">
        <v>0</v>
      </c>
      <c r="C26" s="5">
        <v>0</v>
      </c>
      <c r="D26" s="5">
        <v>0</v>
      </c>
      <c r="E26" s="5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</row>
    <row r="27" spans="1:11">
      <c r="A27" s="43">
        <v>13.5</v>
      </c>
      <c r="B27" s="7">
        <v>0</v>
      </c>
      <c r="C27" s="5">
        <v>0</v>
      </c>
      <c r="D27" s="5">
        <v>0</v>
      </c>
      <c r="E27" s="5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</row>
    <row r="28" spans="1:11">
      <c r="A28" s="43">
        <v>14</v>
      </c>
      <c r="B28" s="7">
        <v>0</v>
      </c>
      <c r="C28" s="5">
        <v>0</v>
      </c>
      <c r="D28" s="5">
        <v>0</v>
      </c>
      <c r="E28" s="5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</row>
    <row r="29" spans="1:11">
      <c r="A29" s="43">
        <v>14.5</v>
      </c>
      <c r="B29" s="7">
        <v>0</v>
      </c>
      <c r="C29" s="5">
        <v>0</v>
      </c>
      <c r="D29" s="5">
        <v>0</v>
      </c>
      <c r="E29" s="5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</row>
    <row r="30" spans="1:11">
      <c r="A30" s="43">
        <v>15</v>
      </c>
      <c r="B30" s="7">
        <v>0</v>
      </c>
      <c r="C30" s="5">
        <v>0</v>
      </c>
      <c r="D30" s="5">
        <v>0</v>
      </c>
      <c r="E30" s="5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</row>
    <row r="31" spans="1:11">
      <c r="A31" s="43">
        <v>15.5</v>
      </c>
      <c r="B31" s="7">
        <v>0</v>
      </c>
      <c r="C31" s="5">
        <v>0</v>
      </c>
      <c r="D31" s="5">
        <v>0</v>
      </c>
      <c r="E31" s="5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</row>
    <row r="32" spans="1:11">
      <c r="A32" s="43">
        <v>16</v>
      </c>
      <c r="B32" s="7">
        <v>0</v>
      </c>
      <c r="C32" s="5">
        <v>0</v>
      </c>
      <c r="D32" s="5">
        <v>0</v>
      </c>
      <c r="E32" s="5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</row>
    <row r="33" spans="1:11">
      <c r="A33" s="43">
        <v>16.5</v>
      </c>
      <c r="B33" s="7">
        <v>0</v>
      </c>
      <c r="C33" s="5">
        <v>0</v>
      </c>
      <c r="D33" s="5">
        <v>0</v>
      </c>
      <c r="E33" s="5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</row>
    <row r="34" spans="1:11">
      <c r="A34" s="43">
        <v>17</v>
      </c>
      <c r="B34" s="7">
        <v>0</v>
      </c>
      <c r="C34" s="5">
        <v>0</v>
      </c>
      <c r="D34" s="5">
        <v>0</v>
      </c>
      <c r="E34" s="5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</row>
    <row r="35" spans="1:11">
      <c r="A35" s="43">
        <v>17.5</v>
      </c>
      <c r="B35" s="7">
        <v>0</v>
      </c>
      <c r="C35" s="5">
        <v>0</v>
      </c>
      <c r="D35" s="5">
        <v>0</v>
      </c>
      <c r="E35" s="5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</row>
    <row r="36" spans="1:11">
      <c r="A36" s="43">
        <v>18</v>
      </c>
      <c r="B36" s="7">
        <v>0</v>
      </c>
      <c r="C36" s="5">
        <v>0</v>
      </c>
      <c r="D36" s="5">
        <v>0</v>
      </c>
      <c r="E36" s="5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</row>
    <row r="37" spans="1:11">
      <c r="A37" s="43">
        <v>18.5</v>
      </c>
      <c r="B37" s="7">
        <v>0</v>
      </c>
      <c r="C37" s="5">
        <v>0</v>
      </c>
      <c r="D37" s="5">
        <v>0</v>
      </c>
      <c r="E37" s="5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</row>
    <row r="38" spans="1:11">
      <c r="A38" s="43">
        <v>19</v>
      </c>
      <c r="B38" s="7">
        <v>0</v>
      </c>
      <c r="C38" s="5">
        <v>0</v>
      </c>
      <c r="D38" s="5">
        <v>0</v>
      </c>
      <c r="E38" s="5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</row>
    <row r="39" spans="1:11">
      <c r="A39" s="43">
        <v>19.5</v>
      </c>
      <c r="B39" s="7">
        <v>0</v>
      </c>
      <c r="C39" s="5">
        <v>0</v>
      </c>
      <c r="D39" s="5">
        <v>0</v>
      </c>
      <c r="E39" s="5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</row>
    <row r="40" spans="1:11">
      <c r="A40" s="43">
        <v>20</v>
      </c>
      <c r="B40" s="7">
        <v>0</v>
      </c>
      <c r="C40" s="5">
        <v>0</v>
      </c>
      <c r="D40" s="5">
        <v>0</v>
      </c>
      <c r="E40" s="5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</row>
    <row r="41" spans="1:11">
      <c r="A41" s="43">
        <v>20.5</v>
      </c>
      <c r="B41" s="7">
        <v>0</v>
      </c>
      <c r="C41" s="5">
        <v>0</v>
      </c>
      <c r="D41" s="5">
        <v>0</v>
      </c>
      <c r="E41" s="5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</row>
    <row r="42" spans="1:11">
      <c r="A42" s="43">
        <v>21</v>
      </c>
      <c r="B42" s="7">
        <v>0</v>
      </c>
      <c r="C42" s="5">
        <v>0</v>
      </c>
      <c r="D42" s="5">
        <v>0</v>
      </c>
      <c r="E42" s="5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</row>
    <row r="43" spans="1:11">
      <c r="A43" s="43">
        <v>21.5</v>
      </c>
      <c r="B43" s="7">
        <v>0</v>
      </c>
      <c r="C43" s="5">
        <v>0</v>
      </c>
      <c r="D43" s="5">
        <v>0</v>
      </c>
      <c r="E43" s="5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</row>
    <row r="44" spans="1:11">
      <c r="A44" s="41" t="s">
        <v>36</v>
      </c>
      <c r="B44" s="41">
        <f t="shared" ref="B44:K44" si="3">SUM(B8:B43)</f>
        <v>0</v>
      </c>
      <c r="C44" s="41">
        <f t="shared" si="3"/>
        <v>0</v>
      </c>
      <c r="D44" s="41">
        <f t="shared" si="3"/>
        <v>0</v>
      </c>
      <c r="E44" s="41">
        <f t="shared" si="3"/>
        <v>0</v>
      </c>
      <c r="F44" s="41">
        <f t="shared" si="3"/>
        <v>0</v>
      </c>
      <c r="G44" s="41">
        <f t="shared" si="3"/>
        <v>0</v>
      </c>
      <c r="H44" s="41">
        <f t="shared" si="3"/>
        <v>0</v>
      </c>
      <c r="I44" s="41">
        <f t="shared" si="3"/>
        <v>0</v>
      </c>
      <c r="J44" s="41">
        <f t="shared" si="3"/>
        <v>0</v>
      </c>
      <c r="K44" s="41">
        <f t="shared" si="3"/>
        <v>0</v>
      </c>
    </row>
    <row r="45" spans="1:11">
      <c r="A45" s="44" t="s">
        <v>37</v>
      </c>
    </row>
    <row r="46" spans="1:11">
      <c r="A46" s="43">
        <v>4</v>
      </c>
      <c r="B46" s="41" t="e">
        <f t="shared" ref="B46:B74" si="4">B8/B$44</f>
        <v>#DIV/0!</v>
      </c>
    </row>
    <row r="47" spans="1:11">
      <c r="A47" s="43">
        <v>4.5</v>
      </c>
      <c r="B47" s="41" t="e">
        <f t="shared" si="4"/>
        <v>#DIV/0!</v>
      </c>
    </row>
    <row r="48" spans="1:11">
      <c r="A48" s="43">
        <v>5</v>
      </c>
      <c r="B48" s="41" t="e">
        <f t="shared" si="4"/>
        <v>#DIV/0!</v>
      </c>
    </row>
    <row r="49" spans="1:2">
      <c r="A49" s="43">
        <v>5.5</v>
      </c>
      <c r="B49" s="41" t="e">
        <f t="shared" si="4"/>
        <v>#DIV/0!</v>
      </c>
    </row>
    <row r="50" spans="1:2">
      <c r="A50" s="43">
        <v>6</v>
      </c>
      <c r="B50" s="41" t="e">
        <f t="shared" si="4"/>
        <v>#DIV/0!</v>
      </c>
    </row>
    <row r="51" spans="1:2">
      <c r="A51" s="43">
        <v>6.5</v>
      </c>
      <c r="B51" s="41" t="e">
        <f t="shared" si="4"/>
        <v>#DIV/0!</v>
      </c>
    </row>
    <row r="52" spans="1:2">
      <c r="A52" s="43">
        <v>7</v>
      </c>
      <c r="B52" s="41" t="e">
        <f t="shared" si="4"/>
        <v>#DIV/0!</v>
      </c>
    </row>
    <row r="53" spans="1:2">
      <c r="A53" s="43">
        <v>7.5</v>
      </c>
      <c r="B53" s="41" t="e">
        <f t="shared" si="4"/>
        <v>#DIV/0!</v>
      </c>
    </row>
    <row r="54" spans="1:2">
      <c r="A54" s="43">
        <v>8</v>
      </c>
      <c r="B54" s="41" t="e">
        <f t="shared" si="4"/>
        <v>#DIV/0!</v>
      </c>
    </row>
    <row r="55" spans="1:2">
      <c r="A55" s="43">
        <v>8.5</v>
      </c>
      <c r="B55" s="41" t="e">
        <f t="shared" si="4"/>
        <v>#DIV/0!</v>
      </c>
    </row>
    <row r="56" spans="1:2">
      <c r="A56" s="43">
        <v>9</v>
      </c>
      <c r="B56" s="41" t="e">
        <f t="shared" si="4"/>
        <v>#DIV/0!</v>
      </c>
    </row>
    <row r="57" spans="1:2">
      <c r="A57" s="43">
        <v>9.5</v>
      </c>
      <c r="B57" s="41" t="e">
        <f t="shared" si="4"/>
        <v>#DIV/0!</v>
      </c>
    </row>
    <row r="58" spans="1:2">
      <c r="A58" s="43">
        <v>10</v>
      </c>
      <c r="B58" s="41" t="e">
        <f t="shared" si="4"/>
        <v>#DIV/0!</v>
      </c>
    </row>
    <row r="59" spans="1:2">
      <c r="A59" s="43">
        <v>10.5</v>
      </c>
      <c r="B59" s="41" t="e">
        <f t="shared" si="4"/>
        <v>#DIV/0!</v>
      </c>
    </row>
    <row r="60" spans="1:2">
      <c r="A60" s="43">
        <v>11</v>
      </c>
      <c r="B60" s="41" t="e">
        <f t="shared" si="4"/>
        <v>#DIV/0!</v>
      </c>
    </row>
    <row r="61" spans="1:2">
      <c r="A61" s="43">
        <v>11.5</v>
      </c>
      <c r="B61" s="41" t="e">
        <f t="shared" si="4"/>
        <v>#DIV/0!</v>
      </c>
    </row>
    <row r="62" spans="1:2">
      <c r="A62" s="43">
        <v>12</v>
      </c>
      <c r="B62" s="41" t="e">
        <f t="shared" si="4"/>
        <v>#DIV/0!</v>
      </c>
    </row>
    <row r="63" spans="1:2">
      <c r="A63" s="43">
        <v>12.5</v>
      </c>
      <c r="B63" s="41" t="e">
        <f t="shared" si="4"/>
        <v>#DIV/0!</v>
      </c>
    </row>
    <row r="64" spans="1:2">
      <c r="A64" s="43">
        <v>13</v>
      </c>
      <c r="B64" s="41" t="e">
        <f t="shared" si="4"/>
        <v>#DIV/0!</v>
      </c>
    </row>
    <row r="65" spans="1:2">
      <c r="A65" s="43">
        <v>13.5</v>
      </c>
      <c r="B65" s="41" t="e">
        <f t="shared" si="4"/>
        <v>#DIV/0!</v>
      </c>
    </row>
    <row r="66" spans="1:2">
      <c r="A66" s="43">
        <v>14</v>
      </c>
      <c r="B66" s="41" t="e">
        <f t="shared" si="4"/>
        <v>#DIV/0!</v>
      </c>
    </row>
    <row r="67" spans="1:2">
      <c r="A67" s="43">
        <v>14.5</v>
      </c>
      <c r="B67" s="41" t="e">
        <f t="shared" si="4"/>
        <v>#DIV/0!</v>
      </c>
    </row>
    <row r="68" spans="1:2">
      <c r="A68" s="43">
        <v>15</v>
      </c>
      <c r="B68" s="41" t="e">
        <f t="shared" si="4"/>
        <v>#DIV/0!</v>
      </c>
    </row>
    <row r="69" spans="1:2">
      <c r="A69" s="43">
        <v>15.5</v>
      </c>
      <c r="B69" s="41" t="e">
        <f t="shared" si="4"/>
        <v>#DIV/0!</v>
      </c>
    </row>
    <row r="70" spans="1:2">
      <c r="A70" s="43">
        <v>16</v>
      </c>
      <c r="B70" s="41" t="e">
        <f t="shared" si="4"/>
        <v>#DIV/0!</v>
      </c>
    </row>
    <row r="71" spans="1:2">
      <c r="A71" s="43">
        <v>16.5</v>
      </c>
      <c r="B71" s="41" t="e">
        <f t="shared" si="4"/>
        <v>#DIV/0!</v>
      </c>
    </row>
    <row r="72" spans="1:2">
      <c r="A72" s="43">
        <v>17</v>
      </c>
      <c r="B72" s="41" t="e">
        <f t="shared" si="4"/>
        <v>#DIV/0!</v>
      </c>
    </row>
    <row r="73" spans="1:2">
      <c r="A73" s="43">
        <v>17.5</v>
      </c>
      <c r="B73" s="41" t="e">
        <f t="shared" si="4"/>
        <v>#DIV/0!</v>
      </c>
    </row>
    <row r="74" spans="1:2">
      <c r="A74" s="43">
        <v>18</v>
      </c>
      <c r="B74" s="41" t="e">
        <f t="shared" si="4"/>
        <v>#DIV/0!</v>
      </c>
    </row>
    <row r="75" spans="1:2">
      <c r="A75" s="44" t="s">
        <v>38</v>
      </c>
    </row>
    <row r="76" spans="1:2">
      <c r="A76" s="43">
        <v>4</v>
      </c>
      <c r="B76" s="41" t="e">
        <f>B46</f>
        <v>#DIV/0!</v>
      </c>
    </row>
    <row r="77" spans="1:2">
      <c r="A77" s="43">
        <v>4.5</v>
      </c>
      <c r="B77" s="41" t="e">
        <f t="shared" ref="B77:B104" si="5">B47+B76</f>
        <v>#DIV/0!</v>
      </c>
    </row>
    <row r="78" spans="1:2">
      <c r="A78" s="43">
        <v>5</v>
      </c>
      <c r="B78" s="41" t="e">
        <f t="shared" si="5"/>
        <v>#DIV/0!</v>
      </c>
    </row>
    <row r="79" spans="1:2">
      <c r="A79" s="43">
        <v>5.5</v>
      </c>
      <c r="B79" s="41" t="e">
        <f t="shared" si="5"/>
        <v>#DIV/0!</v>
      </c>
    </row>
    <row r="80" spans="1:2">
      <c r="A80" s="43">
        <v>6</v>
      </c>
      <c r="B80" s="41" t="e">
        <f t="shared" si="5"/>
        <v>#DIV/0!</v>
      </c>
    </row>
    <row r="81" spans="1:2">
      <c r="A81" s="43">
        <v>6.5</v>
      </c>
      <c r="B81" s="41" t="e">
        <f t="shared" si="5"/>
        <v>#DIV/0!</v>
      </c>
    </row>
    <row r="82" spans="1:2">
      <c r="A82" s="43">
        <v>7</v>
      </c>
      <c r="B82" s="41" t="e">
        <f t="shared" si="5"/>
        <v>#DIV/0!</v>
      </c>
    </row>
    <row r="83" spans="1:2">
      <c r="A83" s="43">
        <v>7.5</v>
      </c>
      <c r="B83" s="41" t="e">
        <f t="shared" si="5"/>
        <v>#DIV/0!</v>
      </c>
    </row>
    <row r="84" spans="1:2">
      <c r="A84" s="43">
        <v>8</v>
      </c>
      <c r="B84" s="41" t="e">
        <f t="shared" si="5"/>
        <v>#DIV/0!</v>
      </c>
    </row>
    <row r="85" spans="1:2">
      <c r="A85" s="43">
        <v>8.5</v>
      </c>
      <c r="B85" s="41" t="e">
        <f t="shared" si="5"/>
        <v>#DIV/0!</v>
      </c>
    </row>
    <row r="86" spans="1:2">
      <c r="A86" s="43">
        <v>9</v>
      </c>
      <c r="B86" s="41" t="e">
        <f t="shared" si="5"/>
        <v>#DIV/0!</v>
      </c>
    </row>
    <row r="87" spans="1:2">
      <c r="A87" s="43">
        <v>9.5</v>
      </c>
      <c r="B87" s="41" t="e">
        <f t="shared" si="5"/>
        <v>#DIV/0!</v>
      </c>
    </row>
    <row r="88" spans="1:2">
      <c r="A88" s="43">
        <v>10</v>
      </c>
      <c r="B88" s="41" t="e">
        <f t="shared" si="5"/>
        <v>#DIV/0!</v>
      </c>
    </row>
    <row r="89" spans="1:2">
      <c r="A89" s="43">
        <v>10.5</v>
      </c>
      <c r="B89" s="41" t="e">
        <f t="shared" si="5"/>
        <v>#DIV/0!</v>
      </c>
    </row>
    <row r="90" spans="1:2">
      <c r="A90" s="43">
        <v>11</v>
      </c>
      <c r="B90" s="41" t="e">
        <f t="shared" si="5"/>
        <v>#DIV/0!</v>
      </c>
    </row>
    <row r="91" spans="1:2">
      <c r="A91" s="43">
        <v>11.5</v>
      </c>
      <c r="B91" s="41" t="e">
        <f t="shared" si="5"/>
        <v>#DIV/0!</v>
      </c>
    </row>
    <row r="92" spans="1:2">
      <c r="A92" s="43">
        <v>12</v>
      </c>
      <c r="B92" s="41" t="e">
        <f t="shared" si="5"/>
        <v>#DIV/0!</v>
      </c>
    </row>
    <row r="93" spans="1:2">
      <c r="A93" s="43">
        <v>12.5</v>
      </c>
      <c r="B93" s="41" t="e">
        <f t="shared" si="5"/>
        <v>#DIV/0!</v>
      </c>
    </row>
    <row r="94" spans="1:2">
      <c r="A94" s="43">
        <v>13</v>
      </c>
      <c r="B94" s="41" t="e">
        <f t="shared" si="5"/>
        <v>#DIV/0!</v>
      </c>
    </row>
    <row r="95" spans="1:2">
      <c r="A95" s="43">
        <v>13.5</v>
      </c>
      <c r="B95" s="41" t="e">
        <f t="shared" si="5"/>
        <v>#DIV/0!</v>
      </c>
    </row>
    <row r="96" spans="1:2">
      <c r="A96" s="43">
        <v>14</v>
      </c>
      <c r="B96" s="41" t="e">
        <f t="shared" si="5"/>
        <v>#DIV/0!</v>
      </c>
    </row>
    <row r="97" spans="1:2">
      <c r="A97" s="43">
        <v>14.5</v>
      </c>
      <c r="B97" s="41" t="e">
        <f t="shared" si="5"/>
        <v>#DIV/0!</v>
      </c>
    </row>
    <row r="98" spans="1:2">
      <c r="A98" s="43">
        <v>15</v>
      </c>
      <c r="B98" s="41" t="e">
        <f t="shared" si="5"/>
        <v>#DIV/0!</v>
      </c>
    </row>
    <row r="99" spans="1:2">
      <c r="A99" s="43">
        <v>15.5</v>
      </c>
      <c r="B99" s="41" t="e">
        <f t="shared" si="5"/>
        <v>#DIV/0!</v>
      </c>
    </row>
    <row r="100" spans="1:2">
      <c r="A100" s="43">
        <v>16</v>
      </c>
      <c r="B100" s="41" t="e">
        <f t="shared" si="5"/>
        <v>#DIV/0!</v>
      </c>
    </row>
    <row r="101" spans="1:2">
      <c r="A101" s="43">
        <v>16.5</v>
      </c>
      <c r="B101" s="41" t="e">
        <f t="shared" si="5"/>
        <v>#DIV/0!</v>
      </c>
    </row>
    <row r="102" spans="1:2">
      <c r="A102" s="43">
        <v>17</v>
      </c>
      <c r="B102" s="41" t="e">
        <f t="shared" si="5"/>
        <v>#DIV/0!</v>
      </c>
    </row>
    <row r="103" spans="1:2">
      <c r="A103" s="43">
        <v>17.5</v>
      </c>
      <c r="B103" s="41" t="e">
        <f t="shared" si="5"/>
        <v>#DIV/0!</v>
      </c>
    </row>
    <row r="104" spans="1:2">
      <c r="A104" s="43">
        <v>18</v>
      </c>
      <c r="B104" s="41" t="e">
        <f t="shared" si="5"/>
        <v>#DIV/0!</v>
      </c>
    </row>
    <row r="106" spans="1:2">
      <c r="A106" s="43">
        <v>4</v>
      </c>
      <c r="B106" s="41" t="e">
        <f>ABS(#REF!-B76)</f>
        <v>#REF!</v>
      </c>
    </row>
    <row r="107" spans="1:2">
      <c r="A107" s="43">
        <v>4.5</v>
      </c>
      <c r="B107" s="41" t="e">
        <f>ABS(#REF!-B77)</f>
        <v>#REF!</v>
      </c>
    </row>
    <row r="108" spans="1:2">
      <c r="A108" s="43">
        <v>5</v>
      </c>
      <c r="B108" s="41" t="e">
        <f>ABS(#REF!-B78)</f>
        <v>#REF!</v>
      </c>
    </row>
    <row r="109" spans="1:2">
      <c r="A109" s="43">
        <v>5.5</v>
      </c>
      <c r="B109" s="41" t="e">
        <f>ABS(#REF!-B79)</f>
        <v>#REF!</v>
      </c>
    </row>
    <row r="110" spans="1:2">
      <c r="A110" s="43">
        <v>6</v>
      </c>
      <c r="B110" s="41" t="e">
        <f>ABS(#REF!-B80)</f>
        <v>#REF!</v>
      </c>
    </row>
    <row r="111" spans="1:2">
      <c r="A111" s="43">
        <v>6.5</v>
      </c>
      <c r="B111" s="41" t="e">
        <f>ABS(#REF!-B81)</f>
        <v>#REF!</v>
      </c>
    </row>
    <row r="112" spans="1:2">
      <c r="A112" s="43">
        <v>7</v>
      </c>
      <c r="B112" s="41" t="e">
        <f>ABS(#REF!-B82)</f>
        <v>#REF!</v>
      </c>
    </row>
    <row r="113" spans="1:2">
      <c r="A113" s="43">
        <v>7.5</v>
      </c>
      <c r="B113" s="41" t="e">
        <f>ABS(#REF!-B83)</f>
        <v>#REF!</v>
      </c>
    </row>
    <row r="114" spans="1:2">
      <c r="A114" s="43">
        <v>8</v>
      </c>
      <c r="B114" s="41" t="e">
        <f>ABS(#REF!-B84)</f>
        <v>#REF!</v>
      </c>
    </row>
    <row r="115" spans="1:2">
      <c r="A115" s="43">
        <v>8.5</v>
      </c>
      <c r="B115" s="41" t="e">
        <f>ABS(#REF!-B85)</f>
        <v>#REF!</v>
      </c>
    </row>
    <row r="116" spans="1:2">
      <c r="A116" s="43">
        <v>9</v>
      </c>
      <c r="B116" s="41" t="e">
        <f>ABS(#REF!-B86)</f>
        <v>#REF!</v>
      </c>
    </row>
    <row r="117" spans="1:2">
      <c r="A117" s="43">
        <v>9.5</v>
      </c>
      <c r="B117" s="41" t="e">
        <f>ABS(#REF!-B87)</f>
        <v>#REF!</v>
      </c>
    </row>
    <row r="118" spans="1:2">
      <c r="A118" s="43">
        <v>10</v>
      </c>
      <c r="B118" s="41" t="e">
        <f>ABS(#REF!-B88)</f>
        <v>#REF!</v>
      </c>
    </row>
    <row r="119" spans="1:2">
      <c r="A119" s="43">
        <v>10.5</v>
      </c>
      <c r="B119" s="41" t="e">
        <f>ABS(#REF!-B89)</f>
        <v>#REF!</v>
      </c>
    </row>
    <row r="120" spans="1:2">
      <c r="A120" s="43">
        <v>11</v>
      </c>
      <c r="B120" s="41" t="e">
        <f>ABS(#REF!-B90)</f>
        <v>#REF!</v>
      </c>
    </row>
    <row r="121" spans="1:2">
      <c r="A121" s="43">
        <v>11.5</v>
      </c>
      <c r="B121" s="41" t="e">
        <f>ABS(#REF!-B91)</f>
        <v>#REF!</v>
      </c>
    </row>
    <row r="122" spans="1:2">
      <c r="A122" s="43">
        <v>12</v>
      </c>
      <c r="B122" s="41" t="e">
        <f>ABS(#REF!-B92)</f>
        <v>#REF!</v>
      </c>
    </row>
    <row r="123" spans="1:2">
      <c r="A123" s="43">
        <v>12.5</v>
      </c>
      <c r="B123" s="41" t="e">
        <f>ABS(#REF!-B93)</f>
        <v>#REF!</v>
      </c>
    </row>
    <row r="124" spans="1:2">
      <c r="A124" s="43">
        <v>13</v>
      </c>
      <c r="B124" s="41" t="e">
        <f>ABS(#REF!-B94)</f>
        <v>#REF!</v>
      </c>
    </row>
    <row r="125" spans="1:2">
      <c r="A125" s="43">
        <v>13.5</v>
      </c>
      <c r="B125" s="41" t="e">
        <f>ABS(#REF!-B95)</f>
        <v>#REF!</v>
      </c>
    </row>
    <row r="126" spans="1:2">
      <c r="A126" s="43">
        <v>14</v>
      </c>
      <c r="B126" s="41" t="e">
        <f>ABS(#REF!-B96)</f>
        <v>#REF!</v>
      </c>
    </row>
    <row r="127" spans="1:2">
      <c r="A127" s="43">
        <v>14.5</v>
      </c>
      <c r="B127" s="41" t="e">
        <f>ABS(#REF!-B97)</f>
        <v>#REF!</v>
      </c>
    </row>
    <row r="128" spans="1:2">
      <c r="A128" s="43">
        <v>15</v>
      </c>
      <c r="B128" s="41" t="e">
        <f>ABS(#REF!-B98)</f>
        <v>#REF!</v>
      </c>
    </row>
    <row r="129" spans="1:2">
      <c r="A129" s="43">
        <v>15.5</v>
      </c>
      <c r="B129" s="41" t="e">
        <f>ABS(#REF!-B99)</f>
        <v>#REF!</v>
      </c>
    </row>
    <row r="130" spans="1:2">
      <c r="A130" s="43">
        <v>16</v>
      </c>
      <c r="B130" s="41" t="e">
        <f>ABS(#REF!-B100)</f>
        <v>#REF!</v>
      </c>
    </row>
    <row r="131" spans="1:2">
      <c r="A131" s="43">
        <v>16.5</v>
      </c>
      <c r="B131" s="41" t="e">
        <f>ABS(#REF!-B101)</f>
        <v>#REF!</v>
      </c>
    </row>
    <row r="132" spans="1:2">
      <c r="A132" s="43">
        <v>17</v>
      </c>
      <c r="B132" s="41" t="e">
        <f>ABS(#REF!-B102)</f>
        <v>#REF!</v>
      </c>
    </row>
    <row r="133" spans="1:2">
      <c r="A133" s="43">
        <v>17.5</v>
      </c>
      <c r="B133" s="41" t="e">
        <f>ABS(#REF!-B103)</f>
        <v>#REF!</v>
      </c>
    </row>
    <row r="134" spans="1:2">
      <c r="A134" s="43">
        <v>18</v>
      </c>
      <c r="B134" s="41" t="e">
        <f>ABS(#REF!-B104)</f>
        <v>#REF!</v>
      </c>
    </row>
    <row r="135" spans="1:2">
      <c r="A135" s="45" t="s">
        <v>39</v>
      </c>
      <c r="B135" s="41" t="e">
        <f>MAX(B106:B134)</f>
        <v>#REF!</v>
      </c>
    </row>
    <row r="136" spans="1:2">
      <c r="A136" s="45" t="s">
        <v>40</v>
      </c>
      <c r="B136" s="41" t="e">
        <f>1.95*((#REF!+B44)/(#REF!*B44))^0.5</f>
        <v>#REF!</v>
      </c>
    </row>
    <row r="137" spans="1:2">
      <c r="B137" s="41" t="e">
        <f>IF(B136&gt;B135,CONCATENATE("ns (",ROUND(B135,2),")"),CONCATENATE("s** (",ROUND(B135,2),")"))</f>
        <v>#REF!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82" zoomScaleNormal="10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49" t="s">
        <v>23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633570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8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8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8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8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8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8">
        <v>0</v>
      </c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408251</v>
      </c>
      <c r="J27" s="7"/>
      <c r="K27" s="12">
        <v>12.25</v>
      </c>
      <c r="L27" s="5">
        <f t="shared" si="1"/>
        <v>233.2862857142857</v>
      </c>
      <c r="M27" s="5">
        <f t="shared" si="2"/>
        <v>167.67451785714283</v>
      </c>
      <c r="N27" s="5">
        <f t="shared" si="3"/>
        <v>7.290196428571428</v>
      </c>
      <c r="O27" s="5">
        <f t="shared" si="4"/>
        <v>0</v>
      </c>
      <c r="P27" s="14">
        <f t="shared" si="5"/>
        <v>408.25099999999998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4409112</v>
      </c>
      <c r="J28" s="7"/>
      <c r="K28" s="12">
        <v>12.75</v>
      </c>
      <c r="L28" s="5">
        <f t="shared" si="1"/>
        <v>1905.1718518518517</v>
      </c>
      <c r="M28" s="5">
        <f t="shared" si="2"/>
        <v>2503.9401481481482</v>
      </c>
      <c r="N28" s="5">
        <f t="shared" si="3"/>
        <v>0</v>
      </c>
      <c r="O28" s="5">
        <f t="shared" si="4"/>
        <v>0</v>
      </c>
      <c r="P28" s="14">
        <f t="shared" si="5"/>
        <v>4409.1120000000001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12982386</v>
      </c>
      <c r="J29" s="7"/>
      <c r="K29" s="12">
        <v>13.25</v>
      </c>
      <c r="L29" s="5">
        <f t="shared" si="1"/>
        <v>4938.9511956521746</v>
      </c>
      <c r="M29" s="5">
        <f t="shared" si="2"/>
        <v>7761.2090217391305</v>
      </c>
      <c r="N29" s="5">
        <f t="shared" si="3"/>
        <v>282.22578260869568</v>
      </c>
      <c r="O29" s="5">
        <f t="shared" si="4"/>
        <v>0</v>
      </c>
      <c r="P29" s="14">
        <f t="shared" si="5"/>
        <v>12982.386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9226476</v>
      </c>
      <c r="J30" s="7"/>
      <c r="K30" s="12">
        <v>13.75</v>
      </c>
      <c r="L30" s="5">
        <f t="shared" si="1"/>
        <v>1997.484494845361</v>
      </c>
      <c r="M30" s="5">
        <f t="shared" si="2"/>
        <v>6943.6365773195876</v>
      </c>
      <c r="N30" s="5">
        <f t="shared" si="3"/>
        <v>285.35492783505157</v>
      </c>
      <c r="O30" s="5">
        <f t="shared" si="4"/>
        <v>0</v>
      </c>
      <c r="P30" s="14">
        <f t="shared" si="5"/>
        <v>9226.4759999999987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6695319</v>
      </c>
      <c r="J31" s="7"/>
      <c r="K31" s="12">
        <v>14.25</v>
      </c>
      <c r="L31" s="5">
        <f t="shared" si="1"/>
        <v>1261.4369130434784</v>
      </c>
      <c r="M31" s="5">
        <f t="shared" si="2"/>
        <v>5142.7812608695649</v>
      </c>
      <c r="N31" s="5">
        <f t="shared" si="3"/>
        <v>291.10082608695654</v>
      </c>
      <c r="O31" s="5">
        <f t="shared" si="4"/>
        <v>0</v>
      </c>
      <c r="P31" s="14">
        <f t="shared" si="5"/>
        <v>6695.3189999999995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1469704</v>
      </c>
      <c r="J32" s="7"/>
      <c r="K32" s="12">
        <v>14.75</v>
      </c>
      <c r="L32" s="5">
        <f t="shared" si="1"/>
        <v>0</v>
      </c>
      <c r="M32" s="5">
        <f t="shared" si="2"/>
        <v>1123.891294117647</v>
      </c>
      <c r="N32" s="5">
        <f t="shared" si="3"/>
        <v>345.81270588235293</v>
      </c>
      <c r="O32" s="5">
        <f t="shared" si="4"/>
        <v>0</v>
      </c>
      <c r="P32" s="14">
        <f t="shared" si="5"/>
        <v>1469.704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1143103</v>
      </c>
      <c r="J33" s="7"/>
      <c r="K33" s="12">
        <v>15.25</v>
      </c>
      <c r="L33" s="5">
        <f t="shared" si="1"/>
        <v>0</v>
      </c>
      <c r="M33" s="5">
        <f t="shared" si="2"/>
        <v>1143.1030000000001</v>
      </c>
      <c r="N33" s="5">
        <f t="shared" si="3"/>
        <v>0</v>
      </c>
      <c r="O33" s="5">
        <f t="shared" si="4"/>
        <v>0</v>
      </c>
      <c r="P33" s="14">
        <f t="shared" si="5"/>
        <v>1143.1030000000001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408251</v>
      </c>
      <c r="J34" s="7"/>
      <c r="K34" s="12">
        <v>15.75</v>
      </c>
      <c r="L34" s="5">
        <f t="shared" si="1"/>
        <v>0</v>
      </c>
      <c r="M34" s="5">
        <f t="shared" si="2"/>
        <v>367.42590000000001</v>
      </c>
      <c r="N34" s="5">
        <f t="shared" si="3"/>
        <v>40.825099999999999</v>
      </c>
      <c r="O34" s="5">
        <f t="shared" si="4"/>
        <v>0</v>
      </c>
      <c r="P34" s="14">
        <f t="shared" si="5"/>
        <v>408.25100000000003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408251</v>
      </c>
      <c r="J38" s="20"/>
      <c r="K38" s="12">
        <v>17.75</v>
      </c>
      <c r="L38" s="5">
        <f t="shared" si="1"/>
        <v>0</v>
      </c>
      <c r="M38" s="5">
        <f t="shared" si="2"/>
        <v>122.47529999999999</v>
      </c>
      <c r="N38" s="5">
        <f t="shared" si="3"/>
        <v>285.77569999999997</v>
      </c>
      <c r="O38" s="5">
        <f t="shared" si="4"/>
        <v>0</v>
      </c>
      <c r="P38" s="14">
        <f t="shared" si="5"/>
        <v>408.25099999999998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9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37150853</v>
      </c>
      <c r="J47" s="5"/>
      <c r="K47" s="11" t="s">
        <v>7</v>
      </c>
      <c r="L47" s="22">
        <f>SUM(L10:L46)</f>
        <v>10336.330741107151</v>
      </c>
      <c r="M47" s="22">
        <f>SUM(M10:M46)</f>
        <v>25276.137020051214</v>
      </c>
      <c r="N47" s="22">
        <f>SUM(N10:N46)</f>
        <v>1538.3852388416283</v>
      </c>
      <c r="O47" s="22">
        <f>SUM(O10:O46)</f>
        <v>0</v>
      </c>
      <c r="P47" s="22">
        <f>SUM(P10:P46)</f>
        <v>37150.852999999988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9.7182765462722216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7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2857.7569999999996</v>
      </c>
      <c r="C76" s="5">
        <f t="shared" si="7"/>
        <v>2054.0128437499998</v>
      </c>
      <c r="D76" s="5">
        <f t="shared" si="8"/>
        <v>89.304906249999988</v>
      </c>
      <c r="E76" s="5">
        <f t="shared" si="9"/>
        <v>0</v>
      </c>
      <c r="F76" s="14">
        <f t="shared" si="10"/>
        <v>5001.0747499999998</v>
      </c>
      <c r="G76" s="5"/>
      <c r="H76" s="12">
        <f t="shared" si="11"/>
        <v>11.287192885070723</v>
      </c>
      <c r="I76" s="5">
        <f t="shared" si="12"/>
        <v>2633.1473042988614</v>
      </c>
      <c r="J76" s="5">
        <f t="shared" si="13"/>
        <v>1892.5746249648066</v>
      </c>
      <c r="K76" s="5">
        <f t="shared" si="14"/>
        <v>82.285853259339419</v>
      </c>
      <c r="L76" s="5">
        <f t="shared" si="15"/>
        <v>0</v>
      </c>
      <c r="M76" s="27">
        <f t="shared" si="16"/>
        <v>4608.0077825230073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24290.941111111108</v>
      </c>
      <c r="C77" s="5">
        <f t="shared" si="7"/>
        <v>31925.236888888889</v>
      </c>
      <c r="D77" s="5">
        <f t="shared" si="8"/>
        <v>0</v>
      </c>
      <c r="E77" s="5">
        <f t="shared" si="9"/>
        <v>0</v>
      </c>
      <c r="F77" s="14">
        <f t="shared" si="10"/>
        <v>56216.178</v>
      </c>
      <c r="G77" s="5"/>
      <c r="H77" s="12">
        <f t="shared" si="11"/>
        <v>13.031129609053862</v>
      </c>
      <c r="I77" s="5">
        <f t="shared" si="12"/>
        <v>24826.541329002641</v>
      </c>
      <c r="J77" s="5">
        <f t="shared" si="13"/>
        <v>32629.168603832048</v>
      </c>
      <c r="K77" s="5">
        <f t="shared" si="14"/>
        <v>0</v>
      </c>
      <c r="L77" s="5">
        <f t="shared" si="15"/>
        <v>0</v>
      </c>
      <c r="M77" s="27">
        <f t="shared" si="16"/>
        <v>57455.709932834689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65441.103342391318</v>
      </c>
      <c r="C78" s="5">
        <f t="shared" si="7"/>
        <v>102836.01953804347</v>
      </c>
      <c r="D78" s="5">
        <f t="shared" si="8"/>
        <v>3739.4916195652177</v>
      </c>
      <c r="E78" s="5">
        <f t="shared" si="9"/>
        <v>0</v>
      </c>
      <c r="F78" s="14">
        <f t="shared" si="10"/>
        <v>172016.6145</v>
      </c>
      <c r="G78" s="5"/>
      <c r="H78" s="12">
        <f t="shared" si="11"/>
        <v>14.96158924992622</v>
      </c>
      <c r="I78" s="5">
        <f t="shared" si="12"/>
        <v>73894.559114779826</v>
      </c>
      <c r="J78" s="5">
        <f t="shared" si="13"/>
        <v>116120.02146608257</v>
      </c>
      <c r="K78" s="5">
        <f t="shared" si="14"/>
        <v>4222.5462351302758</v>
      </c>
      <c r="L78" s="5">
        <f t="shared" si="15"/>
        <v>0</v>
      </c>
      <c r="M78" s="27">
        <f t="shared" si="16"/>
        <v>194237.1268159927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27465.411804123716</v>
      </c>
      <c r="C79" s="5">
        <f t="shared" si="7"/>
        <v>95475.002938144331</v>
      </c>
      <c r="D79" s="5">
        <f t="shared" si="8"/>
        <v>3923.6302577319589</v>
      </c>
      <c r="E79" s="5">
        <f t="shared" si="9"/>
        <v>0</v>
      </c>
      <c r="F79" s="14">
        <f t="shared" si="10"/>
        <v>126864.045</v>
      </c>
      <c r="G79" s="5"/>
      <c r="H79" s="12">
        <f t="shared" si="11"/>
        <v>17.090344271203467</v>
      </c>
      <c r="I79" s="5">
        <f t="shared" si="12"/>
        <v>34137.697693298163</v>
      </c>
      <c r="J79" s="5">
        <f t="shared" si="13"/>
        <v>118669.13960051266</v>
      </c>
      <c r="K79" s="5">
        <f t="shared" si="14"/>
        <v>4876.8139561854523</v>
      </c>
      <c r="L79" s="5">
        <f t="shared" si="15"/>
        <v>0</v>
      </c>
      <c r="M79" s="27">
        <f t="shared" si="16"/>
        <v>157683.65124999627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17975.476010869566</v>
      </c>
      <c r="C80" s="5">
        <f t="shared" si="7"/>
        <v>73284.632967391299</v>
      </c>
      <c r="D80" s="5">
        <f t="shared" si="8"/>
        <v>4148.1867717391306</v>
      </c>
      <c r="E80" s="5">
        <f t="shared" si="9"/>
        <v>0</v>
      </c>
      <c r="F80" s="14">
        <f t="shared" si="10"/>
        <v>95408.29574999999</v>
      </c>
      <c r="G80" s="5"/>
      <c r="H80" s="12">
        <f t="shared" si="11"/>
        <v>19.429432855153479</v>
      </c>
      <c r="I80" s="5">
        <f t="shared" si="12"/>
        <v>24509.003802990341</v>
      </c>
      <c r="J80" s="5">
        <f t="shared" si="13"/>
        <v>99921.323196806756</v>
      </c>
      <c r="K80" s="5">
        <f t="shared" si="14"/>
        <v>5655.9239545362325</v>
      </c>
      <c r="L80" s="5">
        <f t="shared" si="15"/>
        <v>0</v>
      </c>
      <c r="M80" s="27">
        <f t="shared" si="16"/>
        <v>130086.25095433333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16577.396588235293</v>
      </c>
      <c r="D81" s="5">
        <f t="shared" si="8"/>
        <v>5100.7374117647059</v>
      </c>
      <c r="E81" s="5">
        <f t="shared" si="9"/>
        <v>0</v>
      </c>
      <c r="F81" s="14">
        <f t="shared" si="10"/>
        <v>21678.133999999998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24715.667548889793</v>
      </c>
      <c r="K81" s="5">
        <f t="shared" si="14"/>
        <v>7604.820784273782</v>
      </c>
      <c r="L81" s="5">
        <f t="shared" si="15"/>
        <v>0</v>
      </c>
      <c r="M81" s="27">
        <f t="shared" si="16"/>
        <v>32320.488333163576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17432.320750000003</v>
      </c>
      <c r="D82" s="5">
        <f t="shared" si="8"/>
        <v>0</v>
      </c>
      <c r="E82" s="5">
        <f t="shared" si="9"/>
        <v>0</v>
      </c>
      <c r="F82" s="14">
        <f t="shared" si="10"/>
        <v>17432.320750000003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28335.315198980352</v>
      </c>
      <c r="K82" s="5">
        <f t="shared" si="14"/>
        <v>0</v>
      </c>
      <c r="L82" s="5">
        <f t="shared" si="15"/>
        <v>0</v>
      </c>
      <c r="M82" s="27">
        <f t="shared" si="16"/>
        <v>28335.315198980352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5786.9579250000006</v>
      </c>
      <c r="D83" s="5">
        <f t="shared" si="8"/>
        <v>642.99532499999998</v>
      </c>
      <c r="E83" s="5">
        <f t="shared" si="9"/>
        <v>0</v>
      </c>
      <c r="F83" s="14">
        <f t="shared" si="10"/>
        <v>6429.9532500000005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10226.559593325355</v>
      </c>
      <c r="K83" s="5">
        <f t="shared" si="14"/>
        <v>1136.2843992583728</v>
      </c>
      <c r="L83" s="5">
        <f t="shared" si="15"/>
        <v>0</v>
      </c>
      <c r="M83" s="27">
        <f t="shared" si="16"/>
        <v>11362.843992583728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2173.9365749999997</v>
      </c>
      <c r="D87" s="5">
        <f t="shared" si="8"/>
        <v>5072.5186749999993</v>
      </c>
      <c r="E87" s="5">
        <f t="shared" si="9"/>
        <v>0</v>
      </c>
      <c r="F87" s="14">
        <f t="shared" si="10"/>
        <v>7246.4552499999991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5236.7551002675764</v>
      </c>
      <c r="K87" s="5">
        <f t="shared" si="14"/>
        <v>12219.095233957678</v>
      </c>
      <c r="L87" s="5">
        <f t="shared" si="15"/>
        <v>0</v>
      </c>
      <c r="M87" s="27">
        <f t="shared" si="16"/>
        <v>17455.850334225255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138030.68926849571</v>
      </c>
      <c r="C96" s="22">
        <f>SUM(C59:C90)</f>
        <v>347545.51701445325</v>
      </c>
      <c r="D96" s="22">
        <f>SUM(D59:D90)</f>
        <v>22716.864967051013</v>
      </c>
      <c r="E96" s="22">
        <f>SUM(E59:E90)</f>
        <v>0</v>
      </c>
      <c r="F96" s="22">
        <f>SUM(F59:F90)</f>
        <v>508293.07125000004</v>
      </c>
      <c r="G96" s="14"/>
      <c r="H96" s="11" t="s">
        <v>7</v>
      </c>
      <c r="I96" s="22">
        <f>SUM(I59:I95)</f>
        <v>160000.94924436984</v>
      </c>
      <c r="J96" s="22">
        <f>SUM(J59:J95)</f>
        <v>437746.52493366197</v>
      </c>
      <c r="K96" s="22">
        <f>SUM(K59:K95)</f>
        <v>35797.770416601132</v>
      </c>
      <c r="L96" s="22">
        <f>SUM(L59:L95)</f>
        <v>0</v>
      </c>
      <c r="M96" s="22">
        <f>SUM(M59:M95)</f>
        <v>633545.24459463288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13.353935039980241</v>
      </c>
      <c r="C97" s="28">
        <f>IF(M47&gt;0,C96/M47,0)</f>
        <v>13.749945916923545</v>
      </c>
      <c r="D97" s="28">
        <f>IF(N47&gt;0,D96/N47,0)</f>
        <v>14.766694579152576</v>
      </c>
      <c r="E97" s="28">
        <f>IF(O47&gt;0,E96/O47,0)</f>
        <v>0</v>
      </c>
      <c r="F97" s="28">
        <f>IF(P47&gt;0,F96/P47,0)</f>
        <v>13.681868118882766</v>
      </c>
      <c r="G97" s="14"/>
      <c r="H97" s="9" t="s">
        <v>13</v>
      </c>
      <c r="I97" s="28">
        <f>IF(L47&gt;0,I96/L47,0)</f>
        <v>15.479472672836678</v>
      </c>
      <c r="J97" s="28">
        <f>IF(M47&gt;0,J96/M47,0)</f>
        <v>17.318569075108417</v>
      </c>
      <c r="K97" s="28">
        <f>IF(N47&gt;0,K96/N47,0)</f>
        <v>23.269704826052607</v>
      </c>
      <c r="L97" s="28">
        <f>IF(O47&gt;0,L96/O47,0)</f>
        <v>0</v>
      </c>
      <c r="M97" s="28">
        <f>IF(P47&gt;0,M96/P47,0)</f>
        <v>17.053316234613323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10336.330741107151</v>
      </c>
      <c r="C109" s="31">
        <f>$B$97</f>
        <v>13.353935039980241</v>
      </c>
      <c r="D109" s="31">
        <f>$I$97</f>
        <v>15.479472672836678</v>
      </c>
      <c r="E109" s="32">
        <f>B109*D109</f>
        <v>160000.94924436984</v>
      </c>
      <c r="F109" s="7">
        <f>B109/1000</f>
        <v>10.336330741107151</v>
      </c>
      <c r="G109" s="7">
        <f>E109/1000</f>
        <v>160.00094924436985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25276.137020051214</v>
      </c>
      <c r="C110" s="31">
        <f>$C$97</f>
        <v>13.749945916923545</v>
      </c>
      <c r="D110" s="31">
        <f>$J$97</f>
        <v>17.318569075108417</v>
      </c>
      <c r="E110" s="32">
        <f>B110*D110</f>
        <v>437746.52493366197</v>
      </c>
      <c r="F110" s="7">
        <f>B110/1000</f>
        <v>25.276137020051213</v>
      </c>
      <c r="G110" s="7">
        <f>E110/1000</f>
        <v>437.74652493366199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1538.3852388416283</v>
      </c>
      <c r="C111" s="31">
        <f>$D$97</f>
        <v>14.766694579152576</v>
      </c>
      <c r="D111" s="31">
        <f>$K$97</f>
        <v>23.269704826052607</v>
      </c>
      <c r="E111" s="32">
        <f>B111*D111</f>
        <v>35797.770416601132</v>
      </c>
      <c r="F111" s="7">
        <f>B111/1000</f>
        <v>1.5383852388416284</v>
      </c>
      <c r="G111" s="7">
        <f>E111/1000</f>
        <v>35.797770416601132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37150.852999999988</v>
      </c>
      <c r="C113" s="31">
        <f>$F$97</f>
        <v>13.681868118882766</v>
      </c>
      <c r="D113" s="31">
        <f>$M$97</f>
        <v>17.053316234613323</v>
      </c>
      <c r="E113" s="32">
        <f>SUM(E109:E112)</f>
        <v>633545.24459463288</v>
      </c>
      <c r="F113" s="7">
        <f>SUM(F109:F112)</f>
        <v>37.150852999999991</v>
      </c>
      <c r="G113" s="7">
        <f>SUM(G109:G112)</f>
        <v>633.54524459463289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633570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1.0000390744079894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0"/>
  <sheetViews>
    <sheetView topLeftCell="A94" zoomScaleNormal="10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49" t="s">
        <v>24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7132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8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8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0</v>
      </c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0</v>
      </c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0</v>
      </c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4">
        <f t="shared" si="5"/>
        <v>0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0</v>
      </c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4">
        <f t="shared" si="5"/>
        <v>0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0</v>
      </c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4">
        <f t="shared" si="5"/>
        <v>0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1753</v>
      </c>
      <c r="J31" s="7"/>
      <c r="K31" s="12">
        <v>14.25</v>
      </c>
      <c r="L31" s="5">
        <f t="shared" si="1"/>
        <v>0.33027536231884058</v>
      </c>
      <c r="M31" s="5">
        <f t="shared" si="2"/>
        <v>1.3465072463768115</v>
      </c>
      <c r="N31" s="5">
        <f t="shared" si="3"/>
        <v>7.621739130434782E-2</v>
      </c>
      <c r="O31" s="5">
        <f t="shared" si="4"/>
        <v>0</v>
      </c>
      <c r="P31" s="14">
        <f t="shared" si="5"/>
        <v>1.7529999999999999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8763</v>
      </c>
      <c r="J32" s="7"/>
      <c r="K32" s="12">
        <v>14.75</v>
      </c>
      <c r="L32" s="5">
        <f t="shared" si="1"/>
        <v>0</v>
      </c>
      <c r="M32" s="5">
        <f t="shared" si="2"/>
        <v>6.7011176470588234</v>
      </c>
      <c r="N32" s="5">
        <f t="shared" si="3"/>
        <v>2.0618823529411765</v>
      </c>
      <c r="O32" s="5">
        <f t="shared" si="4"/>
        <v>0</v>
      </c>
      <c r="P32" s="14">
        <f t="shared" si="5"/>
        <v>8.7629999999999999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17526</v>
      </c>
      <c r="J33" s="7"/>
      <c r="K33" s="12">
        <v>15.25</v>
      </c>
      <c r="L33" s="5">
        <f t="shared" si="1"/>
        <v>0</v>
      </c>
      <c r="M33" s="5">
        <f t="shared" si="2"/>
        <v>17.526</v>
      </c>
      <c r="N33" s="5">
        <f t="shared" si="3"/>
        <v>0</v>
      </c>
      <c r="O33" s="5">
        <f t="shared" si="4"/>
        <v>0</v>
      </c>
      <c r="P33" s="14">
        <f t="shared" si="5"/>
        <v>17.526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35490</v>
      </c>
      <c r="J34" s="7"/>
      <c r="K34" s="12">
        <v>15.75</v>
      </c>
      <c r="L34" s="5">
        <f t="shared" si="1"/>
        <v>0</v>
      </c>
      <c r="M34" s="5">
        <f t="shared" si="2"/>
        <v>31.941000000000003</v>
      </c>
      <c r="N34" s="5">
        <f t="shared" si="3"/>
        <v>3.5490000000000004</v>
      </c>
      <c r="O34" s="5">
        <f t="shared" si="4"/>
        <v>0</v>
      </c>
      <c r="P34" s="14">
        <f t="shared" si="5"/>
        <v>35.49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38995</v>
      </c>
      <c r="J35" s="7"/>
      <c r="K35" s="12">
        <v>16.25</v>
      </c>
      <c r="L35" s="5">
        <f t="shared" si="1"/>
        <v>0</v>
      </c>
      <c r="M35" s="5">
        <f t="shared" si="2"/>
        <v>29.819705882352938</v>
      </c>
      <c r="N35" s="5">
        <f t="shared" si="3"/>
        <v>9.1752941176470575</v>
      </c>
      <c r="O35" s="5">
        <f t="shared" si="4"/>
        <v>0</v>
      </c>
      <c r="P35" s="14">
        <f t="shared" si="5"/>
        <v>38.994999999999997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54768</v>
      </c>
      <c r="J36" s="20"/>
      <c r="K36" s="12">
        <v>16.75</v>
      </c>
      <c r="L36" s="5">
        <f t="shared" si="1"/>
        <v>0</v>
      </c>
      <c r="M36" s="5">
        <f t="shared" si="2"/>
        <v>18.256</v>
      </c>
      <c r="N36" s="5">
        <f t="shared" si="3"/>
        <v>36.512</v>
      </c>
      <c r="O36" s="5">
        <f t="shared" si="4"/>
        <v>0</v>
      </c>
      <c r="P36" s="14">
        <f t="shared" si="5"/>
        <v>54.768000000000001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24536</v>
      </c>
      <c r="J37" s="20"/>
      <c r="K37" s="12">
        <v>17.25</v>
      </c>
      <c r="L37" s="5">
        <f t="shared" si="1"/>
        <v>0</v>
      </c>
      <c r="M37" s="5">
        <f t="shared" si="2"/>
        <v>3.0670000000000002</v>
      </c>
      <c r="N37" s="5">
        <f t="shared" si="3"/>
        <v>21.469000000000001</v>
      </c>
      <c r="O37" s="5">
        <f t="shared" si="4"/>
        <v>0</v>
      </c>
      <c r="P37" s="14">
        <f t="shared" si="5"/>
        <v>24.536000000000001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10515</v>
      </c>
      <c r="J38" s="20"/>
      <c r="K38" s="12">
        <v>17.75</v>
      </c>
      <c r="L38" s="5">
        <f t="shared" si="1"/>
        <v>0</v>
      </c>
      <c r="M38" s="5">
        <f t="shared" si="2"/>
        <v>3.1545000000000001</v>
      </c>
      <c r="N38" s="5">
        <f t="shared" si="3"/>
        <v>7.3605</v>
      </c>
      <c r="O38" s="5">
        <f t="shared" si="4"/>
        <v>0</v>
      </c>
      <c r="P38" s="14">
        <f t="shared" si="5"/>
        <v>10.515000000000001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8763</v>
      </c>
      <c r="J39" s="5"/>
      <c r="K39" s="12">
        <v>18.25</v>
      </c>
      <c r="L39" s="5">
        <f t="shared" si="1"/>
        <v>0</v>
      </c>
      <c r="M39" s="5">
        <f t="shared" si="2"/>
        <v>2.9209999999999998</v>
      </c>
      <c r="N39" s="5">
        <f t="shared" si="3"/>
        <v>5.8419999999999996</v>
      </c>
      <c r="O39" s="5">
        <f t="shared" si="4"/>
        <v>0</v>
      </c>
      <c r="P39" s="14">
        <f t="shared" si="5"/>
        <v>8.7629999999999999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8763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8.7629999999999999</v>
      </c>
      <c r="O40" s="5">
        <f t="shared" si="4"/>
        <v>0</v>
      </c>
      <c r="P40" s="14">
        <f t="shared" si="5"/>
        <v>8.7629999999999999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1753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1.7529999999999999</v>
      </c>
      <c r="O41" s="5">
        <f t="shared" si="4"/>
        <v>0</v>
      </c>
      <c r="P41" s="14">
        <f t="shared" si="5"/>
        <v>1.7529999999999999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211625</v>
      </c>
      <c r="J47" s="5"/>
      <c r="K47" s="11" t="s">
        <v>7</v>
      </c>
      <c r="L47" s="22">
        <f>SUM(L10:L46)</f>
        <v>0.33027536231884058</v>
      </c>
      <c r="M47" s="22">
        <f>SUM(M10:M46)</f>
        <v>114.73283077578859</v>
      </c>
      <c r="N47" s="22">
        <f>SUM(N10:N46)</f>
        <v>96.561893861892599</v>
      </c>
      <c r="O47" s="22">
        <f>SUM(O10:O46)</f>
        <v>0</v>
      </c>
      <c r="P47" s="22">
        <f>SUM(P10:P46)</f>
        <v>211.625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9.7182765462722216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7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11.287192885070723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7">
        <f t="shared" si="16"/>
        <v>0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4">
        <f t="shared" si="10"/>
        <v>0</v>
      </c>
      <c r="G77" s="5"/>
      <c r="H77" s="12">
        <f t="shared" si="11"/>
        <v>13.031129609053862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7">
        <f t="shared" si="16"/>
        <v>0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4">
        <f t="shared" si="10"/>
        <v>0</v>
      </c>
      <c r="G78" s="5"/>
      <c r="H78" s="12">
        <f t="shared" si="11"/>
        <v>14.96158924992622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7">
        <f t="shared" si="16"/>
        <v>0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4">
        <f t="shared" si="10"/>
        <v>0</v>
      </c>
      <c r="G79" s="5"/>
      <c r="H79" s="12">
        <f t="shared" si="11"/>
        <v>17.090344271203467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7">
        <f t="shared" si="16"/>
        <v>0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4.7064239130434782</v>
      </c>
      <c r="C80" s="5">
        <f t="shared" si="7"/>
        <v>19.187728260869566</v>
      </c>
      <c r="D80" s="5">
        <f t="shared" si="8"/>
        <v>1.0860978260869565</v>
      </c>
      <c r="E80" s="5">
        <f t="shared" si="9"/>
        <v>0</v>
      </c>
      <c r="F80" s="14">
        <f t="shared" si="10"/>
        <v>24.980249999999998</v>
      </c>
      <c r="G80" s="5"/>
      <c r="H80" s="12">
        <f t="shared" si="11"/>
        <v>19.429432855153479</v>
      </c>
      <c r="I80" s="5">
        <f t="shared" si="12"/>
        <v>6.4170629758854005</v>
      </c>
      <c r="J80" s="5">
        <f t="shared" si="13"/>
        <v>26.161872132455862</v>
      </c>
      <c r="K80" s="5">
        <f t="shared" si="14"/>
        <v>1.4808606867427847</v>
      </c>
      <c r="L80" s="5">
        <f t="shared" si="15"/>
        <v>0</v>
      </c>
      <c r="M80" s="27">
        <f t="shared" si="16"/>
        <v>34.05979579508405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98.841485294117646</v>
      </c>
      <c r="D81" s="5">
        <f t="shared" si="8"/>
        <v>30.412764705882353</v>
      </c>
      <c r="E81" s="5">
        <f t="shared" si="9"/>
        <v>0</v>
      </c>
      <c r="F81" s="14">
        <f t="shared" si="10"/>
        <v>129.25425000000001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147.36531623437185</v>
      </c>
      <c r="K81" s="5">
        <f t="shared" si="14"/>
        <v>45.343174225960574</v>
      </c>
      <c r="L81" s="5">
        <f t="shared" si="15"/>
        <v>0</v>
      </c>
      <c r="M81" s="27">
        <f t="shared" si="16"/>
        <v>192.70849046033243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267.2715</v>
      </c>
      <c r="D82" s="5">
        <f t="shared" si="8"/>
        <v>0</v>
      </c>
      <c r="E82" s="5">
        <f t="shared" si="9"/>
        <v>0</v>
      </c>
      <c r="F82" s="14">
        <f t="shared" si="10"/>
        <v>267.2715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434.4356844285507</v>
      </c>
      <c r="K82" s="5">
        <f t="shared" si="14"/>
        <v>0</v>
      </c>
      <c r="L82" s="5">
        <f t="shared" si="15"/>
        <v>0</v>
      </c>
      <c r="M82" s="27">
        <f t="shared" si="16"/>
        <v>434.4356844285507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503.07075000000003</v>
      </c>
      <c r="D83" s="5">
        <f t="shared" si="8"/>
        <v>55.896750000000004</v>
      </c>
      <c r="E83" s="5">
        <f t="shared" si="9"/>
        <v>0</v>
      </c>
      <c r="F83" s="14">
        <f t="shared" si="10"/>
        <v>558.96750000000009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889.01337649415893</v>
      </c>
      <c r="K83" s="5">
        <f t="shared" si="14"/>
        <v>98.779264054906548</v>
      </c>
      <c r="L83" s="5">
        <f t="shared" si="15"/>
        <v>0</v>
      </c>
      <c r="M83" s="27">
        <f t="shared" si="16"/>
        <v>987.79264054906548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484.57022058823526</v>
      </c>
      <c r="D84" s="5">
        <f t="shared" si="8"/>
        <v>149.09852941176467</v>
      </c>
      <c r="E84" s="5">
        <f t="shared" si="9"/>
        <v>0</v>
      </c>
      <c r="F84" s="14">
        <f t="shared" si="10"/>
        <v>633.66874999999993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928.55487867236286</v>
      </c>
      <c r="K84" s="5">
        <f t="shared" si="14"/>
        <v>285.70919343765007</v>
      </c>
      <c r="L84" s="5">
        <f t="shared" si="15"/>
        <v>0</v>
      </c>
      <c r="M84" s="27">
        <f t="shared" si="16"/>
        <v>1214.2640721100129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305.78800000000001</v>
      </c>
      <c r="D85" s="5">
        <f t="shared" si="8"/>
        <v>611.57600000000002</v>
      </c>
      <c r="E85" s="5">
        <f t="shared" si="9"/>
        <v>0</v>
      </c>
      <c r="F85" s="14">
        <f t="shared" si="10"/>
        <v>917.36400000000003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633.83606631938551</v>
      </c>
      <c r="K85" s="5">
        <f t="shared" si="14"/>
        <v>1267.672132638771</v>
      </c>
      <c r="L85" s="5">
        <f t="shared" si="15"/>
        <v>0</v>
      </c>
      <c r="M85" s="27">
        <f t="shared" si="16"/>
        <v>1901.5081989581565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52.905750000000005</v>
      </c>
      <c r="D86" s="5">
        <f t="shared" si="8"/>
        <v>370.34025000000003</v>
      </c>
      <c r="E86" s="5">
        <f t="shared" si="9"/>
        <v>0</v>
      </c>
      <c r="F86" s="14">
        <f t="shared" si="10"/>
        <v>423.24600000000004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118.34823467645158</v>
      </c>
      <c r="K86" s="5">
        <f t="shared" si="14"/>
        <v>828.43764273516115</v>
      </c>
      <c r="L86" s="5">
        <f t="shared" si="15"/>
        <v>0</v>
      </c>
      <c r="M86" s="27">
        <f t="shared" si="16"/>
        <v>946.78587741161277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55.992375000000003</v>
      </c>
      <c r="D87" s="5">
        <f t="shared" si="8"/>
        <v>130.648875</v>
      </c>
      <c r="E87" s="5">
        <f t="shared" si="9"/>
        <v>0</v>
      </c>
      <c r="F87" s="14">
        <f t="shared" si="10"/>
        <v>186.64125000000001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134.87898346682206</v>
      </c>
      <c r="K87" s="5">
        <f t="shared" si="14"/>
        <v>314.71762808925143</v>
      </c>
      <c r="L87" s="5">
        <f t="shared" si="15"/>
        <v>0</v>
      </c>
      <c r="M87" s="27">
        <f t="shared" si="16"/>
        <v>449.59661155607353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53.308249999999994</v>
      </c>
      <c r="D88" s="5">
        <f t="shared" si="8"/>
        <v>106.61649999999999</v>
      </c>
      <c r="E88" s="5">
        <f t="shared" si="9"/>
        <v>0</v>
      </c>
      <c r="F88" s="14">
        <f t="shared" si="10"/>
        <v>159.92474999999999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137.99805164264583</v>
      </c>
      <c r="K88" s="5">
        <f t="shared" si="14"/>
        <v>275.99610328529167</v>
      </c>
      <c r="L88" s="5">
        <f t="shared" si="15"/>
        <v>0</v>
      </c>
      <c r="M88" s="27">
        <f t="shared" si="16"/>
        <v>413.99415492793753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164.30625000000001</v>
      </c>
      <c r="E89" s="5">
        <f t="shared" si="9"/>
        <v>0</v>
      </c>
      <c r="F89" s="14">
        <f t="shared" si="10"/>
        <v>164.30625000000001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456.19518048199808</v>
      </c>
      <c r="L89" s="5">
        <f t="shared" si="15"/>
        <v>0</v>
      </c>
      <c r="M89" s="27">
        <f t="shared" si="16"/>
        <v>456.19518048199808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33.745249999999999</v>
      </c>
      <c r="E90" s="5">
        <f t="shared" si="9"/>
        <v>0</v>
      </c>
      <c r="F90" s="14">
        <f t="shared" si="10"/>
        <v>33.745249999999999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100.30596712296</v>
      </c>
      <c r="L90" s="5">
        <f t="shared" si="15"/>
        <v>0</v>
      </c>
      <c r="M90" s="27">
        <f t="shared" si="16"/>
        <v>100.30596712296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4.7064239130434782</v>
      </c>
      <c r="C96" s="22">
        <f>SUM(C59:C90)</f>
        <v>1840.9360591432226</v>
      </c>
      <c r="D96" s="22">
        <f>SUM(D59:D90)</f>
        <v>1653.7272669437343</v>
      </c>
      <c r="E96" s="22">
        <f>SUM(E59:E90)</f>
        <v>0</v>
      </c>
      <c r="F96" s="22">
        <f>SUM(F59:F90)</f>
        <v>3499.3697500000003</v>
      </c>
      <c r="G96" s="14"/>
      <c r="H96" s="11" t="s">
        <v>7</v>
      </c>
      <c r="I96" s="22">
        <f>SUM(I59:I95)</f>
        <v>6.4170629758854005</v>
      </c>
      <c r="J96" s="22">
        <f>SUM(J59:J95)</f>
        <v>3450.5924640672056</v>
      </c>
      <c r="K96" s="22">
        <f>SUM(K59:K95)</f>
        <v>3674.6371467586932</v>
      </c>
      <c r="L96" s="22">
        <f>SUM(L59:L95)</f>
        <v>0</v>
      </c>
      <c r="M96" s="22">
        <f>SUM(M59:M95)</f>
        <v>7131.6466738017843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14.25</v>
      </c>
      <c r="C97" s="28">
        <f>IF(M47&gt;0,C96/M47,0)</f>
        <v>16.045416527208225</v>
      </c>
      <c r="D97" s="28">
        <f>IF(N47&gt;0,D96/N47,0)</f>
        <v>17.126085672149031</v>
      </c>
      <c r="E97" s="28">
        <f>IF(O47&gt;0,E96/O47,0)</f>
        <v>0</v>
      </c>
      <c r="F97" s="28">
        <f>IF(P47&gt;0,F96/P47,0)</f>
        <v>16.535710572947433</v>
      </c>
      <c r="G97" s="14"/>
      <c r="H97" s="9" t="s">
        <v>13</v>
      </c>
      <c r="I97" s="28">
        <f>IF(L47&gt;0,I96/L47,0)</f>
        <v>19.429432855153479</v>
      </c>
      <c r="J97" s="28">
        <f>IF(M47&gt;0,J96/M47,0)</f>
        <v>30.075022473823285</v>
      </c>
      <c r="K97" s="28">
        <f>IF(N47&gt;0,K96/N47,0)</f>
        <v>38.054733599305059</v>
      </c>
      <c r="L97" s="28">
        <f>IF(O47&gt;0,L96/O47,0)</f>
        <v>0</v>
      </c>
      <c r="M97" s="28">
        <f>IF(P47&gt;0,M96/P47,0)</f>
        <v>33.699452681874938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0.33027536231884058</v>
      </c>
      <c r="C109" s="31">
        <f>$B$97</f>
        <v>14.25</v>
      </c>
      <c r="D109" s="31">
        <f>$I$97</f>
        <v>19.429432855153479</v>
      </c>
      <c r="E109" s="32">
        <f>B109*D109</f>
        <v>6.4170629758854005</v>
      </c>
      <c r="F109" s="7">
        <f>B109/1000</f>
        <v>3.3027536231884056E-4</v>
      </c>
      <c r="G109" s="7">
        <f>E109/1000</f>
        <v>6.4170629758854006E-3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114.73283077578859</v>
      </c>
      <c r="C110" s="31">
        <f>$C$97</f>
        <v>16.045416527208225</v>
      </c>
      <c r="D110" s="31">
        <f>$J$97</f>
        <v>30.075022473823285</v>
      </c>
      <c r="E110" s="32">
        <f>B110*D110</f>
        <v>3450.5924640672056</v>
      </c>
      <c r="F110" s="7">
        <f>B110/1000</f>
        <v>0.11473283077578858</v>
      </c>
      <c r="G110" s="7">
        <f>E110/1000</f>
        <v>3.4505924640672054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96.561893861892599</v>
      </c>
      <c r="C111" s="31">
        <f>$D$97</f>
        <v>17.126085672149031</v>
      </c>
      <c r="D111" s="31">
        <f>$K$97</f>
        <v>38.054733599305059</v>
      </c>
      <c r="E111" s="32">
        <f>B111*D111</f>
        <v>3674.6371467586932</v>
      </c>
      <c r="F111" s="34">
        <f>B111/1000</f>
        <v>9.6561893861892595E-2</v>
      </c>
      <c r="G111" s="7">
        <f>E111/1000</f>
        <v>3.6746371467586934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211.62500000000003</v>
      </c>
      <c r="C113" s="31">
        <f>$F$97</f>
        <v>16.535710572947433</v>
      </c>
      <c r="D113" s="31">
        <f>$M$97</f>
        <v>33.699452681874938</v>
      </c>
      <c r="E113" s="32">
        <f>SUM(E109:E112)</f>
        <v>7131.6466738017843</v>
      </c>
      <c r="F113" s="7">
        <f>SUM(F109:F112)</f>
        <v>0.21162500000000001</v>
      </c>
      <c r="G113" s="7">
        <f>SUM(G109:G112)</f>
        <v>7.1316466738017841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7132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1.0000495434244538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0"/>
  <sheetViews>
    <sheetView topLeftCell="A91" zoomScaleNormal="10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49" t="s">
        <v>25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1055756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10594844</v>
      </c>
      <c r="J7" s="5"/>
      <c r="K7" s="12">
        <v>2.25</v>
      </c>
      <c r="L7" s="5">
        <f t="shared" ref="L7:L46" si="1">IF($F7&gt;0,($I7/1000)*(B7/$F7),0)</f>
        <v>10594.843999999999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10594.843999999999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31784533</v>
      </c>
      <c r="J8" s="5"/>
      <c r="K8" s="12">
        <v>2.75</v>
      </c>
      <c r="L8" s="5">
        <f t="shared" si="1"/>
        <v>31784.532999999999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31784.532999999999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27546595</v>
      </c>
      <c r="J9" s="5"/>
      <c r="K9" s="12">
        <v>3.25</v>
      </c>
      <c r="L9" s="5">
        <f t="shared" si="1"/>
        <v>27546.595000000001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27546.595000000001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16951751</v>
      </c>
      <c r="J10" s="5"/>
      <c r="K10" s="12">
        <v>3.75</v>
      </c>
      <c r="L10" s="5">
        <f t="shared" si="1"/>
        <v>16951.751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16951.751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10594844</v>
      </c>
      <c r="J11" s="5"/>
      <c r="K11" s="12">
        <v>4.25</v>
      </c>
      <c r="L11" s="5">
        <f t="shared" si="1"/>
        <v>10594.843999999999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10594.843999999999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19070720</v>
      </c>
      <c r="J12" s="5"/>
      <c r="K12" s="12">
        <v>4.75</v>
      </c>
      <c r="L12" s="5">
        <f t="shared" si="1"/>
        <v>19070.72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19070.72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2118969</v>
      </c>
      <c r="J13" s="5"/>
      <c r="K13" s="12">
        <v>5.25</v>
      </c>
      <c r="L13" s="5">
        <f t="shared" si="1"/>
        <v>2118.9690000000001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2118.9690000000001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8475875</v>
      </c>
      <c r="J14" s="5"/>
      <c r="K14" s="12">
        <v>5.75</v>
      </c>
      <c r="L14" s="5">
        <f t="shared" si="1"/>
        <v>8475.875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8475.875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2118969</v>
      </c>
      <c r="J15" s="5"/>
      <c r="K15" s="12">
        <v>6.25</v>
      </c>
      <c r="L15" s="5">
        <f t="shared" si="1"/>
        <v>2118.9690000000001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2118.9690000000001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4237938</v>
      </c>
      <c r="J16" s="5"/>
      <c r="K16" s="12">
        <v>6.75</v>
      </c>
      <c r="L16" s="5">
        <f t="shared" si="1"/>
        <v>4237.9380000000001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4237.9380000000001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8475875</v>
      </c>
      <c r="J17" s="5"/>
      <c r="K17" s="12">
        <v>7.25</v>
      </c>
      <c r="L17" s="5">
        <f t="shared" si="1"/>
        <v>8475.875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8475.875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10594844</v>
      </c>
      <c r="J18" s="7"/>
      <c r="K18" s="12">
        <v>7.75</v>
      </c>
      <c r="L18" s="5">
        <f t="shared" si="1"/>
        <v>10594.843999999999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10594.843999999999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8">
        <v>2118969</v>
      </c>
      <c r="J19" s="7"/>
      <c r="K19" s="12">
        <v>8.25</v>
      </c>
      <c r="L19" s="5">
        <f t="shared" si="1"/>
        <v>1412.646</v>
      </c>
      <c r="M19" s="5">
        <f t="shared" si="2"/>
        <v>706.32299999999998</v>
      </c>
      <c r="N19" s="5">
        <f t="shared" si="3"/>
        <v>0</v>
      </c>
      <c r="O19" s="5">
        <f t="shared" si="4"/>
        <v>0</v>
      </c>
      <c r="P19" s="14">
        <f t="shared" si="5"/>
        <v>2118.9690000000001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8">
        <v>10594844</v>
      </c>
      <c r="J20" s="7"/>
      <c r="K20" s="12">
        <v>8.75</v>
      </c>
      <c r="L20" s="5">
        <f t="shared" si="1"/>
        <v>9270.4884999999995</v>
      </c>
      <c r="M20" s="5">
        <f t="shared" si="2"/>
        <v>1324.3554999999999</v>
      </c>
      <c r="N20" s="5">
        <f t="shared" si="3"/>
        <v>0</v>
      </c>
      <c r="O20" s="5">
        <f t="shared" si="4"/>
        <v>0</v>
      </c>
      <c r="P20" s="14">
        <f t="shared" si="5"/>
        <v>10594.843999999999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0</v>
      </c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0</v>
      </c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10594844</v>
      </c>
      <c r="J28" s="7"/>
      <c r="K28" s="12">
        <v>12.75</v>
      </c>
      <c r="L28" s="5">
        <f t="shared" si="1"/>
        <v>4578.0190123456787</v>
      </c>
      <c r="M28" s="5">
        <f t="shared" si="2"/>
        <v>6016.8249876543205</v>
      </c>
      <c r="N28" s="5">
        <f t="shared" si="3"/>
        <v>0</v>
      </c>
      <c r="O28" s="5">
        <f t="shared" si="4"/>
        <v>0</v>
      </c>
      <c r="P28" s="14">
        <f t="shared" si="5"/>
        <v>10594.843999999999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14832782</v>
      </c>
      <c r="J29" s="7"/>
      <c r="K29" s="12">
        <v>13.25</v>
      </c>
      <c r="L29" s="5">
        <f t="shared" si="1"/>
        <v>5642.9061956521737</v>
      </c>
      <c r="M29" s="5">
        <f t="shared" si="2"/>
        <v>8867.4240217391307</v>
      </c>
      <c r="N29" s="5">
        <f t="shared" si="3"/>
        <v>322.45178260869562</v>
      </c>
      <c r="O29" s="5">
        <f t="shared" si="4"/>
        <v>0</v>
      </c>
      <c r="P29" s="14">
        <f t="shared" si="5"/>
        <v>14832.781999999999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8475875</v>
      </c>
      <c r="J30" s="7"/>
      <c r="K30" s="12">
        <v>13.75</v>
      </c>
      <c r="L30" s="5">
        <f t="shared" si="1"/>
        <v>1834.9832474226805</v>
      </c>
      <c r="M30" s="5">
        <f t="shared" si="2"/>
        <v>6378.7512886597933</v>
      </c>
      <c r="N30" s="5">
        <f t="shared" si="3"/>
        <v>262.14046391752578</v>
      </c>
      <c r="O30" s="5">
        <f t="shared" si="4"/>
        <v>0</v>
      </c>
      <c r="P30" s="14">
        <f t="shared" si="5"/>
        <v>8475.8749999999982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12713813</v>
      </c>
      <c r="J31" s="7"/>
      <c r="K31" s="12">
        <v>14.25</v>
      </c>
      <c r="L31" s="5">
        <f t="shared" si="1"/>
        <v>2395.3560724637682</v>
      </c>
      <c r="M31" s="5">
        <f t="shared" si="2"/>
        <v>9765.6824492753622</v>
      </c>
      <c r="N31" s="5">
        <f t="shared" si="3"/>
        <v>552.7744782608695</v>
      </c>
      <c r="O31" s="5">
        <f t="shared" si="4"/>
        <v>0</v>
      </c>
      <c r="P31" s="14">
        <f t="shared" si="5"/>
        <v>12713.813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6356907</v>
      </c>
      <c r="J32" s="7"/>
      <c r="K32" s="12">
        <v>14.75</v>
      </c>
      <c r="L32" s="5">
        <f t="shared" si="1"/>
        <v>0</v>
      </c>
      <c r="M32" s="5">
        <f t="shared" si="2"/>
        <v>4861.1641764705882</v>
      </c>
      <c r="N32" s="5">
        <f t="shared" si="3"/>
        <v>1495.7428235294117</v>
      </c>
      <c r="O32" s="5">
        <f t="shared" si="4"/>
        <v>0</v>
      </c>
      <c r="P32" s="14">
        <f t="shared" si="5"/>
        <v>6356.9070000000002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2118969</v>
      </c>
      <c r="J33" s="7"/>
      <c r="K33" s="12">
        <v>15.25</v>
      </c>
      <c r="L33" s="5">
        <f t="shared" si="1"/>
        <v>0</v>
      </c>
      <c r="M33" s="5">
        <f t="shared" si="2"/>
        <v>2118.9690000000001</v>
      </c>
      <c r="N33" s="5">
        <f t="shared" si="3"/>
        <v>0</v>
      </c>
      <c r="O33" s="5">
        <f t="shared" si="4"/>
        <v>0</v>
      </c>
      <c r="P33" s="14">
        <f t="shared" si="5"/>
        <v>2118.9690000000001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150446788</v>
      </c>
      <c r="J47" s="5"/>
      <c r="K47" s="11" t="s">
        <v>7</v>
      </c>
      <c r="L47" s="22">
        <f>SUM(L10:L46)</f>
        <v>107774.1840278843</v>
      </c>
      <c r="M47" s="22">
        <f>SUM(M10:M46)</f>
        <v>40039.494423799188</v>
      </c>
      <c r="N47" s="22">
        <f>SUM(N10:N46)</f>
        <v>2633.1095483165027</v>
      </c>
      <c r="O47" s="22">
        <f>SUM(O10:O46)</f>
        <v>0</v>
      </c>
      <c r="P47" s="22">
        <f>SUM(P10:P46)</f>
        <v>150446.788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23838.398999999998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23838.398999999998</v>
      </c>
      <c r="G56" s="5"/>
      <c r="H56" s="12">
        <f t="shared" ref="H56:H95" si="11">$I$53*((A56)^$K$53)</f>
        <v>2.5676367868540391E-2</v>
      </c>
      <c r="I56" s="5">
        <f t="shared" ref="I56:I95" si="12">L7*$H56</f>
        <v>272.03711205379796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272.03711205379796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87407.465750000003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87407.465750000003</v>
      </c>
      <c r="G57" s="5"/>
      <c r="H57" s="12">
        <f t="shared" si="11"/>
        <v>5.2785988153482281E-2</v>
      </c>
      <c r="I57" s="5">
        <f t="shared" si="12"/>
        <v>1677.7779824019667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1677.7779824019667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89526.433749999997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89526.433749999997</v>
      </c>
      <c r="G58" s="5"/>
      <c r="H58" s="12">
        <f t="shared" si="11"/>
        <v>9.6177185790603123E-2</v>
      </c>
      <c r="I58" s="5">
        <f t="shared" si="12"/>
        <v>2649.3539852134991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2649.3539852134991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63569.066250000003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63569.066250000003</v>
      </c>
      <c r="G59" s="5"/>
      <c r="H59" s="12">
        <f t="shared" si="11"/>
        <v>0.16079247708041947</v>
      </c>
      <c r="I59" s="5">
        <f t="shared" si="12"/>
        <v>2725.7140341404779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2725.7140341404779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45028.087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45028.087</v>
      </c>
      <c r="G60" s="5"/>
      <c r="H60" s="12">
        <f t="shared" si="11"/>
        <v>0.25204729766797518</v>
      </c>
      <c r="I60" s="5">
        <f t="shared" si="12"/>
        <v>2670.4017994137607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2670.4017994137607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90585.920000000013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90585.920000000013</v>
      </c>
      <c r="G61" s="5"/>
      <c r="H61" s="12">
        <f t="shared" si="11"/>
        <v>0.37580288073877732</v>
      </c>
      <c r="I61" s="5">
        <f t="shared" si="12"/>
        <v>7166.8315137626159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7166.8315137626159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11124.58725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11124.58725</v>
      </c>
      <c r="G62" s="5"/>
      <c r="H62" s="12">
        <f t="shared" si="11"/>
        <v>0.53834386475583407</v>
      </c>
      <c r="I62" s="5">
        <f t="shared" si="12"/>
        <v>1140.7339607578049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1140.7339607578049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48736.28125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48736.28125</v>
      </c>
      <c r="G63" s="5"/>
      <c r="H63" s="12">
        <f t="shared" si="11"/>
        <v>0.74635936992112739</v>
      </c>
      <c r="I63" s="5">
        <f t="shared" si="12"/>
        <v>6326.0487245302356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6326.0487245302356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13243.55625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13243.55625</v>
      </c>
      <c r="G64" s="5"/>
      <c r="H64" s="12">
        <f t="shared" si="11"/>
        <v>1.0069267124551029</v>
      </c>
      <c r="I64" s="5">
        <f t="shared" si="12"/>
        <v>2133.6464889642771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2133.6464889642771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28606.0815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28606.0815</v>
      </c>
      <c r="G65" s="5"/>
      <c r="H65" s="12">
        <f t="shared" si="11"/>
        <v>1.3274971827924829</v>
      </c>
      <c r="I65" s="5">
        <f t="shared" si="12"/>
        <v>5625.8507558492092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5625.8507558492092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61450.09375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61450.09375</v>
      </c>
      <c r="G66" s="5"/>
      <c r="H66" s="12">
        <f t="shared" si="11"/>
        <v>1.7158834762846895</v>
      </c>
      <c r="I66" s="5">
        <f t="shared" si="12"/>
        <v>14543.613859554493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14543.613859554493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82110.040999999997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82110.040999999997</v>
      </c>
      <c r="G67" s="5"/>
      <c r="H67" s="12">
        <f t="shared" si="11"/>
        <v>2.1802484724256868</v>
      </c>
      <c r="I67" s="5">
        <f t="shared" si="12"/>
        <v>23099.392446588452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23099.392446588452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11654.3295</v>
      </c>
      <c r="C68" s="5">
        <f t="shared" si="7"/>
        <v>5827.1647499999999</v>
      </c>
      <c r="D68" s="5">
        <f t="shared" si="8"/>
        <v>0</v>
      </c>
      <c r="E68" s="5">
        <f t="shared" si="9"/>
        <v>0</v>
      </c>
      <c r="F68" s="14">
        <f t="shared" si="10"/>
        <v>17481.49425</v>
      </c>
      <c r="G68" s="5"/>
      <c r="H68" s="12">
        <f t="shared" si="11"/>
        <v>2.7290951322800345</v>
      </c>
      <c r="I68" s="5">
        <f t="shared" si="12"/>
        <v>3855.2453222348618</v>
      </c>
      <c r="J68" s="5">
        <f t="shared" si="13"/>
        <v>1927.6226611174309</v>
      </c>
      <c r="K68" s="5">
        <f t="shared" si="14"/>
        <v>0</v>
      </c>
      <c r="L68" s="5">
        <f t="shared" si="15"/>
        <v>0</v>
      </c>
      <c r="M68" s="27">
        <f t="shared" si="16"/>
        <v>5782.8679833522929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81116.774374999994</v>
      </c>
      <c r="C69" s="5">
        <f t="shared" si="7"/>
        <v>11588.110624999999</v>
      </c>
      <c r="D69" s="5">
        <f t="shared" si="8"/>
        <v>0</v>
      </c>
      <c r="E69" s="5">
        <f t="shared" si="9"/>
        <v>0</v>
      </c>
      <c r="F69" s="14">
        <f t="shared" si="10"/>
        <v>92704.884999999995</v>
      </c>
      <c r="G69" s="5"/>
      <c r="H69" s="12">
        <f t="shared" si="11"/>
        <v>3.3712573358631186</v>
      </c>
      <c r="I69" s="5">
        <f t="shared" si="12"/>
        <v>31253.202362659678</v>
      </c>
      <c r="J69" s="5">
        <f t="shared" si="13"/>
        <v>4464.7431946656679</v>
      </c>
      <c r="K69" s="5">
        <f t="shared" si="14"/>
        <v>0</v>
      </c>
      <c r="L69" s="5">
        <f t="shared" si="15"/>
        <v>0</v>
      </c>
      <c r="M69" s="27">
        <f t="shared" si="16"/>
        <v>35717.945557325344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9.7182765462722216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7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11.287192885070723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7">
        <f t="shared" si="16"/>
        <v>0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58369.742407407401</v>
      </c>
      <c r="C77" s="5">
        <f t="shared" si="7"/>
        <v>76714.518592592591</v>
      </c>
      <c r="D77" s="5">
        <f t="shared" si="8"/>
        <v>0</v>
      </c>
      <c r="E77" s="5">
        <f t="shared" si="9"/>
        <v>0</v>
      </c>
      <c r="F77" s="14">
        <f t="shared" si="10"/>
        <v>135084.261</v>
      </c>
      <c r="G77" s="5"/>
      <c r="H77" s="12">
        <f t="shared" si="11"/>
        <v>13.031129609053862</v>
      </c>
      <c r="I77" s="5">
        <f t="shared" si="12"/>
        <v>59656.759102589291</v>
      </c>
      <c r="J77" s="5">
        <f t="shared" si="13"/>
        <v>78406.026249117349</v>
      </c>
      <c r="K77" s="5">
        <f t="shared" si="14"/>
        <v>0</v>
      </c>
      <c r="L77" s="5">
        <f t="shared" si="15"/>
        <v>0</v>
      </c>
      <c r="M77" s="27">
        <f t="shared" si="16"/>
        <v>138062.78535170664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74768.507092391301</v>
      </c>
      <c r="C78" s="5">
        <f t="shared" si="7"/>
        <v>117493.36828804348</v>
      </c>
      <c r="D78" s="5">
        <f t="shared" si="8"/>
        <v>4272.4861195652175</v>
      </c>
      <c r="E78" s="5">
        <f t="shared" si="9"/>
        <v>0</v>
      </c>
      <c r="F78" s="14">
        <f t="shared" si="10"/>
        <v>196534.3615</v>
      </c>
      <c r="G78" s="5"/>
      <c r="H78" s="12">
        <f t="shared" si="11"/>
        <v>14.96158924992622</v>
      </c>
      <c r="I78" s="5">
        <f t="shared" si="12"/>
        <v>84426.844675211629</v>
      </c>
      <c r="J78" s="5">
        <f t="shared" si="13"/>
        <v>132670.75591818971</v>
      </c>
      <c r="K78" s="5">
        <f t="shared" si="14"/>
        <v>4824.3911242978065</v>
      </c>
      <c r="L78" s="5">
        <f t="shared" si="15"/>
        <v>0</v>
      </c>
      <c r="M78" s="27">
        <f t="shared" si="16"/>
        <v>221921.99171769916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25231.019652061856</v>
      </c>
      <c r="C79" s="5">
        <f t="shared" si="7"/>
        <v>87707.830219072159</v>
      </c>
      <c r="D79" s="5">
        <f t="shared" si="8"/>
        <v>3604.4313788659792</v>
      </c>
      <c r="E79" s="5">
        <f t="shared" si="9"/>
        <v>0</v>
      </c>
      <c r="F79" s="14">
        <f t="shared" si="10"/>
        <v>116543.28124999999</v>
      </c>
      <c r="G79" s="5"/>
      <c r="H79" s="12">
        <f t="shared" si="11"/>
        <v>17.090344271203467</v>
      </c>
      <c r="I79" s="5">
        <f t="shared" si="12"/>
        <v>31360.495430344541</v>
      </c>
      <c r="J79" s="5">
        <f t="shared" si="13"/>
        <v>109015.05554357862</v>
      </c>
      <c r="K79" s="5">
        <f t="shared" si="14"/>
        <v>4480.0707757635055</v>
      </c>
      <c r="L79" s="5">
        <f t="shared" si="15"/>
        <v>0</v>
      </c>
      <c r="M79" s="27">
        <f t="shared" si="16"/>
        <v>144855.62174968669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34133.824032608696</v>
      </c>
      <c r="C80" s="5">
        <f t="shared" si="7"/>
        <v>139160.97490217391</v>
      </c>
      <c r="D80" s="5">
        <f t="shared" si="8"/>
        <v>7877.0363152173904</v>
      </c>
      <c r="E80" s="5">
        <f t="shared" si="9"/>
        <v>0</v>
      </c>
      <c r="F80" s="14">
        <f t="shared" si="10"/>
        <v>181171.83525</v>
      </c>
      <c r="G80" s="5"/>
      <c r="H80" s="12">
        <f t="shared" si="11"/>
        <v>19.429432855153479</v>
      </c>
      <c r="I80" s="5">
        <f t="shared" si="12"/>
        <v>46540.409974118935</v>
      </c>
      <c r="J80" s="5">
        <f t="shared" si="13"/>
        <v>189741.67143294643</v>
      </c>
      <c r="K80" s="5">
        <f t="shared" si="14"/>
        <v>10740.094609412061</v>
      </c>
      <c r="L80" s="5">
        <f t="shared" si="15"/>
        <v>0</v>
      </c>
      <c r="M80" s="27">
        <f t="shared" si="16"/>
        <v>247022.17601647743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71702.171602941176</v>
      </c>
      <c r="D81" s="5">
        <f t="shared" si="8"/>
        <v>22062.206647058822</v>
      </c>
      <c r="E81" s="5">
        <f t="shared" si="9"/>
        <v>0</v>
      </c>
      <c r="F81" s="14">
        <f t="shared" si="10"/>
        <v>93764.378249999994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106902.61443883284</v>
      </c>
      <c r="K81" s="5">
        <f t="shared" si="14"/>
        <v>32893.112135025483</v>
      </c>
      <c r="L81" s="5">
        <f t="shared" si="15"/>
        <v>0</v>
      </c>
      <c r="M81" s="27">
        <f t="shared" si="16"/>
        <v>139795.72657385832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32314.277249999999</v>
      </c>
      <c r="D82" s="5">
        <f t="shared" si="8"/>
        <v>0</v>
      </c>
      <c r="E82" s="5">
        <f t="shared" si="9"/>
        <v>0</v>
      </c>
      <c r="F82" s="14">
        <f t="shared" si="10"/>
        <v>32314.277249999999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52525.148225372686</v>
      </c>
      <c r="K82" s="5">
        <f t="shared" si="14"/>
        <v>0</v>
      </c>
      <c r="L82" s="5">
        <f t="shared" si="15"/>
        <v>0</v>
      </c>
      <c r="M82" s="27">
        <f t="shared" si="16"/>
        <v>52525.148225372686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729727.91130946914</v>
      </c>
      <c r="C96" s="22">
        <f>SUM(C59:C90)</f>
        <v>542508.41622982337</v>
      </c>
      <c r="D96" s="22">
        <f>SUM(D59:D90)</f>
        <v>37816.160460707411</v>
      </c>
      <c r="E96" s="22">
        <f>SUM(E59:E90)</f>
        <v>0</v>
      </c>
      <c r="F96" s="22">
        <f>SUM(F59:F90)</f>
        <v>1310052.4880000001</v>
      </c>
      <c r="G96" s="14"/>
      <c r="H96" s="11" t="s">
        <v>7</v>
      </c>
      <c r="I96" s="22">
        <f>SUM(I59:I95)</f>
        <v>322525.19045072026</v>
      </c>
      <c r="J96" s="22">
        <f>SUM(J59:J95)</f>
        <v>675653.63766382076</v>
      </c>
      <c r="K96" s="22">
        <f>SUM(K59:K95)</f>
        <v>52937.668644498859</v>
      </c>
      <c r="L96" s="22">
        <f>SUM(L59:L95)</f>
        <v>0</v>
      </c>
      <c r="M96" s="22">
        <f>SUM(M59:M95)</f>
        <v>1051116.4967590398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6.7708971113218306</v>
      </c>
      <c r="C97" s="28">
        <f>IF(M47&gt;0,C96/M47,0)</f>
        <v>13.549332328915728</v>
      </c>
      <c r="D97" s="28">
        <f>IF(N47&gt;0,D96/N47,0)</f>
        <v>14.361787752008055</v>
      </c>
      <c r="E97" s="28">
        <f>IF(O47&gt;0,E96/O47,0)</f>
        <v>0</v>
      </c>
      <c r="F97" s="28">
        <f>IF(P47&gt;0,F96/P47,0)</f>
        <v>8.7077464757838499</v>
      </c>
      <c r="G97" s="14"/>
      <c r="H97" s="9" t="s">
        <v>13</v>
      </c>
      <c r="I97" s="28">
        <f>IF(L47&gt;0,I96/L47,0)</f>
        <v>2.9926015525877112</v>
      </c>
      <c r="J97" s="28">
        <f>IF(M47&gt;0,J96/M47,0)</f>
        <v>16.874679547956955</v>
      </c>
      <c r="K97" s="28">
        <f>IF(N47&gt;0,K96/N47,0)</f>
        <v>20.10462066735694</v>
      </c>
      <c r="L97" s="28">
        <f>IF(O47&gt;0,L96/O47,0)</f>
        <v>0</v>
      </c>
      <c r="M97" s="28">
        <f>IF(P47&gt;0,M96/P47,0)</f>
        <v>6.9866330197693536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107774.1840278843</v>
      </c>
      <c r="C109" s="31">
        <f>$B$97</f>
        <v>6.7708971113218306</v>
      </c>
      <c r="D109" s="31">
        <f>$I$97</f>
        <v>2.9926015525877112</v>
      </c>
      <c r="E109" s="32">
        <f>B109*D109</f>
        <v>322525.19045072026</v>
      </c>
      <c r="F109" s="7">
        <f>B109/1000</f>
        <v>107.7741840278843</v>
      </c>
      <c r="G109" s="7">
        <f>E109/1000</f>
        <v>322.52519045072023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40039.494423799188</v>
      </c>
      <c r="C110" s="31">
        <f>$C$97</f>
        <v>13.549332328915728</v>
      </c>
      <c r="D110" s="31">
        <f>$J$97</f>
        <v>16.874679547956955</v>
      </c>
      <c r="E110" s="32">
        <f>B110*D110</f>
        <v>675653.63766382064</v>
      </c>
      <c r="F110" s="7">
        <f>B110/1000</f>
        <v>40.039494423799191</v>
      </c>
      <c r="G110" s="7">
        <f>E110/1000</f>
        <v>675.65363766382063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2633.1095483165027</v>
      </c>
      <c r="C111" s="31">
        <f>$D$97</f>
        <v>14.361787752008055</v>
      </c>
      <c r="D111" s="31">
        <f>$K$97</f>
        <v>20.10462066735694</v>
      </c>
      <c r="E111" s="32">
        <f>B111*D111</f>
        <v>52937.668644498859</v>
      </c>
      <c r="F111" s="33">
        <f>B111/1000</f>
        <v>2.6331095483165026</v>
      </c>
      <c r="G111" s="7">
        <f>E111/1000</f>
        <v>52.937668644498856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150446.788</v>
      </c>
      <c r="C113" s="31">
        <f>$F$97</f>
        <v>8.7077464757838499</v>
      </c>
      <c r="D113" s="31">
        <f>$M$97</f>
        <v>6.9866330197693536</v>
      </c>
      <c r="E113" s="32">
        <f>SUM(E109:E112)</f>
        <v>1051116.4967590398</v>
      </c>
      <c r="F113" s="7">
        <f>SUM(F109:F112)</f>
        <v>150.446788</v>
      </c>
      <c r="G113" s="7">
        <f>SUM(G109:G112)</f>
        <v>1051.1164967590398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1055756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1.0044138811019192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6"/>
      <c r="G129" s="38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0"/>
  <sheetViews>
    <sheetView topLeftCell="A79" zoomScaleNormal="10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49" t="s">
        <v>26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58339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8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29218</v>
      </c>
      <c r="J26" s="7"/>
      <c r="K26" s="12">
        <v>11.75</v>
      </c>
      <c r="L26" s="5">
        <f t="shared" si="1"/>
        <v>15.6525</v>
      </c>
      <c r="M26" s="5">
        <f t="shared" si="2"/>
        <v>13.5655</v>
      </c>
      <c r="N26" s="5">
        <f t="shared" si="3"/>
        <v>0</v>
      </c>
      <c r="O26" s="5">
        <f t="shared" si="4"/>
        <v>0</v>
      </c>
      <c r="P26" s="14">
        <f t="shared" si="5"/>
        <v>29.218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29218</v>
      </c>
      <c r="J27" s="7"/>
      <c r="K27" s="12">
        <v>12.25</v>
      </c>
      <c r="L27" s="5">
        <f t="shared" si="1"/>
        <v>16.695999999999998</v>
      </c>
      <c r="M27" s="5">
        <f t="shared" si="2"/>
        <v>12.000249999999999</v>
      </c>
      <c r="N27" s="5">
        <f t="shared" si="3"/>
        <v>0.52174999999999994</v>
      </c>
      <c r="O27" s="5">
        <f t="shared" si="4"/>
        <v>0</v>
      </c>
      <c r="P27" s="14">
        <f t="shared" si="5"/>
        <v>29.218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235135</v>
      </c>
      <c r="J28" s="7"/>
      <c r="K28" s="12">
        <v>12.75</v>
      </c>
      <c r="L28" s="5">
        <f t="shared" si="1"/>
        <v>101.60154320987654</v>
      </c>
      <c r="M28" s="5">
        <f t="shared" si="2"/>
        <v>133.53345679012344</v>
      </c>
      <c r="N28" s="5">
        <f t="shared" si="3"/>
        <v>0</v>
      </c>
      <c r="O28" s="5">
        <f t="shared" si="4"/>
        <v>0</v>
      </c>
      <c r="P28" s="14">
        <f t="shared" si="5"/>
        <v>235.13499999999999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822973</v>
      </c>
      <c r="J29" s="7"/>
      <c r="K29" s="12">
        <v>13.25</v>
      </c>
      <c r="L29" s="5">
        <f t="shared" si="1"/>
        <v>313.08755434782609</v>
      </c>
      <c r="M29" s="5">
        <f t="shared" si="2"/>
        <v>491.99472826086952</v>
      </c>
      <c r="N29" s="5">
        <f t="shared" si="3"/>
        <v>17.890717391304346</v>
      </c>
      <c r="O29" s="5">
        <f t="shared" si="4"/>
        <v>0</v>
      </c>
      <c r="P29" s="14">
        <f t="shared" si="5"/>
        <v>822.97299999999984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1234808</v>
      </c>
      <c r="J30" s="7"/>
      <c r="K30" s="12">
        <v>13.75</v>
      </c>
      <c r="L30" s="5">
        <f t="shared" si="1"/>
        <v>267.32956701030929</v>
      </c>
      <c r="M30" s="5">
        <f t="shared" si="2"/>
        <v>929.28849484536079</v>
      </c>
      <c r="N30" s="5">
        <f t="shared" si="3"/>
        <v>38.189938144329901</v>
      </c>
      <c r="O30" s="5">
        <f t="shared" si="4"/>
        <v>0</v>
      </c>
      <c r="P30" s="14">
        <f t="shared" si="5"/>
        <v>1234.808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822973</v>
      </c>
      <c r="J31" s="7"/>
      <c r="K31" s="12">
        <v>14.25</v>
      </c>
      <c r="L31" s="5">
        <f t="shared" si="1"/>
        <v>155.052884057971</v>
      </c>
      <c r="M31" s="5">
        <f t="shared" si="2"/>
        <v>632.13868115942023</v>
      </c>
      <c r="N31" s="5">
        <f t="shared" si="3"/>
        <v>35.781434782608692</v>
      </c>
      <c r="O31" s="5">
        <f t="shared" si="4"/>
        <v>0</v>
      </c>
      <c r="P31" s="14">
        <f t="shared" si="5"/>
        <v>822.97299999999996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205917</v>
      </c>
      <c r="J32" s="7"/>
      <c r="K32" s="12">
        <v>14.75</v>
      </c>
      <c r="L32" s="5">
        <f t="shared" si="1"/>
        <v>0</v>
      </c>
      <c r="M32" s="5">
        <f t="shared" si="2"/>
        <v>157.46594117647058</v>
      </c>
      <c r="N32" s="5">
        <f t="shared" si="3"/>
        <v>48.451058823529408</v>
      </c>
      <c r="O32" s="5">
        <f t="shared" si="4"/>
        <v>0</v>
      </c>
      <c r="P32" s="14">
        <f t="shared" si="5"/>
        <v>205.91699999999997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29218</v>
      </c>
      <c r="J33" s="7"/>
      <c r="K33" s="12">
        <v>15.25</v>
      </c>
      <c r="L33" s="5">
        <f t="shared" si="1"/>
        <v>0</v>
      </c>
      <c r="M33" s="5">
        <f t="shared" si="2"/>
        <v>29.218</v>
      </c>
      <c r="N33" s="5">
        <f t="shared" si="3"/>
        <v>0</v>
      </c>
      <c r="O33" s="5">
        <f t="shared" si="4"/>
        <v>0</v>
      </c>
      <c r="P33" s="14">
        <f t="shared" si="5"/>
        <v>29.218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3409460</v>
      </c>
      <c r="J47" s="5"/>
      <c r="K47" s="11" t="s">
        <v>7</v>
      </c>
      <c r="L47" s="22">
        <f>SUM(L10:L46)</f>
        <v>869.42004862598299</v>
      </c>
      <c r="M47" s="22">
        <f>SUM(M10:M46)</f>
        <v>2399.2050522322443</v>
      </c>
      <c r="N47" s="22">
        <f>SUM(N10:N46)</f>
        <v>140.83489914177233</v>
      </c>
      <c r="O47" s="22">
        <f>SUM(O10:O46)</f>
        <v>0</v>
      </c>
      <c r="P47" s="22">
        <f>SUM(P10:P46)</f>
        <v>3409.4599999999996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183.916875</v>
      </c>
      <c r="C75" s="5">
        <f t="shared" si="7"/>
        <v>159.39462499999999</v>
      </c>
      <c r="D75" s="5">
        <f t="shared" si="8"/>
        <v>0</v>
      </c>
      <c r="E75" s="5">
        <f t="shared" si="9"/>
        <v>0</v>
      </c>
      <c r="F75" s="14">
        <f t="shared" si="10"/>
        <v>343.31150000000002</v>
      </c>
      <c r="G75" s="5"/>
      <c r="H75" s="12">
        <f t="shared" si="11"/>
        <v>9.7182765462722216</v>
      </c>
      <c r="I75" s="5">
        <f t="shared" si="12"/>
        <v>152.11532364052596</v>
      </c>
      <c r="J75" s="5">
        <f t="shared" si="13"/>
        <v>131.83328048845581</v>
      </c>
      <c r="K75" s="5">
        <f t="shared" si="14"/>
        <v>0</v>
      </c>
      <c r="L75" s="5">
        <f t="shared" si="15"/>
        <v>0</v>
      </c>
      <c r="M75" s="27">
        <f t="shared" si="16"/>
        <v>283.94860412898174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204.52599999999998</v>
      </c>
      <c r="C76" s="5">
        <f t="shared" si="7"/>
        <v>147.0030625</v>
      </c>
      <c r="D76" s="5">
        <f t="shared" si="8"/>
        <v>6.3914374999999994</v>
      </c>
      <c r="E76" s="5">
        <f t="shared" si="9"/>
        <v>0</v>
      </c>
      <c r="F76" s="14">
        <f t="shared" si="10"/>
        <v>357.9205</v>
      </c>
      <c r="G76" s="5"/>
      <c r="H76" s="12">
        <f t="shared" si="11"/>
        <v>11.287192885070723</v>
      </c>
      <c r="I76" s="5">
        <f t="shared" si="12"/>
        <v>188.45097240914077</v>
      </c>
      <c r="J76" s="5">
        <f t="shared" si="13"/>
        <v>135.44913641906993</v>
      </c>
      <c r="K76" s="5">
        <f t="shared" si="14"/>
        <v>5.8890928877856492</v>
      </c>
      <c r="L76" s="5">
        <f t="shared" si="15"/>
        <v>0</v>
      </c>
      <c r="M76" s="27">
        <f t="shared" si="16"/>
        <v>329.78920171599634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1295.419675925926</v>
      </c>
      <c r="C77" s="5">
        <f t="shared" si="7"/>
        <v>1702.5515740740739</v>
      </c>
      <c r="D77" s="5">
        <f t="shared" si="8"/>
        <v>0</v>
      </c>
      <c r="E77" s="5">
        <f t="shared" si="9"/>
        <v>0</v>
      </c>
      <c r="F77" s="14">
        <f t="shared" si="10"/>
        <v>2997.9712499999996</v>
      </c>
      <c r="G77" s="5"/>
      <c r="H77" s="12">
        <f t="shared" si="11"/>
        <v>13.031129609053862</v>
      </c>
      <c r="I77" s="5">
        <f t="shared" si="12"/>
        <v>1323.9828780477874</v>
      </c>
      <c r="J77" s="5">
        <f t="shared" si="13"/>
        <v>1740.0917825770919</v>
      </c>
      <c r="K77" s="5">
        <f t="shared" si="14"/>
        <v>0</v>
      </c>
      <c r="L77" s="5">
        <f t="shared" si="15"/>
        <v>0</v>
      </c>
      <c r="M77" s="27">
        <f t="shared" si="16"/>
        <v>3064.0746606248795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4148.4100951086957</v>
      </c>
      <c r="C78" s="5">
        <f t="shared" si="7"/>
        <v>6518.9301494565216</v>
      </c>
      <c r="D78" s="5">
        <f t="shared" si="8"/>
        <v>237.05200543478259</v>
      </c>
      <c r="E78" s="5">
        <f t="shared" si="9"/>
        <v>0</v>
      </c>
      <c r="F78" s="14">
        <f t="shared" si="10"/>
        <v>10904.392250000001</v>
      </c>
      <c r="G78" s="5"/>
      <c r="H78" s="12">
        <f t="shared" si="11"/>
        <v>14.96158924992622</v>
      </c>
      <c r="I78" s="5">
        <f t="shared" si="12"/>
        <v>4684.287387416126</v>
      </c>
      <c r="J78" s="5">
        <f t="shared" si="13"/>
        <v>7361.023037368197</v>
      </c>
      <c r="K78" s="5">
        <f t="shared" si="14"/>
        <v>267.67356499520719</v>
      </c>
      <c r="L78" s="5">
        <f t="shared" si="15"/>
        <v>0</v>
      </c>
      <c r="M78" s="27">
        <f t="shared" si="16"/>
        <v>12312.98398977953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3675.7815463917527</v>
      </c>
      <c r="C79" s="5">
        <f t="shared" si="7"/>
        <v>12777.716804123711</v>
      </c>
      <c r="D79" s="5">
        <f t="shared" si="8"/>
        <v>525.11164948453609</v>
      </c>
      <c r="E79" s="5">
        <f t="shared" si="9"/>
        <v>0</v>
      </c>
      <c r="F79" s="14">
        <f t="shared" si="10"/>
        <v>16978.61</v>
      </c>
      <c r="G79" s="5"/>
      <c r="H79" s="12">
        <f t="shared" si="11"/>
        <v>17.090344271203467</v>
      </c>
      <c r="I79" s="5">
        <f t="shared" si="12"/>
        <v>4568.754334077943</v>
      </c>
      <c r="J79" s="5">
        <f t="shared" si="13"/>
        <v>15881.860304175703</v>
      </c>
      <c r="K79" s="5">
        <f t="shared" si="14"/>
        <v>652.67919058256325</v>
      </c>
      <c r="L79" s="5">
        <f t="shared" si="15"/>
        <v>0</v>
      </c>
      <c r="M79" s="27">
        <f t="shared" si="16"/>
        <v>21103.293828836209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2209.5035978260867</v>
      </c>
      <c r="C80" s="5">
        <f t="shared" si="7"/>
        <v>9007.9762065217383</v>
      </c>
      <c r="D80" s="5">
        <f t="shared" si="8"/>
        <v>509.88544565217387</v>
      </c>
      <c r="E80" s="5">
        <f t="shared" si="9"/>
        <v>0</v>
      </c>
      <c r="F80" s="14">
        <f t="shared" si="10"/>
        <v>11727.365249999999</v>
      </c>
      <c r="G80" s="5"/>
      <c r="H80" s="12">
        <f t="shared" si="11"/>
        <v>19.429432855153479</v>
      </c>
      <c r="I80" s="5">
        <f t="shared" si="12"/>
        <v>3012.5895998022447</v>
      </c>
      <c r="J80" s="5">
        <f t="shared" si="13"/>
        <v>12282.096060732229</v>
      </c>
      <c r="K80" s="5">
        <f t="shared" si="14"/>
        <v>695.21298456974876</v>
      </c>
      <c r="L80" s="5">
        <f t="shared" si="15"/>
        <v>0</v>
      </c>
      <c r="M80" s="27">
        <f t="shared" si="16"/>
        <v>15989.898645104222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2322.6226323529409</v>
      </c>
      <c r="D81" s="5">
        <f t="shared" si="8"/>
        <v>714.65311764705882</v>
      </c>
      <c r="E81" s="5">
        <f t="shared" si="9"/>
        <v>0</v>
      </c>
      <c r="F81" s="14">
        <f t="shared" si="10"/>
        <v>3037.2757499999998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3462.8579051732454</v>
      </c>
      <c r="K81" s="5">
        <f t="shared" si="14"/>
        <v>1065.4947400533063</v>
      </c>
      <c r="L81" s="5">
        <f t="shared" si="15"/>
        <v>0</v>
      </c>
      <c r="M81" s="27">
        <f t="shared" si="16"/>
        <v>4528.3526452265514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445.5745</v>
      </c>
      <c r="D82" s="5">
        <f t="shared" si="8"/>
        <v>0</v>
      </c>
      <c r="E82" s="5">
        <f t="shared" si="9"/>
        <v>0</v>
      </c>
      <c r="F82" s="14">
        <f t="shared" si="10"/>
        <v>445.5745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724.25777859371192</v>
      </c>
      <c r="K82" s="5">
        <f t="shared" si="14"/>
        <v>0</v>
      </c>
      <c r="L82" s="5">
        <f t="shared" si="15"/>
        <v>0</v>
      </c>
      <c r="M82" s="27">
        <f t="shared" si="16"/>
        <v>724.25777859371192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11717.55779025246</v>
      </c>
      <c r="C96" s="22">
        <f>SUM(C59:C90)</f>
        <v>33081.769554028986</v>
      </c>
      <c r="D96" s="22">
        <f>SUM(D59:D90)</f>
        <v>1993.0936557185514</v>
      </c>
      <c r="E96" s="22">
        <f>SUM(E59:E90)</f>
        <v>0</v>
      </c>
      <c r="F96" s="22">
        <f>SUM(F59:F90)</f>
        <v>46792.421000000002</v>
      </c>
      <c r="G96" s="14"/>
      <c r="H96" s="11" t="s">
        <v>7</v>
      </c>
      <c r="I96" s="22">
        <f>SUM(I59:I95)</f>
        <v>13930.180495393766</v>
      </c>
      <c r="J96" s="22">
        <f>SUM(J59:J95)</f>
        <v>41719.469285527703</v>
      </c>
      <c r="K96" s="22">
        <f>SUM(K59:K95)</f>
        <v>2686.949573088611</v>
      </c>
      <c r="L96" s="22">
        <f>SUM(L59:L95)</f>
        <v>0</v>
      </c>
      <c r="M96" s="22">
        <f>SUM(M59:M95)</f>
        <v>58336.599354010075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13.477441437853537</v>
      </c>
      <c r="C97" s="28">
        <f>IF(M47&gt;0,C96/M47,0)</f>
        <v>13.788637833706368</v>
      </c>
      <c r="D97" s="28">
        <f>IF(N47&gt;0,D96/N47,0)</f>
        <v>14.151986956813817</v>
      </c>
      <c r="E97" s="28">
        <f>IF(O47&gt;0,E96/O47,0)</f>
        <v>0</v>
      </c>
      <c r="F97" s="28">
        <f>IF(P47&gt;0,F96/P47,0)</f>
        <v>13.724290943433861</v>
      </c>
      <c r="G97" s="14"/>
      <c r="H97" s="9" t="s">
        <v>13</v>
      </c>
      <c r="I97" s="28">
        <f>IF(L47&gt;0,I96/L47,0)</f>
        <v>16.02238241159586</v>
      </c>
      <c r="J97" s="28">
        <f>IF(M47&gt;0,J96/M47,0)</f>
        <v>17.388871887674416</v>
      </c>
      <c r="K97" s="28">
        <f>IF(N47&gt;0,K96/N47,0)</f>
        <v>19.078719759537559</v>
      </c>
      <c r="L97" s="28">
        <f>IF(O47&gt;0,L96/O47,0)</f>
        <v>0</v>
      </c>
      <c r="M97" s="28">
        <f>IF(P47&gt;0,M96/P47,0)</f>
        <v>17.110216677717318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869.42004862598299</v>
      </c>
      <c r="C109" s="31">
        <f>$B$97</f>
        <v>13.477441437853537</v>
      </c>
      <c r="D109" s="31">
        <f>$I$97</f>
        <v>16.02238241159586</v>
      </c>
      <c r="E109" s="32">
        <f>B109*D109</f>
        <v>13930.180495393766</v>
      </c>
      <c r="F109" s="7">
        <f>B109/1000</f>
        <v>0.86942004862598299</v>
      </c>
      <c r="G109" s="7">
        <f>E109/1000</f>
        <v>13.930180495393767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2399.2050522322443</v>
      </c>
      <c r="C110" s="31">
        <f>$C$97</f>
        <v>13.788637833706368</v>
      </c>
      <c r="D110" s="31">
        <f>$J$97</f>
        <v>17.388871887674416</v>
      </c>
      <c r="E110" s="32">
        <f>B110*D110</f>
        <v>41719.469285527703</v>
      </c>
      <c r="F110" s="7">
        <f>B110/1000</f>
        <v>2.3992050522322441</v>
      </c>
      <c r="G110" s="7">
        <f>E110/1000</f>
        <v>41.719469285527701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140.83489914177233</v>
      </c>
      <c r="C111" s="31">
        <f>$D$97</f>
        <v>14.151986956813817</v>
      </c>
      <c r="D111" s="31">
        <f>$K$97</f>
        <v>19.078719759537559</v>
      </c>
      <c r="E111" s="32">
        <f>B111*D111</f>
        <v>2686.949573088611</v>
      </c>
      <c r="F111" s="7">
        <f>B111/1000</f>
        <v>0.14083489914177233</v>
      </c>
      <c r="G111" s="7">
        <f>E111/1000</f>
        <v>2.686949573088611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3409.4599999999996</v>
      </c>
      <c r="C113" s="31">
        <f>$F$97</f>
        <v>13.724290943433861</v>
      </c>
      <c r="D113" s="31">
        <f>$M$97</f>
        <v>17.110216677717318</v>
      </c>
      <c r="E113" s="32">
        <f>SUM(E109:E112)</f>
        <v>58336.599354010083</v>
      </c>
      <c r="F113" s="7">
        <f>SUM(F109:F112)</f>
        <v>3.4094599999999997</v>
      </c>
      <c r="G113" s="7">
        <f>SUM(G109:G112)</f>
        <v>58.336599354010076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58339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1.0000411516272203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0"/>
  <sheetViews>
    <sheetView topLeftCell="A85" zoomScaleNormal="10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9" t="s">
        <v>27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33112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9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0</v>
      </c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4">
        <f t="shared" si="5"/>
        <v>0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0</v>
      </c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4">
        <f t="shared" si="5"/>
        <v>0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0</v>
      </c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4">
        <f t="shared" si="5"/>
        <v>0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16584</v>
      </c>
      <c r="J26" s="7"/>
      <c r="K26" s="12">
        <v>11.75</v>
      </c>
      <c r="L26" s="5">
        <f t="shared" si="1"/>
        <v>8.8842857142857135</v>
      </c>
      <c r="M26" s="5">
        <f t="shared" si="2"/>
        <v>7.6997142857142862</v>
      </c>
      <c r="N26" s="5">
        <f t="shared" si="3"/>
        <v>0</v>
      </c>
      <c r="O26" s="5">
        <f t="shared" si="4"/>
        <v>0</v>
      </c>
      <c r="P26" s="14">
        <f t="shared" si="5"/>
        <v>16.584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16584</v>
      </c>
      <c r="J27" s="7"/>
      <c r="K27" s="12">
        <v>12.25</v>
      </c>
      <c r="L27" s="5">
        <f t="shared" si="1"/>
        <v>9.4765714285714271</v>
      </c>
      <c r="M27" s="5">
        <f t="shared" si="2"/>
        <v>6.8112857142857139</v>
      </c>
      <c r="N27" s="5">
        <f t="shared" si="3"/>
        <v>0.2961428571428571</v>
      </c>
      <c r="O27" s="5">
        <f t="shared" si="4"/>
        <v>0</v>
      </c>
      <c r="P27" s="14">
        <f t="shared" si="5"/>
        <v>16.584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133462</v>
      </c>
      <c r="J28" s="7"/>
      <c r="K28" s="12">
        <v>12.75</v>
      </c>
      <c r="L28" s="5">
        <f t="shared" si="1"/>
        <v>57.668765432098759</v>
      </c>
      <c r="M28" s="5">
        <f t="shared" si="2"/>
        <v>75.793234567901223</v>
      </c>
      <c r="N28" s="5">
        <f t="shared" si="3"/>
        <v>0</v>
      </c>
      <c r="O28" s="5">
        <f t="shared" si="4"/>
        <v>0</v>
      </c>
      <c r="P28" s="14">
        <f t="shared" si="5"/>
        <v>133.46199999999999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467118</v>
      </c>
      <c r="J29" s="7"/>
      <c r="K29" s="12">
        <v>13.25</v>
      </c>
      <c r="L29" s="5">
        <f t="shared" si="1"/>
        <v>177.7079347826087</v>
      </c>
      <c r="M29" s="5">
        <f t="shared" si="2"/>
        <v>279.25532608695653</v>
      </c>
      <c r="N29" s="5">
        <f t="shared" si="3"/>
        <v>10.154739130434782</v>
      </c>
      <c r="O29" s="5">
        <f t="shared" si="4"/>
        <v>0</v>
      </c>
      <c r="P29" s="14">
        <f t="shared" si="5"/>
        <v>467.11800000000005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700875</v>
      </c>
      <c r="J30" s="7"/>
      <c r="K30" s="12">
        <v>13.75</v>
      </c>
      <c r="L30" s="5">
        <f t="shared" si="1"/>
        <v>151.73582474226805</v>
      </c>
      <c r="M30" s="5">
        <f t="shared" si="2"/>
        <v>527.46262886597935</v>
      </c>
      <c r="N30" s="5">
        <f t="shared" si="3"/>
        <v>21.676546391752577</v>
      </c>
      <c r="O30" s="5">
        <f t="shared" si="4"/>
        <v>0</v>
      </c>
      <c r="P30" s="14">
        <f t="shared" si="5"/>
        <v>700.875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467118</v>
      </c>
      <c r="J31" s="7"/>
      <c r="K31" s="12">
        <v>14.25</v>
      </c>
      <c r="L31" s="5">
        <f t="shared" si="1"/>
        <v>88.007739130434786</v>
      </c>
      <c r="M31" s="5">
        <f t="shared" si="2"/>
        <v>358.80078260869561</v>
      </c>
      <c r="N31" s="5">
        <f t="shared" si="3"/>
        <v>20.309478260869565</v>
      </c>
      <c r="O31" s="5">
        <f t="shared" si="4"/>
        <v>0</v>
      </c>
      <c r="P31" s="14">
        <f t="shared" si="5"/>
        <v>467.11799999999999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116878</v>
      </c>
      <c r="J32" s="7"/>
      <c r="K32" s="12">
        <v>14.75</v>
      </c>
      <c r="L32" s="5">
        <f t="shared" si="1"/>
        <v>0</v>
      </c>
      <c r="M32" s="5">
        <f t="shared" si="2"/>
        <v>89.377294117647054</v>
      </c>
      <c r="N32" s="5">
        <f t="shared" si="3"/>
        <v>27.500705882352939</v>
      </c>
      <c r="O32" s="5">
        <f t="shared" si="4"/>
        <v>0</v>
      </c>
      <c r="P32" s="14">
        <f t="shared" si="5"/>
        <v>116.87799999999999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16584</v>
      </c>
      <c r="J33" s="7"/>
      <c r="K33" s="12">
        <v>15.25</v>
      </c>
      <c r="L33" s="5">
        <f t="shared" si="1"/>
        <v>0</v>
      </c>
      <c r="M33" s="5">
        <f t="shared" si="2"/>
        <v>16.584</v>
      </c>
      <c r="N33" s="5">
        <f t="shared" si="3"/>
        <v>0</v>
      </c>
      <c r="O33" s="5">
        <f t="shared" si="4"/>
        <v>0</v>
      </c>
      <c r="P33" s="14">
        <f t="shared" si="5"/>
        <v>16.584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1935203</v>
      </c>
      <c r="J47" s="5"/>
      <c r="K47" s="11" t="s">
        <v>7</v>
      </c>
      <c r="L47" s="22">
        <f>SUM(L10:L46)</f>
        <v>493.48112123026743</v>
      </c>
      <c r="M47" s="22">
        <f>SUM(M10:M46)</f>
        <v>1361.7842662471801</v>
      </c>
      <c r="N47" s="22">
        <f>SUM(N10:N46)</f>
        <v>79.937612522552712</v>
      </c>
      <c r="O47" s="22">
        <f>SUM(O10:O46)</f>
        <v>0</v>
      </c>
      <c r="P47" s="22">
        <f>SUM(P10:P46)</f>
        <v>1935.203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4">
        <f t="shared" si="10"/>
        <v>0</v>
      </c>
      <c r="G72" s="5"/>
      <c r="H72" s="12">
        <f t="shared" si="11"/>
        <v>5.9507688850795217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7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4">
        <f t="shared" si="10"/>
        <v>0</v>
      </c>
      <c r="G73" s="5"/>
      <c r="H73" s="12">
        <f t="shared" si="11"/>
        <v>7.0608715370252666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7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4">
        <f t="shared" si="10"/>
        <v>0</v>
      </c>
      <c r="G74" s="5"/>
      <c r="H74" s="12">
        <f t="shared" si="11"/>
        <v>8.3131524455221086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7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104.39035714285713</v>
      </c>
      <c r="C75" s="5">
        <f t="shared" si="7"/>
        <v>90.471642857142868</v>
      </c>
      <c r="D75" s="5">
        <f t="shared" si="8"/>
        <v>0</v>
      </c>
      <c r="E75" s="5">
        <f t="shared" si="9"/>
        <v>0</v>
      </c>
      <c r="F75" s="14">
        <f t="shared" si="10"/>
        <v>194.86199999999999</v>
      </c>
      <c r="G75" s="5"/>
      <c r="H75" s="12">
        <f t="shared" si="11"/>
        <v>9.7182765462722216</v>
      </c>
      <c r="I75" s="5">
        <f t="shared" si="12"/>
        <v>86.339945487524204</v>
      </c>
      <c r="J75" s="5">
        <f t="shared" si="13"/>
        <v>74.827952755854312</v>
      </c>
      <c r="K75" s="5">
        <f t="shared" si="14"/>
        <v>0</v>
      </c>
      <c r="L75" s="5">
        <f t="shared" si="15"/>
        <v>0</v>
      </c>
      <c r="M75" s="27">
        <f t="shared" si="16"/>
        <v>161.16789824337852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116.08799999999998</v>
      </c>
      <c r="C76" s="5">
        <f t="shared" si="7"/>
        <v>83.438249999999996</v>
      </c>
      <c r="D76" s="5">
        <f t="shared" si="8"/>
        <v>3.6277499999999994</v>
      </c>
      <c r="E76" s="5">
        <f t="shared" si="9"/>
        <v>0</v>
      </c>
      <c r="F76" s="14">
        <f t="shared" si="10"/>
        <v>203.15399999999997</v>
      </c>
      <c r="G76" s="5"/>
      <c r="H76" s="12">
        <f t="shared" si="11"/>
        <v>11.287192885070723</v>
      </c>
      <c r="I76" s="5">
        <f t="shared" si="12"/>
        <v>106.96388960343592</v>
      </c>
      <c r="J76" s="5">
        <f t="shared" si="13"/>
        <v>76.88029565246957</v>
      </c>
      <c r="K76" s="5">
        <f t="shared" si="14"/>
        <v>3.3426215501073724</v>
      </c>
      <c r="L76" s="5">
        <f t="shared" si="15"/>
        <v>0</v>
      </c>
      <c r="M76" s="27">
        <f t="shared" si="16"/>
        <v>187.18680680601284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735.27675925925917</v>
      </c>
      <c r="C77" s="5">
        <f t="shared" si="7"/>
        <v>966.36374074074058</v>
      </c>
      <c r="D77" s="5">
        <f t="shared" si="8"/>
        <v>0</v>
      </c>
      <c r="E77" s="5">
        <f t="shared" si="9"/>
        <v>0</v>
      </c>
      <c r="F77" s="14">
        <f t="shared" si="10"/>
        <v>1701.6404999999997</v>
      </c>
      <c r="G77" s="5"/>
      <c r="H77" s="12">
        <f t="shared" si="11"/>
        <v>13.031129609053862</v>
      </c>
      <c r="I77" s="5">
        <f t="shared" si="12"/>
        <v>751.489156739804</v>
      </c>
      <c r="J77" s="5">
        <f t="shared" si="13"/>
        <v>987.67146314374224</v>
      </c>
      <c r="K77" s="5">
        <f t="shared" si="14"/>
        <v>0</v>
      </c>
      <c r="L77" s="5">
        <f t="shared" si="15"/>
        <v>0</v>
      </c>
      <c r="M77" s="27">
        <f t="shared" si="16"/>
        <v>1739.1606198835461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2354.6301358695655</v>
      </c>
      <c r="C78" s="5">
        <f t="shared" si="7"/>
        <v>3700.133070652174</v>
      </c>
      <c r="D78" s="5">
        <f t="shared" si="8"/>
        <v>134.55029347826087</v>
      </c>
      <c r="E78" s="5">
        <f t="shared" si="9"/>
        <v>0</v>
      </c>
      <c r="F78" s="14">
        <f t="shared" si="10"/>
        <v>6189.3135000000002</v>
      </c>
      <c r="G78" s="5"/>
      <c r="H78" s="12">
        <f t="shared" si="11"/>
        <v>14.96158924992622</v>
      </c>
      <c r="I78" s="5">
        <f t="shared" si="12"/>
        <v>2658.793126670068</v>
      </c>
      <c r="J78" s="5">
        <f t="shared" si="13"/>
        <v>4178.1034847672499</v>
      </c>
      <c r="K78" s="5">
        <f t="shared" si="14"/>
        <v>151.93103580971817</v>
      </c>
      <c r="L78" s="5">
        <f t="shared" si="15"/>
        <v>0</v>
      </c>
      <c r="M78" s="27">
        <f t="shared" si="16"/>
        <v>6988.8276472470361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2086.3675902061859</v>
      </c>
      <c r="C79" s="5">
        <f t="shared" si="7"/>
        <v>7252.6111469072157</v>
      </c>
      <c r="D79" s="5">
        <f t="shared" si="8"/>
        <v>298.05251288659792</v>
      </c>
      <c r="E79" s="5">
        <f t="shared" si="9"/>
        <v>0</v>
      </c>
      <c r="F79" s="14">
        <f t="shared" si="10"/>
        <v>9637.0312499999982</v>
      </c>
      <c r="G79" s="5"/>
      <c r="H79" s="12">
        <f t="shared" si="11"/>
        <v>17.090344271203467</v>
      </c>
      <c r="I79" s="5">
        <f t="shared" si="12"/>
        <v>2593.2174831203542</v>
      </c>
      <c r="J79" s="5">
        <f t="shared" si="13"/>
        <v>9014.5179175136109</v>
      </c>
      <c r="K79" s="5">
        <f t="shared" si="14"/>
        <v>370.45964044576482</v>
      </c>
      <c r="L79" s="5">
        <f t="shared" si="15"/>
        <v>0</v>
      </c>
      <c r="M79" s="27">
        <f t="shared" si="16"/>
        <v>11978.195041079729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1254.1102826086958</v>
      </c>
      <c r="C80" s="5">
        <f t="shared" si="7"/>
        <v>5112.9111521739123</v>
      </c>
      <c r="D80" s="5">
        <f t="shared" si="8"/>
        <v>289.41006521739132</v>
      </c>
      <c r="E80" s="5">
        <f t="shared" si="9"/>
        <v>0</v>
      </c>
      <c r="F80" s="14">
        <f t="shared" si="10"/>
        <v>6656.4314999999988</v>
      </c>
      <c r="G80" s="5"/>
      <c r="H80" s="12">
        <f t="shared" si="11"/>
        <v>19.429432855153479</v>
      </c>
      <c r="I80" s="5">
        <f t="shared" si="12"/>
        <v>1709.940458168646</v>
      </c>
      <c r="J80" s="5">
        <f t="shared" si="13"/>
        <v>6971.2957140721719</v>
      </c>
      <c r="K80" s="5">
        <f t="shared" si="14"/>
        <v>394.60164419276447</v>
      </c>
      <c r="L80" s="5">
        <f t="shared" si="15"/>
        <v>0</v>
      </c>
      <c r="M80" s="27">
        <f t="shared" si="16"/>
        <v>9075.8378164335827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1318.3150882352941</v>
      </c>
      <c r="D81" s="5">
        <f t="shared" si="8"/>
        <v>405.63541176470585</v>
      </c>
      <c r="E81" s="5">
        <f t="shared" si="9"/>
        <v>0</v>
      </c>
      <c r="F81" s="14">
        <f t="shared" si="10"/>
        <v>1723.9504999999999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1965.5099202146425</v>
      </c>
      <c r="K81" s="5">
        <f t="shared" si="14"/>
        <v>604.77228314296701</v>
      </c>
      <c r="L81" s="5">
        <f t="shared" si="15"/>
        <v>0</v>
      </c>
      <c r="M81" s="27">
        <f t="shared" si="16"/>
        <v>2570.2822033576094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252.90600000000001</v>
      </c>
      <c r="D82" s="5">
        <f t="shared" si="8"/>
        <v>0</v>
      </c>
      <c r="E82" s="5">
        <f t="shared" si="9"/>
        <v>0</v>
      </c>
      <c r="F82" s="14">
        <f t="shared" si="10"/>
        <v>252.90600000000001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411.0853241220521</v>
      </c>
      <c r="K82" s="5">
        <f t="shared" si="14"/>
        <v>0</v>
      </c>
      <c r="L82" s="5">
        <f t="shared" si="15"/>
        <v>0</v>
      </c>
      <c r="M82" s="27">
        <f t="shared" si="16"/>
        <v>411.0853241220521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6650.8631250865637</v>
      </c>
      <c r="C96" s="22">
        <f>SUM(C59:C90)</f>
        <v>18777.150091566476</v>
      </c>
      <c r="D96" s="22">
        <f>SUM(D59:D90)</f>
        <v>1131.276033346956</v>
      </c>
      <c r="E96" s="22">
        <f>SUM(E59:E90)</f>
        <v>0</v>
      </c>
      <c r="F96" s="22">
        <f>SUM(F59:F90)</f>
        <v>26559.289249999994</v>
      </c>
      <c r="G96" s="14"/>
      <c r="H96" s="11" t="s">
        <v>7</v>
      </c>
      <c r="I96" s="22">
        <f>SUM(I59:I95)</f>
        <v>7906.7440597898321</v>
      </c>
      <c r="J96" s="22">
        <f>SUM(J59:J95)</f>
        <v>23679.892072241793</v>
      </c>
      <c r="K96" s="22">
        <f>SUM(K59:K95)</f>
        <v>1525.107225141322</v>
      </c>
      <c r="L96" s="22">
        <f>SUM(L59:L95)</f>
        <v>0</v>
      </c>
      <c r="M96" s="22">
        <f>SUM(M59:M95)</f>
        <v>33111.743357172949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13.477441869520167</v>
      </c>
      <c r="C97" s="28">
        <f>IF(M47&gt;0,C96/M47,0)</f>
        <v>13.788637860615582</v>
      </c>
      <c r="D97" s="28">
        <f>IF(N47&gt;0,D96/N47,0)</f>
        <v>14.151986751265436</v>
      </c>
      <c r="E97" s="28">
        <f>IF(O47&gt;0,E96/O47,0)</f>
        <v>0</v>
      </c>
      <c r="F97" s="28">
        <f>IF(P47&gt;0,F96/P47,0)</f>
        <v>13.724291069205657</v>
      </c>
      <c r="G97" s="14"/>
      <c r="H97" s="9" t="s">
        <v>13</v>
      </c>
      <c r="I97" s="28">
        <f>IF(L47&gt;0,I96/L47,0)</f>
        <v>16.022384078398005</v>
      </c>
      <c r="J97" s="28">
        <f>IF(M47&gt;0,J96/M47,0)</f>
        <v>17.388871834669597</v>
      </c>
      <c r="K97" s="28">
        <f>IF(N47&gt;0,K96/N47,0)</f>
        <v>19.07871872844645</v>
      </c>
      <c r="L97" s="28">
        <f>IF(O47&gt;0,L96/O47,0)</f>
        <v>0</v>
      </c>
      <c r="M97" s="28">
        <f>IF(P47&gt;0,M96/P47,0)</f>
        <v>17.110217045536281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493.48112123026743</v>
      </c>
      <c r="C109" s="31">
        <f>$B$97</f>
        <v>13.477441869520167</v>
      </c>
      <c r="D109" s="31">
        <f>$I$97</f>
        <v>16.022384078398005</v>
      </c>
      <c r="E109" s="32">
        <f>B109*D109</f>
        <v>7906.744059789833</v>
      </c>
      <c r="F109" s="7">
        <f>B109/1000</f>
        <v>0.49348112123026744</v>
      </c>
      <c r="G109" s="7">
        <f>E109/1000</f>
        <v>7.9067440597898333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1361.7842662471801</v>
      </c>
      <c r="C110" s="31">
        <f>$C$97</f>
        <v>13.788637860615582</v>
      </c>
      <c r="D110" s="31">
        <f>$J$97</f>
        <v>17.388871834669597</v>
      </c>
      <c r="E110" s="32">
        <f>B110*D110</f>
        <v>23679.892072241793</v>
      </c>
      <c r="F110" s="7">
        <f>B110/1000</f>
        <v>1.3617842662471802</v>
      </c>
      <c r="G110" s="7">
        <f>E110/1000</f>
        <v>23.679892072241792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79.937612522552712</v>
      </c>
      <c r="C111" s="31">
        <f>$D$97</f>
        <v>14.151986751265436</v>
      </c>
      <c r="D111" s="31">
        <f>$K$97</f>
        <v>19.07871872844645</v>
      </c>
      <c r="E111" s="32">
        <f>B111*D111</f>
        <v>1525.1072251413218</v>
      </c>
      <c r="F111" s="7">
        <f>B111/1000</f>
        <v>7.9937612522552715E-2</v>
      </c>
      <c r="G111" s="7">
        <f>E111/1000</f>
        <v>1.5251072251413218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1935.2030000000002</v>
      </c>
      <c r="C113" s="31">
        <f>$F$97</f>
        <v>13.724291069205657</v>
      </c>
      <c r="D113" s="31">
        <f>$M$97</f>
        <v>17.110217045536281</v>
      </c>
      <c r="E113" s="32">
        <f>SUM(E109:E112)</f>
        <v>33111.743357172949</v>
      </c>
      <c r="F113" s="7">
        <f>SUM(F109:F112)</f>
        <v>1.9352030000000005</v>
      </c>
      <c r="G113" s="7">
        <f>SUM(G109:G112)</f>
        <v>33.111743357172948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33112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1.0000077508098648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30"/>
  <sheetViews>
    <sheetView topLeftCell="A97" zoomScaleNormal="10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9" t="s">
        <v>28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3535556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8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9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0</v>
      </c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4">
        <f t="shared" si="5"/>
        <v>0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0</v>
      </c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0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0</v>
      </c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4">
        <f t="shared" si="5"/>
        <v>0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3647128</v>
      </c>
      <c r="J23" s="7"/>
      <c r="K23" s="12">
        <v>10.25</v>
      </c>
      <c r="L23" s="5">
        <f t="shared" si="1"/>
        <v>3325.322588235294</v>
      </c>
      <c r="M23" s="5">
        <f t="shared" si="2"/>
        <v>321.80541176470592</v>
      </c>
      <c r="N23" s="5">
        <f t="shared" si="3"/>
        <v>0</v>
      </c>
      <c r="O23" s="5">
        <f t="shared" si="4"/>
        <v>0</v>
      </c>
      <c r="P23" s="14">
        <f t="shared" si="5"/>
        <v>3647.1279999999997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12496216</v>
      </c>
      <c r="J24" s="7"/>
      <c r="K24" s="12">
        <v>10.75</v>
      </c>
      <c r="L24" s="5">
        <f t="shared" si="1"/>
        <v>8747.3511999999992</v>
      </c>
      <c r="M24" s="5">
        <f t="shared" si="2"/>
        <v>3748.8647999999998</v>
      </c>
      <c r="N24" s="5">
        <f t="shared" si="3"/>
        <v>0</v>
      </c>
      <c r="O24" s="5">
        <f t="shared" si="4"/>
        <v>0</v>
      </c>
      <c r="P24" s="14">
        <f t="shared" si="5"/>
        <v>12496.215999999999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28251534</v>
      </c>
      <c r="J25" s="7"/>
      <c r="K25" s="12">
        <v>11.25</v>
      </c>
      <c r="L25" s="5">
        <f t="shared" si="1"/>
        <v>20615.98427027027</v>
      </c>
      <c r="M25" s="5">
        <f t="shared" si="2"/>
        <v>7635.5497297297297</v>
      </c>
      <c r="N25" s="5">
        <f t="shared" si="3"/>
        <v>0</v>
      </c>
      <c r="O25" s="5">
        <f t="shared" si="4"/>
        <v>0</v>
      </c>
      <c r="P25" s="14">
        <f t="shared" si="5"/>
        <v>28251.534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39215760</v>
      </c>
      <c r="J26" s="7"/>
      <c r="K26" s="12">
        <v>11.75</v>
      </c>
      <c r="L26" s="5">
        <f t="shared" si="1"/>
        <v>21008.442857142858</v>
      </c>
      <c r="M26" s="5">
        <f t="shared" si="2"/>
        <v>18207.317142857144</v>
      </c>
      <c r="N26" s="5">
        <f t="shared" si="3"/>
        <v>0</v>
      </c>
      <c r="O26" s="5">
        <f t="shared" si="4"/>
        <v>0</v>
      </c>
      <c r="P26" s="14">
        <f t="shared" si="5"/>
        <v>39215.760000000002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39728739</v>
      </c>
      <c r="J27" s="7"/>
      <c r="K27" s="12">
        <v>12.25</v>
      </c>
      <c r="L27" s="5">
        <f t="shared" si="1"/>
        <v>22702.136571428571</v>
      </c>
      <c r="M27" s="5">
        <f t="shared" si="2"/>
        <v>16317.160660714286</v>
      </c>
      <c r="N27" s="5">
        <f t="shared" si="3"/>
        <v>709.44176785714285</v>
      </c>
      <c r="O27" s="5">
        <f t="shared" si="4"/>
        <v>0</v>
      </c>
      <c r="P27" s="14">
        <f t="shared" si="5"/>
        <v>39728.738999999994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58244438</v>
      </c>
      <c r="J28" s="7"/>
      <c r="K28" s="12">
        <v>12.75</v>
      </c>
      <c r="L28" s="5">
        <f t="shared" si="1"/>
        <v>25167.349753086419</v>
      </c>
      <c r="M28" s="5">
        <f t="shared" si="2"/>
        <v>33077.088246913583</v>
      </c>
      <c r="N28" s="5">
        <f t="shared" si="3"/>
        <v>0</v>
      </c>
      <c r="O28" s="5">
        <f t="shared" si="4"/>
        <v>0</v>
      </c>
      <c r="P28" s="14">
        <f t="shared" si="5"/>
        <v>58244.438000000002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57436502</v>
      </c>
      <c r="J29" s="7"/>
      <c r="K29" s="12">
        <v>13.25</v>
      </c>
      <c r="L29" s="5">
        <f t="shared" si="1"/>
        <v>21850.843152173915</v>
      </c>
      <c r="M29" s="5">
        <f t="shared" si="2"/>
        <v>34337.039239130434</v>
      </c>
      <c r="N29" s="5">
        <f t="shared" si="3"/>
        <v>1248.6196086956522</v>
      </c>
      <c r="O29" s="5">
        <f t="shared" si="4"/>
        <v>0</v>
      </c>
      <c r="P29" s="14">
        <f t="shared" si="5"/>
        <v>57436.502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29143196</v>
      </c>
      <c r="J30" s="7"/>
      <c r="K30" s="12">
        <v>13.75</v>
      </c>
      <c r="L30" s="5">
        <f t="shared" si="1"/>
        <v>6309.3517113402067</v>
      </c>
      <c r="M30" s="5">
        <f t="shared" si="2"/>
        <v>21932.508329896908</v>
      </c>
      <c r="N30" s="5">
        <f t="shared" si="3"/>
        <v>901.33595876288666</v>
      </c>
      <c r="O30" s="5">
        <f t="shared" si="4"/>
        <v>0</v>
      </c>
      <c r="P30" s="14">
        <f t="shared" si="5"/>
        <v>29143.196000000004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7919386</v>
      </c>
      <c r="J31" s="7"/>
      <c r="K31" s="12">
        <v>14.25</v>
      </c>
      <c r="L31" s="5">
        <f t="shared" si="1"/>
        <v>1492.0582318840582</v>
      </c>
      <c r="M31" s="5">
        <f t="shared" si="2"/>
        <v>6083.0066376811592</v>
      </c>
      <c r="N31" s="5">
        <f t="shared" si="3"/>
        <v>344.32113043478262</v>
      </c>
      <c r="O31" s="5">
        <f t="shared" si="4"/>
        <v>0</v>
      </c>
      <c r="P31" s="14">
        <f t="shared" si="5"/>
        <v>7919.3859999999995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3127293</v>
      </c>
      <c r="J32" s="7"/>
      <c r="K32" s="12">
        <v>14.75</v>
      </c>
      <c r="L32" s="5">
        <f t="shared" si="1"/>
        <v>0</v>
      </c>
      <c r="M32" s="5">
        <f t="shared" si="2"/>
        <v>2391.4593529411763</v>
      </c>
      <c r="N32" s="5">
        <f t="shared" si="3"/>
        <v>735.83364705882354</v>
      </c>
      <c r="O32" s="5">
        <f t="shared" si="4"/>
        <v>0</v>
      </c>
      <c r="P32" s="14">
        <f t="shared" si="5"/>
        <v>3127.2929999999997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889204</v>
      </c>
      <c r="J33" s="7"/>
      <c r="K33" s="12">
        <v>15.25</v>
      </c>
      <c r="L33" s="5">
        <f t="shared" si="1"/>
        <v>0</v>
      </c>
      <c r="M33" s="5">
        <f t="shared" si="2"/>
        <v>889.20399999999995</v>
      </c>
      <c r="N33" s="5">
        <f t="shared" si="3"/>
        <v>0</v>
      </c>
      <c r="O33" s="5">
        <f t="shared" si="4"/>
        <v>0</v>
      </c>
      <c r="P33" s="14">
        <f t="shared" si="5"/>
        <v>889.20399999999995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280099396</v>
      </c>
      <c r="J47" s="5"/>
      <c r="K47" s="11" t="s">
        <v>7</v>
      </c>
      <c r="L47" s="22">
        <f>SUM(L10:L46)</f>
        <v>131218.84033556157</v>
      </c>
      <c r="M47" s="22">
        <f>SUM(M10:M46)</f>
        <v>144941.00355162911</v>
      </c>
      <c r="N47" s="22">
        <f>SUM(N10:N46)</f>
        <v>3939.5521128092878</v>
      </c>
      <c r="O47" s="22">
        <f>SUM(O10:O46)</f>
        <v>0</v>
      </c>
      <c r="P47" s="22">
        <f>SUM(P10:P46)</f>
        <v>280099.39600000007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4">
        <f t="shared" si="10"/>
        <v>0</v>
      </c>
      <c r="G69" s="5"/>
      <c r="H69" s="12">
        <f t="shared" si="11"/>
        <v>3.3712573358631186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7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0</v>
      </c>
      <c r="G70" s="5"/>
      <c r="H70" s="12">
        <f t="shared" si="11"/>
        <v>4.1158915189944896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4">
        <f t="shared" si="10"/>
        <v>0</v>
      </c>
      <c r="G71" s="5"/>
      <c r="H71" s="12">
        <f t="shared" si="11"/>
        <v>4.9724689971577671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7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34084.556529411762</v>
      </c>
      <c r="C72" s="5">
        <f t="shared" si="7"/>
        <v>3298.5054705882358</v>
      </c>
      <c r="D72" s="5">
        <f t="shared" si="8"/>
        <v>0</v>
      </c>
      <c r="E72" s="5">
        <f t="shared" si="9"/>
        <v>0</v>
      </c>
      <c r="F72" s="14">
        <f t="shared" si="10"/>
        <v>37383.061999999998</v>
      </c>
      <c r="G72" s="5"/>
      <c r="H72" s="12">
        <f t="shared" si="11"/>
        <v>5.9507688850795217</v>
      </c>
      <c r="I72" s="5">
        <f t="shared" si="12"/>
        <v>19788.226190922691</v>
      </c>
      <c r="J72" s="5">
        <f t="shared" si="13"/>
        <v>1914.9896313796155</v>
      </c>
      <c r="K72" s="5">
        <f t="shared" si="14"/>
        <v>0</v>
      </c>
      <c r="L72" s="5">
        <f t="shared" si="15"/>
        <v>0</v>
      </c>
      <c r="M72" s="27">
        <f t="shared" si="16"/>
        <v>21703.215822302307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94034.025399999984</v>
      </c>
      <c r="C73" s="5">
        <f t="shared" si="7"/>
        <v>40300.296600000001</v>
      </c>
      <c r="D73" s="5">
        <f t="shared" si="8"/>
        <v>0</v>
      </c>
      <c r="E73" s="5">
        <f t="shared" si="9"/>
        <v>0</v>
      </c>
      <c r="F73" s="14">
        <f t="shared" si="10"/>
        <v>134334.32199999999</v>
      </c>
      <c r="G73" s="5"/>
      <c r="H73" s="12">
        <f t="shared" si="11"/>
        <v>7.0608715370252666</v>
      </c>
      <c r="I73" s="5">
        <f t="shared" si="12"/>
        <v>61763.923112443801</v>
      </c>
      <c r="J73" s="5">
        <f t="shared" si="13"/>
        <v>26470.252762475917</v>
      </c>
      <c r="K73" s="5">
        <f t="shared" si="14"/>
        <v>0</v>
      </c>
      <c r="L73" s="5">
        <f t="shared" si="15"/>
        <v>0</v>
      </c>
      <c r="M73" s="27">
        <f t="shared" si="16"/>
        <v>88234.175874919718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231929.82304054053</v>
      </c>
      <c r="C74" s="5">
        <f t="shared" si="7"/>
        <v>85899.934459459459</v>
      </c>
      <c r="D74" s="5">
        <f t="shared" si="8"/>
        <v>0</v>
      </c>
      <c r="E74" s="5">
        <f t="shared" si="9"/>
        <v>0</v>
      </c>
      <c r="F74" s="14">
        <f t="shared" si="10"/>
        <v>317829.75750000001</v>
      </c>
      <c r="G74" s="5"/>
      <c r="H74" s="12">
        <f t="shared" si="11"/>
        <v>8.3131524455221086</v>
      </c>
      <c r="I74" s="5">
        <f t="shared" si="12"/>
        <v>171383.82005324261</v>
      </c>
      <c r="J74" s="5">
        <f t="shared" si="13"/>
        <v>63475.488908608379</v>
      </c>
      <c r="K74" s="5">
        <f t="shared" si="14"/>
        <v>0</v>
      </c>
      <c r="L74" s="5">
        <f t="shared" si="15"/>
        <v>0</v>
      </c>
      <c r="M74" s="27">
        <f t="shared" si="16"/>
        <v>234859.308961851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246849.20357142857</v>
      </c>
      <c r="C75" s="5">
        <f t="shared" si="7"/>
        <v>213935.97642857145</v>
      </c>
      <c r="D75" s="5">
        <f t="shared" si="8"/>
        <v>0</v>
      </c>
      <c r="E75" s="5">
        <f t="shared" si="9"/>
        <v>0</v>
      </c>
      <c r="F75" s="14">
        <f t="shared" si="10"/>
        <v>460785.18000000005</v>
      </c>
      <c r="G75" s="5"/>
      <c r="H75" s="12">
        <f t="shared" si="11"/>
        <v>9.7182765462722216</v>
      </c>
      <c r="I75" s="5">
        <f t="shared" si="12"/>
        <v>204165.85749227161</v>
      </c>
      <c r="J75" s="5">
        <f t="shared" si="13"/>
        <v>176943.74315996873</v>
      </c>
      <c r="K75" s="5">
        <f t="shared" si="14"/>
        <v>0</v>
      </c>
      <c r="L75" s="5">
        <f t="shared" si="15"/>
        <v>0</v>
      </c>
      <c r="M75" s="27">
        <f t="shared" si="16"/>
        <v>381109.60065224033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278101.17300000001</v>
      </c>
      <c r="C76" s="5">
        <f t="shared" si="7"/>
        <v>199885.21809375001</v>
      </c>
      <c r="D76" s="5">
        <f t="shared" si="8"/>
        <v>8690.6616562500003</v>
      </c>
      <c r="E76" s="5">
        <f t="shared" si="9"/>
        <v>0</v>
      </c>
      <c r="F76" s="14">
        <f t="shared" si="10"/>
        <v>486677.05275000003</v>
      </c>
      <c r="G76" s="5"/>
      <c r="H76" s="12">
        <f t="shared" si="11"/>
        <v>11.287192885070723</v>
      </c>
      <c r="I76" s="5">
        <f t="shared" si="12"/>
        <v>256243.39438493244</v>
      </c>
      <c r="J76" s="5">
        <f t="shared" si="13"/>
        <v>184174.93971417018</v>
      </c>
      <c r="K76" s="5">
        <f t="shared" si="14"/>
        <v>8007.6060745291388</v>
      </c>
      <c r="L76" s="5">
        <f t="shared" si="15"/>
        <v>0</v>
      </c>
      <c r="M76" s="27">
        <f t="shared" si="16"/>
        <v>448425.94017363177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320883.70935185184</v>
      </c>
      <c r="C77" s="5">
        <f t="shared" si="7"/>
        <v>421732.87514814816</v>
      </c>
      <c r="D77" s="5">
        <f t="shared" si="8"/>
        <v>0</v>
      </c>
      <c r="E77" s="5">
        <f t="shared" si="9"/>
        <v>0</v>
      </c>
      <c r="F77" s="14">
        <f t="shared" si="10"/>
        <v>742616.5845</v>
      </c>
      <c r="G77" s="5"/>
      <c r="H77" s="12">
        <f t="shared" si="11"/>
        <v>13.031129609053862</v>
      </c>
      <c r="I77" s="5">
        <f t="shared" si="12"/>
        <v>327958.99654885882</v>
      </c>
      <c r="J77" s="5">
        <f t="shared" si="13"/>
        <v>431031.82403564308</v>
      </c>
      <c r="K77" s="5">
        <f t="shared" si="14"/>
        <v>0</v>
      </c>
      <c r="L77" s="5">
        <f t="shared" si="15"/>
        <v>0</v>
      </c>
      <c r="M77" s="27">
        <f t="shared" si="16"/>
        <v>758990.82058450184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289523.67176630435</v>
      </c>
      <c r="C78" s="5">
        <f t="shared" si="7"/>
        <v>454965.76991847827</v>
      </c>
      <c r="D78" s="5">
        <f t="shared" si="8"/>
        <v>16544.209815217393</v>
      </c>
      <c r="E78" s="5">
        <f t="shared" si="9"/>
        <v>0</v>
      </c>
      <c r="F78" s="14">
        <f t="shared" si="10"/>
        <v>761033.65150000004</v>
      </c>
      <c r="G78" s="5"/>
      <c r="H78" s="12">
        <f t="shared" si="11"/>
        <v>14.96158924992622</v>
      </c>
      <c r="I78" s="5">
        <f t="shared" si="12"/>
        <v>326923.3400073892</v>
      </c>
      <c r="J78" s="5">
        <f t="shared" si="13"/>
        <v>513736.67715446872</v>
      </c>
      <c r="K78" s="5">
        <f t="shared" si="14"/>
        <v>18681.333714707955</v>
      </c>
      <c r="L78" s="5">
        <f t="shared" si="15"/>
        <v>0</v>
      </c>
      <c r="M78" s="27">
        <f t="shared" si="16"/>
        <v>859341.35087656591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86753.586030927836</v>
      </c>
      <c r="C79" s="5">
        <f t="shared" si="7"/>
        <v>301571.98953608249</v>
      </c>
      <c r="D79" s="5">
        <f t="shared" si="8"/>
        <v>12393.369432989692</v>
      </c>
      <c r="E79" s="5">
        <f t="shared" si="9"/>
        <v>0</v>
      </c>
      <c r="F79" s="14">
        <f t="shared" si="10"/>
        <v>400718.94500000001</v>
      </c>
      <c r="G79" s="5"/>
      <c r="H79" s="12">
        <f t="shared" si="11"/>
        <v>17.090344271203467</v>
      </c>
      <c r="I79" s="5">
        <f t="shared" si="12"/>
        <v>107828.99287491089</v>
      </c>
      <c r="J79" s="5">
        <f t="shared" si="13"/>
        <v>374834.11808897596</v>
      </c>
      <c r="K79" s="5">
        <f t="shared" si="14"/>
        <v>15404.141839272985</v>
      </c>
      <c r="L79" s="5">
        <f t="shared" si="15"/>
        <v>0</v>
      </c>
      <c r="M79" s="27">
        <f t="shared" si="16"/>
        <v>498067.25280315982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21261.829804347828</v>
      </c>
      <c r="C80" s="5">
        <f t="shared" si="7"/>
        <v>86682.844586956518</v>
      </c>
      <c r="D80" s="5">
        <f t="shared" si="8"/>
        <v>4906.5761086956527</v>
      </c>
      <c r="E80" s="5">
        <f t="shared" si="9"/>
        <v>0</v>
      </c>
      <c r="F80" s="14">
        <f t="shared" si="10"/>
        <v>112851.25049999999</v>
      </c>
      <c r="G80" s="5"/>
      <c r="H80" s="12">
        <f t="shared" si="11"/>
        <v>19.429432855153479</v>
      </c>
      <c r="I80" s="5">
        <f t="shared" si="12"/>
        <v>28989.845232370328</v>
      </c>
      <c r="J80" s="5">
        <f t="shared" si="13"/>
        <v>118189.369024279</v>
      </c>
      <c r="K80" s="5">
        <f t="shared" si="14"/>
        <v>6689.9642843931515</v>
      </c>
      <c r="L80" s="5">
        <f t="shared" si="15"/>
        <v>0</v>
      </c>
      <c r="M80" s="27">
        <f t="shared" si="16"/>
        <v>153869.17854104249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35274.025455882351</v>
      </c>
      <c r="D81" s="5">
        <f t="shared" si="8"/>
        <v>10853.546294117647</v>
      </c>
      <c r="E81" s="5">
        <f t="shared" si="9"/>
        <v>0</v>
      </c>
      <c r="F81" s="14">
        <f t="shared" si="10"/>
        <v>46127.571749999996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52590.953087131973</v>
      </c>
      <c r="K81" s="5">
        <f t="shared" si="14"/>
        <v>16181.83171911753</v>
      </c>
      <c r="L81" s="5">
        <f t="shared" si="15"/>
        <v>0</v>
      </c>
      <c r="M81" s="27">
        <f t="shared" si="16"/>
        <v>68772.784806249503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13560.360999999999</v>
      </c>
      <c r="D82" s="5">
        <f t="shared" si="8"/>
        <v>0</v>
      </c>
      <c r="E82" s="5">
        <f t="shared" si="9"/>
        <v>0</v>
      </c>
      <c r="F82" s="14">
        <f t="shared" si="10"/>
        <v>13560.360999999999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22041.649454330993</v>
      </c>
      <c r="K82" s="5">
        <f t="shared" si="14"/>
        <v>0</v>
      </c>
      <c r="L82" s="5">
        <f t="shared" si="15"/>
        <v>0</v>
      </c>
      <c r="M82" s="27">
        <f t="shared" si="16"/>
        <v>22041.649454330993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1603421.5784948128</v>
      </c>
      <c r="C96" s="22">
        <f>SUM(C59:C90)</f>
        <v>1857107.7966979167</v>
      </c>
      <c r="D96" s="22">
        <f>SUM(D59:D90)</f>
        <v>53388.363307270381</v>
      </c>
      <c r="E96" s="22">
        <f>SUM(E59:E90)</f>
        <v>0</v>
      </c>
      <c r="F96" s="22">
        <f>SUM(F59:F90)</f>
        <v>3513917.7385000004</v>
      </c>
      <c r="G96" s="14"/>
      <c r="H96" s="11" t="s">
        <v>7</v>
      </c>
      <c r="I96" s="22">
        <f>SUM(I59:I95)</f>
        <v>1505046.3958973424</v>
      </c>
      <c r="J96" s="22">
        <f>SUM(J59:J95)</f>
        <v>1965404.0050214329</v>
      </c>
      <c r="K96" s="22">
        <f>SUM(K59:K95)</f>
        <v>64964.877632020762</v>
      </c>
      <c r="L96" s="22">
        <f>SUM(L59:L95)</f>
        <v>0</v>
      </c>
      <c r="M96" s="22">
        <f>SUM(M59:M95)</f>
        <v>3535415.2785507957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12.219446341656703</v>
      </c>
      <c r="C97" s="28">
        <f>IF(M47&gt;0,C96/M47,0)</f>
        <v>12.812853169161345</v>
      </c>
      <c r="D97" s="28">
        <f>IF(N47&gt;0,D96/N47,0)</f>
        <v>13.551886554230459</v>
      </c>
      <c r="E97" s="28">
        <f>IF(O47&gt;0,E96/O47,0)</f>
        <v>0</v>
      </c>
      <c r="F97" s="28">
        <f>IF(P47&gt;0,F96/P47,0)</f>
        <v>12.545252823394163</v>
      </c>
      <c r="G97" s="14"/>
      <c r="H97" s="9" t="s">
        <v>13</v>
      </c>
      <c r="I97" s="28">
        <f>IF(L47&gt;0,I96/L47,0)</f>
        <v>11.469743156154538</v>
      </c>
      <c r="J97" s="28">
        <f>IF(M47&gt;0,J96/M47,0)</f>
        <v>13.560027575780795</v>
      </c>
      <c r="K97" s="28">
        <f>IF(N47&gt;0,K96/N47,0)</f>
        <v>16.490422203272853</v>
      </c>
      <c r="L97" s="28">
        <f>IF(O47&gt;0,L96/O47,0)</f>
        <v>0</v>
      </c>
      <c r="M97" s="28">
        <f>IF(P47&gt;0,M96/P47,0)</f>
        <v>12.622002507105709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131218.84033556157</v>
      </c>
      <c r="C109" s="31">
        <f>$B$97</f>
        <v>12.219446341656703</v>
      </c>
      <c r="D109" s="31">
        <f>$I$97</f>
        <v>11.469743156154538</v>
      </c>
      <c r="E109" s="32">
        <f>B109*D109</f>
        <v>1505046.3958973424</v>
      </c>
      <c r="F109" s="7">
        <f>B109/1000</f>
        <v>131.21884033556157</v>
      </c>
      <c r="G109" s="7">
        <f>E109/1000</f>
        <v>1505.0463958973423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144941.00355162911</v>
      </c>
      <c r="C110" s="31">
        <f>$C$97</f>
        <v>12.812853169161345</v>
      </c>
      <c r="D110" s="31">
        <f>$J$97</f>
        <v>13.560027575780795</v>
      </c>
      <c r="E110" s="32">
        <f>B110*D110</f>
        <v>1965404.0050214329</v>
      </c>
      <c r="F110" s="7">
        <f>B110/1000</f>
        <v>144.94100355162911</v>
      </c>
      <c r="G110" s="7">
        <f>E110/1000</f>
        <v>1965.4040050214328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3939.5521128092878</v>
      </c>
      <c r="C111" s="31">
        <f>$D$97</f>
        <v>13.551886554230459</v>
      </c>
      <c r="D111" s="31">
        <f>$K$97</f>
        <v>16.490422203272853</v>
      </c>
      <c r="E111" s="32">
        <f>B111*D111</f>
        <v>64964.877632020762</v>
      </c>
      <c r="F111" s="7">
        <f>B111/1000</f>
        <v>3.9395521128092876</v>
      </c>
      <c r="G111" s="7">
        <f>E111/1000</f>
        <v>64.964877632020759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280099.39599999995</v>
      </c>
      <c r="C113" s="31">
        <f>$F$97</f>
        <v>12.545252823394163</v>
      </c>
      <c r="D113" s="31">
        <f>$M$97</f>
        <v>12.622002507105709</v>
      </c>
      <c r="E113" s="32">
        <f>SUM(E109:E112)</f>
        <v>3535415.2785507962</v>
      </c>
      <c r="F113" s="7">
        <f>SUM(F109:F112)</f>
        <v>280.09939599999996</v>
      </c>
      <c r="G113" s="7">
        <f>SUM(G109:G112)</f>
        <v>3535.4152785507958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3535556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1.0000398033719144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0"/>
  <sheetViews>
    <sheetView topLeftCell="A100" zoomScaleNormal="10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9" t="s">
        <v>29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1820627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9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9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9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9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9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9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9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9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9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9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9">
        <v>0</v>
      </c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0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9">
        <v>0</v>
      </c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0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0</v>
      </c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4">
        <f t="shared" si="5"/>
        <v>0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27979899</v>
      </c>
      <c r="J20" s="7"/>
      <c r="K20" s="12">
        <v>8.75</v>
      </c>
      <c r="L20" s="5">
        <f t="shared" si="1"/>
        <v>24482.411625000001</v>
      </c>
      <c r="M20" s="5">
        <f t="shared" si="2"/>
        <v>3497.4873750000002</v>
      </c>
      <c r="N20" s="5">
        <f t="shared" si="3"/>
        <v>0</v>
      </c>
      <c r="O20" s="5">
        <f t="shared" si="4"/>
        <v>0</v>
      </c>
      <c r="P20" s="14">
        <f t="shared" si="5"/>
        <v>27979.899000000001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95449159</v>
      </c>
      <c r="J21" s="7"/>
      <c r="K21" s="12">
        <v>9.25</v>
      </c>
      <c r="L21" s="5">
        <f t="shared" si="1"/>
        <v>95449.159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95449.159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95449159</v>
      </c>
      <c r="J22" s="7"/>
      <c r="K22" s="12">
        <v>9.75</v>
      </c>
      <c r="L22" s="5">
        <f t="shared" si="1"/>
        <v>89994.921342857138</v>
      </c>
      <c r="M22" s="5">
        <f t="shared" si="2"/>
        <v>5454.2376571428567</v>
      </c>
      <c r="N22" s="5">
        <f t="shared" si="3"/>
        <v>0</v>
      </c>
      <c r="O22" s="5">
        <f t="shared" si="4"/>
        <v>0</v>
      </c>
      <c r="P22" s="14">
        <f t="shared" si="5"/>
        <v>95449.159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75803698</v>
      </c>
      <c r="J23" s="7"/>
      <c r="K23" s="12">
        <v>10.25</v>
      </c>
      <c r="L23" s="5">
        <f t="shared" si="1"/>
        <v>69115.136411764703</v>
      </c>
      <c r="M23" s="5">
        <f t="shared" si="2"/>
        <v>6688.5615882352949</v>
      </c>
      <c r="N23" s="5">
        <f t="shared" si="3"/>
        <v>0</v>
      </c>
      <c r="O23" s="5">
        <f t="shared" si="4"/>
        <v>0</v>
      </c>
      <c r="P23" s="14">
        <f t="shared" si="5"/>
        <v>75803.698000000004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39290922</v>
      </c>
      <c r="J24" s="7"/>
      <c r="K24" s="12">
        <v>10.75</v>
      </c>
      <c r="L24" s="5">
        <f t="shared" si="1"/>
        <v>27503.645399999998</v>
      </c>
      <c r="M24" s="5">
        <f t="shared" si="2"/>
        <v>11787.276599999999</v>
      </c>
      <c r="N24" s="5">
        <f t="shared" si="3"/>
        <v>0</v>
      </c>
      <c r="O24" s="5">
        <f t="shared" si="4"/>
        <v>0</v>
      </c>
      <c r="P24" s="14">
        <f t="shared" si="5"/>
        <v>39290.921999999999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11311023</v>
      </c>
      <c r="J25" s="7"/>
      <c r="K25" s="12">
        <v>11.25</v>
      </c>
      <c r="L25" s="5">
        <f t="shared" si="1"/>
        <v>8253.9897567567568</v>
      </c>
      <c r="M25" s="5">
        <f t="shared" si="2"/>
        <v>3057.0332432432433</v>
      </c>
      <c r="N25" s="5">
        <f t="shared" si="3"/>
        <v>0</v>
      </c>
      <c r="O25" s="5">
        <f t="shared" si="4"/>
        <v>0</v>
      </c>
      <c r="P25" s="14">
        <f t="shared" si="5"/>
        <v>11311.023000000001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0</v>
      </c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4">
        <f t="shared" si="5"/>
        <v>0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0</v>
      </c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4">
        <f t="shared" si="5"/>
        <v>0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2778146</v>
      </c>
      <c r="J28" s="7"/>
      <c r="K28" s="12">
        <v>12.75</v>
      </c>
      <c r="L28" s="5">
        <f t="shared" si="1"/>
        <v>1200.4334567901235</v>
      </c>
      <c r="M28" s="5">
        <f t="shared" si="2"/>
        <v>1577.7125432098765</v>
      </c>
      <c r="N28" s="5">
        <f t="shared" si="3"/>
        <v>0</v>
      </c>
      <c r="O28" s="5">
        <f t="shared" si="4"/>
        <v>0</v>
      </c>
      <c r="P28" s="14">
        <f t="shared" si="5"/>
        <v>2778.1459999999997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0</v>
      </c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4">
        <f t="shared" si="5"/>
        <v>0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0</v>
      </c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4">
        <f t="shared" si="5"/>
        <v>0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0</v>
      </c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4">
        <f t="shared" si="5"/>
        <v>0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0</v>
      </c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4">
        <f t="shared" si="5"/>
        <v>0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0</v>
      </c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348062006</v>
      </c>
      <c r="J47" s="5"/>
      <c r="K47" s="11" t="s">
        <v>7</v>
      </c>
      <c r="L47" s="22">
        <f>SUM(L10:L46)</f>
        <v>315999.69699316868</v>
      </c>
      <c r="M47" s="22">
        <f>SUM(M10:M46)</f>
        <v>32062.30900683127</v>
      </c>
      <c r="N47" s="22">
        <f>SUM(N10:N46)</f>
        <v>0</v>
      </c>
      <c r="O47" s="22">
        <f>SUM(O10:O46)</f>
        <v>0</v>
      </c>
      <c r="P47" s="22">
        <f>SUM(P10:P46)</f>
        <v>348062.00600000005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0</v>
      </c>
      <c r="G66" s="5"/>
      <c r="H66" s="12">
        <f t="shared" si="11"/>
        <v>1.7158834762846895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0</v>
      </c>
      <c r="G67" s="5"/>
      <c r="H67" s="12">
        <f t="shared" si="11"/>
        <v>2.1802484724256868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4">
        <f t="shared" si="10"/>
        <v>0</v>
      </c>
      <c r="G68" s="5"/>
      <c r="H68" s="12">
        <f t="shared" si="11"/>
        <v>2.7290951322800345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7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214221.10171875</v>
      </c>
      <c r="C69" s="5">
        <f t="shared" si="7"/>
        <v>30603.014531250003</v>
      </c>
      <c r="D69" s="5">
        <f t="shared" si="8"/>
        <v>0</v>
      </c>
      <c r="E69" s="5">
        <f t="shared" si="9"/>
        <v>0</v>
      </c>
      <c r="F69" s="14">
        <f t="shared" si="10"/>
        <v>244824.11624999999</v>
      </c>
      <c r="G69" s="5"/>
      <c r="H69" s="12">
        <f t="shared" si="11"/>
        <v>3.3712573358631186</v>
      </c>
      <c r="I69" s="5">
        <f t="shared" si="12"/>
        <v>82536.509790401746</v>
      </c>
      <c r="J69" s="5">
        <f t="shared" si="13"/>
        <v>11790.929970057392</v>
      </c>
      <c r="K69" s="5">
        <f t="shared" si="14"/>
        <v>0</v>
      </c>
      <c r="L69" s="5">
        <f t="shared" si="15"/>
        <v>0</v>
      </c>
      <c r="M69" s="27">
        <f t="shared" si="16"/>
        <v>94327.439760459136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882904.72074999998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882904.72074999998</v>
      </c>
      <c r="G70" s="5"/>
      <c r="H70" s="12">
        <f t="shared" si="11"/>
        <v>4.1158915189944896</v>
      </c>
      <c r="I70" s="5">
        <f t="shared" si="12"/>
        <v>392858.38402325654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392858.38402325654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877450.48309285706</v>
      </c>
      <c r="C71" s="5">
        <f t="shared" si="7"/>
        <v>53178.817157142854</v>
      </c>
      <c r="D71" s="5">
        <f t="shared" si="8"/>
        <v>0</v>
      </c>
      <c r="E71" s="5">
        <f t="shared" si="9"/>
        <v>0</v>
      </c>
      <c r="F71" s="14">
        <f t="shared" si="10"/>
        <v>930629.30024999985</v>
      </c>
      <c r="G71" s="5"/>
      <c r="H71" s="12">
        <f t="shared" si="11"/>
        <v>4.9724689971577671</v>
      </c>
      <c r="I71" s="5">
        <f t="shared" si="12"/>
        <v>447496.95627900894</v>
      </c>
      <c r="J71" s="5">
        <f t="shared" si="13"/>
        <v>27121.027653273271</v>
      </c>
      <c r="K71" s="5">
        <f t="shared" si="14"/>
        <v>0</v>
      </c>
      <c r="L71" s="5">
        <f t="shared" si="15"/>
        <v>0</v>
      </c>
      <c r="M71" s="27">
        <f t="shared" si="16"/>
        <v>474617.98393228219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708430.14822058822</v>
      </c>
      <c r="C72" s="5">
        <f t="shared" si="7"/>
        <v>68557.756279411769</v>
      </c>
      <c r="D72" s="5">
        <f t="shared" si="8"/>
        <v>0</v>
      </c>
      <c r="E72" s="5">
        <f t="shared" si="9"/>
        <v>0</v>
      </c>
      <c r="F72" s="14">
        <f t="shared" si="10"/>
        <v>776987.90449999995</v>
      </c>
      <c r="G72" s="5"/>
      <c r="H72" s="12">
        <f t="shared" si="11"/>
        <v>5.9507688850795217</v>
      </c>
      <c r="I72" s="5">
        <f t="shared" si="12"/>
        <v>411288.20324715611</v>
      </c>
      <c r="J72" s="5">
        <f t="shared" si="13"/>
        <v>39802.08418520866</v>
      </c>
      <c r="K72" s="5">
        <f t="shared" si="14"/>
        <v>0</v>
      </c>
      <c r="L72" s="5">
        <f t="shared" si="15"/>
        <v>0</v>
      </c>
      <c r="M72" s="27">
        <f t="shared" si="16"/>
        <v>451090.28743236477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295664.18805</v>
      </c>
      <c r="C73" s="5">
        <f t="shared" si="7"/>
        <v>126713.22344999999</v>
      </c>
      <c r="D73" s="5">
        <f t="shared" si="8"/>
        <v>0</v>
      </c>
      <c r="E73" s="5">
        <f t="shared" si="9"/>
        <v>0</v>
      </c>
      <c r="F73" s="14">
        <f t="shared" si="10"/>
        <v>422377.41149999999</v>
      </c>
      <c r="G73" s="5"/>
      <c r="H73" s="12">
        <f t="shared" si="11"/>
        <v>7.0608715370252666</v>
      </c>
      <c r="I73" s="5">
        <f t="shared" si="12"/>
        <v>194199.70696929589</v>
      </c>
      <c r="J73" s="5">
        <f t="shared" si="13"/>
        <v>83228.445843983951</v>
      </c>
      <c r="K73" s="5">
        <f t="shared" si="14"/>
        <v>0</v>
      </c>
      <c r="L73" s="5">
        <f t="shared" si="15"/>
        <v>0</v>
      </c>
      <c r="M73" s="27">
        <f t="shared" si="16"/>
        <v>277428.15281327983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92857.384763513517</v>
      </c>
      <c r="C74" s="5">
        <f t="shared" si="7"/>
        <v>34391.623986486484</v>
      </c>
      <c r="D74" s="5">
        <f t="shared" si="8"/>
        <v>0</v>
      </c>
      <c r="E74" s="5">
        <f t="shared" si="9"/>
        <v>0</v>
      </c>
      <c r="F74" s="14">
        <f t="shared" si="10"/>
        <v>127249.00875000001</v>
      </c>
      <c r="G74" s="5"/>
      <c r="H74" s="12">
        <f t="shared" si="11"/>
        <v>8.3131524455221086</v>
      </c>
      <c r="I74" s="5">
        <f t="shared" si="12"/>
        <v>68616.675131696873</v>
      </c>
      <c r="J74" s="5">
        <f t="shared" si="13"/>
        <v>25413.583382109951</v>
      </c>
      <c r="K74" s="5">
        <f t="shared" si="14"/>
        <v>0</v>
      </c>
      <c r="L74" s="5">
        <f t="shared" si="15"/>
        <v>0</v>
      </c>
      <c r="M74" s="27">
        <f t="shared" si="16"/>
        <v>94030.258513806824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4">
        <f t="shared" si="10"/>
        <v>0</v>
      </c>
      <c r="G75" s="5"/>
      <c r="H75" s="12">
        <f t="shared" si="11"/>
        <v>9.7182765462722216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7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4">
        <f t="shared" si="10"/>
        <v>0</v>
      </c>
      <c r="G76" s="5"/>
      <c r="H76" s="12">
        <f t="shared" si="11"/>
        <v>11.287192885070723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7">
        <f t="shared" si="16"/>
        <v>0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15305.526574074074</v>
      </c>
      <c r="C77" s="5">
        <f t="shared" si="7"/>
        <v>20115.834925925927</v>
      </c>
      <c r="D77" s="5">
        <f t="shared" si="8"/>
        <v>0</v>
      </c>
      <c r="E77" s="5">
        <f t="shared" si="9"/>
        <v>0</v>
      </c>
      <c r="F77" s="14">
        <f t="shared" si="10"/>
        <v>35421.361499999999</v>
      </c>
      <c r="G77" s="5"/>
      <c r="H77" s="12">
        <f t="shared" si="11"/>
        <v>13.031129609053862</v>
      </c>
      <c r="I77" s="5">
        <f t="shared" si="12"/>
        <v>15643.003962476658</v>
      </c>
      <c r="J77" s="5">
        <f t="shared" si="13"/>
        <v>20559.37663639789</v>
      </c>
      <c r="K77" s="5">
        <f t="shared" si="14"/>
        <v>0</v>
      </c>
      <c r="L77" s="5">
        <f t="shared" si="15"/>
        <v>0</v>
      </c>
      <c r="M77" s="27">
        <f t="shared" si="16"/>
        <v>36202.380598874544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4">
        <f t="shared" si="10"/>
        <v>0</v>
      </c>
      <c r="G78" s="5"/>
      <c r="H78" s="12">
        <f t="shared" si="11"/>
        <v>14.96158924992622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7">
        <f t="shared" si="16"/>
        <v>0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4">
        <f t="shared" si="10"/>
        <v>0</v>
      </c>
      <c r="G79" s="5"/>
      <c r="H79" s="12">
        <f t="shared" si="11"/>
        <v>17.090344271203467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7">
        <f t="shared" si="16"/>
        <v>0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4">
        <f t="shared" si="10"/>
        <v>0</v>
      </c>
      <c r="G80" s="5"/>
      <c r="H80" s="12">
        <f t="shared" si="11"/>
        <v>19.429432855153479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7">
        <f t="shared" si="16"/>
        <v>0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4">
        <f t="shared" si="10"/>
        <v>0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7">
        <f t="shared" si="16"/>
        <v>0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7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3086833.5531697832</v>
      </c>
      <c r="C96" s="22">
        <f>SUM(C59:C90)</f>
        <v>333560.27033021703</v>
      </c>
      <c r="D96" s="22">
        <f>SUM(D59:D90)</f>
        <v>0</v>
      </c>
      <c r="E96" s="22">
        <f>SUM(E59:E90)</f>
        <v>0</v>
      </c>
      <c r="F96" s="22">
        <f>SUM(F59:F90)</f>
        <v>3420393.8234999999</v>
      </c>
      <c r="G96" s="14"/>
      <c r="H96" s="11" t="s">
        <v>7</v>
      </c>
      <c r="I96" s="22">
        <f>SUM(I59:I95)</f>
        <v>1612639.4394032927</v>
      </c>
      <c r="J96" s="22">
        <f>SUM(J59:J95)</f>
        <v>207915.44767103108</v>
      </c>
      <c r="K96" s="22">
        <f>SUM(K59:K95)</f>
        <v>0</v>
      </c>
      <c r="L96" s="22">
        <f>SUM(L59:L95)</f>
        <v>0</v>
      </c>
      <c r="M96" s="22">
        <f>SUM(M59:M95)</f>
        <v>1820554.8870743238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9.7684699781105007</v>
      </c>
      <c r="C97" s="28">
        <f>IF(M47&gt;0,C96/M47,0)</f>
        <v>10.403501203208661</v>
      </c>
      <c r="D97" s="28">
        <f>IF(N47&gt;0,D96/N47,0)</f>
        <v>0</v>
      </c>
      <c r="E97" s="28">
        <f>IF(O47&gt;0,E96/O47,0)</f>
        <v>0</v>
      </c>
      <c r="F97" s="28">
        <f>IF(P47&gt;0,F96/P47,0)</f>
        <v>9.8269669327251972</v>
      </c>
      <c r="G97" s="14"/>
      <c r="H97" s="9" t="s">
        <v>13</v>
      </c>
      <c r="I97" s="28">
        <f>IF(L47&gt;0,I96/L47,0)</f>
        <v>5.1032942586592256</v>
      </c>
      <c r="J97" s="28">
        <f>IF(M47&gt;0,J96/M47,0)</f>
        <v>6.4847309539288682</v>
      </c>
      <c r="K97" s="28">
        <f>IF(N47&gt;0,K96/N47,0)</f>
        <v>0</v>
      </c>
      <c r="L97" s="28">
        <f>IF(O47&gt;0,L96/O47,0)</f>
        <v>0</v>
      </c>
      <c r="M97" s="28">
        <f>IF(P47&gt;0,M96/P47,0)</f>
        <v>5.2305475912079977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315999.69699316868</v>
      </c>
      <c r="C109" s="31">
        <f>$B$97</f>
        <v>9.7684699781105007</v>
      </c>
      <c r="D109" s="31">
        <f>$I$97</f>
        <v>5.1032942586592256</v>
      </c>
      <c r="E109" s="32">
        <f>B109*D109</f>
        <v>1612639.4394032927</v>
      </c>
      <c r="F109" s="7">
        <f>B109/1000</f>
        <v>315.9996969931687</v>
      </c>
      <c r="G109" s="7">
        <f>E109/1000</f>
        <v>1612.6394394032927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32062.30900683127</v>
      </c>
      <c r="C110" s="31">
        <f>$C$97</f>
        <v>10.403501203208661</v>
      </c>
      <c r="D110" s="31">
        <f>$J$97</f>
        <v>6.4847309539288682</v>
      </c>
      <c r="E110" s="32">
        <f>B110*D110</f>
        <v>207915.44767103108</v>
      </c>
      <c r="F110" s="7">
        <f>B110/1000</f>
        <v>32.062309006831271</v>
      </c>
      <c r="G110" s="7">
        <f>E110/1000</f>
        <v>207.91544767103107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0</v>
      </c>
      <c r="C111" s="31">
        <f>$D$97</f>
        <v>0</v>
      </c>
      <c r="D111" s="31">
        <f>$K$97</f>
        <v>0</v>
      </c>
      <c r="E111" s="32">
        <f>B111*D111</f>
        <v>0</v>
      </c>
      <c r="F111" s="7">
        <f>B111/1000</f>
        <v>0</v>
      </c>
      <c r="G111" s="7">
        <f>E111/1000</f>
        <v>0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348062.00599999994</v>
      </c>
      <c r="C113" s="31">
        <f>$F$97</f>
        <v>9.8269669327251972</v>
      </c>
      <c r="D113" s="31">
        <f>$M$97</f>
        <v>5.2305475912079977</v>
      </c>
      <c r="E113" s="32">
        <f>SUM(E109:E112)</f>
        <v>1820554.8870743238</v>
      </c>
      <c r="F113" s="7">
        <f>SUM(F109:F112)</f>
        <v>348.062006</v>
      </c>
      <c r="G113" s="7">
        <f>SUM(G109:G112)</f>
        <v>1820.5548870743237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1820627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1.0000396104100944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0"/>
  <sheetViews>
    <sheetView topLeftCell="A97" zoomScaleNormal="10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49" t="s">
        <v>30</v>
      </c>
      <c r="B1" s="49"/>
      <c r="C1" s="49"/>
      <c r="D1" s="49"/>
      <c r="E1" s="49"/>
      <c r="F1" s="49"/>
      <c r="G1" s="5"/>
      <c r="H1" s="50" t="s">
        <v>1</v>
      </c>
      <c r="I1" s="50"/>
      <c r="J1" s="5"/>
      <c r="K1" s="5"/>
      <c r="M1" s="3"/>
      <c r="N1" s="3"/>
      <c r="O1" s="5"/>
      <c r="P1" s="6"/>
    </row>
    <row r="2" spans="1:16" ht="17.25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2543829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51" t="s">
        <v>4</v>
      </c>
      <c r="C5" s="51"/>
      <c r="D5" s="51"/>
      <c r="E5" s="51"/>
      <c r="F5" s="51"/>
      <c r="G5" s="5"/>
      <c r="H5" s="3" t="s">
        <v>3</v>
      </c>
      <c r="I5" s="5"/>
      <c r="J5" s="5"/>
      <c r="K5" s="3" t="s">
        <v>3</v>
      </c>
      <c r="L5" s="50" t="s">
        <v>5</v>
      </c>
      <c r="M5" s="50"/>
      <c r="N5" s="50"/>
      <c r="O5" s="50"/>
      <c r="P5" s="50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13">
        <v>1</v>
      </c>
      <c r="C7" s="2"/>
      <c r="D7" s="2"/>
      <c r="E7" s="2"/>
      <c r="F7" s="14">
        <f t="shared" ref="F7:F46" si="0">SUM(B7:E7)</f>
        <v>1</v>
      </c>
      <c r="G7" s="5"/>
      <c r="H7" s="15">
        <v>2.25</v>
      </c>
      <c r="I7" s="16">
        <v>0</v>
      </c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4">
        <f t="shared" ref="P7:P46" si="5">SUM(L7:O7)</f>
        <v>0</v>
      </c>
    </row>
    <row r="8" spans="1:16" s="8" customFormat="1" ht="11">
      <c r="A8" s="12">
        <v>2.75</v>
      </c>
      <c r="B8" s="13">
        <v>1</v>
      </c>
      <c r="C8" s="2"/>
      <c r="D8" s="2"/>
      <c r="E8" s="2"/>
      <c r="F8" s="14">
        <f t="shared" si="0"/>
        <v>1</v>
      </c>
      <c r="G8" s="5"/>
      <c r="H8" s="15">
        <v>2.75</v>
      </c>
      <c r="I8" s="16">
        <v>0</v>
      </c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4">
        <f t="shared" si="5"/>
        <v>0</v>
      </c>
    </row>
    <row r="9" spans="1:16" s="8" customFormat="1" ht="11">
      <c r="A9" s="12">
        <v>3.25</v>
      </c>
      <c r="B9" s="13">
        <v>1</v>
      </c>
      <c r="C9" s="2"/>
      <c r="D9" s="2"/>
      <c r="E9" s="2"/>
      <c r="F9" s="14">
        <f t="shared" si="0"/>
        <v>1</v>
      </c>
      <c r="G9" s="5"/>
      <c r="H9" s="15">
        <v>3.25</v>
      </c>
      <c r="I9" s="16">
        <v>0</v>
      </c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4">
        <f t="shared" si="5"/>
        <v>0</v>
      </c>
    </row>
    <row r="10" spans="1:16" s="8" customFormat="1" ht="11">
      <c r="A10" s="12">
        <v>3.75</v>
      </c>
      <c r="B10" s="13">
        <v>1</v>
      </c>
      <c r="C10" s="17">
        <v>0</v>
      </c>
      <c r="D10" s="17">
        <v>0</v>
      </c>
      <c r="E10" s="17"/>
      <c r="F10" s="14">
        <f t="shared" si="0"/>
        <v>1</v>
      </c>
      <c r="G10" s="5"/>
      <c r="H10" s="15">
        <v>3.75</v>
      </c>
      <c r="I10" s="18">
        <v>0</v>
      </c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4">
        <f t="shared" si="5"/>
        <v>0</v>
      </c>
    </row>
    <row r="11" spans="1:16" s="8" customFormat="1" ht="11">
      <c r="A11" s="12">
        <v>4.25</v>
      </c>
      <c r="B11" s="13">
        <v>1</v>
      </c>
      <c r="C11" s="17">
        <v>0</v>
      </c>
      <c r="D11" s="17">
        <v>0</v>
      </c>
      <c r="E11" s="17"/>
      <c r="F11" s="14">
        <f t="shared" si="0"/>
        <v>1</v>
      </c>
      <c r="G11" s="5"/>
      <c r="H11" s="12">
        <v>4.25</v>
      </c>
      <c r="I11" s="18">
        <v>0</v>
      </c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4">
        <f t="shared" si="5"/>
        <v>0</v>
      </c>
    </row>
    <row r="12" spans="1:16" s="8" customFormat="1" ht="11">
      <c r="A12" s="12">
        <v>4.75</v>
      </c>
      <c r="B12" s="13">
        <v>1</v>
      </c>
      <c r="C12" s="17">
        <v>0</v>
      </c>
      <c r="D12" s="17">
        <v>0</v>
      </c>
      <c r="E12" s="17"/>
      <c r="F12" s="14">
        <f t="shared" si="0"/>
        <v>1</v>
      </c>
      <c r="G12" s="5"/>
      <c r="H12" s="12">
        <v>4.75</v>
      </c>
      <c r="I12" s="18">
        <v>0</v>
      </c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4">
        <f t="shared" si="5"/>
        <v>0</v>
      </c>
    </row>
    <row r="13" spans="1:16" s="8" customFormat="1" ht="11">
      <c r="A13" s="12">
        <v>5.25</v>
      </c>
      <c r="B13" s="13">
        <v>1</v>
      </c>
      <c r="C13" s="17">
        <v>0</v>
      </c>
      <c r="D13" s="17">
        <v>0</v>
      </c>
      <c r="E13" s="17"/>
      <c r="F13" s="14">
        <f t="shared" si="0"/>
        <v>1</v>
      </c>
      <c r="G13" s="5"/>
      <c r="H13" s="12">
        <v>5.25</v>
      </c>
      <c r="I13" s="18">
        <v>0</v>
      </c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4">
        <f t="shared" si="5"/>
        <v>0</v>
      </c>
    </row>
    <row r="14" spans="1:16" s="8" customFormat="1" ht="11">
      <c r="A14" s="12">
        <v>5.75</v>
      </c>
      <c r="B14" s="13">
        <v>1</v>
      </c>
      <c r="C14" s="17">
        <v>0</v>
      </c>
      <c r="D14" s="17">
        <v>0</v>
      </c>
      <c r="E14" s="17"/>
      <c r="F14" s="14">
        <f t="shared" si="0"/>
        <v>1</v>
      </c>
      <c r="G14" s="5"/>
      <c r="H14" s="12">
        <v>5.75</v>
      </c>
      <c r="I14" s="18">
        <v>0</v>
      </c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4">
        <f t="shared" si="5"/>
        <v>0</v>
      </c>
    </row>
    <row r="15" spans="1:16" s="8" customFormat="1" ht="11">
      <c r="A15" s="12">
        <v>6.25</v>
      </c>
      <c r="B15" s="13">
        <v>1</v>
      </c>
      <c r="C15" s="17">
        <v>0</v>
      </c>
      <c r="D15" s="17">
        <v>0</v>
      </c>
      <c r="E15" s="17"/>
      <c r="F15" s="14">
        <f t="shared" si="0"/>
        <v>1</v>
      </c>
      <c r="G15" s="5"/>
      <c r="H15" s="12">
        <v>6.25</v>
      </c>
      <c r="I15" s="18">
        <v>0</v>
      </c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4">
        <f t="shared" si="5"/>
        <v>0</v>
      </c>
    </row>
    <row r="16" spans="1:16" s="8" customFormat="1" ht="11">
      <c r="A16" s="12">
        <v>6.75</v>
      </c>
      <c r="B16" s="13">
        <v>1</v>
      </c>
      <c r="C16" s="17">
        <v>0</v>
      </c>
      <c r="D16" s="17">
        <v>0</v>
      </c>
      <c r="E16" s="17"/>
      <c r="F16" s="14">
        <f t="shared" si="0"/>
        <v>1</v>
      </c>
      <c r="G16" s="5"/>
      <c r="H16" s="12">
        <v>6.75</v>
      </c>
      <c r="I16" s="18">
        <v>0</v>
      </c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4">
        <f t="shared" si="5"/>
        <v>0</v>
      </c>
    </row>
    <row r="17" spans="1:16" s="8" customFormat="1" ht="11">
      <c r="A17" s="12">
        <v>7.25</v>
      </c>
      <c r="B17" s="13">
        <v>1</v>
      </c>
      <c r="C17" s="17">
        <v>0</v>
      </c>
      <c r="D17" s="17">
        <v>0</v>
      </c>
      <c r="E17" s="17"/>
      <c r="F17" s="14">
        <f t="shared" si="0"/>
        <v>1</v>
      </c>
      <c r="G17" s="5"/>
      <c r="H17" s="12">
        <v>7.25</v>
      </c>
      <c r="I17" s="19">
        <v>37909775</v>
      </c>
      <c r="J17" s="5"/>
      <c r="K17" s="12">
        <v>7.25</v>
      </c>
      <c r="L17" s="5">
        <f t="shared" si="1"/>
        <v>37909.775000000001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4">
        <f t="shared" si="5"/>
        <v>37909.775000000001</v>
      </c>
    </row>
    <row r="18" spans="1:16" s="8" customFormat="1" ht="11">
      <c r="A18" s="12">
        <v>7.75</v>
      </c>
      <c r="B18" s="2">
        <v>1</v>
      </c>
      <c r="C18" s="17">
        <v>0</v>
      </c>
      <c r="D18" s="17">
        <v>0</v>
      </c>
      <c r="E18" s="17"/>
      <c r="F18" s="14">
        <f t="shared" si="0"/>
        <v>1</v>
      </c>
      <c r="G18" s="5"/>
      <c r="H18" s="12">
        <v>7.75</v>
      </c>
      <c r="I18" s="19">
        <v>105492661</v>
      </c>
      <c r="J18" s="7"/>
      <c r="K18" s="12">
        <v>7.75</v>
      </c>
      <c r="L18" s="5">
        <f t="shared" si="1"/>
        <v>105492.66099999999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4">
        <f t="shared" si="5"/>
        <v>105492.66099999999</v>
      </c>
    </row>
    <row r="19" spans="1:16" s="8" customFormat="1" ht="11">
      <c r="A19" s="12">
        <v>8.25</v>
      </c>
      <c r="B19" s="2">
        <v>2</v>
      </c>
      <c r="C19" s="17">
        <v>1</v>
      </c>
      <c r="D19" s="17">
        <v>0</v>
      </c>
      <c r="E19" s="17"/>
      <c r="F19" s="14">
        <f t="shared" si="0"/>
        <v>3</v>
      </c>
      <c r="G19" s="5"/>
      <c r="H19" s="12">
        <v>8.25</v>
      </c>
      <c r="I19" s="19">
        <v>84373009</v>
      </c>
      <c r="J19" s="7"/>
      <c r="K19" s="12">
        <v>8.25</v>
      </c>
      <c r="L19" s="5">
        <f t="shared" si="1"/>
        <v>56248.672666666665</v>
      </c>
      <c r="M19" s="5">
        <f t="shared" si="2"/>
        <v>28124.336333333333</v>
      </c>
      <c r="N19" s="5">
        <f t="shared" si="3"/>
        <v>0</v>
      </c>
      <c r="O19" s="5">
        <f t="shared" si="4"/>
        <v>0</v>
      </c>
      <c r="P19" s="14">
        <f t="shared" si="5"/>
        <v>84373.008999999991</v>
      </c>
    </row>
    <row r="20" spans="1:16" s="8" customFormat="1" ht="11">
      <c r="A20" s="12">
        <v>8.75</v>
      </c>
      <c r="B20" s="2">
        <v>7</v>
      </c>
      <c r="C20" s="17">
        <v>1</v>
      </c>
      <c r="D20" s="17">
        <v>0</v>
      </c>
      <c r="E20" s="17"/>
      <c r="F20" s="14">
        <f t="shared" si="0"/>
        <v>8</v>
      </c>
      <c r="G20" s="5"/>
      <c r="H20" s="12">
        <v>8.75</v>
      </c>
      <c r="I20" s="19">
        <v>84373009</v>
      </c>
      <c r="J20" s="7"/>
      <c r="K20" s="12">
        <v>8.75</v>
      </c>
      <c r="L20" s="5">
        <f t="shared" si="1"/>
        <v>73826.38287500001</v>
      </c>
      <c r="M20" s="5">
        <f t="shared" si="2"/>
        <v>10546.626125000001</v>
      </c>
      <c r="N20" s="5">
        <f t="shared" si="3"/>
        <v>0</v>
      </c>
      <c r="O20" s="5">
        <f t="shared" si="4"/>
        <v>0</v>
      </c>
      <c r="P20" s="14">
        <f t="shared" si="5"/>
        <v>84373.009000000005</v>
      </c>
    </row>
    <row r="21" spans="1:16" s="8" customFormat="1" ht="11">
      <c r="A21" s="12">
        <v>9.25</v>
      </c>
      <c r="B21" s="17">
        <v>13</v>
      </c>
      <c r="C21" s="17">
        <v>0</v>
      </c>
      <c r="D21" s="17">
        <v>0</v>
      </c>
      <c r="E21" s="17"/>
      <c r="F21" s="14">
        <f t="shared" si="0"/>
        <v>13</v>
      </c>
      <c r="G21" s="5"/>
      <c r="H21" s="12">
        <v>9.25</v>
      </c>
      <c r="I21" s="19">
        <v>29567512</v>
      </c>
      <c r="J21" s="7"/>
      <c r="K21" s="12">
        <v>9.25</v>
      </c>
      <c r="L21" s="5">
        <f t="shared" si="1"/>
        <v>29567.511999999999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4">
        <f t="shared" si="5"/>
        <v>29567.511999999999</v>
      </c>
    </row>
    <row r="22" spans="1:16" s="8" customFormat="1" ht="11">
      <c r="A22" s="12">
        <v>9.75</v>
      </c>
      <c r="B22" s="17">
        <v>33</v>
      </c>
      <c r="C22" s="17">
        <v>2</v>
      </c>
      <c r="D22" s="17">
        <v>0</v>
      </c>
      <c r="E22" s="17"/>
      <c r="F22" s="14">
        <f t="shared" si="0"/>
        <v>35</v>
      </c>
      <c r="G22" s="5"/>
      <c r="H22" s="12">
        <v>9.75</v>
      </c>
      <c r="I22" s="19">
        <v>67477287</v>
      </c>
      <c r="J22" s="7"/>
      <c r="K22" s="12">
        <v>9.75</v>
      </c>
      <c r="L22" s="5">
        <f t="shared" si="1"/>
        <v>63621.442028571422</v>
      </c>
      <c r="M22" s="5">
        <f t="shared" si="2"/>
        <v>3855.8449714285712</v>
      </c>
      <c r="N22" s="5">
        <f t="shared" si="3"/>
        <v>0</v>
      </c>
      <c r="O22" s="5">
        <f t="shared" si="4"/>
        <v>0</v>
      </c>
      <c r="P22" s="14">
        <f t="shared" si="5"/>
        <v>67477.286999999997</v>
      </c>
    </row>
    <row r="23" spans="1:16" s="8" customFormat="1" ht="11">
      <c r="A23" s="12">
        <v>10.25</v>
      </c>
      <c r="B23" s="17">
        <v>31</v>
      </c>
      <c r="C23" s="17">
        <v>3</v>
      </c>
      <c r="D23" s="17">
        <v>0</v>
      </c>
      <c r="E23" s="17"/>
      <c r="F23" s="14">
        <f t="shared" si="0"/>
        <v>34</v>
      </c>
      <c r="G23" s="5"/>
      <c r="H23" s="12">
        <v>10.25</v>
      </c>
      <c r="I23" s="19">
        <v>63253357</v>
      </c>
      <c r="J23" s="7"/>
      <c r="K23" s="12">
        <v>10.25</v>
      </c>
      <c r="L23" s="5">
        <f t="shared" si="1"/>
        <v>57672.178441176475</v>
      </c>
      <c r="M23" s="5">
        <f t="shared" si="2"/>
        <v>5581.1785588235298</v>
      </c>
      <c r="N23" s="5">
        <f t="shared" si="3"/>
        <v>0</v>
      </c>
      <c r="O23" s="5">
        <f t="shared" si="4"/>
        <v>0</v>
      </c>
      <c r="P23" s="14">
        <f t="shared" si="5"/>
        <v>63253.357000000004</v>
      </c>
    </row>
    <row r="24" spans="1:16" s="8" customFormat="1" ht="11">
      <c r="A24" s="12">
        <v>10.75</v>
      </c>
      <c r="B24" s="17">
        <v>21</v>
      </c>
      <c r="C24" s="17">
        <v>9</v>
      </c>
      <c r="D24" s="17">
        <v>0</v>
      </c>
      <c r="E24" s="17"/>
      <c r="F24" s="14">
        <f t="shared" si="0"/>
        <v>30</v>
      </c>
      <c r="G24" s="5"/>
      <c r="H24" s="12">
        <v>10.75</v>
      </c>
      <c r="I24" s="19">
        <v>71701218</v>
      </c>
      <c r="J24" s="7"/>
      <c r="K24" s="12">
        <v>10.75</v>
      </c>
      <c r="L24" s="5">
        <f t="shared" si="1"/>
        <v>50190.852599999991</v>
      </c>
      <c r="M24" s="5">
        <f t="shared" si="2"/>
        <v>21510.365399999999</v>
      </c>
      <c r="N24" s="5">
        <f t="shared" si="3"/>
        <v>0</v>
      </c>
      <c r="O24" s="5">
        <f t="shared" si="4"/>
        <v>0</v>
      </c>
      <c r="P24" s="14">
        <f t="shared" si="5"/>
        <v>71701.217999999993</v>
      </c>
    </row>
    <row r="25" spans="1:16" s="8" customFormat="1" ht="11">
      <c r="A25" s="12">
        <v>11.25</v>
      </c>
      <c r="B25" s="17">
        <v>27</v>
      </c>
      <c r="C25" s="17">
        <v>10</v>
      </c>
      <c r="D25" s="17">
        <v>0</v>
      </c>
      <c r="E25" s="17"/>
      <c r="F25" s="14">
        <f t="shared" si="0"/>
        <v>37</v>
      </c>
      <c r="G25" s="5"/>
      <c r="H25" s="12">
        <v>11.25</v>
      </c>
      <c r="I25" s="19">
        <v>21119652</v>
      </c>
      <c r="J25" s="7"/>
      <c r="K25" s="12">
        <v>11.25</v>
      </c>
      <c r="L25" s="5">
        <f t="shared" si="1"/>
        <v>15411.637945945944</v>
      </c>
      <c r="M25" s="5">
        <f t="shared" si="2"/>
        <v>5708.0140540540542</v>
      </c>
      <c r="N25" s="5">
        <f t="shared" si="3"/>
        <v>0</v>
      </c>
      <c r="O25" s="5">
        <f t="shared" si="4"/>
        <v>0</v>
      </c>
      <c r="P25" s="14">
        <f t="shared" si="5"/>
        <v>21119.651999999998</v>
      </c>
    </row>
    <row r="26" spans="1:16" s="8" customFormat="1" ht="11">
      <c r="A26" s="12">
        <v>11.75</v>
      </c>
      <c r="B26" s="17">
        <v>15</v>
      </c>
      <c r="C26" s="17">
        <v>13</v>
      </c>
      <c r="D26" s="17">
        <v>0</v>
      </c>
      <c r="E26" s="17"/>
      <c r="F26" s="14">
        <f t="shared" si="0"/>
        <v>28</v>
      </c>
      <c r="G26" s="7"/>
      <c r="H26" s="12">
        <v>11.75</v>
      </c>
      <c r="I26" s="19">
        <v>12671791</v>
      </c>
      <c r="J26" s="7"/>
      <c r="K26" s="12">
        <v>11.75</v>
      </c>
      <c r="L26" s="5">
        <f t="shared" si="1"/>
        <v>6788.4594642857137</v>
      </c>
      <c r="M26" s="5">
        <f t="shared" si="2"/>
        <v>5883.3315357142856</v>
      </c>
      <c r="N26" s="5">
        <f t="shared" si="3"/>
        <v>0</v>
      </c>
      <c r="O26" s="5">
        <f t="shared" si="4"/>
        <v>0</v>
      </c>
      <c r="P26" s="14">
        <f t="shared" si="5"/>
        <v>12671.790999999999</v>
      </c>
    </row>
    <row r="27" spans="1:16" s="8" customFormat="1" ht="11">
      <c r="A27" s="12">
        <v>12.25</v>
      </c>
      <c r="B27" s="17">
        <v>32</v>
      </c>
      <c r="C27" s="17">
        <v>23</v>
      </c>
      <c r="D27" s="17">
        <v>1</v>
      </c>
      <c r="E27" s="17"/>
      <c r="F27" s="14">
        <f t="shared" si="0"/>
        <v>56</v>
      </c>
      <c r="G27" s="7"/>
      <c r="H27" s="12">
        <v>12.25</v>
      </c>
      <c r="I27" s="19">
        <v>8447861</v>
      </c>
      <c r="J27" s="7"/>
      <c r="K27" s="12">
        <v>12.25</v>
      </c>
      <c r="L27" s="5">
        <f t="shared" si="1"/>
        <v>4827.3491428571433</v>
      </c>
      <c r="M27" s="5">
        <f t="shared" si="2"/>
        <v>3469.6571964285718</v>
      </c>
      <c r="N27" s="5">
        <f t="shared" si="3"/>
        <v>150.85466071428573</v>
      </c>
      <c r="O27" s="5">
        <f t="shared" si="4"/>
        <v>0</v>
      </c>
      <c r="P27" s="14">
        <f t="shared" si="5"/>
        <v>8447.8610000000008</v>
      </c>
    </row>
    <row r="28" spans="1:16" s="8" customFormat="1" ht="11">
      <c r="A28" s="12">
        <v>12.75</v>
      </c>
      <c r="B28" s="17">
        <v>35</v>
      </c>
      <c r="C28" s="17">
        <v>46</v>
      </c>
      <c r="D28" s="17">
        <v>0</v>
      </c>
      <c r="E28" s="17"/>
      <c r="F28" s="14">
        <f t="shared" si="0"/>
        <v>81</v>
      </c>
      <c r="G28" s="7"/>
      <c r="H28" s="12">
        <v>12.75</v>
      </c>
      <c r="I28" s="19">
        <v>0</v>
      </c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4">
        <f t="shared" si="5"/>
        <v>0</v>
      </c>
    </row>
    <row r="29" spans="1:16" s="8" customFormat="1" ht="11">
      <c r="A29" s="12">
        <v>13.25</v>
      </c>
      <c r="B29" s="17">
        <v>35</v>
      </c>
      <c r="C29" s="17">
        <v>55</v>
      </c>
      <c r="D29" s="17">
        <v>2</v>
      </c>
      <c r="E29" s="17"/>
      <c r="F29" s="14">
        <f t="shared" si="0"/>
        <v>92</v>
      </c>
      <c r="G29" s="7"/>
      <c r="H29" s="12">
        <v>13.25</v>
      </c>
      <c r="I29" s="19">
        <v>0</v>
      </c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4">
        <f t="shared" si="5"/>
        <v>0</v>
      </c>
    </row>
    <row r="30" spans="1:16" s="8" customFormat="1" ht="11">
      <c r="A30" s="12">
        <v>13.75</v>
      </c>
      <c r="B30" s="17">
        <v>21</v>
      </c>
      <c r="C30" s="17">
        <v>73</v>
      </c>
      <c r="D30" s="17">
        <v>3</v>
      </c>
      <c r="E30" s="17"/>
      <c r="F30" s="14">
        <f t="shared" si="0"/>
        <v>97</v>
      </c>
      <c r="G30" s="7"/>
      <c r="H30" s="12">
        <v>13.75</v>
      </c>
      <c r="I30" s="19">
        <v>0</v>
      </c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4">
        <f t="shared" si="5"/>
        <v>0</v>
      </c>
    </row>
    <row r="31" spans="1:16" s="8" customFormat="1" ht="11">
      <c r="A31" s="12">
        <v>14.25</v>
      </c>
      <c r="B31" s="17">
        <v>13</v>
      </c>
      <c r="C31" s="17">
        <v>53</v>
      </c>
      <c r="D31" s="17">
        <v>3</v>
      </c>
      <c r="E31" s="17"/>
      <c r="F31" s="14">
        <f t="shared" si="0"/>
        <v>69</v>
      </c>
      <c r="G31" s="7"/>
      <c r="H31" s="12">
        <v>14.25</v>
      </c>
      <c r="I31" s="19">
        <v>0</v>
      </c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4">
        <f t="shared" si="5"/>
        <v>0</v>
      </c>
    </row>
    <row r="32" spans="1:16" s="8" customFormat="1" ht="11">
      <c r="A32" s="12">
        <v>14.75</v>
      </c>
      <c r="B32" s="17">
        <v>0</v>
      </c>
      <c r="C32" s="17">
        <v>13</v>
      </c>
      <c r="D32" s="17">
        <v>4</v>
      </c>
      <c r="E32" s="17"/>
      <c r="F32" s="14">
        <f t="shared" si="0"/>
        <v>17</v>
      </c>
      <c r="G32" s="5"/>
      <c r="H32" s="12">
        <v>14.75</v>
      </c>
      <c r="I32" s="19">
        <v>0</v>
      </c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4">
        <f t="shared" si="5"/>
        <v>0</v>
      </c>
    </row>
    <row r="33" spans="1:16" s="8" customFormat="1" ht="11">
      <c r="A33" s="12">
        <v>15.25</v>
      </c>
      <c r="B33" s="17">
        <v>0</v>
      </c>
      <c r="C33" s="17">
        <v>2</v>
      </c>
      <c r="D33" s="17">
        <v>0</v>
      </c>
      <c r="E33" s="17"/>
      <c r="F33" s="14">
        <f t="shared" si="0"/>
        <v>2</v>
      </c>
      <c r="G33" s="5"/>
      <c r="H33" s="12">
        <v>15.25</v>
      </c>
      <c r="I33" s="19">
        <v>0</v>
      </c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4">
        <f t="shared" si="5"/>
        <v>0</v>
      </c>
    </row>
    <row r="34" spans="1:16" s="8" customFormat="1" ht="11">
      <c r="A34" s="12">
        <v>15.75</v>
      </c>
      <c r="B34" s="17">
        <v>0</v>
      </c>
      <c r="C34" s="17">
        <v>9</v>
      </c>
      <c r="D34" s="17">
        <v>1</v>
      </c>
      <c r="E34" s="17"/>
      <c r="F34" s="14">
        <f t="shared" si="0"/>
        <v>10</v>
      </c>
      <c r="G34" s="5"/>
      <c r="H34" s="12">
        <v>15.75</v>
      </c>
      <c r="I34" s="19">
        <v>0</v>
      </c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4">
        <f t="shared" si="5"/>
        <v>0</v>
      </c>
    </row>
    <row r="35" spans="1:16" s="8" customFormat="1" ht="11">
      <c r="A35" s="12">
        <v>16.25</v>
      </c>
      <c r="B35" s="17">
        <v>0</v>
      </c>
      <c r="C35" s="17">
        <v>13</v>
      </c>
      <c r="D35" s="17">
        <v>4</v>
      </c>
      <c r="E35" s="17"/>
      <c r="F35" s="14">
        <f t="shared" si="0"/>
        <v>17</v>
      </c>
      <c r="G35" s="5"/>
      <c r="H35" s="12">
        <v>16.25</v>
      </c>
      <c r="I35" s="19">
        <v>0</v>
      </c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4">
        <f t="shared" si="5"/>
        <v>0</v>
      </c>
    </row>
    <row r="36" spans="1:16" s="8" customFormat="1" ht="11">
      <c r="A36" s="12">
        <v>16.75</v>
      </c>
      <c r="B36" s="17">
        <v>0</v>
      </c>
      <c r="C36" s="17">
        <v>3</v>
      </c>
      <c r="D36" s="17">
        <v>6</v>
      </c>
      <c r="E36" s="17"/>
      <c r="F36" s="14">
        <f t="shared" si="0"/>
        <v>9</v>
      </c>
      <c r="G36" s="5"/>
      <c r="H36" s="12">
        <v>16.75</v>
      </c>
      <c r="I36" s="19">
        <v>0</v>
      </c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4">
        <f t="shared" si="5"/>
        <v>0</v>
      </c>
    </row>
    <row r="37" spans="1:16" s="8" customFormat="1" ht="11">
      <c r="A37" s="12">
        <v>17.25</v>
      </c>
      <c r="B37" s="17">
        <v>0</v>
      </c>
      <c r="C37" s="17">
        <v>1</v>
      </c>
      <c r="D37" s="17">
        <v>7</v>
      </c>
      <c r="E37" s="17"/>
      <c r="F37" s="14">
        <f t="shared" si="0"/>
        <v>8</v>
      </c>
      <c r="G37" s="5"/>
      <c r="H37" s="12">
        <v>17.25</v>
      </c>
      <c r="I37" s="19">
        <v>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4">
        <f t="shared" si="5"/>
        <v>0</v>
      </c>
    </row>
    <row r="38" spans="1:16" s="8" customFormat="1" ht="11">
      <c r="A38" s="12">
        <v>17.75</v>
      </c>
      <c r="B38" s="17">
        <v>0</v>
      </c>
      <c r="C38" s="17">
        <v>3</v>
      </c>
      <c r="D38" s="17">
        <v>7</v>
      </c>
      <c r="E38" s="17"/>
      <c r="F38" s="14">
        <f t="shared" si="0"/>
        <v>10</v>
      </c>
      <c r="G38" s="5"/>
      <c r="H38" s="12">
        <v>17.75</v>
      </c>
      <c r="I38" s="19">
        <v>0</v>
      </c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4">
        <f t="shared" si="5"/>
        <v>0</v>
      </c>
    </row>
    <row r="39" spans="1:16" s="8" customFormat="1" ht="11">
      <c r="A39" s="12">
        <v>18.25</v>
      </c>
      <c r="B39" s="17">
        <v>0</v>
      </c>
      <c r="C39" s="17">
        <v>1</v>
      </c>
      <c r="D39" s="17">
        <v>2</v>
      </c>
      <c r="E39" s="17"/>
      <c r="F39" s="14">
        <f t="shared" si="0"/>
        <v>3</v>
      </c>
      <c r="G39" s="5"/>
      <c r="H39" s="12">
        <v>18.25</v>
      </c>
      <c r="I39" s="19">
        <v>0</v>
      </c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4">
        <f t="shared" si="5"/>
        <v>0</v>
      </c>
    </row>
    <row r="40" spans="1:16" s="8" customFormat="1" ht="11">
      <c r="A40" s="12">
        <v>18.75</v>
      </c>
      <c r="B40" s="17">
        <v>0</v>
      </c>
      <c r="C40" s="17">
        <v>0</v>
      </c>
      <c r="D40" s="17">
        <v>3</v>
      </c>
      <c r="E40" s="17"/>
      <c r="F40" s="14">
        <f t="shared" si="0"/>
        <v>3</v>
      </c>
      <c r="G40" s="5"/>
      <c r="H40" s="12">
        <v>18.75</v>
      </c>
      <c r="I40" s="19">
        <v>0</v>
      </c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4">
        <f t="shared" si="5"/>
        <v>0</v>
      </c>
    </row>
    <row r="41" spans="1:16" s="8" customFormat="1" ht="11">
      <c r="A41" s="12">
        <v>19.25</v>
      </c>
      <c r="B41" s="17">
        <v>0</v>
      </c>
      <c r="C41" s="17">
        <v>0</v>
      </c>
      <c r="D41" s="21">
        <v>1</v>
      </c>
      <c r="E41" s="17"/>
      <c r="F41" s="14">
        <f t="shared" si="0"/>
        <v>1</v>
      </c>
      <c r="G41" s="5"/>
      <c r="H41" s="12">
        <v>19.25</v>
      </c>
      <c r="I41" s="18">
        <v>0</v>
      </c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4">
        <f t="shared" si="5"/>
        <v>0</v>
      </c>
    </row>
    <row r="42" spans="1:16" s="8" customFormat="1" ht="11">
      <c r="A42" s="12">
        <v>19.75</v>
      </c>
      <c r="B42" s="17">
        <v>0</v>
      </c>
      <c r="C42" s="17">
        <v>0</v>
      </c>
      <c r="D42" s="17">
        <v>0</v>
      </c>
      <c r="E42" s="17"/>
      <c r="F42" s="14">
        <f t="shared" si="0"/>
        <v>0</v>
      </c>
      <c r="G42" s="5"/>
      <c r="H42" s="12">
        <v>19.75</v>
      </c>
      <c r="I42" s="18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4">
        <f t="shared" si="5"/>
        <v>0</v>
      </c>
    </row>
    <row r="43" spans="1:16" s="8" customFormat="1" ht="11">
      <c r="A43" s="12">
        <v>20.25</v>
      </c>
      <c r="B43" s="17"/>
      <c r="C43" s="17"/>
      <c r="D43" s="17"/>
      <c r="E43" s="17"/>
      <c r="F43" s="14">
        <f t="shared" si="0"/>
        <v>0</v>
      </c>
      <c r="G43" s="5"/>
      <c r="H43" s="12">
        <v>20.25</v>
      </c>
      <c r="I43" s="18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4">
        <f t="shared" si="5"/>
        <v>0</v>
      </c>
    </row>
    <row r="44" spans="1:16" s="8" customFormat="1" ht="11">
      <c r="A44" s="12">
        <v>20.75</v>
      </c>
      <c r="B44" s="17"/>
      <c r="C44" s="17"/>
      <c r="D44" s="17"/>
      <c r="E44" s="17"/>
      <c r="F44" s="14">
        <f t="shared" si="0"/>
        <v>0</v>
      </c>
      <c r="G44" s="5"/>
      <c r="H44" s="12">
        <v>20.75</v>
      </c>
      <c r="I44" s="18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4">
        <f t="shared" si="5"/>
        <v>0</v>
      </c>
    </row>
    <row r="45" spans="1:16" s="8" customFormat="1" ht="11">
      <c r="A45" s="12">
        <v>21.25</v>
      </c>
      <c r="B45" s="17"/>
      <c r="C45" s="17"/>
      <c r="D45" s="17"/>
      <c r="E45" s="17"/>
      <c r="F45" s="14">
        <f t="shared" si="0"/>
        <v>0</v>
      </c>
      <c r="G45" s="5"/>
      <c r="H45" s="12">
        <v>21.25</v>
      </c>
      <c r="I45" s="18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4">
        <f t="shared" si="5"/>
        <v>0</v>
      </c>
    </row>
    <row r="46" spans="1:16" s="8" customFormat="1" ht="11">
      <c r="A46" s="12">
        <v>21.75</v>
      </c>
      <c r="B46" s="17"/>
      <c r="C46" s="17"/>
      <c r="D46" s="17"/>
      <c r="E46" s="17"/>
      <c r="F46" s="14">
        <f t="shared" si="0"/>
        <v>0</v>
      </c>
      <c r="G46" s="5"/>
      <c r="H46" s="12">
        <v>21.75</v>
      </c>
      <c r="I46" s="18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4">
        <f t="shared" si="5"/>
        <v>0</v>
      </c>
    </row>
    <row r="47" spans="1:16" s="8" customFormat="1" ht="11">
      <c r="A47" s="11" t="s">
        <v>7</v>
      </c>
      <c r="B47" s="22">
        <f>SUM(B10:B46)</f>
        <v>294</v>
      </c>
      <c r="C47" s="22">
        <f>SUM(C10:C46)</f>
        <v>334</v>
      </c>
      <c r="D47" s="22">
        <f>SUM(D10:D46)</f>
        <v>44</v>
      </c>
      <c r="E47" s="22">
        <f>SUM(E10:E46)</f>
        <v>0</v>
      </c>
      <c r="F47" s="22">
        <f>SUM(F10:F46)</f>
        <v>672</v>
      </c>
      <c r="G47" s="23"/>
      <c r="H47" s="11" t="s">
        <v>7</v>
      </c>
      <c r="I47" s="7">
        <f>SUM(I10:I46)</f>
        <v>586387132</v>
      </c>
      <c r="J47" s="5"/>
      <c r="K47" s="11" t="s">
        <v>7</v>
      </c>
      <c r="L47" s="22">
        <f>SUM(L10:L46)</f>
        <v>501556.92316450336</v>
      </c>
      <c r="M47" s="22">
        <f>SUM(M10:M46)</f>
        <v>84679.354174782347</v>
      </c>
      <c r="N47" s="22">
        <f>SUM(N10:N46)</f>
        <v>150.85466071428573</v>
      </c>
      <c r="O47" s="22">
        <f>SUM(O10:O46)</f>
        <v>0</v>
      </c>
      <c r="P47" s="22">
        <f>SUM(P10:P46)</f>
        <v>586387.13199999998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4"/>
      <c r="B50" s="5"/>
      <c r="C50" s="5"/>
      <c r="D50" s="5"/>
      <c r="E50" s="5"/>
      <c r="F50" s="24"/>
      <c r="G50" s="5"/>
      <c r="H50" s="5"/>
      <c r="I50" s="5"/>
      <c r="J50" s="24"/>
      <c r="K50" s="5"/>
      <c r="L50" s="5"/>
      <c r="M50" s="5"/>
      <c r="N50" s="24"/>
      <c r="O50" s="5"/>
      <c r="P50" s="5"/>
    </row>
    <row r="51" spans="1:16" s="8" customFormat="1" ht="11">
      <c r="A51" s="5"/>
      <c r="B51" s="50" t="s">
        <v>9</v>
      </c>
      <c r="C51" s="50"/>
      <c r="D51" s="50"/>
      <c r="E51" s="5"/>
      <c r="F51" s="5"/>
      <c r="G51" s="7"/>
      <c r="H51" s="5"/>
      <c r="I51" s="50" t="s">
        <v>10</v>
      </c>
      <c r="J51" s="50"/>
      <c r="K51" s="50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9" t="s">
        <v>11</v>
      </c>
      <c r="I53" s="25">
        <v>1.3955E-3</v>
      </c>
      <c r="J53" s="19" t="s">
        <v>12</v>
      </c>
      <c r="K53" s="25">
        <v>3.5913303000000001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6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4">
        <f t="shared" ref="F56:F95" si="10">SUM(B56:E56)</f>
        <v>0</v>
      </c>
      <c r="G56" s="5"/>
      <c r="H56" s="12">
        <f t="shared" ref="H56:H95" si="11">$I$53*((A56)^$K$53)</f>
        <v>2.5676367868540391E-2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7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4">
        <f t="shared" si="10"/>
        <v>0</v>
      </c>
      <c r="G57" s="5"/>
      <c r="H57" s="12">
        <f t="shared" si="11"/>
        <v>5.2785988153482281E-2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7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4">
        <f t="shared" si="10"/>
        <v>0</v>
      </c>
      <c r="G58" s="5"/>
      <c r="H58" s="12">
        <f t="shared" si="11"/>
        <v>9.6177185790603123E-2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7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4">
        <f t="shared" si="10"/>
        <v>0</v>
      </c>
      <c r="G59" s="5"/>
      <c r="H59" s="12">
        <f t="shared" si="11"/>
        <v>0.16079247708041947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7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4">
        <f t="shared" si="10"/>
        <v>0</v>
      </c>
      <c r="G60" s="5"/>
      <c r="H60" s="12">
        <f t="shared" si="11"/>
        <v>0.25204729766797518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7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4">
        <f t="shared" si="10"/>
        <v>0</v>
      </c>
      <c r="G61" s="5"/>
      <c r="H61" s="12">
        <f t="shared" si="11"/>
        <v>0.37580288073877732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7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4">
        <f t="shared" si="10"/>
        <v>0</v>
      </c>
      <c r="G62" s="5"/>
      <c r="H62" s="12">
        <f t="shared" si="11"/>
        <v>0.53834386475583407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7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4">
        <f t="shared" si="10"/>
        <v>0</v>
      </c>
      <c r="G63" s="5"/>
      <c r="H63" s="12">
        <f t="shared" si="11"/>
        <v>0.74635936992112739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7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4">
        <f t="shared" si="10"/>
        <v>0</v>
      </c>
      <c r="G64" s="5"/>
      <c r="H64" s="12">
        <f t="shared" si="11"/>
        <v>1.0069267124551029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7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4">
        <f t="shared" si="10"/>
        <v>0</v>
      </c>
      <c r="G65" s="5"/>
      <c r="H65" s="12">
        <f t="shared" si="11"/>
        <v>1.3274971827924829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7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274845.86875000002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4">
        <f t="shared" si="10"/>
        <v>274845.86875000002</v>
      </c>
      <c r="G66" s="5"/>
      <c r="H66" s="12">
        <f t="shared" si="11"/>
        <v>1.7158834762846895</v>
      </c>
      <c r="I66" s="5">
        <f t="shared" si="12"/>
        <v>65048.756512170417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7">
        <f t="shared" si="16"/>
        <v>65048.756512170417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817568.12274999998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4">
        <f t="shared" si="10"/>
        <v>817568.12274999998</v>
      </c>
      <c r="G67" s="5"/>
      <c r="H67" s="12">
        <f t="shared" si="11"/>
        <v>2.1802484724256868</v>
      </c>
      <c r="I67" s="5">
        <f t="shared" si="12"/>
        <v>230000.21299737081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7">
        <f t="shared" si="16"/>
        <v>230000.21299737081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464051.54949999996</v>
      </c>
      <c r="C68" s="5">
        <f t="shared" si="7"/>
        <v>232025.77474999998</v>
      </c>
      <c r="D68" s="5">
        <f t="shared" si="8"/>
        <v>0</v>
      </c>
      <c r="E68" s="5">
        <f t="shared" si="9"/>
        <v>0</v>
      </c>
      <c r="F68" s="14">
        <f t="shared" si="10"/>
        <v>696077.32424999995</v>
      </c>
      <c r="G68" s="5"/>
      <c r="H68" s="12">
        <f t="shared" si="11"/>
        <v>2.7290951322800345</v>
      </c>
      <c r="I68" s="5">
        <f t="shared" si="12"/>
        <v>153507.97877181304</v>
      </c>
      <c r="J68" s="5">
        <f t="shared" si="13"/>
        <v>76753.98938590652</v>
      </c>
      <c r="K68" s="5">
        <f t="shared" si="14"/>
        <v>0</v>
      </c>
      <c r="L68" s="5">
        <f t="shared" si="15"/>
        <v>0</v>
      </c>
      <c r="M68" s="27">
        <f t="shared" si="16"/>
        <v>230261.96815771956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645980.85015625006</v>
      </c>
      <c r="C69" s="5">
        <f t="shared" si="7"/>
        <v>92282.978593750013</v>
      </c>
      <c r="D69" s="5">
        <f t="shared" si="8"/>
        <v>0</v>
      </c>
      <c r="E69" s="5">
        <f t="shared" si="9"/>
        <v>0</v>
      </c>
      <c r="F69" s="14">
        <f t="shared" si="10"/>
        <v>738263.8287500001</v>
      </c>
      <c r="G69" s="5"/>
      <c r="H69" s="12">
        <f t="shared" si="11"/>
        <v>3.3712573358631186</v>
      </c>
      <c r="I69" s="5">
        <f t="shared" si="12"/>
        <v>248887.73484758311</v>
      </c>
      <c r="J69" s="5">
        <f t="shared" si="13"/>
        <v>35555.390692511872</v>
      </c>
      <c r="K69" s="5">
        <f t="shared" si="14"/>
        <v>0</v>
      </c>
      <c r="L69" s="5">
        <f t="shared" si="15"/>
        <v>0</v>
      </c>
      <c r="M69" s="27">
        <f t="shared" si="16"/>
        <v>284443.12554009497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273499.48599999998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4">
        <f t="shared" si="10"/>
        <v>273499.48599999998</v>
      </c>
      <c r="G70" s="5"/>
      <c r="H70" s="12">
        <f t="shared" si="11"/>
        <v>4.1158915189944896</v>
      </c>
      <c r="I70" s="5">
        <f t="shared" si="12"/>
        <v>121696.67187856779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7">
        <f t="shared" si="16"/>
        <v>121696.67187856779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620309.05977857136</v>
      </c>
      <c r="C71" s="5">
        <f t="shared" si="7"/>
        <v>37594.488471428565</v>
      </c>
      <c r="D71" s="5">
        <f t="shared" si="8"/>
        <v>0</v>
      </c>
      <c r="E71" s="5">
        <f t="shared" si="9"/>
        <v>0</v>
      </c>
      <c r="F71" s="14">
        <f t="shared" si="10"/>
        <v>657903.54824999988</v>
      </c>
      <c r="G71" s="5"/>
      <c r="H71" s="12">
        <f t="shared" si="11"/>
        <v>4.9724689971577671</v>
      </c>
      <c r="I71" s="5">
        <f t="shared" si="12"/>
        <v>316355.64804154157</v>
      </c>
      <c r="J71" s="5">
        <f t="shared" si="13"/>
        <v>19173.069578275248</v>
      </c>
      <c r="K71" s="5">
        <f t="shared" si="14"/>
        <v>0</v>
      </c>
      <c r="L71" s="5">
        <f t="shared" si="15"/>
        <v>0</v>
      </c>
      <c r="M71" s="27">
        <f t="shared" si="16"/>
        <v>335528.71761981683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591139.82902205887</v>
      </c>
      <c r="C72" s="5">
        <f t="shared" si="7"/>
        <v>57207.08022794118</v>
      </c>
      <c r="D72" s="5">
        <f t="shared" si="8"/>
        <v>0</v>
      </c>
      <c r="E72" s="5">
        <f t="shared" si="9"/>
        <v>0</v>
      </c>
      <c r="F72" s="14">
        <f t="shared" si="10"/>
        <v>648346.90925000003</v>
      </c>
      <c r="G72" s="5"/>
      <c r="H72" s="12">
        <f t="shared" si="11"/>
        <v>5.9507688850795217</v>
      </c>
      <c r="I72" s="5">
        <f t="shared" si="12"/>
        <v>343193.80500250694</v>
      </c>
      <c r="J72" s="5">
        <f t="shared" si="13"/>
        <v>33212.30370992003</v>
      </c>
      <c r="K72" s="5">
        <f t="shared" si="14"/>
        <v>0</v>
      </c>
      <c r="L72" s="5">
        <f t="shared" si="15"/>
        <v>0</v>
      </c>
      <c r="M72" s="27">
        <f t="shared" si="16"/>
        <v>376406.10871242697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539551.66544999985</v>
      </c>
      <c r="C73" s="5">
        <f t="shared" si="7"/>
        <v>231236.42804999999</v>
      </c>
      <c r="D73" s="5">
        <f t="shared" si="8"/>
        <v>0</v>
      </c>
      <c r="E73" s="5">
        <f t="shared" si="9"/>
        <v>0</v>
      </c>
      <c r="F73" s="14">
        <f t="shared" si="10"/>
        <v>770788.09349999984</v>
      </c>
      <c r="G73" s="5"/>
      <c r="H73" s="12">
        <f t="shared" si="11"/>
        <v>7.0608715370252666</v>
      </c>
      <c r="I73" s="5">
        <f t="shared" si="12"/>
        <v>354391.16254237056</v>
      </c>
      <c r="J73" s="5">
        <f t="shared" si="13"/>
        <v>151881.9268038731</v>
      </c>
      <c r="K73" s="5">
        <f t="shared" si="14"/>
        <v>0</v>
      </c>
      <c r="L73" s="5">
        <f t="shared" si="15"/>
        <v>0</v>
      </c>
      <c r="M73" s="27">
        <f t="shared" si="16"/>
        <v>506273.08934624365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173380.92689189187</v>
      </c>
      <c r="C74" s="5">
        <f t="shared" si="7"/>
        <v>64215.158108108109</v>
      </c>
      <c r="D74" s="5">
        <f t="shared" si="8"/>
        <v>0</v>
      </c>
      <c r="E74" s="5">
        <f t="shared" si="9"/>
        <v>0</v>
      </c>
      <c r="F74" s="14">
        <f t="shared" si="10"/>
        <v>237596.08499999996</v>
      </c>
      <c r="G74" s="5"/>
      <c r="H74" s="12">
        <f t="shared" si="11"/>
        <v>8.3131524455221086</v>
      </c>
      <c r="I74" s="5">
        <f t="shared" si="12"/>
        <v>128119.29567984185</v>
      </c>
      <c r="J74" s="5">
        <f t="shared" si="13"/>
        <v>47451.590992534024</v>
      </c>
      <c r="K74" s="5">
        <f t="shared" si="14"/>
        <v>0</v>
      </c>
      <c r="L74" s="5">
        <f t="shared" si="15"/>
        <v>0</v>
      </c>
      <c r="M74" s="27">
        <f t="shared" si="16"/>
        <v>175570.88667237587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79764.398705357133</v>
      </c>
      <c r="C75" s="5">
        <f t="shared" si="7"/>
        <v>69129.145544642859</v>
      </c>
      <c r="D75" s="5">
        <f t="shared" si="8"/>
        <v>0</v>
      </c>
      <c r="E75" s="5">
        <f t="shared" si="9"/>
        <v>0</v>
      </c>
      <c r="F75" s="14">
        <f t="shared" si="10"/>
        <v>148893.54424999998</v>
      </c>
      <c r="G75" s="5"/>
      <c r="H75" s="12">
        <f t="shared" si="11"/>
        <v>9.7182765462722216</v>
      </c>
      <c r="I75" s="5">
        <f t="shared" si="12"/>
        <v>65972.126397087544</v>
      </c>
      <c r="J75" s="5">
        <f t="shared" si="13"/>
        <v>57175.842877475872</v>
      </c>
      <c r="K75" s="5">
        <f t="shared" si="14"/>
        <v>0</v>
      </c>
      <c r="L75" s="5">
        <f t="shared" si="15"/>
        <v>0</v>
      </c>
      <c r="M75" s="27">
        <f t="shared" si="16"/>
        <v>123147.96927456342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59135.027000000002</v>
      </c>
      <c r="C76" s="5">
        <f t="shared" si="7"/>
        <v>42503.300656250001</v>
      </c>
      <c r="D76" s="5">
        <f t="shared" si="8"/>
        <v>1847.9695937500001</v>
      </c>
      <c r="E76" s="5">
        <f t="shared" si="9"/>
        <v>0</v>
      </c>
      <c r="F76" s="14">
        <f t="shared" si="10"/>
        <v>103486.29725</v>
      </c>
      <c r="G76" s="5"/>
      <c r="H76" s="12">
        <f t="shared" si="11"/>
        <v>11.287192885070723</v>
      </c>
      <c r="I76" s="5">
        <f t="shared" si="12"/>
        <v>54487.2208990094</v>
      </c>
      <c r="J76" s="5">
        <f t="shared" si="13"/>
        <v>39162.690021163005</v>
      </c>
      <c r="K76" s="5">
        <f t="shared" si="14"/>
        <v>1702.7256530940438</v>
      </c>
      <c r="L76" s="5">
        <f t="shared" si="15"/>
        <v>0</v>
      </c>
      <c r="M76" s="27">
        <f t="shared" si="16"/>
        <v>95352.636573266456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4">
        <f t="shared" si="10"/>
        <v>0</v>
      </c>
      <c r="G77" s="5"/>
      <c r="H77" s="12">
        <f t="shared" si="11"/>
        <v>13.031129609053862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7">
        <f t="shared" si="16"/>
        <v>0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4">
        <f t="shared" si="10"/>
        <v>0</v>
      </c>
      <c r="G78" s="5"/>
      <c r="H78" s="12">
        <f t="shared" si="11"/>
        <v>14.96158924992622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7">
        <f t="shared" si="16"/>
        <v>0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4">
        <f t="shared" si="10"/>
        <v>0</v>
      </c>
      <c r="G79" s="5"/>
      <c r="H79" s="12">
        <f t="shared" si="11"/>
        <v>17.090344271203467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7">
        <f t="shared" si="16"/>
        <v>0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4">
        <f t="shared" si="10"/>
        <v>0</v>
      </c>
      <c r="G80" s="5"/>
      <c r="H80" s="12">
        <f t="shared" si="11"/>
        <v>19.429432855153479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7">
        <f t="shared" si="16"/>
        <v>0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4">
        <f t="shared" si="10"/>
        <v>0</v>
      </c>
      <c r="G81" s="5"/>
      <c r="H81" s="12">
        <f t="shared" si="11"/>
        <v>21.991154908174419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7">
        <f t="shared" si="16"/>
        <v>0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4">
        <f t="shared" si="10"/>
        <v>0</v>
      </c>
      <c r="G82" s="5"/>
      <c r="H82" s="12">
        <f t="shared" si="11"/>
        <v>24.788068265922099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7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4">
        <f t="shared" si="10"/>
        <v>0</v>
      </c>
      <c r="G83" s="5"/>
      <c r="H83" s="12">
        <f t="shared" si="11"/>
        <v>27.832985081686825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7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4">
        <f t="shared" si="10"/>
        <v>0</v>
      </c>
      <c r="G84" s="5"/>
      <c r="H84" s="12">
        <f t="shared" si="11"/>
        <v>31.138968383382821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7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4">
        <f t="shared" si="10"/>
        <v>0</v>
      </c>
      <c r="G85" s="5"/>
      <c r="H85" s="12">
        <f t="shared" si="11"/>
        <v>34.719328786118837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7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4">
        <f t="shared" si="10"/>
        <v>0</v>
      </c>
      <c r="G86" s="5"/>
      <c r="H86" s="12">
        <f t="shared" si="11"/>
        <v>38.58762134869631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7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4">
        <f t="shared" si="10"/>
        <v>0</v>
      </c>
      <c r="G87" s="5"/>
      <c r="H87" s="12">
        <f t="shared" si="11"/>
        <v>42.757642563582834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7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4">
        <f t="shared" si="10"/>
        <v>0</v>
      </c>
      <c r="G88" s="5"/>
      <c r="H88" s="12">
        <f t="shared" si="11"/>
        <v>47.243427470950309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7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4">
        <f t="shared" si="10"/>
        <v>0</v>
      </c>
      <c r="G89" s="5"/>
      <c r="H89" s="12">
        <f t="shared" si="11"/>
        <v>52.05924688828005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7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4">
        <f t="shared" si="10"/>
        <v>0</v>
      </c>
      <c r="G90" s="5"/>
      <c r="H90" s="12">
        <f t="shared" si="11"/>
        <v>57.219604747837991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7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4">
        <f t="shared" si="10"/>
        <v>0</v>
      </c>
      <c r="G91" s="5"/>
      <c r="H91" s="12">
        <f t="shared" si="11"/>
        <v>62.739235535030346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7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4">
        <f t="shared" si="10"/>
        <v>0</v>
      </c>
      <c r="G92" s="5"/>
      <c r="H92" s="12">
        <f t="shared" si="11"/>
        <v>68.633101821272348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7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4">
        <f t="shared" si="10"/>
        <v>0</v>
      </c>
      <c r="G93" s="5"/>
      <c r="H93" s="12">
        <f t="shared" si="11"/>
        <v>74.916391885559378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7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4">
        <f t="shared" si="10"/>
        <v>0</v>
      </c>
      <c r="G94" s="5"/>
      <c r="H94" s="12">
        <f t="shared" si="11"/>
        <v>81.604517419421001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7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4">
        <f t="shared" si="10"/>
        <v>0</v>
      </c>
      <c r="G95" s="5"/>
      <c r="H95" s="12">
        <f t="shared" si="11"/>
        <v>88.713111310380256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7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2">
        <f>SUM(B59:B90)</f>
        <v>4539226.7840041285</v>
      </c>
      <c r="C96" s="22">
        <f>SUM(C59:C90)</f>
        <v>826194.35440212057</v>
      </c>
      <c r="D96" s="22">
        <f>SUM(D59:D90)</f>
        <v>1847.9695937500001</v>
      </c>
      <c r="E96" s="22">
        <f>SUM(E59:E90)</f>
        <v>0</v>
      </c>
      <c r="F96" s="22">
        <f>SUM(F59:F90)</f>
        <v>5367269.108</v>
      </c>
      <c r="G96" s="14"/>
      <c r="H96" s="11" t="s">
        <v>7</v>
      </c>
      <c r="I96" s="22">
        <f>SUM(I59:I95)</f>
        <v>2081660.6135698629</v>
      </c>
      <c r="J96" s="22">
        <f>SUM(J59:J95)</f>
        <v>460366.80406165973</v>
      </c>
      <c r="K96" s="22">
        <f>SUM(K59:K95)</f>
        <v>1702.7256530940438</v>
      </c>
      <c r="L96" s="22">
        <f>SUM(L59:L95)</f>
        <v>0</v>
      </c>
      <c r="M96" s="22">
        <f>SUM(M59:M95)</f>
        <v>2543730.1432846161</v>
      </c>
      <c r="N96" s="5"/>
      <c r="O96" s="5"/>
      <c r="P96" s="5"/>
    </row>
    <row r="97" spans="1:16" s="8" customFormat="1" ht="11">
      <c r="A97" s="9" t="s">
        <v>13</v>
      </c>
      <c r="B97" s="28">
        <f>IF(L47&gt;0,B96/L47,0)</f>
        <v>9.0502724104863539</v>
      </c>
      <c r="C97" s="28">
        <f>IF(M47&gt;0,C96/M47,0)</f>
        <v>9.7567389649289815</v>
      </c>
      <c r="D97" s="28">
        <f>IF(N47&gt;0,D96/N47,0)</f>
        <v>12.25</v>
      </c>
      <c r="E97" s="28">
        <f>IF(O47&gt;0,E96/O47,0)</f>
        <v>0</v>
      </c>
      <c r="F97" s="28">
        <f>IF(P47&gt;0,F96/P47,0)</f>
        <v>9.1531154336449525</v>
      </c>
      <c r="G97" s="14"/>
      <c r="H97" s="9" t="s">
        <v>13</v>
      </c>
      <c r="I97" s="28">
        <f>IF(L47&gt;0,I96/L47,0)</f>
        <v>4.1503975270362456</v>
      </c>
      <c r="J97" s="28">
        <f>IF(M47&gt;0,J96/M47,0)</f>
        <v>5.4365885114267645</v>
      </c>
      <c r="K97" s="28">
        <f>IF(N47&gt;0,K96/N47,0)</f>
        <v>11.287192885070723</v>
      </c>
      <c r="L97" s="28">
        <f>IF(O47&gt;0,L96/O47,0)</f>
        <v>0</v>
      </c>
      <c r="M97" s="28">
        <f>IF(P47&gt;0,M96/P47,0)</f>
        <v>4.3379706075893498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48" t="s">
        <v>14</v>
      </c>
      <c r="B102" s="48"/>
      <c r="C102" s="48"/>
      <c r="D102" s="48"/>
      <c r="E102" s="48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 ht="12.75" customHeight="1">
      <c r="A103" s="48"/>
      <c r="B103" s="48"/>
      <c r="C103" s="48"/>
      <c r="D103" s="48"/>
      <c r="E103" s="48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47" t="s">
        <v>15</v>
      </c>
      <c r="B106" s="46" t="s">
        <v>16</v>
      </c>
      <c r="C106" s="46" t="s">
        <v>17</v>
      </c>
      <c r="D106" s="46" t="s">
        <v>18</v>
      </c>
      <c r="E106" s="46" t="s">
        <v>19</v>
      </c>
      <c r="F106" s="46" t="s">
        <v>20</v>
      </c>
      <c r="G106" s="47" t="s">
        <v>21</v>
      </c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47"/>
      <c r="B107" s="47"/>
      <c r="C107" s="47"/>
      <c r="D107" s="47"/>
      <c r="E107" s="46"/>
      <c r="F107" s="46"/>
      <c r="G107" s="47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30">
        <f>L$47</f>
        <v>501556.92316450336</v>
      </c>
      <c r="C109" s="31">
        <f>$B$97</f>
        <v>9.0502724104863539</v>
      </c>
      <c r="D109" s="31">
        <f>$I$97</f>
        <v>4.1503975270362456</v>
      </c>
      <c r="E109" s="32">
        <f>B109*D109</f>
        <v>2081660.6135698629</v>
      </c>
      <c r="F109" s="7">
        <f>B109/1000</f>
        <v>501.55692316450336</v>
      </c>
      <c r="G109" s="7">
        <f>E109/1000</f>
        <v>2081.660613569863</v>
      </c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30">
        <f>M$47</f>
        <v>84679.354174782347</v>
      </c>
      <c r="C110" s="31">
        <f>$C$97</f>
        <v>9.7567389649289815</v>
      </c>
      <c r="D110" s="31">
        <f>$J$97</f>
        <v>5.4365885114267645</v>
      </c>
      <c r="E110" s="32">
        <f>B110*D110</f>
        <v>460366.80406165973</v>
      </c>
      <c r="F110" s="33">
        <f>B110/1000</f>
        <v>84.679354174782347</v>
      </c>
      <c r="G110" s="7">
        <f>E110/1000</f>
        <v>460.36680406165971</v>
      </c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30">
        <f>N$47</f>
        <v>150.85466071428573</v>
      </c>
      <c r="C111" s="31">
        <f>$D$97</f>
        <v>12.25</v>
      </c>
      <c r="D111" s="31">
        <f>$K$97</f>
        <v>11.287192885070723</v>
      </c>
      <c r="E111" s="32">
        <f>B111*D111</f>
        <v>1702.7256530940438</v>
      </c>
      <c r="F111" s="7">
        <f>B111/1000</f>
        <v>0.15085466071428572</v>
      </c>
      <c r="G111" s="7">
        <f>E111/1000</f>
        <v>1.7027256530940438</v>
      </c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30">
        <f>O$47</f>
        <v>0</v>
      </c>
      <c r="C112" s="31">
        <f>$E$97</f>
        <v>0</v>
      </c>
      <c r="D112" s="31">
        <f>$L$97</f>
        <v>0</v>
      </c>
      <c r="E112" s="32">
        <f>B112*D112</f>
        <v>0</v>
      </c>
      <c r="F112" s="7">
        <f>B112/1000</f>
        <v>0</v>
      </c>
      <c r="G112" s="7">
        <f>E112/1000</f>
        <v>0</v>
      </c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30">
        <f>SUM(B109:B112)</f>
        <v>586387.13199999998</v>
      </c>
      <c r="C113" s="31">
        <f>$F$97</f>
        <v>9.1531154336449525</v>
      </c>
      <c r="D113" s="31">
        <f>$M$97</f>
        <v>4.3379706075893498</v>
      </c>
      <c r="E113" s="32">
        <f>SUM(E109:E112)</f>
        <v>2543730.143284617</v>
      </c>
      <c r="F113" s="7">
        <f>SUM(F109:F112)</f>
        <v>586.38713199999995</v>
      </c>
      <c r="G113" s="7">
        <f>SUM(G109:G112)</f>
        <v>2543.730143284617</v>
      </c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30">
        <f>$I$3</f>
        <v>2543829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5" t="s">
        <v>22</v>
      </c>
      <c r="B115" s="32">
        <f>IF(E113&gt;0,$I$3/E113,"")</f>
        <v>1.0000388628941808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21" spans="1:16">
      <c r="C121" s="8"/>
      <c r="D121" s="8"/>
      <c r="E121" s="8"/>
      <c r="F121" s="8"/>
      <c r="G121" s="8"/>
    </row>
    <row r="122" spans="1:16">
      <c r="C122" s="8"/>
      <c r="D122" s="36"/>
      <c r="E122" s="36"/>
      <c r="F122" s="36"/>
      <c r="G122" s="36"/>
    </row>
    <row r="123" spans="1:16">
      <c r="C123" s="8"/>
      <c r="D123" s="36"/>
      <c r="E123" s="36"/>
      <c r="F123" s="36"/>
      <c r="G123" s="36"/>
    </row>
    <row r="126" spans="1:16">
      <c r="E126" s="36"/>
      <c r="F126" s="36"/>
      <c r="G126" s="8"/>
    </row>
    <row r="127" spans="1:16">
      <c r="E127" s="8"/>
      <c r="F127" s="37"/>
      <c r="G127" s="37"/>
    </row>
    <row r="128" spans="1:16">
      <c r="E128" s="8"/>
      <c r="F128" s="37"/>
      <c r="G128" s="37"/>
    </row>
    <row r="129" spans="5:7">
      <c r="E129" s="8"/>
      <c r="F129" s="37"/>
      <c r="G129" s="37"/>
    </row>
    <row r="130" spans="5:7">
      <c r="E130" s="8"/>
      <c r="F130" s="37"/>
      <c r="G130" s="37"/>
    </row>
  </sheetData>
  <mergeCells count="14">
    <mergeCell ref="A1:F1"/>
    <mergeCell ref="H1:I1"/>
    <mergeCell ref="B5:F5"/>
    <mergeCell ref="L5:P5"/>
    <mergeCell ref="B51:D51"/>
    <mergeCell ref="I51:K51"/>
    <mergeCell ref="F106:F107"/>
    <mergeCell ref="G106:G107"/>
    <mergeCell ref="A102:E103"/>
    <mergeCell ref="A106:A107"/>
    <mergeCell ref="B106:B107"/>
    <mergeCell ref="C106:C107"/>
    <mergeCell ref="D106:D107"/>
    <mergeCell ref="E106:E10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SPAIN</vt:lpstr>
      <vt:lpstr>PORTUGAL</vt:lpstr>
      <vt:lpstr>ALK_GENERAL_BOQUERON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22</cp:revision>
  <dcterms:created xsi:type="dcterms:W3CDTF">2017-03-31T10:13:36Z</dcterms:created>
  <dcterms:modified xsi:type="dcterms:W3CDTF">2024-06-07T08:32:00Z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