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BOQUERON/surveys_consistency/DATOS/PELAGO/"/>
    </mc:Choice>
  </mc:AlternateContent>
  <xr:revisionPtr revIDLastSave="0" documentId="13_ncr:1_{A23F0D17-4603-644D-A1AE-A0B1F2EBE222}" xr6:coauthVersionLast="47" xr6:coauthVersionMax="47" xr10:uidLastSave="{00000000-0000-0000-0000-000000000000}"/>
  <bookViews>
    <workbookView xWindow="1100" yWindow="500" windowWidth="25120" windowHeight="27300" activeTab="5" xr2:uid="{00000000-000D-0000-FFFF-FFFF00000000}"/>
  </bookViews>
  <sheets>
    <sheet name="INFORMATION" sheetId="1" r:id="rId1"/>
    <sheet name="9aCN" sheetId="2" r:id="rId2"/>
    <sheet name="9aCS" sheetId="3" r:id="rId3"/>
    <sheet name="9aS_alg" sheetId="4" r:id="rId4"/>
    <sheet name="9aS_cad" sheetId="5" r:id="rId5"/>
    <sheet name="algarve+cadiz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ZY0JKN8K7LWsTV8zXfV13BMTER18nCM1XzPRr7XqgAI="/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2" i="6"/>
  <c r="AD41" i="6"/>
  <c r="C54" i="6" l="1"/>
  <c r="D54" i="6"/>
  <c r="E54" i="6"/>
  <c r="F54" i="6"/>
  <c r="B54" i="6"/>
  <c r="J3" i="6"/>
  <c r="G4" i="6"/>
  <c r="H4" i="6"/>
  <c r="I4" i="6"/>
  <c r="G5" i="6"/>
  <c r="H5" i="6"/>
  <c r="I5" i="6"/>
  <c r="G6" i="6"/>
  <c r="H6" i="6"/>
  <c r="I6" i="6"/>
  <c r="J6" i="6" s="1"/>
  <c r="P6" i="6" s="1"/>
  <c r="G7" i="6"/>
  <c r="H7" i="6"/>
  <c r="I7" i="6"/>
  <c r="G8" i="6"/>
  <c r="H8" i="6"/>
  <c r="I8" i="6"/>
  <c r="J8" i="6" s="1"/>
  <c r="G9" i="6"/>
  <c r="H9" i="6"/>
  <c r="I9" i="6"/>
  <c r="G10" i="6"/>
  <c r="H10" i="6"/>
  <c r="I10" i="6"/>
  <c r="G11" i="6"/>
  <c r="H11" i="6"/>
  <c r="I11" i="6"/>
  <c r="G12" i="6"/>
  <c r="H12" i="6"/>
  <c r="I12" i="6"/>
  <c r="G13" i="6"/>
  <c r="H13" i="6"/>
  <c r="I13" i="6"/>
  <c r="G14" i="6"/>
  <c r="H14" i="6"/>
  <c r="J14" i="6" s="1"/>
  <c r="I14" i="6"/>
  <c r="G15" i="6"/>
  <c r="H15" i="6"/>
  <c r="I15" i="6"/>
  <c r="G16" i="6"/>
  <c r="H16" i="6"/>
  <c r="I16" i="6"/>
  <c r="G17" i="6"/>
  <c r="H17" i="6"/>
  <c r="I17" i="6"/>
  <c r="G18" i="6"/>
  <c r="H18" i="6"/>
  <c r="I18" i="6"/>
  <c r="G19" i="6"/>
  <c r="H19" i="6"/>
  <c r="I19" i="6"/>
  <c r="G20" i="6"/>
  <c r="H20" i="6"/>
  <c r="I20" i="6"/>
  <c r="J20" i="6" s="1"/>
  <c r="G21" i="6"/>
  <c r="H21" i="6"/>
  <c r="I21" i="6"/>
  <c r="G22" i="6"/>
  <c r="H22" i="6"/>
  <c r="I22" i="6"/>
  <c r="G23" i="6"/>
  <c r="H23" i="6"/>
  <c r="I23" i="6"/>
  <c r="G24" i="6"/>
  <c r="H24" i="6"/>
  <c r="J24" i="6" s="1"/>
  <c r="I24" i="6"/>
  <c r="G25" i="6"/>
  <c r="H25" i="6"/>
  <c r="I25" i="6"/>
  <c r="G26" i="6"/>
  <c r="H26" i="6"/>
  <c r="I26" i="6"/>
  <c r="G27" i="6"/>
  <c r="H27" i="6"/>
  <c r="I27" i="6"/>
  <c r="G28" i="6"/>
  <c r="H28" i="6"/>
  <c r="I28" i="6"/>
  <c r="G29" i="6"/>
  <c r="H29" i="6"/>
  <c r="I29" i="6"/>
  <c r="G30" i="6"/>
  <c r="H30" i="6"/>
  <c r="I30" i="6"/>
  <c r="G31" i="6"/>
  <c r="J31" i="6" s="1"/>
  <c r="M31" i="6" s="1"/>
  <c r="H31" i="6"/>
  <c r="I31" i="6"/>
  <c r="G32" i="6"/>
  <c r="H32" i="6"/>
  <c r="I32" i="6"/>
  <c r="G33" i="6"/>
  <c r="J33" i="6" s="1"/>
  <c r="H33" i="6"/>
  <c r="I33" i="6"/>
  <c r="G34" i="6"/>
  <c r="H34" i="6"/>
  <c r="I34" i="6"/>
  <c r="G35" i="6"/>
  <c r="H35" i="6"/>
  <c r="I35" i="6"/>
  <c r="G36" i="6"/>
  <c r="H36" i="6"/>
  <c r="I36" i="6"/>
  <c r="G37" i="6"/>
  <c r="H37" i="6"/>
  <c r="I37" i="6"/>
  <c r="H3" i="6"/>
  <c r="I3" i="6"/>
  <c r="G3" i="6"/>
  <c r="C50" i="6"/>
  <c r="B50" i="6"/>
  <c r="B48" i="5"/>
  <c r="C48" i="4"/>
  <c r="B48" i="4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2" i="6"/>
  <c r="J48" i="5"/>
  <c r="G48" i="5"/>
  <c r="H48" i="5"/>
  <c r="I48" i="5"/>
  <c r="F48" i="5"/>
  <c r="G48" i="4"/>
  <c r="H48" i="4"/>
  <c r="I48" i="4"/>
  <c r="J48" i="4"/>
  <c r="F48" i="4"/>
  <c r="X40" i="6"/>
  <c r="V40" i="6"/>
  <c r="U40" i="6"/>
  <c r="P40" i="6"/>
  <c r="O40" i="6"/>
  <c r="N40" i="6"/>
  <c r="T40" i="6" s="1"/>
  <c r="M40" i="6"/>
  <c r="S40" i="6" s="1"/>
  <c r="J40" i="6"/>
  <c r="X39" i="6"/>
  <c r="AB39" i="6" s="1"/>
  <c r="P39" i="6"/>
  <c r="V39" i="6" s="1"/>
  <c r="O39" i="6"/>
  <c r="U39" i="6" s="1"/>
  <c r="J39" i="6"/>
  <c r="X38" i="6"/>
  <c r="N38" i="6"/>
  <c r="T38" i="6" s="1"/>
  <c r="M38" i="6"/>
  <c r="S38" i="6" s="1"/>
  <c r="J38" i="6"/>
  <c r="X37" i="6"/>
  <c r="X36" i="6"/>
  <c r="J36" i="6"/>
  <c r="P36" i="6" s="1"/>
  <c r="X35" i="6"/>
  <c r="J35" i="6"/>
  <c r="M35" i="6" s="1"/>
  <c r="X34" i="6"/>
  <c r="J34" i="6"/>
  <c r="M34" i="6" s="1"/>
  <c r="S34" i="6" s="1"/>
  <c r="X33" i="6"/>
  <c r="X32" i="6"/>
  <c r="J32" i="6"/>
  <c r="X31" i="6"/>
  <c r="X30" i="6"/>
  <c r="J30" i="6"/>
  <c r="X29" i="6"/>
  <c r="X28" i="6"/>
  <c r="J28" i="6"/>
  <c r="M28" i="6" s="1"/>
  <c r="S28" i="6" s="1"/>
  <c r="X27" i="6"/>
  <c r="J27" i="6"/>
  <c r="X26" i="6"/>
  <c r="J26" i="6"/>
  <c r="M26" i="6" s="1"/>
  <c r="X25" i="6"/>
  <c r="J25" i="6"/>
  <c r="X24" i="6"/>
  <c r="X23" i="6"/>
  <c r="X22" i="6"/>
  <c r="X21" i="6"/>
  <c r="J21" i="6"/>
  <c r="O21" i="6" s="1"/>
  <c r="X20" i="6"/>
  <c r="X19" i="6"/>
  <c r="J19" i="6"/>
  <c r="X18" i="6"/>
  <c r="J18" i="6"/>
  <c r="X17" i="6"/>
  <c r="X16" i="6"/>
  <c r="J16" i="6"/>
  <c r="X15" i="6"/>
  <c r="J15" i="6"/>
  <c r="X14" i="6"/>
  <c r="X13" i="6"/>
  <c r="J13" i="6"/>
  <c r="X12" i="6"/>
  <c r="J12" i="6"/>
  <c r="P12" i="6" s="1"/>
  <c r="X11" i="6"/>
  <c r="X10" i="6"/>
  <c r="J10" i="6"/>
  <c r="X9" i="6"/>
  <c r="J9" i="6"/>
  <c r="X8" i="6"/>
  <c r="X7" i="6"/>
  <c r="M7" i="6"/>
  <c r="J7" i="6"/>
  <c r="P7" i="6" s="1"/>
  <c r="X6" i="6"/>
  <c r="X5" i="6"/>
  <c r="X4" i="6"/>
  <c r="I41" i="6"/>
  <c r="H41" i="6"/>
  <c r="G41" i="6"/>
  <c r="X3" i="6"/>
  <c r="P3" i="6"/>
  <c r="O3" i="6"/>
  <c r="N3" i="6"/>
  <c r="M3" i="6"/>
  <c r="B44" i="6"/>
  <c r="W41" i="6" s="1"/>
  <c r="W79" i="5"/>
  <c r="V79" i="5"/>
  <c r="U79" i="5"/>
  <c r="T79" i="5"/>
  <c r="Q79" i="5"/>
  <c r="J79" i="5"/>
  <c r="W78" i="5"/>
  <c r="V78" i="5"/>
  <c r="U78" i="5"/>
  <c r="T78" i="5"/>
  <c r="Q78" i="5"/>
  <c r="J78" i="5"/>
  <c r="W77" i="5"/>
  <c r="V77" i="5"/>
  <c r="U77" i="5"/>
  <c r="T77" i="5"/>
  <c r="R77" i="5"/>
  <c r="Q77" i="5"/>
  <c r="J77" i="5"/>
  <c r="W76" i="5"/>
  <c r="V76" i="5"/>
  <c r="U76" i="5"/>
  <c r="T76" i="5"/>
  <c r="R76" i="5"/>
  <c r="Q76" i="5"/>
  <c r="J76" i="5"/>
  <c r="R75" i="5"/>
  <c r="J75" i="5"/>
  <c r="M75" i="5" s="1"/>
  <c r="R74" i="5"/>
  <c r="J74" i="5"/>
  <c r="M74" i="5" s="1"/>
  <c r="T74" i="5" s="1"/>
  <c r="R73" i="5"/>
  <c r="J73" i="5"/>
  <c r="M73" i="5" s="1"/>
  <c r="T73" i="5" s="1"/>
  <c r="R72" i="5"/>
  <c r="J72" i="5"/>
  <c r="M72" i="5" s="1"/>
  <c r="T72" i="5" s="1"/>
  <c r="R71" i="5"/>
  <c r="J71" i="5"/>
  <c r="M71" i="5" s="1"/>
  <c r="T71" i="5" s="1"/>
  <c r="R70" i="5"/>
  <c r="J70" i="5"/>
  <c r="M70" i="5" s="1"/>
  <c r="T70" i="5" s="1"/>
  <c r="R69" i="5"/>
  <c r="J69" i="5"/>
  <c r="M69" i="5" s="1"/>
  <c r="T69" i="5" s="1"/>
  <c r="R68" i="5"/>
  <c r="J68" i="5"/>
  <c r="M68" i="5" s="1"/>
  <c r="T68" i="5" s="1"/>
  <c r="R67" i="5"/>
  <c r="J67" i="5"/>
  <c r="M67" i="5" s="1"/>
  <c r="T67" i="5" s="1"/>
  <c r="R66" i="5"/>
  <c r="J66" i="5"/>
  <c r="M66" i="5" s="1"/>
  <c r="T66" i="5" s="1"/>
  <c r="R65" i="5"/>
  <c r="J65" i="5"/>
  <c r="M65" i="5" s="1"/>
  <c r="T65" i="5" s="1"/>
  <c r="R64" i="5"/>
  <c r="J64" i="5"/>
  <c r="M64" i="5" s="1"/>
  <c r="T64" i="5" s="1"/>
  <c r="R63" i="5"/>
  <c r="J63" i="5"/>
  <c r="R62" i="5"/>
  <c r="J62" i="5"/>
  <c r="O62" i="5" s="1"/>
  <c r="V62" i="5" s="1"/>
  <c r="C48" i="5"/>
  <c r="B50" i="5"/>
  <c r="R61" i="5"/>
  <c r="J61" i="5"/>
  <c r="R60" i="5"/>
  <c r="J60" i="5"/>
  <c r="M60" i="5" s="1"/>
  <c r="T60" i="5" s="1"/>
  <c r="R59" i="5"/>
  <c r="J59" i="5"/>
  <c r="N59" i="5" s="1"/>
  <c r="U59" i="5" s="1"/>
  <c r="R58" i="5"/>
  <c r="J58" i="5"/>
  <c r="J57" i="5"/>
  <c r="W33" i="5"/>
  <c r="V33" i="5"/>
  <c r="U33" i="5"/>
  <c r="T33" i="5"/>
  <c r="Q33" i="5"/>
  <c r="J33" i="5"/>
  <c r="W32" i="5"/>
  <c r="V32" i="5"/>
  <c r="U32" i="5"/>
  <c r="T32" i="5"/>
  <c r="Q32" i="5"/>
  <c r="J32" i="5"/>
  <c r="W31" i="5"/>
  <c r="V31" i="5"/>
  <c r="U31" i="5"/>
  <c r="T31" i="5"/>
  <c r="R31" i="5"/>
  <c r="Q31" i="5"/>
  <c r="J31" i="5"/>
  <c r="W30" i="5"/>
  <c r="V30" i="5"/>
  <c r="X30" i="5" s="1"/>
  <c r="U30" i="5"/>
  <c r="T30" i="5"/>
  <c r="R30" i="5"/>
  <c r="Q30" i="5"/>
  <c r="J30" i="5"/>
  <c r="R29" i="5"/>
  <c r="J29" i="5"/>
  <c r="N29" i="5" s="1"/>
  <c r="U29" i="5" s="1"/>
  <c r="R28" i="5"/>
  <c r="J28" i="5"/>
  <c r="P28" i="5" s="1"/>
  <c r="W28" i="5" s="1"/>
  <c r="R27" i="5"/>
  <c r="J27" i="5"/>
  <c r="N27" i="5" s="1"/>
  <c r="U27" i="5" s="1"/>
  <c r="R26" i="5"/>
  <c r="J26" i="5"/>
  <c r="O26" i="5" s="1"/>
  <c r="V26" i="5" s="1"/>
  <c r="R25" i="5"/>
  <c r="J25" i="5"/>
  <c r="O25" i="5" s="1"/>
  <c r="V25" i="5" s="1"/>
  <c r="R24" i="5"/>
  <c r="J24" i="5"/>
  <c r="O24" i="5" s="1"/>
  <c r="V24" i="5" s="1"/>
  <c r="R23" i="5"/>
  <c r="J23" i="5"/>
  <c r="P23" i="5" s="1"/>
  <c r="W23" i="5" s="1"/>
  <c r="R22" i="5"/>
  <c r="J22" i="5"/>
  <c r="M22" i="5" s="1"/>
  <c r="T22" i="5" s="1"/>
  <c r="R21" i="5"/>
  <c r="M21" i="5"/>
  <c r="J21" i="5"/>
  <c r="P21" i="5" s="1"/>
  <c r="W21" i="5" s="1"/>
  <c r="R20" i="5"/>
  <c r="J20" i="5"/>
  <c r="N20" i="5" s="1"/>
  <c r="U20" i="5" s="1"/>
  <c r="R19" i="5"/>
  <c r="J19" i="5"/>
  <c r="P19" i="5" s="1"/>
  <c r="W19" i="5" s="1"/>
  <c r="R18" i="5"/>
  <c r="P18" i="5"/>
  <c r="W18" i="5" s="1"/>
  <c r="J18" i="5"/>
  <c r="N18" i="5" s="1"/>
  <c r="U18" i="5" s="1"/>
  <c r="R17" i="5"/>
  <c r="N17" i="5"/>
  <c r="U17" i="5" s="1"/>
  <c r="J17" i="5"/>
  <c r="M17" i="5" s="1"/>
  <c r="R16" i="5"/>
  <c r="J16" i="5"/>
  <c r="O16" i="5" s="1"/>
  <c r="V16" i="5" s="1"/>
  <c r="R15" i="5"/>
  <c r="J15" i="5"/>
  <c r="P15" i="5" s="1"/>
  <c r="W15" i="5" s="1"/>
  <c r="R14" i="5"/>
  <c r="J14" i="5"/>
  <c r="P14" i="5" s="1"/>
  <c r="W14" i="5" s="1"/>
  <c r="R13" i="5"/>
  <c r="J13" i="5"/>
  <c r="M13" i="5" s="1"/>
  <c r="T13" i="5" s="1"/>
  <c r="R12" i="5"/>
  <c r="J12" i="5"/>
  <c r="P12" i="5" s="1"/>
  <c r="W12" i="5" s="1"/>
  <c r="J11" i="5"/>
  <c r="P11" i="5" s="1"/>
  <c r="W11" i="5" s="1"/>
  <c r="W78" i="4"/>
  <c r="V78" i="4"/>
  <c r="U78" i="4"/>
  <c r="T78" i="4"/>
  <c r="Q78" i="4"/>
  <c r="J78" i="4"/>
  <c r="W77" i="4"/>
  <c r="V77" i="4"/>
  <c r="U77" i="4"/>
  <c r="T77" i="4"/>
  <c r="Q77" i="4"/>
  <c r="J77" i="4"/>
  <c r="W76" i="4"/>
  <c r="V76" i="4"/>
  <c r="U76" i="4"/>
  <c r="T76" i="4"/>
  <c r="R76" i="4"/>
  <c r="Q76" i="4"/>
  <c r="J76" i="4"/>
  <c r="W75" i="4"/>
  <c r="V75" i="4"/>
  <c r="U75" i="4"/>
  <c r="T75" i="4"/>
  <c r="R75" i="4"/>
  <c r="Q75" i="4"/>
  <c r="J75" i="4"/>
  <c r="R74" i="4"/>
  <c r="J74" i="4"/>
  <c r="M74" i="4" s="1"/>
  <c r="T74" i="4" s="1"/>
  <c r="R73" i="4"/>
  <c r="J73" i="4"/>
  <c r="M73" i="4" s="1"/>
  <c r="R72" i="4"/>
  <c r="J72" i="4"/>
  <c r="M72" i="4" s="1"/>
  <c r="T72" i="4" s="1"/>
  <c r="R71" i="4"/>
  <c r="J71" i="4"/>
  <c r="M71" i="4" s="1"/>
  <c r="T71" i="4" s="1"/>
  <c r="R70" i="4"/>
  <c r="J70" i="4"/>
  <c r="M70" i="4" s="1"/>
  <c r="R69" i="4"/>
  <c r="J69" i="4"/>
  <c r="M69" i="4" s="1"/>
  <c r="T69" i="4" s="1"/>
  <c r="R68" i="4"/>
  <c r="J68" i="4"/>
  <c r="M68" i="4" s="1"/>
  <c r="T68" i="4" s="1"/>
  <c r="R67" i="4"/>
  <c r="J67" i="4"/>
  <c r="M67" i="4" s="1"/>
  <c r="R66" i="4"/>
  <c r="J66" i="4"/>
  <c r="M66" i="4" s="1"/>
  <c r="T66" i="4" s="1"/>
  <c r="R65" i="4"/>
  <c r="J65" i="4"/>
  <c r="M65" i="4" s="1"/>
  <c r="T65" i="4" s="1"/>
  <c r="R64" i="4"/>
  <c r="J64" i="4"/>
  <c r="W63" i="4"/>
  <c r="V63" i="4"/>
  <c r="U63" i="4"/>
  <c r="T63" i="4"/>
  <c r="R63" i="4"/>
  <c r="Q63" i="4"/>
  <c r="J63" i="4"/>
  <c r="B50" i="4"/>
  <c r="W62" i="4"/>
  <c r="V62" i="4"/>
  <c r="U62" i="4"/>
  <c r="T62" i="4"/>
  <c r="R62" i="4"/>
  <c r="Q62" i="4"/>
  <c r="J62" i="4"/>
  <c r="W61" i="4"/>
  <c r="V61" i="4"/>
  <c r="U61" i="4"/>
  <c r="T61" i="4"/>
  <c r="R61" i="4"/>
  <c r="Q61" i="4"/>
  <c r="J61" i="4"/>
  <c r="W60" i="4"/>
  <c r="V60" i="4"/>
  <c r="U60" i="4"/>
  <c r="T60" i="4"/>
  <c r="R60" i="4"/>
  <c r="Q60" i="4"/>
  <c r="J60" i="4"/>
  <c r="W59" i="4"/>
  <c r="V59" i="4"/>
  <c r="U59" i="4"/>
  <c r="T59" i="4"/>
  <c r="R59" i="4"/>
  <c r="Q59" i="4"/>
  <c r="J59" i="4"/>
  <c r="W58" i="4"/>
  <c r="V58" i="4"/>
  <c r="U58" i="4"/>
  <c r="T58" i="4"/>
  <c r="R58" i="4"/>
  <c r="Q58" i="4"/>
  <c r="J58" i="4"/>
  <c r="W57" i="4"/>
  <c r="V57" i="4"/>
  <c r="U57" i="4"/>
  <c r="T57" i="4"/>
  <c r="R57" i="4"/>
  <c r="Q57" i="4"/>
  <c r="J57" i="4"/>
  <c r="W33" i="4"/>
  <c r="V33" i="4"/>
  <c r="U33" i="4"/>
  <c r="T33" i="4"/>
  <c r="Q33" i="4"/>
  <c r="J33" i="4"/>
  <c r="W32" i="4"/>
  <c r="V32" i="4"/>
  <c r="U32" i="4"/>
  <c r="T32" i="4"/>
  <c r="Q32" i="4"/>
  <c r="J32" i="4"/>
  <c r="W31" i="4"/>
  <c r="V31" i="4"/>
  <c r="U31" i="4"/>
  <c r="T31" i="4"/>
  <c r="R31" i="4"/>
  <c r="Q31" i="4"/>
  <c r="J31" i="4"/>
  <c r="W30" i="4"/>
  <c r="V30" i="4"/>
  <c r="U30" i="4"/>
  <c r="T30" i="4"/>
  <c r="R30" i="4"/>
  <c r="Q30" i="4"/>
  <c r="J30" i="4"/>
  <c r="R29" i="4"/>
  <c r="J29" i="4"/>
  <c r="R28" i="4"/>
  <c r="J28" i="4"/>
  <c r="R27" i="4"/>
  <c r="J27" i="4"/>
  <c r="P27" i="4" s="1"/>
  <c r="W27" i="4" s="1"/>
  <c r="R26" i="4"/>
  <c r="J26" i="4"/>
  <c r="R25" i="4"/>
  <c r="J25" i="4"/>
  <c r="R24" i="4"/>
  <c r="J24" i="4"/>
  <c r="R23" i="4"/>
  <c r="J23" i="4"/>
  <c r="N23" i="4" s="1"/>
  <c r="U23" i="4" s="1"/>
  <c r="R22" i="4"/>
  <c r="J22" i="4"/>
  <c r="N22" i="4" s="1"/>
  <c r="U22" i="4" s="1"/>
  <c r="R21" i="4"/>
  <c r="J21" i="4"/>
  <c r="R20" i="4"/>
  <c r="J20" i="4"/>
  <c r="N20" i="4" s="1"/>
  <c r="U20" i="4" s="1"/>
  <c r="R19" i="4"/>
  <c r="J19" i="4"/>
  <c r="N19" i="4" s="1"/>
  <c r="U19" i="4" s="1"/>
  <c r="W18" i="4"/>
  <c r="V18" i="4"/>
  <c r="U18" i="4"/>
  <c r="T18" i="4"/>
  <c r="R18" i="4"/>
  <c r="Q18" i="4"/>
  <c r="J18" i="4"/>
  <c r="W17" i="4"/>
  <c r="V17" i="4"/>
  <c r="U17" i="4"/>
  <c r="T17" i="4"/>
  <c r="R17" i="4"/>
  <c r="Q17" i="4"/>
  <c r="J17" i="4"/>
  <c r="W16" i="4"/>
  <c r="V16" i="4"/>
  <c r="U16" i="4"/>
  <c r="T16" i="4"/>
  <c r="R16" i="4"/>
  <c r="J16" i="4"/>
  <c r="W15" i="4"/>
  <c r="V15" i="4"/>
  <c r="U15" i="4"/>
  <c r="T15" i="4"/>
  <c r="R15" i="4"/>
  <c r="J15" i="4"/>
  <c r="W14" i="4"/>
  <c r="V14" i="4"/>
  <c r="U14" i="4"/>
  <c r="T14" i="4"/>
  <c r="R14" i="4"/>
  <c r="J14" i="4"/>
  <c r="W13" i="4"/>
  <c r="V13" i="4"/>
  <c r="U13" i="4"/>
  <c r="T13" i="4"/>
  <c r="R13" i="4"/>
  <c r="J13" i="4"/>
  <c r="W12" i="4"/>
  <c r="V12" i="4"/>
  <c r="U12" i="4"/>
  <c r="T12" i="4"/>
  <c r="R12" i="4"/>
  <c r="J12" i="4"/>
  <c r="P60" i="3"/>
  <c r="W60" i="3" s="1"/>
  <c r="O60" i="3"/>
  <c r="V60" i="3" s="1"/>
  <c r="J60" i="3"/>
  <c r="W59" i="3"/>
  <c r="V59" i="3"/>
  <c r="Q59" i="3"/>
  <c r="P59" i="3"/>
  <c r="O59" i="3"/>
  <c r="N59" i="3"/>
  <c r="U59" i="3" s="1"/>
  <c r="J59" i="3"/>
  <c r="M59" i="3" s="1"/>
  <c r="T59" i="3" s="1"/>
  <c r="X59" i="3" s="1"/>
  <c r="W58" i="3"/>
  <c r="R58" i="3"/>
  <c r="P58" i="3"/>
  <c r="O58" i="3"/>
  <c r="Q58" i="3" s="1"/>
  <c r="N58" i="3"/>
  <c r="U58" i="3" s="1"/>
  <c r="J58" i="3"/>
  <c r="M58" i="3" s="1"/>
  <c r="T58" i="3" s="1"/>
  <c r="W57" i="3"/>
  <c r="V57" i="3"/>
  <c r="U57" i="3"/>
  <c r="R57" i="3"/>
  <c r="P57" i="3"/>
  <c r="O57" i="3"/>
  <c r="N57" i="3"/>
  <c r="J57" i="3"/>
  <c r="M57" i="3" s="1"/>
  <c r="T57" i="3" s="1"/>
  <c r="X57" i="3" s="1"/>
  <c r="V56" i="3"/>
  <c r="U56" i="3"/>
  <c r="R56" i="3"/>
  <c r="Q56" i="3"/>
  <c r="P56" i="3"/>
  <c r="W56" i="3" s="1"/>
  <c r="O56" i="3"/>
  <c r="N56" i="3"/>
  <c r="J56" i="3"/>
  <c r="M56" i="3" s="1"/>
  <c r="T56" i="3" s="1"/>
  <c r="X56" i="3" s="1"/>
  <c r="W55" i="3"/>
  <c r="R55" i="3"/>
  <c r="P55" i="3"/>
  <c r="O55" i="3"/>
  <c r="Q55" i="3" s="1"/>
  <c r="N55" i="3"/>
  <c r="U55" i="3" s="1"/>
  <c r="J55" i="3"/>
  <c r="M55" i="3" s="1"/>
  <c r="T55" i="3" s="1"/>
  <c r="W54" i="3"/>
  <c r="V54" i="3"/>
  <c r="U54" i="3"/>
  <c r="R54" i="3"/>
  <c r="P54" i="3"/>
  <c r="O54" i="3"/>
  <c r="N54" i="3"/>
  <c r="J54" i="3"/>
  <c r="M54" i="3" s="1"/>
  <c r="T54" i="3" s="1"/>
  <c r="X54" i="3" s="1"/>
  <c r="V53" i="3"/>
  <c r="U53" i="3"/>
  <c r="R53" i="3"/>
  <c r="Q53" i="3"/>
  <c r="P53" i="3"/>
  <c r="W53" i="3" s="1"/>
  <c r="O53" i="3"/>
  <c r="N53" i="3"/>
  <c r="J53" i="3"/>
  <c r="M53" i="3" s="1"/>
  <c r="T53" i="3" s="1"/>
  <c r="X53" i="3" s="1"/>
  <c r="W52" i="3"/>
  <c r="R52" i="3"/>
  <c r="P52" i="3"/>
  <c r="O52" i="3"/>
  <c r="Q52" i="3" s="1"/>
  <c r="N52" i="3"/>
  <c r="U52" i="3" s="1"/>
  <c r="J52" i="3"/>
  <c r="M52" i="3" s="1"/>
  <c r="T52" i="3" s="1"/>
  <c r="W51" i="3"/>
  <c r="V51" i="3"/>
  <c r="U51" i="3"/>
  <c r="R51" i="3"/>
  <c r="P51" i="3"/>
  <c r="O51" i="3"/>
  <c r="N51" i="3"/>
  <c r="J51" i="3"/>
  <c r="M51" i="3" s="1"/>
  <c r="T51" i="3" s="1"/>
  <c r="X51" i="3" s="1"/>
  <c r="W50" i="3"/>
  <c r="V50" i="3"/>
  <c r="U50" i="3"/>
  <c r="X50" i="3" s="1"/>
  <c r="T50" i="3"/>
  <c r="R50" i="3"/>
  <c r="Q50" i="3"/>
  <c r="J50" i="3"/>
  <c r="W49" i="3"/>
  <c r="V49" i="3"/>
  <c r="U49" i="3"/>
  <c r="T49" i="3"/>
  <c r="X49" i="3" s="1"/>
  <c r="R49" i="3"/>
  <c r="Q49" i="3"/>
  <c r="J49" i="3"/>
  <c r="W48" i="3"/>
  <c r="V48" i="3"/>
  <c r="U48" i="3"/>
  <c r="T48" i="3"/>
  <c r="R48" i="3"/>
  <c r="Q48" i="3"/>
  <c r="J48" i="3"/>
  <c r="X47" i="3"/>
  <c r="W47" i="3"/>
  <c r="V47" i="3"/>
  <c r="U47" i="3"/>
  <c r="T47" i="3"/>
  <c r="R47" i="3"/>
  <c r="Q47" i="3"/>
  <c r="J47" i="3"/>
  <c r="W46" i="3"/>
  <c r="V46" i="3"/>
  <c r="U46" i="3"/>
  <c r="T46" i="3"/>
  <c r="X46" i="3" s="1"/>
  <c r="R46" i="3"/>
  <c r="Q46" i="3"/>
  <c r="J46" i="3"/>
  <c r="W45" i="3"/>
  <c r="V45" i="3"/>
  <c r="U45" i="3"/>
  <c r="T45" i="3"/>
  <c r="R45" i="3"/>
  <c r="Q45" i="3"/>
  <c r="J45" i="3"/>
  <c r="C45" i="3"/>
  <c r="B45" i="3"/>
  <c r="B47" i="3" s="1"/>
  <c r="W44" i="3"/>
  <c r="V44" i="3"/>
  <c r="U44" i="3"/>
  <c r="T44" i="3"/>
  <c r="X44" i="3" s="1"/>
  <c r="R44" i="3"/>
  <c r="Q44" i="3"/>
  <c r="J44" i="3"/>
  <c r="W43" i="3"/>
  <c r="V43" i="3"/>
  <c r="U43" i="3"/>
  <c r="T43" i="3"/>
  <c r="R43" i="3"/>
  <c r="Q43" i="3"/>
  <c r="J43" i="3"/>
  <c r="X42" i="3"/>
  <c r="W42" i="3"/>
  <c r="V42" i="3"/>
  <c r="U42" i="3"/>
  <c r="T42" i="3"/>
  <c r="R42" i="3"/>
  <c r="Q42" i="3"/>
  <c r="J42" i="3"/>
  <c r="W41" i="3"/>
  <c r="V41" i="3"/>
  <c r="U41" i="3"/>
  <c r="T41" i="3"/>
  <c r="X41" i="3" s="1"/>
  <c r="R41" i="3"/>
  <c r="Q41" i="3"/>
  <c r="J41" i="3"/>
  <c r="W40" i="3"/>
  <c r="V40" i="3"/>
  <c r="U40" i="3"/>
  <c r="T40" i="3"/>
  <c r="X40" i="3" s="1"/>
  <c r="R40" i="3"/>
  <c r="Q40" i="3"/>
  <c r="J40" i="3"/>
  <c r="W39" i="3"/>
  <c r="V39" i="3"/>
  <c r="U39" i="3"/>
  <c r="T39" i="3"/>
  <c r="R39" i="3"/>
  <c r="Q39" i="3"/>
  <c r="J39" i="3"/>
  <c r="W27" i="3"/>
  <c r="V27" i="3"/>
  <c r="U27" i="3"/>
  <c r="P27" i="3"/>
  <c r="O27" i="3"/>
  <c r="N27" i="3"/>
  <c r="M27" i="3"/>
  <c r="J27" i="3"/>
  <c r="W26" i="3"/>
  <c r="O26" i="3"/>
  <c r="V26" i="3" s="1"/>
  <c r="N26" i="3"/>
  <c r="U26" i="3" s="1"/>
  <c r="M26" i="3"/>
  <c r="Q26" i="3" s="1"/>
  <c r="J26" i="3"/>
  <c r="P26" i="3" s="1"/>
  <c r="R25" i="3"/>
  <c r="O25" i="3"/>
  <c r="V25" i="3" s="1"/>
  <c r="N25" i="3"/>
  <c r="U25" i="3" s="1"/>
  <c r="J25" i="3"/>
  <c r="P25" i="3" s="1"/>
  <c r="W25" i="3" s="1"/>
  <c r="R24" i="3"/>
  <c r="J24" i="3"/>
  <c r="P24" i="3" s="1"/>
  <c r="W24" i="3" s="1"/>
  <c r="V23" i="3"/>
  <c r="R23" i="3"/>
  <c r="O23" i="3"/>
  <c r="N23" i="3"/>
  <c r="U23" i="3" s="1"/>
  <c r="M23" i="3"/>
  <c r="Q23" i="3" s="1"/>
  <c r="J23" i="3"/>
  <c r="P23" i="3" s="1"/>
  <c r="W23" i="3" s="1"/>
  <c r="R22" i="3"/>
  <c r="O22" i="3"/>
  <c r="V22" i="3" s="1"/>
  <c r="N22" i="3"/>
  <c r="U22" i="3" s="1"/>
  <c r="J22" i="3"/>
  <c r="P22" i="3" s="1"/>
  <c r="W22" i="3" s="1"/>
  <c r="R21" i="3"/>
  <c r="J21" i="3"/>
  <c r="P21" i="3" s="1"/>
  <c r="W21" i="3" s="1"/>
  <c r="R20" i="3"/>
  <c r="N20" i="3"/>
  <c r="U20" i="3" s="1"/>
  <c r="M20" i="3"/>
  <c r="J20" i="3"/>
  <c r="P20" i="3" s="1"/>
  <c r="W20" i="3" s="1"/>
  <c r="R19" i="3"/>
  <c r="O19" i="3"/>
  <c r="V19" i="3" s="1"/>
  <c r="N19" i="3"/>
  <c r="U19" i="3" s="1"/>
  <c r="J19" i="3"/>
  <c r="P19" i="3" s="1"/>
  <c r="W19" i="3" s="1"/>
  <c r="R18" i="3"/>
  <c r="J18" i="3"/>
  <c r="P18" i="3" s="1"/>
  <c r="W18" i="3" s="1"/>
  <c r="W17" i="3"/>
  <c r="V17" i="3"/>
  <c r="U17" i="3"/>
  <c r="T17" i="3"/>
  <c r="R17" i="3"/>
  <c r="Q17" i="3"/>
  <c r="J17" i="3"/>
  <c r="X16" i="3"/>
  <c r="W16" i="3"/>
  <c r="V16" i="3"/>
  <c r="U16" i="3"/>
  <c r="T16" i="3"/>
  <c r="R16" i="3"/>
  <c r="Q16" i="3"/>
  <c r="J16" i="3"/>
  <c r="W15" i="3"/>
  <c r="V15" i="3"/>
  <c r="U15" i="3"/>
  <c r="T15" i="3"/>
  <c r="X15" i="3" s="1"/>
  <c r="R15" i="3"/>
  <c r="Q15" i="3"/>
  <c r="J15" i="3"/>
  <c r="W14" i="3"/>
  <c r="V14" i="3"/>
  <c r="U14" i="3"/>
  <c r="T14" i="3"/>
  <c r="R14" i="3"/>
  <c r="Q14" i="3"/>
  <c r="J14" i="3"/>
  <c r="X13" i="3"/>
  <c r="W13" i="3"/>
  <c r="V13" i="3"/>
  <c r="U13" i="3"/>
  <c r="T13" i="3"/>
  <c r="R13" i="3"/>
  <c r="Q13" i="3"/>
  <c r="J13" i="3"/>
  <c r="W12" i="3"/>
  <c r="V12" i="3"/>
  <c r="U12" i="3"/>
  <c r="T12" i="3"/>
  <c r="X12" i="3" s="1"/>
  <c r="R12" i="3"/>
  <c r="Q12" i="3"/>
  <c r="J12" i="3"/>
  <c r="W11" i="3"/>
  <c r="V11" i="3"/>
  <c r="U11" i="3"/>
  <c r="T11" i="3"/>
  <c r="R11" i="3"/>
  <c r="Q11" i="3"/>
  <c r="J11" i="3"/>
  <c r="X10" i="3"/>
  <c r="W10" i="3"/>
  <c r="W28" i="3" s="1"/>
  <c r="V10" i="3"/>
  <c r="U10" i="3"/>
  <c r="T10" i="3"/>
  <c r="R10" i="3"/>
  <c r="J10" i="3"/>
  <c r="X9" i="3"/>
  <c r="W9" i="3"/>
  <c r="V9" i="3"/>
  <c r="U9" i="3"/>
  <c r="T9" i="3"/>
  <c r="R9" i="3"/>
  <c r="J9" i="3"/>
  <c r="W8" i="3"/>
  <c r="V8" i="3"/>
  <c r="U8" i="3"/>
  <c r="T8" i="3"/>
  <c r="X8" i="3" s="1"/>
  <c r="R8" i="3"/>
  <c r="J8" i="3"/>
  <c r="W7" i="3"/>
  <c r="V7" i="3"/>
  <c r="U7" i="3"/>
  <c r="T7" i="3"/>
  <c r="X7" i="3" s="1"/>
  <c r="R7" i="3"/>
  <c r="J7" i="3"/>
  <c r="W6" i="3"/>
  <c r="V6" i="3"/>
  <c r="U6" i="3"/>
  <c r="T6" i="3"/>
  <c r="R6" i="3"/>
  <c r="J6" i="3"/>
  <c r="W60" i="2"/>
  <c r="P60" i="2"/>
  <c r="O60" i="2"/>
  <c r="V60" i="2" s="1"/>
  <c r="N60" i="2"/>
  <c r="U60" i="2" s="1"/>
  <c r="X60" i="2" s="1"/>
  <c r="J60" i="2"/>
  <c r="M60" i="2" s="1"/>
  <c r="T60" i="2" s="1"/>
  <c r="U59" i="2"/>
  <c r="P59" i="2"/>
  <c r="W59" i="2" s="1"/>
  <c r="O59" i="2"/>
  <c r="V59" i="2" s="1"/>
  <c r="N59" i="2"/>
  <c r="M59" i="2"/>
  <c r="J59" i="2"/>
  <c r="R58" i="2"/>
  <c r="Q58" i="2"/>
  <c r="P58" i="2"/>
  <c r="W58" i="2" s="1"/>
  <c r="O58" i="2"/>
  <c r="V58" i="2" s="1"/>
  <c r="N58" i="2"/>
  <c r="U58" i="2" s="1"/>
  <c r="M58" i="2"/>
  <c r="T58" i="2" s="1"/>
  <c r="X58" i="2" s="1"/>
  <c r="J58" i="2"/>
  <c r="R57" i="2"/>
  <c r="Q57" i="2"/>
  <c r="P57" i="2"/>
  <c r="W57" i="2" s="1"/>
  <c r="O57" i="2"/>
  <c r="V57" i="2" s="1"/>
  <c r="N57" i="2"/>
  <c r="U57" i="2" s="1"/>
  <c r="M57" i="2"/>
  <c r="T57" i="2" s="1"/>
  <c r="X57" i="2" s="1"/>
  <c r="J57" i="2"/>
  <c r="R56" i="2"/>
  <c r="Q56" i="2"/>
  <c r="P56" i="2"/>
  <c r="W56" i="2" s="1"/>
  <c r="O56" i="2"/>
  <c r="V56" i="2" s="1"/>
  <c r="N56" i="2"/>
  <c r="U56" i="2" s="1"/>
  <c r="M56" i="2"/>
  <c r="T56" i="2" s="1"/>
  <c r="X56" i="2" s="1"/>
  <c r="J56" i="2"/>
  <c r="R55" i="2"/>
  <c r="Q55" i="2"/>
  <c r="P55" i="2"/>
  <c r="W55" i="2" s="1"/>
  <c r="O55" i="2"/>
  <c r="V55" i="2" s="1"/>
  <c r="N55" i="2"/>
  <c r="U55" i="2" s="1"/>
  <c r="M55" i="2"/>
  <c r="T55" i="2" s="1"/>
  <c r="J55" i="2"/>
  <c r="R54" i="2"/>
  <c r="Q54" i="2"/>
  <c r="P54" i="2"/>
  <c r="W54" i="2" s="1"/>
  <c r="O54" i="2"/>
  <c r="V54" i="2" s="1"/>
  <c r="N54" i="2"/>
  <c r="U54" i="2" s="1"/>
  <c r="M54" i="2"/>
  <c r="T54" i="2" s="1"/>
  <c r="J54" i="2"/>
  <c r="R53" i="2"/>
  <c r="Q53" i="2"/>
  <c r="P53" i="2"/>
  <c r="W53" i="2" s="1"/>
  <c r="O53" i="2"/>
  <c r="V53" i="2" s="1"/>
  <c r="N53" i="2"/>
  <c r="U53" i="2" s="1"/>
  <c r="M53" i="2"/>
  <c r="T53" i="2" s="1"/>
  <c r="X53" i="2" s="1"/>
  <c r="J53" i="2"/>
  <c r="R52" i="2"/>
  <c r="Q52" i="2"/>
  <c r="P52" i="2"/>
  <c r="W52" i="2" s="1"/>
  <c r="O52" i="2"/>
  <c r="V52" i="2" s="1"/>
  <c r="N52" i="2"/>
  <c r="U52" i="2" s="1"/>
  <c r="M52" i="2"/>
  <c r="T52" i="2" s="1"/>
  <c r="X52" i="2" s="1"/>
  <c r="J52" i="2"/>
  <c r="R51" i="2"/>
  <c r="Q51" i="2"/>
  <c r="P51" i="2"/>
  <c r="W51" i="2" s="1"/>
  <c r="O51" i="2"/>
  <c r="V51" i="2" s="1"/>
  <c r="N51" i="2"/>
  <c r="U51" i="2" s="1"/>
  <c r="M51" i="2"/>
  <c r="T51" i="2" s="1"/>
  <c r="X51" i="2" s="1"/>
  <c r="J51" i="2"/>
  <c r="R50" i="2"/>
  <c r="Q50" i="2"/>
  <c r="P50" i="2"/>
  <c r="W50" i="2" s="1"/>
  <c r="O50" i="2"/>
  <c r="V50" i="2" s="1"/>
  <c r="N50" i="2"/>
  <c r="U50" i="2" s="1"/>
  <c r="M50" i="2"/>
  <c r="T50" i="2" s="1"/>
  <c r="X50" i="2" s="1"/>
  <c r="J50" i="2"/>
  <c r="R49" i="2"/>
  <c r="Q49" i="2"/>
  <c r="P49" i="2"/>
  <c r="W49" i="2" s="1"/>
  <c r="O49" i="2"/>
  <c r="V49" i="2" s="1"/>
  <c r="N49" i="2"/>
  <c r="U49" i="2" s="1"/>
  <c r="M49" i="2"/>
  <c r="T49" i="2" s="1"/>
  <c r="J49" i="2"/>
  <c r="R48" i="2"/>
  <c r="Q48" i="2"/>
  <c r="P48" i="2"/>
  <c r="W48" i="2" s="1"/>
  <c r="O48" i="2"/>
  <c r="V48" i="2" s="1"/>
  <c r="N48" i="2"/>
  <c r="U48" i="2" s="1"/>
  <c r="M48" i="2"/>
  <c r="T48" i="2" s="1"/>
  <c r="J48" i="2"/>
  <c r="R47" i="2"/>
  <c r="Q47" i="2"/>
  <c r="P47" i="2"/>
  <c r="W47" i="2" s="1"/>
  <c r="O47" i="2"/>
  <c r="V47" i="2" s="1"/>
  <c r="N47" i="2"/>
  <c r="U47" i="2" s="1"/>
  <c r="M47" i="2"/>
  <c r="T47" i="2" s="1"/>
  <c r="X47" i="2" s="1"/>
  <c r="J47" i="2"/>
  <c r="B47" i="2"/>
  <c r="R46" i="2"/>
  <c r="P46" i="2"/>
  <c r="W46" i="2" s="1"/>
  <c r="O46" i="2"/>
  <c r="V46" i="2" s="1"/>
  <c r="J46" i="2"/>
  <c r="M46" i="2" s="1"/>
  <c r="T46" i="2" s="1"/>
  <c r="R45" i="2"/>
  <c r="O45" i="2"/>
  <c r="V45" i="2" s="1"/>
  <c r="N45" i="2"/>
  <c r="U45" i="2" s="1"/>
  <c r="J45" i="2"/>
  <c r="M45" i="2" s="1"/>
  <c r="T45" i="2" s="1"/>
  <c r="C45" i="2"/>
  <c r="B45" i="2"/>
  <c r="U44" i="2"/>
  <c r="R44" i="2"/>
  <c r="N44" i="2"/>
  <c r="M44" i="2"/>
  <c r="Q44" i="2" s="1"/>
  <c r="J44" i="2"/>
  <c r="O44" i="2" s="1"/>
  <c r="V44" i="2" s="1"/>
  <c r="W43" i="2"/>
  <c r="V43" i="2"/>
  <c r="U43" i="2"/>
  <c r="T43" i="2"/>
  <c r="X43" i="2" s="1"/>
  <c r="R43" i="2"/>
  <c r="Q43" i="2"/>
  <c r="J43" i="2"/>
  <c r="W42" i="2"/>
  <c r="V42" i="2"/>
  <c r="U42" i="2"/>
  <c r="T42" i="2"/>
  <c r="R42" i="2"/>
  <c r="Q42" i="2"/>
  <c r="J42" i="2"/>
  <c r="X41" i="2"/>
  <c r="W41" i="2"/>
  <c r="V41" i="2"/>
  <c r="U41" i="2"/>
  <c r="T41" i="2"/>
  <c r="R41" i="2"/>
  <c r="Q41" i="2"/>
  <c r="J41" i="2"/>
  <c r="W40" i="2"/>
  <c r="V40" i="2"/>
  <c r="U40" i="2"/>
  <c r="T40" i="2"/>
  <c r="X40" i="2" s="1"/>
  <c r="R40" i="2"/>
  <c r="Q40" i="2"/>
  <c r="J40" i="2"/>
  <c r="W39" i="2"/>
  <c r="V39" i="2"/>
  <c r="U39" i="2"/>
  <c r="T39" i="2"/>
  <c r="R39" i="2"/>
  <c r="Q39" i="2"/>
  <c r="J39" i="2"/>
  <c r="V27" i="2"/>
  <c r="P27" i="2"/>
  <c r="W27" i="2" s="1"/>
  <c r="N27" i="2"/>
  <c r="U27" i="2" s="1"/>
  <c r="M27" i="2"/>
  <c r="T27" i="2" s="1"/>
  <c r="X27" i="2" s="1"/>
  <c r="J27" i="2"/>
  <c r="O27" i="2" s="1"/>
  <c r="J26" i="2"/>
  <c r="N26" i="2" s="1"/>
  <c r="U26" i="2" s="1"/>
  <c r="R25" i="2"/>
  <c r="P25" i="2"/>
  <c r="W25" i="2" s="1"/>
  <c r="O25" i="2"/>
  <c r="V25" i="2" s="1"/>
  <c r="J25" i="2"/>
  <c r="N25" i="2" s="1"/>
  <c r="U25" i="2" s="1"/>
  <c r="V24" i="2"/>
  <c r="R24" i="2"/>
  <c r="O24" i="2"/>
  <c r="M24" i="2"/>
  <c r="Q24" i="2" s="1"/>
  <c r="J24" i="2"/>
  <c r="N24" i="2" s="1"/>
  <c r="U24" i="2" s="1"/>
  <c r="R23" i="2"/>
  <c r="J23" i="2"/>
  <c r="N23" i="2" s="1"/>
  <c r="U23" i="2" s="1"/>
  <c r="R22" i="2"/>
  <c r="P22" i="2"/>
  <c r="W22" i="2" s="1"/>
  <c r="O22" i="2"/>
  <c r="V22" i="2" s="1"/>
  <c r="J22" i="2"/>
  <c r="N22" i="2" s="1"/>
  <c r="U22" i="2" s="1"/>
  <c r="V21" i="2"/>
  <c r="R21" i="2"/>
  <c r="O21" i="2"/>
  <c r="M21" i="2"/>
  <c r="Q21" i="2" s="1"/>
  <c r="J21" i="2"/>
  <c r="N21" i="2" s="1"/>
  <c r="U21" i="2" s="1"/>
  <c r="R20" i="2"/>
  <c r="J20" i="2"/>
  <c r="N20" i="2" s="1"/>
  <c r="U20" i="2" s="1"/>
  <c r="R19" i="2"/>
  <c r="P19" i="2"/>
  <c r="W19" i="2" s="1"/>
  <c r="O19" i="2"/>
  <c r="V19" i="2" s="1"/>
  <c r="J19" i="2"/>
  <c r="N19" i="2" s="1"/>
  <c r="U19" i="2" s="1"/>
  <c r="V18" i="2"/>
  <c r="R18" i="2"/>
  <c r="O18" i="2"/>
  <c r="M18" i="2"/>
  <c r="Q18" i="2" s="1"/>
  <c r="J18" i="2"/>
  <c r="N18" i="2" s="1"/>
  <c r="U18" i="2" s="1"/>
  <c r="R17" i="2"/>
  <c r="J17" i="2"/>
  <c r="N17" i="2" s="1"/>
  <c r="U17" i="2" s="1"/>
  <c r="R16" i="2"/>
  <c r="P16" i="2"/>
  <c r="W16" i="2" s="1"/>
  <c r="O16" i="2"/>
  <c r="V16" i="2" s="1"/>
  <c r="J16" i="2"/>
  <c r="N16" i="2" s="1"/>
  <c r="U16" i="2" s="1"/>
  <c r="V15" i="2"/>
  <c r="R15" i="2"/>
  <c r="O15" i="2"/>
  <c r="M15" i="2"/>
  <c r="Q15" i="2" s="1"/>
  <c r="J15" i="2"/>
  <c r="N15" i="2" s="1"/>
  <c r="U15" i="2" s="1"/>
  <c r="R14" i="2"/>
  <c r="J14" i="2"/>
  <c r="N14" i="2" s="1"/>
  <c r="U14" i="2" s="1"/>
  <c r="R13" i="2"/>
  <c r="P13" i="2"/>
  <c r="W13" i="2" s="1"/>
  <c r="O13" i="2"/>
  <c r="V13" i="2" s="1"/>
  <c r="J13" i="2"/>
  <c r="N13" i="2" s="1"/>
  <c r="U13" i="2" s="1"/>
  <c r="V12" i="2"/>
  <c r="R12" i="2"/>
  <c r="O12" i="2"/>
  <c r="M12" i="2"/>
  <c r="Q12" i="2" s="1"/>
  <c r="J12" i="2"/>
  <c r="N12" i="2" s="1"/>
  <c r="U12" i="2" s="1"/>
  <c r="R11" i="2"/>
  <c r="J11" i="2"/>
  <c r="N11" i="2" s="1"/>
  <c r="U11" i="2" s="1"/>
  <c r="X10" i="2"/>
  <c r="W10" i="2"/>
  <c r="V10" i="2"/>
  <c r="U10" i="2"/>
  <c r="T10" i="2"/>
  <c r="R10" i="2"/>
  <c r="J10" i="2"/>
  <c r="W9" i="2"/>
  <c r="V9" i="2"/>
  <c r="U9" i="2"/>
  <c r="T9" i="2"/>
  <c r="X9" i="2" s="1"/>
  <c r="R9" i="2"/>
  <c r="J9" i="2"/>
  <c r="J28" i="2" s="1"/>
  <c r="W8" i="2"/>
  <c r="V8" i="2"/>
  <c r="U8" i="2"/>
  <c r="T8" i="2"/>
  <c r="X8" i="2" s="1"/>
  <c r="R8" i="2"/>
  <c r="J8" i="2"/>
  <c r="W7" i="2"/>
  <c r="V7" i="2"/>
  <c r="U7" i="2"/>
  <c r="T7" i="2"/>
  <c r="X7" i="2" s="1"/>
  <c r="R7" i="2"/>
  <c r="J7" i="2"/>
  <c r="W6" i="2"/>
  <c r="V6" i="2"/>
  <c r="U6" i="2"/>
  <c r="T6" i="2"/>
  <c r="R6" i="2"/>
  <c r="J6" i="2"/>
  <c r="AC39" i="6" l="1"/>
  <c r="Z34" i="6"/>
  <c r="AC40" i="6"/>
  <c r="Z40" i="6"/>
  <c r="Z38" i="6"/>
  <c r="Z28" i="6"/>
  <c r="AA38" i="6"/>
  <c r="AB40" i="6"/>
  <c r="M12" i="6"/>
  <c r="S12" i="6" s="1"/>
  <c r="Z12" i="6" s="1"/>
  <c r="N28" i="6"/>
  <c r="T28" i="6" s="1"/>
  <c r="AA28" i="6" s="1"/>
  <c r="N35" i="6"/>
  <c r="O28" i="6"/>
  <c r="U28" i="6" s="1"/>
  <c r="AB28" i="6" s="1"/>
  <c r="O35" i="6"/>
  <c r="P28" i="6"/>
  <c r="V28" i="6" s="1"/>
  <c r="AC28" i="6" s="1"/>
  <c r="V36" i="6"/>
  <c r="AC36" i="6" s="1"/>
  <c r="O17" i="5"/>
  <c r="V17" i="5" s="1"/>
  <c r="P27" i="5"/>
  <c r="W27" i="5" s="1"/>
  <c r="P17" i="5"/>
  <c r="W17" i="5" s="1"/>
  <c r="N13" i="5"/>
  <c r="U13" i="5" s="1"/>
  <c r="P24" i="5"/>
  <c r="W24" i="5" s="1"/>
  <c r="X78" i="5"/>
  <c r="O13" i="5"/>
  <c r="V13" i="5" s="1"/>
  <c r="O11" i="5"/>
  <c r="V11" i="5" s="1"/>
  <c r="P13" i="5"/>
  <c r="W13" i="5" s="1"/>
  <c r="M24" i="5"/>
  <c r="T24" i="5" s="1"/>
  <c r="X24" i="5" s="1"/>
  <c r="P22" i="5"/>
  <c r="W22" i="5" s="1"/>
  <c r="N24" i="5"/>
  <c r="U24" i="5" s="1"/>
  <c r="O18" i="5"/>
  <c r="V18" i="5" s="1"/>
  <c r="P26" i="5"/>
  <c r="W26" i="5" s="1"/>
  <c r="M15" i="5"/>
  <c r="O20" i="5"/>
  <c r="V20" i="5" s="1"/>
  <c r="X31" i="5"/>
  <c r="M12" i="5"/>
  <c r="T12" i="5" s="1"/>
  <c r="N15" i="5"/>
  <c r="U15" i="5" s="1"/>
  <c r="P20" i="5"/>
  <c r="W20" i="5" s="1"/>
  <c r="M23" i="5"/>
  <c r="T23" i="5" s="1"/>
  <c r="N28" i="5"/>
  <c r="U28" i="5" s="1"/>
  <c r="O15" i="5"/>
  <c r="V15" i="5" s="1"/>
  <c r="N22" i="5"/>
  <c r="U22" i="5" s="1"/>
  <c r="X22" i="5" s="1"/>
  <c r="N26" i="5"/>
  <c r="U26" i="5" s="1"/>
  <c r="X76" i="5"/>
  <c r="M26" i="5"/>
  <c r="Q26" i="5" s="1"/>
  <c r="M14" i="5"/>
  <c r="T14" i="5" s="1"/>
  <c r="N19" i="5"/>
  <c r="U19" i="5" s="1"/>
  <c r="O22" i="5"/>
  <c r="V22" i="5" s="1"/>
  <c r="O27" i="5"/>
  <c r="V27" i="5" s="1"/>
  <c r="P16" i="5"/>
  <c r="W16" i="5" s="1"/>
  <c r="Q17" i="5"/>
  <c r="P25" i="5"/>
  <c r="W25" i="5" s="1"/>
  <c r="O29" i="5"/>
  <c r="V29" i="5" s="1"/>
  <c r="X33" i="5"/>
  <c r="M19" i="5"/>
  <c r="T19" i="5" s="1"/>
  <c r="M28" i="5"/>
  <c r="T28" i="5" s="1"/>
  <c r="P29" i="5"/>
  <c r="W29" i="5" s="1"/>
  <c r="X32" i="5"/>
  <c r="X79" i="5"/>
  <c r="N12" i="5"/>
  <c r="U12" i="5" s="1"/>
  <c r="N14" i="5"/>
  <c r="U14" i="5" s="1"/>
  <c r="M16" i="5"/>
  <c r="T16" i="5" s="1"/>
  <c r="X16" i="5" s="1"/>
  <c r="O19" i="5"/>
  <c r="V19" i="5" s="1"/>
  <c r="N21" i="5"/>
  <c r="U21" i="5" s="1"/>
  <c r="N23" i="5"/>
  <c r="U23" i="5" s="1"/>
  <c r="M25" i="5"/>
  <c r="T25" i="5" s="1"/>
  <c r="O28" i="5"/>
  <c r="V28" i="5" s="1"/>
  <c r="N64" i="5"/>
  <c r="U64" i="5" s="1"/>
  <c r="P66" i="5"/>
  <c r="W66" i="5" s="1"/>
  <c r="O12" i="5"/>
  <c r="V12" i="5" s="1"/>
  <c r="V48" i="5" s="1"/>
  <c r="O14" i="5"/>
  <c r="V14" i="5" s="1"/>
  <c r="N16" i="5"/>
  <c r="U16" i="5" s="1"/>
  <c r="M18" i="5"/>
  <c r="Q18" i="5" s="1"/>
  <c r="M20" i="5"/>
  <c r="O21" i="5"/>
  <c r="V21" i="5" s="1"/>
  <c r="O23" i="5"/>
  <c r="V23" i="5" s="1"/>
  <c r="N25" i="5"/>
  <c r="U25" i="5" s="1"/>
  <c r="M27" i="5"/>
  <c r="T27" i="5" s="1"/>
  <c r="X27" i="5" s="1"/>
  <c r="M29" i="5"/>
  <c r="N69" i="5"/>
  <c r="U69" i="5" s="1"/>
  <c r="X69" i="5" s="1"/>
  <c r="X77" i="5"/>
  <c r="T17" i="5"/>
  <c r="X17" i="5" s="1"/>
  <c r="N67" i="5"/>
  <c r="U67" i="5" s="1"/>
  <c r="N68" i="5"/>
  <c r="U68" i="5" s="1"/>
  <c r="N73" i="5"/>
  <c r="U73" i="5" s="1"/>
  <c r="N74" i="5"/>
  <c r="U74" i="5" s="1"/>
  <c r="N75" i="5"/>
  <c r="U75" i="5" s="1"/>
  <c r="M59" i="5"/>
  <c r="T59" i="5" s="1"/>
  <c r="O67" i="5"/>
  <c r="V67" i="5" s="1"/>
  <c r="O68" i="5"/>
  <c r="V68" i="5" s="1"/>
  <c r="N72" i="5"/>
  <c r="U72" i="5" s="1"/>
  <c r="O73" i="5"/>
  <c r="V73" i="5" s="1"/>
  <c r="O74" i="5"/>
  <c r="V74" i="5" s="1"/>
  <c r="O75" i="5"/>
  <c r="V75" i="5" s="1"/>
  <c r="O64" i="5"/>
  <c r="V64" i="5" s="1"/>
  <c r="N65" i="5"/>
  <c r="U65" i="5" s="1"/>
  <c r="P67" i="5"/>
  <c r="W67" i="5" s="1"/>
  <c r="P68" i="5"/>
  <c r="W68" i="5" s="1"/>
  <c r="O69" i="5"/>
  <c r="V69" i="5" s="1"/>
  <c r="N70" i="5"/>
  <c r="N71" i="5"/>
  <c r="U71" i="5" s="1"/>
  <c r="X71" i="5" s="1"/>
  <c r="O72" i="5"/>
  <c r="V72" i="5" s="1"/>
  <c r="P73" i="5"/>
  <c r="W73" i="5" s="1"/>
  <c r="P74" i="5"/>
  <c r="W74" i="5" s="1"/>
  <c r="P75" i="5"/>
  <c r="W75" i="5" s="1"/>
  <c r="P64" i="5"/>
  <c r="W64" i="5" s="1"/>
  <c r="O65" i="5"/>
  <c r="V65" i="5" s="1"/>
  <c r="N66" i="5"/>
  <c r="P69" i="5"/>
  <c r="W69" i="5" s="1"/>
  <c r="O70" i="5"/>
  <c r="V70" i="5" s="1"/>
  <c r="O71" i="5"/>
  <c r="V71" i="5" s="1"/>
  <c r="P72" i="5"/>
  <c r="W72" i="5" s="1"/>
  <c r="Q74" i="5"/>
  <c r="P65" i="5"/>
  <c r="W65" i="5" s="1"/>
  <c r="O66" i="5"/>
  <c r="V66" i="5" s="1"/>
  <c r="P70" i="5"/>
  <c r="W70" i="5" s="1"/>
  <c r="P71" i="5"/>
  <c r="W71" i="5" s="1"/>
  <c r="X16" i="4"/>
  <c r="X18" i="4"/>
  <c r="X31" i="4"/>
  <c r="X32" i="4"/>
  <c r="N69" i="4"/>
  <c r="U69" i="4" s="1"/>
  <c r="P69" i="4"/>
  <c r="W69" i="4" s="1"/>
  <c r="N68" i="4"/>
  <c r="U68" i="4" s="1"/>
  <c r="X33" i="4"/>
  <c r="P66" i="4"/>
  <c r="W66" i="4" s="1"/>
  <c r="O68" i="4"/>
  <c r="V68" i="4" s="1"/>
  <c r="P68" i="4"/>
  <c r="W68" i="4" s="1"/>
  <c r="X63" i="4"/>
  <c r="O65" i="4"/>
  <c r="V65" i="4" s="1"/>
  <c r="X65" i="4" s="1"/>
  <c r="O70" i="4"/>
  <c r="V70" i="4" s="1"/>
  <c r="P65" i="4"/>
  <c r="W65" i="4" s="1"/>
  <c r="M23" i="4"/>
  <c r="T23" i="4" s="1"/>
  <c r="P72" i="4"/>
  <c r="W72" i="4" s="1"/>
  <c r="X78" i="4"/>
  <c r="N67" i="4"/>
  <c r="U67" i="4" s="1"/>
  <c r="X14" i="4"/>
  <c r="X15" i="4"/>
  <c r="M20" i="4"/>
  <c r="T20" i="4" s="1"/>
  <c r="X61" i="4"/>
  <c r="N71" i="4"/>
  <c r="U71" i="4" s="1"/>
  <c r="N73" i="4"/>
  <c r="U73" i="4" s="1"/>
  <c r="N65" i="4"/>
  <c r="U65" i="4" s="1"/>
  <c r="N66" i="4"/>
  <c r="U66" i="4" s="1"/>
  <c r="N70" i="4"/>
  <c r="U70" i="4" s="1"/>
  <c r="X59" i="4"/>
  <c r="O66" i="4"/>
  <c r="V66" i="4" s="1"/>
  <c r="O69" i="4"/>
  <c r="V69" i="4" s="1"/>
  <c r="X69" i="4" s="1"/>
  <c r="O73" i="4"/>
  <c r="V73" i="4" s="1"/>
  <c r="N74" i="4"/>
  <c r="U74" i="4" s="1"/>
  <c r="X77" i="4"/>
  <c r="X60" i="4"/>
  <c r="P73" i="4"/>
  <c r="W73" i="4" s="1"/>
  <c r="O74" i="4"/>
  <c r="V74" i="4" s="1"/>
  <c r="Q69" i="4"/>
  <c r="P74" i="4"/>
  <c r="W74" i="4" s="1"/>
  <c r="O67" i="4"/>
  <c r="V67" i="4" s="1"/>
  <c r="P70" i="4"/>
  <c r="W70" i="4" s="1"/>
  <c r="O71" i="4"/>
  <c r="Q71" i="4" s="1"/>
  <c r="N72" i="4"/>
  <c r="U72" i="4" s="1"/>
  <c r="P67" i="4"/>
  <c r="W67" i="4" s="1"/>
  <c r="P71" i="4"/>
  <c r="W71" i="4" s="1"/>
  <c r="O72" i="4"/>
  <c r="V72" i="4" s="1"/>
  <c r="X76" i="4"/>
  <c r="P19" i="6"/>
  <c r="V19" i="6" s="1"/>
  <c r="AC19" i="6" s="1"/>
  <c r="O19" i="6"/>
  <c r="U19" i="6" s="1"/>
  <c r="AB19" i="6" s="1"/>
  <c r="M19" i="6"/>
  <c r="S19" i="6" s="1"/>
  <c r="Z19" i="6" s="1"/>
  <c r="N19" i="6"/>
  <c r="T19" i="6" s="1"/>
  <c r="AA19" i="6" s="1"/>
  <c r="P24" i="6"/>
  <c r="V24" i="6" s="1"/>
  <c r="AC24" i="6" s="1"/>
  <c r="O24" i="6"/>
  <c r="N24" i="6"/>
  <c r="M24" i="6"/>
  <c r="S24" i="6" s="1"/>
  <c r="Z24" i="6" s="1"/>
  <c r="P30" i="6"/>
  <c r="V30" i="6" s="1"/>
  <c r="AC30" i="6" s="1"/>
  <c r="N30" i="6"/>
  <c r="T30" i="6" s="1"/>
  <c r="AA30" i="6" s="1"/>
  <c r="M30" i="6"/>
  <c r="O30" i="6"/>
  <c r="U30" i="6" s="1"/>
  <c r="AB30" i="6" s="1"/>
  <c r="U13" i="6"/>
  <c r="AB13" i="6" s="1"/>
  <c r="N27" i="6"/>
  <c r="T27" i="6" s="1"/>
  <c r="AA27" i="6" s="1"/>
  <c r="M27" i="6"/>
  <c r="S27" i="6" s="1"/>
  <c r="Z27" i="6" s="1"/>
  <c r="O27" i="6"/>
  <c r="U27" i="6" s="1"/>
  <c r="AB27" i="6" s="1"/>
  <c r="P27" i="6"/>
  <c r="V27" i="6" s="1"/>
  <c r="AC27" i="6" s="1"/>
  <c r="N9" i="6"/>
  <c r="P9" i="6"/>
  <c r="O9" i="6"/>
  <c r="M9" i="6"/>
  <c r="M10" i="6"/>
  <c r="S10" i="6" s="1"/>
  <c r="Z10" i="6" s="1"/>
  <c r="N10" i="6"/>
  <c r="T10" i="6" s="1"/>
  <c r="AA10" i="6" s="1"/>
  <c r="P10" i="6"/>
  <c r="V10" i="6" s="1"/>
  <c r="AC10" i="6" s="1"/>
  <c r="O10" i="6"/>
  <c r="U10" i="6" s="1"/>
  <c r="AB10" i="6" s="1"/>
  <c r="V14" i="6"/>
  <c r="AC14" i="6" s="1"/>
  <c r="P25" i="6"/>
  <c r="V25" i="6" s="1"/>
  <c r="AC25" i="6" s="1"/>
  <c r="O25" i="6"/>
  <c r="U25" i="6" s="1"/>
  <c r="AB25" i="6" s="1"/>
  <c r="N25" i="6"/>
  <c r="T25" i="6" s="1"/>
  <c r="AA25" i="6" s="1"/>
  <c r="M25" i="6"/>
  <c r="O8" i="6"/>
  <c r="U8" i="6" s="1"/>
  <c r="AB8" i="6" s="1"/>
  <c r="P8" i="6"/>
  <c r="N8" i="6"/>
  <c r="M8" i="6"/>
  <c r="S8" i="6" s="1"/>
  <c r="Z8" i="6" s="1"/>
  <c r="O32" i="6"/>
  <c r="U32" i="6" s="1"/>
  <c r="AB32" i="6" s="1"/>
  <c r="N32" i="6"/>
  <c r="T32" i="6" s="1"/>
  <c r="AA32" i="6" s="1"/>
  <c r="M32" i="6"/>
  <c r="S32" i="6" s="1"/>
  <c r="Z32" i="6" s="1"/>
  <c r="P32" i="6"/>
  <c r="V32" i="6" s="1"/>
  <c r="AC32" i="6" s="1"/>
  <c r="N33" i="6"/>
  <c r="T33" i="6" s="1"/>
  <c r="AA33" i="6" s="1"/>
  <c r="M33" i="6"/>
  <c r="S33" i="6" s="1"/>
  <c r="Z33" i="6" s="1"/>
  <c r="P33" i="6"/>
  <c r="V33" i="6" s="1"/>
  <c r="AC33" i="6" s="1"/>
  <c r="O33" i="6"/>
  <c r="U33" i="6" s="1"/>
  <c r="AB33" i="6" s="1"/>
  <c r="P13" i="6"/>
  <c r="V13" i="6" s="1"/>
  <c r="AC13" i="6" s="1"/>
  <c r="O13" i="6"/>
  <c r="N13" i="6"/>
  <c r="T13" i="6" s="1"/>
  <c r="AA13" i="6" s="1"/>
  <c r="M13" i="6"/>
  <c r="N15" i="6"/>
  <c r="T15" i="6" s="1"/>
  <c r="AA15" i="6" s="1"/>
  <c r="M15" i="6"/>
  <c r="S15" i="6" s="1"/>
  <c r="Z15" i="6" s="1"/>
  <c r="P15" i="6"/>
  <c r="O15" i="6"/>
  <c r="U15" i="6" s="1"/>
  <c r="AB15" i="6" s="1"/>
  <c r="M16" i="6"/>
  <c r="S16" i="6" s="1"/>
  <c r="Z16" i="6" s="1"/>
  <c r="O16" i="6"/>
  <c r="N16" i="6"/>
  <c r="T16" i="6" s="1"/>
  <c r="AA16" i="6" s="1"/>
  <c r="P16" i="6"/>
  <c r="V16" i="6" s="1"/>
  <c r="AC16" i="6" s="1"/>
  <c r="P18" i="6"/>
  <c r="V18" i="6" s="1"/>
  <c r="AC18" i="6" s="1"/>
  <c r="O18" i="6"/>
  <c r="N18" i="6"/>
  <c r="T18" i="6" s="1"/>
  <c r="AA18" i="6" s="1"/>
  <c r="M18" i="6"/>
  <c r="S18" i="6" s="1"/>
  <c r="Z18" i="6" s="1"/>
  <c r="S25" i="6"/>
  <c r="Z25" i="6" s="1"/>
  <c r="O14" i="6"/>
  <c r="U14" i="6" s="1"/>
  <c r="AB14" i="6" s="1"/>
  <c r="M14" i="6"/>
  <c r="S14" i="6" s="1"/>
  <c r="Z14" i="6" s="1"/>
  <c r="P14" i="6"/>
  <c r="N14" i="6"/>
  <c r="T14" i="6" s="1"/>
  <c r="AA14" i="6" s="1"/>
  <c r="O20" i="6"/>
  <c r="U20" i="6" s="1"/>
  <c r="AB20" i="6" s="1"/>
  <c r="N20" i="6"/>
  <c r="T20" i="6" s="1"/>
  <c r="AA20" i="6" s="1"/>
  <c r="P20" i="6"/>
  <c r="V20" i="6" s="1"/>
  <c r="AC20" i="6" s="1"/>
  <c r="M20" i="6"/>
  <c r="J5" i="6"/>
  <c r="V8" i="6"/>
  <c r="AC8" i="6" s="1"/>
  <c r="V9" i="6"/>
  <c r="AC9" i="6" s="1"/>
  <c r="U12" i="6"/>
  <c r="AB12" i="6" s="1"/>
  <c r="N21" i="6"/>
  <c r="T21" i="6" s="1"/>
  <c r="AA21" i="6" s="1"/>
  <c r="M21" i="6"/>
  <c r="S21" i="6" s="1"/>
  <c r="Z21" i="6" s="1"/>
  <c r="J23" i="6"/>
  <c r="O26" i="6"/>
  <c r="U26" i="6" s="1"/>
  <c r="AB26" i="6" s="1"/>
  <c r="N26" i="6"/>
  <c r="T26" i="6" s="1"/>
  <c r="AA26" i="6" s="1"/>
  <c r="P31" i="6"/>
  <c r="V31" i="6" s="1"/>
  <c r="AC31" i="6" s="1"/>
  <c r="O31" i="6"/>
  <c r="U31" i="6" s="1"/>
  <c r="AB31" i="6" s="1"/>
  <c r="P34" i="6"/>
  <c r="V34" i="6" s="1"/>
  <c r="AC34" i="6" s="1"/>
  <c r="T35" i="6"/>
  <c r="AA35" i="6" s="1"/>
  <c r="S35" i="6"/>
  <c r="Z35" i="6" s="1"/>
  <c r="S3" i="6"/>
  <c r="V7" i="6"/>
  <c r="AC7" i="6" s="1"/>
  <c r="V12" i="6"/>
  <c r="AC12" i="6" s="1"/>
  <c r="C44" i="6"/>
  <c r="AD42" i="6" s="1"/>
  <c r="T3" i="6"/>
  <c r="M6" i="6"/>
  <c r="S6" i="6" s="1"/>
  <c r="Z6" i="6" s="1"/>
  <c r="V6" i="6"/>
  <c r="AC6" i="6" s="1"/>
  <c r="N7" i="6"/>
  <c r="T7" i="6" s="1"/>
  <c r="AA7" i="6" s="1"/>
  <c r="N12" i="6"/>
  <c r="T12" i="6" s="1"/>
  <c r="AA12" i="6" s="1"/>
  <c r="P21" i="6"/>
  <c r="V21" i="6" s="1"/>
  <c r="AC21" i="6" s="1"/>
  <c r="P26" i="6"/>
  <c r="V26" i="6" s="1"/>
  <c r="AC26" i="6" s="1"/>
  <c r="N31" i="6"/>
  <c r="T31" i="6" s="1"/>
  <c r="AA31" i="6" s="1"/>
  <c r="P35" i="6"/>
  <c r="V35" i="6" s="1"/>
  <c r="AC35" i="6" s="1"/>
  <c r="M36" i="6"/>
  <c r="S36" i="6" s="1"/>
  <c r="Z36" i="6" s="1"/>
  <c r="U3" i="6"/>
  <c r="J4" i="6"/>
  <c r="N6" i="6"/>
  <c r="T6" i="6" s="1"/>
  <c r="AA6" i="6" s="1"/>
  <c r="O7" i="6"/>
  <c r="U7" i="6" s="1"/>
  <c r="AB7" i="6" s="1"/>
  <c r="S9" i="6"/>
  <c r="Z9" i="6" s="1"/>
  <c r="O12" i="6"/>
  <c r="S13" i="6"/>
  <c r="Z13" i="6" s="1"/>
  <c r="T24" i="6"/>
  <c r="AA24" i="6" s="1"/>
  <c r="S26" i="6"/>
  <c r="Z26" i="6" s="1"/>
  <c r="S31" i="6"/>
  <c r="Z31" i="6" s="1"/>
  <c r="U35" i="6"/>
  <c r="AB35" i="6" s="1"/>
  <c r="N36" i="6"/>
  <c r="T36" i="6" s="1"/>
  <c r="AA36" i="6" s="1"/>
  <c r="AA40" i="6"/>
  <c r="V3" i="6"/>
  <c r="O6" i="6"/>
  <c r="U6" i="6" s="1"/>
  <c r="AB6" i="6" s="1"/>
  <c r="S7" i="6"/>
  <c r="Z7" i="6" s="1"/>
  <c r="T8" i="6"/>
  <c r="AA8" i="6" s="1"/>
  <c r="T9" i="6"/>
  <c r="AA9" i="6" s="1"/>
  <c r="U16" i="6"/>
  <c r="AB16" i="6" s="1"/>
  <c r="J17" i="6"/>
  <c r="U24" i="6"/>
  <c r="AB24" i="6" s="1"/>
  <c r="J29" i="6"/>
  <c r="S30" i="6"/>
  <c r="Z30" i="6" s="1"/>
  <c r="N34" i="6"/>
  <c r="T34" i="6" s="1"/>
  <c r="AA34" i="6" s="1"/>
  <c r="O36" i="6"/>
  <c r="U36" i="6" s="1"/>
  <c r="AB36" i="6" s="1"/>
  <c r="N39" i="6"/>
  <c r="T39" i="6" s="1"/>
  <c r="AA39" i="6" s="1"/>
  <c r="M39" i="6"/>
  <c r="S39" i="6" s="1"/>
  <c r="Z39" i="6" s="1"/>
  <c r="U9" i="6"/>
  <c r="AB9" i="6" s="1"/>
  <c r="J11" i="6"/>
  <c r="V15" i="6"/>
  <c r="AC15" i="6" s="1"/>
  <c r="U18" i="6"/>
  <c r="AB18" i="6" s="1"/>
  <c r="S20" i="6"/>
  <c r="Z20" i="6" s="1"/>
  <c r="J22" i="6"/>
  <c r="O34" i="6"/>
  <c r="U34" i="6" s="1"/>
  <c r="AB34" i="6" s="1"/>
  <c r="J37" i="6"/>
  <c r="P38" i="6"/>
  <c r="V38" i="6" s="1"/>
  <c r="AC38" i="6" s="1"/>
  <c r="O38" i="6"/>
  <c r="U38" i="6" s="1"/>
  <c r="AB38" i="6" s="1"/>
  <c r="U21" i="6"/>
  <c r="AB21" i="6" s="1"/>
  <c r="W30" i="3"/>
  <c r="W61" i="2"/>
  <c r="X48" i="2"/>
  <c r="X54" i="2"/>
  <c r="U28" i="2"/>
  <c r="X45" i="2"/>
  <c r="X49" i="2"/>
  <c r="X55" i="2"/>
  <c r="T12" i="2"/>
  <c r="X12" i="2" s="1"/>
  <c r="T15" i="2"/>
  <c r="X15" i="2" s="1"/>
  <c r="T18" i="2"/>
  <c r="X18" i="2" s="1"/>
  <c r="T21" i="2"/>
  <c r="X21" i="2" s="1"/>
  <c r="T24" i="2"/>
  <c r="X24" i="2" s="1"/>
  <c r="X42" i="2"/>
  <c r="T44" i="2"/>
  <c r="X44" i="2" s="1"/>
  <c r="X11" i="3"/>
  <c r="X43" i="3"/>
  <c r="V52" i="3"/>
  <c r="X52" i="3" s="1"/>
  <c r="V55" i="3"/>
  <c r="X55" i="3" s="1"/>
  <c r="V58" i="3"/>
  <c r="X58" i="3" s="1"/>
  <c r="X13" i="4"/>
  <c r="P20" i="4"/>
  <c r="W20" i="4" s="1"/>
  <c r="O20" i="4"/>
  <c r="V20" i="4" s="1"/>
  <c r="P23" i="4"/>
  <c r="W23" i="4" s="1"/>
  <c r="O23" i="4"/>
  <c r="V23" i="4" s="1"/>
  <c r="T67" i="4"/>
  <c r="X30" i="4"/>
  <c r="P21" i="4"/>
  <c r="W21" i="4" s="1"/>
  <c r="O21" i="4"/>
  <c r="V21" i="4" s="1"/>
  <c r="P24" i="4"/>
  <c r="W24" i="4" s="1"/>
  <c r="O24" i="4"/>
  <c r="V24" i="4" s="1"/>
  <c r="N64" i="4"/>
  <c r="U64" i="4" s="1"/>
  <c r="M64" i="4"/>
  <c r="O64" i="4"/>
  <c r="V64" i="4" s="1"/>
  <c r="V71" i="4"/>
  <c r="X71" i="4" s="1"/>
  <c r="P12" i="2"/>
  <c r="W12" i="2" s="1"/>
  <c r="P15" i="2"/>
  <c r="W15" i="2" s="1"/>
  <c r="M20" i="2"/>
  <c r="M23" i="2"/>
  <c r="P24" i="2"/>
  <c r="W24" i="2" s="1"/>
  <c r="Q27" i="2"/>
  <c r="V61" i="2"/>
  <c r="M18" i="3"/>
  <c r="M21" i="3"/>
  <c r="T27" i="3"/>
  <c r="X27" i="3" s="1"/>
  <c r="Q27" i="3"/>
  <c r="W61" i="3"/>
  <c r="M21" i="4"/>
  <c r="M24" i="4"/>
  <c r="N25" i="4"/>
  <c r="U25" i="4" s="1"/>
  <c r="M25" i="4"/>
  <c r="P64" i="4"/>
  <c r="W64" i="4" s="1"/>
  <c r="T73" i="4"/>
  <c r="M14" i="2"/>
  <c r="P44" i="2"/>
  <c r="W44" i="2" s="1"/>
  <c r="P45" i="2"/>
  <c r="W45" i="2" s="1"/>
  <c r="O20" i="3"/>
  <c r="V20" i="3" s="1"/>
  <c r="N28" i="4"/>
  <c r="U28" i="4" s="1"/>
  <c r="M28" i="4"/>
  <c r="O11" i="2"/>
  <c r="V11" i="2" s="1"/>
  <c r="O14" i="2"/>
  <c r="V14" i="2" s="1"/>
  <c r="V28" i="2" s="1"/>
  <c r="O17" i="2"/>
  <c r="V17" i="2" s="1"/>
  <c r="O20" i="2"/>
  <c r="V20" i="2" s="1"/>
  <c r="O23" i="2"/>
  <c r="V23" i="2" s="1"/>
  <c r="O26" i="2"/>
  <c r="V26" i="2" s="1"/>
  <c r="Q45" i="2"/>
  <c r="T59" i="2"/>
  <c r="X59" i="2" s="1"/>
  <c r="Q59" i="2"/>
  <c r="Q60" i="2"/>
  <c r="X17" i="3"/>
  <c r="N18" i="3"/>
  <c r="U18" i="3" s="1"/>
  <c r="U28" i="3" s="1"/>
  <c r="N21" i="3"/>
  <c r="U21" i="3" s="1"/>
  <c r="N24" i="3"/>
  <c r="U24" i="3" s="1"/>
  <c r="T26" i="3"/>
  <c r="X26" i="3" s="1"/>
  <c r="X17" i="4"/>
  <c r="P19" i="4"/>
  <c r="W19" i="4" s="1"/>
  <c r="O19" i="4"/>
  <c r="V19" i="4" s="1"/>
  <c r="N21" i="4"/>
  <c r="U21" i="4" s="1"/>
  <c r="P22" i="4"/>
  <c r="W22" i="4" s="1"/>
  <c r="O22" i="4"/>
  <c r="V22" i="4" s="1"/>
  <c r="N24" i="4"/>
  <c r="U24" i="4" s="1"/>
  <c r="O25" i="4"/>
  <c r="V25" i="4" s="1"/>
  <c r="N26" i="4"/>
  <c r="U26" i="4" s="1"/>
  <c r="M26" i="4"/>
  <c r="P26" i="4"/>
  <c r="W26" i="4" s="1"/>
  <c r="O28" i="4"/>
  <c r="V28" i="4" s="1"/>
  <c r="N29" i="4"/>
  <c r="U29" i="4" s="1"/>
  <c r="M29" i="4"/>
  <c r="P29" i="4"/>
  <c r="W29" i="4" s="1"/>
  <c r="X58" i="4"/>
  <c r="M11" i="2"/>
  <c r="M17" i="2"/>
  <c r="P18" i="2"/>
  <c r="W18" i="2" s="1"/>
  <c r="P21" i="2"/>
  <c r="W21" i="2" s="1"/>
  <c r="W28" i="2" s="1"/>
  <c r="M26" i="2"/>
  <c r="M24" i="3"/>
  <c r="P11" i="2"/>
  <c r="W11" i="2" s="1"/>
  <c r="M13" i="2"/>
  <c r="P14" i="2"/>
  <c r="W14" i="2" s="1"/>
  <c r="M16" i="2"/>
  <c r="P17" i="2"/>
  <c r="W17" i="2" s="1"/>
  <c r="M19" i="2"/>
  <c r="P20" i="2"/>
  <c r="W20" i="2" s="1"/>
  <c r="M22" i="2"/>
  <c r="P23" i="2"/>
  <c r="W23" i="2" s="1"/>
  <c r="M25" i="2"/>
  <c r="P26" i="2"/>
  <c r="W26" i="2" s="1"/>
  <c r="N46" i="2"/>
  <c r="J28" i="3"/>
  <c r="X14" i="3"/>
  <c r="O18" i="3"/>
  <c r="V18" i="3" s="1"/>
  <c r="V28" i="3" s="1"/>
  <c r="M19" i="3"/>
  <c r="T20" i="3"/>
  <c r="O21" i="3"/>
  <c r="V21" i="3" s="1"/>
  <c r="M22" i="3"/>
  <c r="T23" i="3"/>
  <c r="X23" i="3" s="1"/>
  <c r="O24" i="3"/>
  <c r="V24" i="3" s="1"/>
  <c r="M25" i="3"/>
  <c r="X45" i="3"/>
  <c r="X48" i="3"/>
  <c r="Q51" i="3"/>
  <c r="Q54" i="3"/>
  <c r="Q57" i="3"/>
  <c r="N60" i="3"/>
  <c r="U60" i="3" s="1"/>
  <c r="U61" i="3" s="1"/>
  <c r="M60" i="3"/>
  <c r="M19" i="4"/>
  <c r="M22" i="4"/>
  <c r="P25" i="4"/>
  <c r="W25" i="4" s="1"/>
  <c r="O26" i="4"/>
  <c r="V26" i="4" s="1"/>
  <c r="P28" i="4"/>
  <c r="W28" i="4" s="1"/>
  <c r="O29" i="4"/>
  <c r="V29" i="4" s="1"/>
  <c r="T70" i="4"/>
  <c r="Q70" i="4"/>
  <c r="P60" i="5"/>
  <c r="W60" i="5" s="1"/>
  <c r="O60" i="5"/>
  <c r="V60" i="5" s="1"/>
  <c r="N62" i="5"/>
  <c r="U62" i="5" s="1"/>
  <c r="M62" i="5"/>
  <c r="Q74" i="4"/>
  <c r="O57" i="5"/>
  <c r="V57" i="5" s="1"/>
  <c r="N57" i="5"/>
  <c r="U57" i="5" s="1"/>
  <c r="X13" i="5"/>
  <c r="M57" i="5"/>
  <c r="P58" i="5"/>
  <c r="W58" i="5" s="1"/>
  <c r="O58" i="5"/>
  <c r="V58" i="5" s="1"/>
  <c r="N60" i="5"/>
  <c r="U60" i="5" s="1"/>
  <c r="P61" i="5"/>
  <c r="W61" i="5" s="1"/>
  <c r="O61" i="5"/>
  <c r="V61" i="5" s="1"/>
  <c r="P62" i="5"/>
  <c r="W62" i="5" s="1"/>
  <c r="N63" i="5"/>
  <c r="U63" i="5" s="1"/>
  <c r="M63" i="5"/>
  <c r="T75" i="5"/>
  <c r="N27" i="4"/>
  <c r="U27" i="4" s="1"/>
  <c r="M27" i="4"/>
  <c r="U79" i="4"/>
  <c r="M11" i="5"/>
  <c r="Q13" i="5"/>
  <c r="Q22" i="5"/>
  <c r="P57" i="5"/>
  <c r="W57" i="5" s="1"/>
  <c r="M58" i="5"/>
  <c r="M61" i="5"/>
  <c r="O63" i="5"/>
  <c r="V63" i="5" s="1"/>
  <c r="O27" i="4"/>
  <c r="V27" i="4" s="1"/>
  <c r="X62" i="4"/>
  <c r="X75" i="4"/>
  <c r="N11" i="5"/>
  <c r="U11" i="5" s="1"/>
  <c r="T15" i="5"/>
  <c r="T21" i="5"/>
  <c r="N58" i="5"/>
  <c r="U58" i="5" s="1"/>
  <c r="P59" i="5"/>
  <c r="W59" i="5" s="1"/>
  <c r="O59" i="5"/>
  <c r="V59" i="5" s="1"/>
  <c r="N61" i="5"/>
  <c r="U61" i="5" s="1"/>
  <c r="P63" i="5"/>
  <c r="W63" i="5" s="1"/>
  <c r="Z3" i="6" l="1"/>
  <c r="Q64" i="5"/>
  <c r="X14" i="5"/>
  <c r="W48" i="5"/>
  <c r="Q24" i="5"/>
  <c r="Q15" i="5"/>
  <c r="Q25" i="5"/>
  <c r="X25" i="5"/>
  <c r="X23" i="5"/>
  <c r="T26" i="5"/>
  <c r="Q72" i="5"/>
  <c r="X65" i="5"/>
  <c r="X26" i="5"/>
  <c r="X64" i="5"/>
  <c r="X21" i="5"/>
  <c r="X28" i="5"/>
  <c r="T18" i="5"/>
  <c r="X18" i="5" s="1"/>
  <c r="Q27" i="5"/>
  <c r="X19" i="5"/>
  <c r="X15" i="5"/>
  <c r="Q14" i="5"/>
  <c r="Q67" i="5"/>
  <c r="Q28" i="5"/>
  <c r="X72" i="5"/>
  <c r="X73" i="5"/>
  <c r="Q23" i="5"/>
  <c r="Q12" i="5"/>
  <c r="Q21" i="5"/>
  <c r="Q20" i="5"/>
  <c r="T20" i="5"/>
  <c r="X20" i="5" s="1"/>
  <c r="X67" i="5"/>
  <c r="Q19" i="5"/>
  <c r="Q29" i="5"/>
  <c r="T29" i="5"/>
  <c r="X29" i="5" s="1"/>
  <c r="Q16" i="5"/>
  <c r="X75" i="5"/>
  <c r="X60" i="5"/>
  <c r="X12" i="5"/>
  <c r="Q71" i="5"/>
  <c r="Q69" i="5"/>
  <c r="X74" i="5"/>
  <c r="V80" i="5"/>
  <c r="Q73" i="5"/>
  <c r="U66" i="5"/>
  <c r="X66" i="5" s="1"/>
  <c r="Q66" i="5"/>
  <c r="Q68" i="5"/>
  <c r="X59" i="5"/>
  <c r="U70" i="5"/>
  <c r="X70" i="5" s="1"/>
  <c r="Q70" i="5"/>
  <c r="Q75" i="5"/>
  <c r="Q65" i="5"/>
  <c r="Q60" i="5"/>
  <c r="X68" i="5"/>
  <c r="X23" i="4"/>
  <c r="W79" i="4"/>
  <c r="X68" i="4"/>
  <c r="X70" i="4"/>
  <c r="X20" i="4"/>
  <c r="Q68" i="4"/>
  <c r="X72" i="4"/>
  <c r="Q66" i="4"/>
  <c r="Q73" i="4"/>
  <c r="Q23" i="4"/>
  <c r="Q67" i="4"/>
  <c r="Q65" i="4"/>
  <c r="X73" i="4"/>
  <c r="U48" i="4"/>
  <c r="U81" i="4" s="1"/>
  <c r="W48" i="4"/>
  <c r="X66" i="4"/>
  <c r="V48" i="4"/>
  <c r="X74" i="4"/>
  <c r="Q72" i="4"/>
  <c r="X67" i="4"/>
  <c r="O23" i="6"/>
  <c r="U23" i="6" s="1"/>
  <c r="AB23" i="6" s="1"/>
  <c r="N23" i="6"/>
  <c r="T23" i="6" s="1"/>
  <c r="AA23" i="6" s="1"/>
  <c r="M23" i="6"/>
  <c r="S23" i="6" s="1"/>
  <c r="Z23" i="6" s="1"/>
  <c r="P23" i="6"/>
  <c r="V23" i="6" s="1"/>
  <c r="AC23" i="6" s="1"/>
  <c r="P37" i="6"/>
  <c r="V37" i="6" s="1"/>
  <c r="AC37" i="6" s="1"/>
  <c r="O37" i="6"/>
  <c r="U37" i="6" s="1"/>
  <c r="AB37" i="6" s="1"/>
  <c r="N37" i="6"/>
  <c r="T37" i="6" s="1"/>
  <c r="AA37" i="6" s="1"/>
  <c r="M37" i="6"/>
  <c r="S37" i="6" s="1"/>
  <c r="Z37" i="6" s="1"/>
  <c r="AA3" i="6"/>
  <c r="P29" i="6"/>
  <c r="V29" i="6" s="1"/>
  <c r="AC29" i="6" s="1"/>
  <c r="O29" i="6"/>
  <c r="U29" i="6" s="1"/>
  <c r="AB29" i="6" s="1"/>
  <c r="N29" i="6"/>
  <c r="T29" i="6" s="1"/>
  <c r="AA29" i="6" s="1"/>
  <c r="M29" i="6"/>
  <c r="S29" i="6" s="1"/>
  <c r="Z29" i="6" s="1"/>
  <c r="P17" i="6"/>
  <c r="V17" i="6" s="1"/>
  <c r="AC17" i="6" s="1"/>
  <c r="O17" i="6"/>
  <c r="U17" i="6" s="1"/>
  <c r="AB17" i="6" s="1"/>
  <c r="N17" i="6"/>
  <c r="T17" i="6" s="1"/>
  <c r="AA17" i="6" s="1"/>
  <c r="M17" i="6"/>
  <c r="S17" i="6" s="1"/>
  <c r="Z17" i="6" s="1"/>
  <c r="M22" i="6"/>
  <c r="S22" i="6" s="1"/>
  <c r="Z22" i="6" s="1"/>
  <c r="P22" i="6"/>
  <c r="V22" i="6" s="1"/>
  <c r="AC22" i="6" s="1"/>
  <c r="O22" i="6"/>
  <c r="U22" i="6" s="1"/>
  <c r="AB22" i="6" s="1"/>
  <c r="N22" i="6"/>
  <c r="T22" i="6" s="1"/>
  <c r="AA22" i="6" s="1"/>
  <c r="P11" i="6"/>
  <c r="V11" i="6" s="1"/>
  <c r="AC11" i="6" s="1"/>
  <c r="O11" i="6"/>
  <c r="U11" i="6" s="1"/>
  <c r="AB11" i="6" s="1"/>
  <c r="N11" i="6"/>
  <c r="T11" i="6" s="1"/>
  <c r="AA11" i="6" s="1"/>
  <c r="M11" i="6"/>
  <c r="S11" i="6" s="1"/>
  <c r="Z11" i="6" s="1"/>
  <c r="J41" i="6"/>
  <c r="N4" i="6"/>
  <c r="T4" i="6" s="1"/>
  <c r="AA4" i="6" s="1"/>
  <c r="M4" i="6"/>
  <c r="S4" i="6" s="1"/>
  <c r="Z4" i="6" s="1"/>
  <c r="P4" i="6"/>
  <c r="V4" i="6" s="1"/>
  <c r="AC4" i="6" s="1"/>
  <c r="O4" i="6"/>
  <c r="U4" i="6" s="1"/>
  <c r="AB4" i="6" s="1"/>
  <c r="O5" i="6"/>
  <c r="U5" i="6" s="1"/>
  <c r="AB5" i="6" s="1"/>
  <c r="N5" i="6"/>
  <c r="T5" i="6" s="1"/>
  <c r="AA5" i="6" s="1"/>
  <c r="M5" i="6"/>
  <c r="S5" i="6" s="1"/>
  <c r="Z5" i="6" s="1"/>
  <c r="P5" i="6"/>
  <c r="V5" i="6" s="1"/>
  <c r="AC5" i="6" s="1"/>
  <c r="AC3" i="6"/>
  <c r="AB3" i="6"/>
  <c r="U63" i="3"/>
  <c r="W30" i="2"/>
  <c r="U50" i="4"/>
  <c r="V30" i="3"/>
  <c r="V30" i="2"/>
  <c r="V50" i="4"/>
  <c r="U30" i="3"/>
  <c r="V82" i="5"/>
  <c r="Q19" i="3"/>
  <c r="T19" i="3"/>
  <c r="X19" i="3" s="1"/>
  <c r="Q25" i="2"/>
  <c r="T25" i="2"/>
  <c r="X25" i="2" s="1"/>
  <c r="Q16" i="2"/>
  <c r="T16" i="2"/>
  <c r="X16" i="2" s="1"/>
  <c r="T14" i="2"/>
  <c r="X14" i="2" s="1"/>
  <c r="Q14" i="2"/>
  <c r="T25" i="4"/>
  <c r="X25" i="4" s="1"/>
  <c r="Q25" i="4"/>
  <c r="V63" i="2"/>
  <c r="U48" i="5"/>
  <c r="U50" i="5" s="1"/>
  <c r="T27" i="4"/>
  <c r="X27" i="4" s="1"/>
  <c r="Q27" i="4"/>
  <c r="Q57" i="5"/>
  <c r="T57" i="5"/>
  <c r="T26" i="2"/>
  <c r="X26" i="2" s="1"/>
  <c r="Q26" i="2"/>
  <c r="T29" i="4"/>
  <c r="X29" i="4" s="1"/>
  <c r="Q29" i="4"/>
  <c r="T28" i="4"/>
  <c r="X28" i="4" s="1"/>
  <c r="Q28" i="4"/>
  <c r="W63" i="3"/>
  <c r="V79" i="4"/>
  <c r="Q20" i="3"/>
  <c r="Q25" i="3"/>
  <c r="T25" i="3"/>
  <c r="X25" i="3" s="1"/>
  <c r="T62" i="5"/>
  <c r="X62" i="5" s="1"/>
  <c r="Q62" i="5"/>
  <c r="T22" i="4"/>
  <c r="X22" i="4" s="1"/>
  <c r="Q22" i="4"/>
  <c r="T23" i="2"/>
  <c r="X23" i="2" s="1"/>
  <c r="Q23" i="2"/>
  <c r="V61" i="3"/>
  <c r="T61" i="5"/>
  <c r="X61" i="5" s="1"/>
  <c r="Q61" i="5"/>
  <c r="T13" i="2"/>
  <c r="X13" i="2" s="1"/>
  <c r="Q13" i="2"/>
  <c r="Q59" i="5"/>
  <c r="T19" i="4"/>
  <c r="Q19" i="4"/>
  <c r="T19" i="2"/>
  <c r="X19" i="2" s="1"/>
  <c r="Q19" i="2"/>
  <c r="T17" i="2"/>
  <c r="X17" i="2" s="1"/>
  <c r="Q17" i="2"/>
  <c r="Q21" i="3"/>
  <c r="T21" i="3"/>
  <c r="X21" i="3" s="1"/>
  <c r="T61" i="2"/>
  <c r="Q22" i="2"/>
  <c r="T22" i="2"/>
  <c r="X22" i="2" s="1"/>
  <c r="V50" i="5"/>
  <c r="T24" i="4"/>
  <c r="X24" i="4" s="1"/>
  <c r="Q24" i="4"/>
  <c r="T58" i="5"/>
  <c r="X58" i="5" s="1"/>
  <c r="Q58" i="5"/>
  <c r="Q22" i="3"/>
  <c r="T22" i="3"/>
  <c r="X22" i="3" s="1"/>
  <c r="U30" i="2"/>
  <c r="W63" i="2"/>
  <c r="W80" i="5"/>
  <c r="U46" i="2"/>
  <c r="Q46" i="2"/>
  <c r="Q24" i="3"/>
  <c r="T24" i="3"/>
  <c r="X24" i="3" s="1"/>
  <c r="Q21" i="4"/>
  <c r="T21" i="4"/>
  <c r="X21" i="4" s="1"/>
  <c r="T20" i="2"/>
  <c r="X20" i="2" s="1"/>
  <c r="Q20" i="2"/>
  <c r="Q11" i="5"/>
  <c r="T11" i="5"/>
  <c r="T63" i="5"/>
  <c r="X63" i="5" s="1"/>
  <c r="Q63" i="5"/>
  <c r="T60" i="3"/>
  <c r="Q60" i="3"/>
  <c r="X20" i="3"/>
  <c r="T11" i="2"/>
  <c r="Q11" i="2"/>
  <c r="T26" i="4"/>
  <c r="X26" i="4" s="1"/>
  <c r="Q26" i="4"/>
  <c r="Q20" i="4"/>
  <c r="Q18" i="3"/>
  <c r="T18" i="3"/>
  <c r="T64" i="4"/>
  <c r="Q64" i="4"/>
  <c r="AB41" i="6" l="1"/>
  <c r="V41" i="6"/>
  <c r="T41" i="6"/>
  <c r="S41" i="6"/>
  <c r="S42" i="6" s="1"/>
  <c r="U41" i="6"/>
  <c r="AB42" i="6" s="1"/>
  <c r="AC41" i="6"/>
  <c r="AE41" i="6" s="1"/>
  <c r="Z41" i="6"/>
  <c r="AA41" i="6"/>
  <c r="U80" i="5"/>
  <c r="U82" i="5" s="1"/>
  <c r="M41" i="6"/>
  <c r="P41" i="6"/>
  <c r="O41" i="6"/>
  <c r="N41" i="6"/>
  <c r="V42" i="6"/>
  <c r="U42" i="6"/>
  <c r="X18" i="3"/>
  <c r="X28" i="3" s="1"/>
  <c r="T28" i="3"/>
  <c r="X11" i="2"/>
  <c r="X28" i="2" s="1"/>
  <c r="T28" i="2"/>
  <c r="V62" i="3"/>
  <c r="V63" i="3"/>
  <c r="T80" i="5"/>
  <c r="X57" i="5"/>
  <c r="X80" i="5" s="1"/>
  <c r="U81" i="5" s="1"/>
  <c r="X60" i="3"/>
  <c r="X61" i="3" s="1"/>
  <c r="T61" i="3"/>
  <c r="T62" i="2"/>
  <c r="X19" i="4"/>
  <c r="X48" i="4" s="1"/>
  <c r="T48" i="4"/>
  <c r="X11" i="5"/>
  <c r="T48" i="5"/>
  <c r="X64" i="4"/>
  <c r="X79" i="4" s="1"/>
  <c r="T79" i="4"/>
  <c r="X46" i="2"/>
  <c r="X61" i="2" s="1"/>
  <c r="U61" i="2"/>
  <c r="V80" i="4"/>
  <c r="V81" i="4"/>
  <c r="Z42" i="6" l="1"/>
  <c r="AA42" i="6"/>
  <c r="T42" i="6"/>
  <c r="AC42" i="6"/>
  <c r="T50" i="5"/>
  <c r="X63" i="2"/>
  <c r="X62" i="2"/>
  <c r="V62" i="2"/>
  <c r="W62" i="2"/>
  <c r="X48" i="5"/>
  <c r="X50" i="5" s="1"/>
  <c r="X62" i="3"/>
  <c r="X63" i="3"/>
  <c r="W62" i="3"/>
  <c r="U62" i="3"/>
  <c r="T50" i="4"/>
  <c r="T49" i="4"/>
  <c r="T81" i="5"/>
  <c r="T82" i="5"/>
  <c r="X29" i="3"/>
  <c r="X30" i="3"/>
  <c r="W29" i="3"/>
  <c r="U29" i="3"/>
  <c r="V29" i="3"/>
  <c r="U63" i="2"/>
  <c r="U62" i="2"/>
  <c r="T62" i="3"/>
  <c r="T63" i="3"/>
  <c r="T29" i="2"/>
  <c r="T30" i="2"/>
  <c r="X29" i="2"/>
  <c r="X30" i="2"/>
  <c r="W29" i="2"/>
  <c r="U29" i="2"/>
  <c r="V29" i="2"/>
  <c r="X82" i="5"/>
  <c r="X81" i="5"/>
  <c r="V81" i="5"/>
  <c r="T29" i="3"/>
  <c r="T30" i="3"/>
  <c r="T80" i="4"/>
  <c r="T81" i="4"/>
  <c r="X50" i="4"/>
  <c r="X49" i="4"/>
  <c r="V49" i="4"/>
  <c r="W49" i="4"/>
  <c r="U49" i="4"/>
  <c r="X81" i="4"/>
  <c r="X80" i="4"/>
  <c r="U80" i="4"/>
  <c r="W80" i="4"/>
  <c r="T63" i="2"/>
  <c r="W81" i="5"/>
  <c r="X49" i="5" l="1"/>
  <c r="W49" i="5"/>
  <c r="V49" i="5"/>
  <c r="U49" i="5"/>
  <c r="T49" i="5"/>
</calcChain>
</file>

<file path=xl/sharedStrings.xml><?xml version="1.0" encoding="utf-8"?>
<sst xmlns="http://schemas.openxmlformats.org/spreadsheetml/2006/main" count="281" uniqueCount="41">
  <si>
    <t>NOTE:</t>
  </si>
  <si>
    <t xml:space="preserve">Some inconsistencies of anchovy age attribution by Spanish and Portuguese readers were detected during the WGHANSA2023 (Portuguese expert age reader retired in 2020). For this reason, a recent intercalibration exercise between Spanish and Portuguese anchovy Age readers was performed, which resulted in a revision of the ages attributed to anchovy in survey PELAGO2020, 2021 and 2022. </t>
  </si>
  <si>
    <t>ANE - 9aCN</t>
  </si>
  <si>
    <t>Area</t>
  </si>
  <si>
    <t>9aCN</t>
  </si>
  <si>
    <t>Length_class</t>
  </si>
  <si>
    <t>ABUNDANCE</t>
  </si>
  <si>
    <t>BIOMASS</t>
  </si>
  <si>
    <t>Species</t>
  </si>
  <si>
    <t>ANE</t>
  </si>
  <si>
    <t>ALK</t>
  </si>
  <si>
    <t>%</t>
  </si>
  <si>
    <t xml:space="preserve">Abundance </t>
  </si>
  <si>
    <t>Thousands</t>
  </si>
  <si>
    <t>CL_COMP</t>
  </si>
  <si>
    <t>Age</t>
  </si>
  <si>
    <t>TOTAL</t>
  </si>
  <si>
    <t>Lmed</t>
  </si>
  <si>
    <t>Número</t>
  </si>
  <si>
    <t>Biomass</t>
  </si>
  <si>
    <t>Tons</t>
  </si>
  <si>
    <t>Mean Length</t>
  </si>
  <si>
    <t>wmed</t>
  </si>
  <si>
    <t>ANE - 9aCS</t>
  </si>
  <si>
    <t>9aCS</t>
  </si>
  <si>
    <t>ANE - ALG</t>
  </si>
  <si>
    <t>9aS_alg</t>
  </si>
  <si>
    <t>ANE - 9aS_cad</t>
  </si>
  <si>
    <t>9aS_cad</t>
  </si>
  <si>
    <t>alg</t>
  </si>
  <si>
    <t>L</t>
  </si>
  <si>
    <t>mil</t>
  </si>
  <si>
    <t>ton</t>
  </si>
  <si>
    <t>Grupo de Idade</t>
  </si>
  <si>
    <t>a=</t>
  </si>
  <si>
    <t>b=</t>
  </si>
  <si>
    <t>parámetros 2014</t>
  </si>
  <si>
    <t>a*L^b</t>
  </si>
  <si>
    <t>buscar parámetros correctos, son asumidos por ahora</t>
  </si>
  <si>
    <t>Total</t>
  </si>
  <si>
    <t>Wmed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</si>
</sst>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16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FF0000"/>
      <name val="Arial"/>
      <family val="2"/>
      <charset val="1"/>
    </font>
    <font>
      <sz val="11"/>
      <color indexed="8"/>
      <name val="Calibri"/>
      <family val="2"/>
    </font>
    <font>
      <sz val="11"/>
      <name val="Arial"/>
      <family val="2"/>
      <charset val="1"/>
    </font>
    <font>
      <b/>
      <sz val="11"/>
      <color indexed="8"/>
      <name val="Calibri"/>
      <family val="2"/>
      <charset val="1"/>
    </font>
    <font>
      <b/>
      <sz val="11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/>
    <xf numFmtId="0" fontId="4" fillId="0" borderId="0" xfId="0" applyFont="1"/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/>
    <xf numFmtId="0" fontId="1" fillId="0" borderId="13" xfId="0" applyFont="1" applyBorder="1"/>
    <xf numFmtId="0" fontId="1" fillId="0" borderId="11" xfId="0" applyFont="1" applyBorder="1"/>
    <xf numFmtId="0" fontId="1" fillId="0" borderId="0" xfId="0" applyFont="1" applyAlignment="1">
      <alignment horizontal="center" vertical="center"/>
    </xf>
    <xf numFmtId="164" fontId="1" fillId="0" borderId="0" xfId="0" applyNumberFormat="1" applyFont="1"/>
    <xf numFmtId="0" fontId="5" fillId="0" borderId="0" xfId="0" applyFont="1"/>
    <xf numFmtId="2" fontId="5" fillId="0" borderId="0" xfId="0" applyNumberFormat="1" applyFont="1"/>
    <xf numFmtId="0" fontId="6" fillId="0" borderId="0" xfId="0" applyFont="1"/>
    <xf numFmtId="2" fontId="6" fillId="0" borderId="0" xfId="0" applyNumberFormat="1" applyFont="1"/>
    <xf numFmtId="2" fontId="2" fillId="0" borderId="0" xfId="0" applyNumberFormat="1" applyFont="1"/>
    <xf numFmtId="0" fontId="1" fillId="0" borderId="10" xfId="0" applyFont="1" applyBorder="1" applyAlignment="1">
      <alignment horizontal="right" vertical="center"/>
    </xf>
    <xf numFmtId="0" fontId="7" fillId="3" borderId="14" xfId="0" applyFont="1" applyFill="1" applyBorder="1"/>
    <xf numFmtId="0" fontId="0" fillId="0" borderId="0" xfId="0" applyAlignment="1">
      <alignment horizontal="right"/>
    </xf>
    <xf numFmtId="0" fontId="9" fillId="0" borderId="0" xfId="0" applyFont="1"/>
    <xf numFmtId="2" fontId="6" fillId="0" borderId="14" xfId="0" applyNumberFormat="1" applyFont="1" applyBorder="1"/>
    <xf numFmtId="0" fontId="0" fillId="0" borderId="14" xfId="0" applyBorder="1"/>
    <xf numFmtId="2" fontId="0" fillId="0" borderId="14" xfId="0" applyNumberFormat="1" applyBorder="1"/>
    <xf numFmtId="0" fontId="10" fillId="3" borderId="14" xfId="0" applyFont="1" applyFill="1" applyBorder="1" applyAlignment="1">
      <alignment horizontal="center"/>
    </xf>
    <xf numFmtId="0" fontId="0" fillId="0" borderId="19" xfId="0" applyBorder="1"/>
    <xf numFmtId="0" fontId="8" fillId="3" borderId="21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0" xfId="0" applyFill="1"/>
    <xf numFmtId="0" fontId="11" fillId="0" borderId="0" xfId="0" applyFont="1" applyAlignment="1">
      <alignment vertical="center"/>
    </xf>
    <xf numFmtId="0" fontId="12" fillId="0" borderId="14" xfId="0" applyFont="1" applyBorder="1" applyAlignment="1">
      <alignment horizontal="center"/>
    </xf>
    <xf numFmtId="164" fontId="12" fillId="0" borderId="14" xfId="0" applyNumberFormat="1" applyFont="1" applyBorder="1" applyAlignment="1">
      <alignment horizontal="center"/>
    </xf>
    <xf numFmtId="164" fontId="13" fillId="0" borderId="24" xfId="0" applyNumberFormat="1" applyFont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4" xfId="0" applyBorder="1"/>
    <xf numFmtId="0" fontId="0" fillId="0" borderId="28" xfId="0" applyBorder="1"/>
    <xf numFmtId="1" fontId="0" fillId="0" borderId="0" xfId="0" applyNumberFormat="1"/>
    <xf numFmtId="2" fontId="6" fillId="4" borderId="0" xfId="0" applyNumberFormat="1" applyFont="1" applyFill="1"/>
    <xf numFmtId="0" fontId="14" fillId="0" borderId="14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10" fillId="0" borderId="34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10" fillId="0" borderId="35" xfId="0" applyFont="1" applyBorder="1" applyAlignment="1">
      <alignment horizontal="center"/>
    </xf>
    <xf numFmtId="0" fontId="10" fillId="0" borderId="36" xfId="0" applyFont="1" applyBorder="1" applyAlignment="1">
      <alignment horizontal="center"/>
    </xf>
    <xf numFmtId="0" fontId="10" fillId="5" borderId="24" xfId="0" applyFont="1" applyFill="1" applyBorder="1" applyAlignment="1">
      <alignment horizontal="center"/>
    </xf>
    <xf numFmtId="1" fontId="10" fillId="5" borderId="0" xfId="0" applyNumberFormat="1" applyFont="1" applyFill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0" fontId="8" fillId="5" borderId="25" xfId="0" applyFont="1" applyFill="1" applyBorder="1"/>
    <xf numFmtId="0" fontId="8" fillId="5" borderId="0" xfId="0" applyFont="1" applyFill="1"/>
    <xf numFmtId="1" fontId="8" fillId="5" borderId="0" xfId="0" applyNumberFormat="1" applyFont="1" applyFill="1"/>
    <xf numFmtId="0" fontId="7" fillId="5" borderId="31" xfId="0" applyFont="1" applyFill="1" applyBorder="1"/>
    <xf numFmtId="164" fontId="7" fillId="5" borderId="32" xfId="0" applyNumberFormat="1" applyFont="1" applyFill="1" applyBorder="1" applyAlignment="1">
      <alignment horizontal="center" vertical="center"/>
    </xf>
    <xf numFmtId="0" fontId="8" fillId="5" borderId="31" xfId="0" applyFont="1" applyFill="1" applyBorder="1"/>
    <xf numFmtId="164" fontId="15" fillId="5" borderId="32" xfId="0" applyNumberFormat="1" applyFont="1" applyFill="1" applyBorder="1" applyAlignment="1">
      <alignment horizontal="center" vertical="center"/>
    </xf>
    <xf numFmtId="0" fontId="7" fillId="4" borderId="14" xfId="0" applyFont="1" applyFill="1" applyBorder="1"/>
    <xf numFmtId="1" fontId="7" fillId="4" borderId="14" xfId="0" applyNumberFormat="1" applyFont="1" applyFill="1" applyBorder="1"/>
    <xf numFmtId="0" fontId="0" fillId="4" borderId="0" xfId="0" applyFill="1"/>
    <xf numFmtId="1" fontId="5" fillId="0" borderId="0" xfId="0" applyNumberFormat="1" applyFont="1"/>
    <xf numFmtId="0" fontId="2" fillId="0" borderId="14" xfId="0" applyFont="1" applyBorder="1"/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37" xfId="0" applyFont="1" applyBorder="1"/>
    <xf numFmtId="0" fontId="1" fillId="0" borderId="9" xfId="0" applyFont="1" applyBorder="1"/>
    <xf numFmtId="0" fontId="1" fillId="0" borderId="8" xfId="0" applyFont="1" applyBorder="1"/>
    <xf numFmtId="0" fontId="1" fillId="0" borderId="14" xfId="0" applyFont="1" applyBorder="1"/>
    <xf numFmtId="0" fontId="4" fillId="0" borderId="14" xfId="0" applyFont="1" applyBorder="1"/>
    <xf numFmtId="0" fontId="1" fillId="0" borderId="5" xfId="0" applyFont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1" fillId="0" borderId="4" xfId="0" applyFont="1" applyBorder="1" applyAlignment="1">
      <alignment horizontal="center" vertical="center"/>
    </xf>
    <xf numFmtId="0" fontId="3" fillId="0" borderId="8" xfId="0" applyFont="1" applyBorder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10" xfId="0" applyFont="1" applyBorder="1"/>
    <xf numFmtId="0" fontId="2" fillId="2" borderId="14" xfId="0" applyFont="1" applyFill="1" applyBorder="1" applyAlignment="1">
      <alignment horizontal="center"/>
    </xf>
    <xf numFmtId="0" fontId="3" fillId="0" borderId="14" xfId="0" applyFont="1" applyBorder="1"/>
    <xf numFmtId="0" fontId="8" fillId="3" borderId="15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1000"/>
  <sheetViews>
    <sheetView workbookViewId="0"/>
  </sheetViews>
  <sheetFormatPr baseColWidth="10" defaultColWidth="14.5" defaultRowHeight="15" customHeight="1" x14ac:dyDescent="0.2"/>
  <cols>
    <col min="1" max="1" width="8.6640625" customWidth="1"/>
    <col min="2" max="2" width="82.1640625" customWidth="1"/>
    <col min="3" max="26" width="8.6640625" customWidth="1"/>
  </cols>
  <sheetData>
    <row r="1" spans="2:2" ht="14.25" customHeight="1" x14ac:dyDescent="0.2"/>
    <row r="2" spans="2:2" ht="14.25" customHeight="1" x14ac:dyDescent="0.2"/>
    <row r="3" spans="2:2" ht="14.25" customHeight="1" x14ac:dyDescent="0.2"/>
    <row r="4" spans="2:2" ht="14.25" customHeight="1" x14ac:dyDescent="0.2">
      <c r="B4" s="1" t="s">
        <v>0</v>
      </c>
    </row>
    <row r="5" spans="2:2" ht="14.25" customHeight="1" x14ac:dyDescent="0.2"/>
    <row r="6" spans="2:2" ht="123" customHeight="1" x14ac:dyDescent="0.2">
      <c r="B6" s="2" t="s">
        <v>1</v>
      </c>
    </row>
    <row r="7" spans="2:2" ht="14.25" customHeight="1" x14ac:dyDescent="0.2"/>
    <row r="8" spans="2:2" ht="14.25" customHeight="1" x14ac:dyDescent="0.2"/>
    <row r="9" spans="2:2" ht="14.25" customHeight="1" x14ac:dyDescent="0.2"/>
    <row r="10" spans="2:2" ht="14.25" customHeight="1" x14ac:dyDescent="0.2"/>
    <row r="11" spans="2:2" ht="14.25" customHeight="1" x14ac:dyDescent="0.2"/>
    <row r="12" spans="2:2" ht="14.25" customHeight="1" x14ac:dyDescent="0.2"/>
    <row r="13" spans="2:2" ht="14.25" customHeight="1" x14ac:dyDescent="0.2"/>
    <row r="14" spans="2:2" ht="14.25" customHeight="1" x14ac:dyDescent="0.2"/>
    <row r="15" spans="2:2" ht="14.25" customHeight="1" x14ac:dyDescent="0.2"/>
    <row r="16" spans="2:2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workbookViewId="0"/>
  </sheetViews>
  <sheetFormatPr baseColWidth="10" defaultColWidth="14.5" defaultRowHeight="15" customHeight="1" x14ac:dyDescent="0.2"/>
  <cols>
    <col min="1" max="1" width="12.83203125" customWidth="1"/>
    <col min="2" max="2" width="12.33203125" customWidth="1"/>
    <col min="3" max="3" width="9.1640625" customWidth="1"/>
    <col min="4" max="18" width="8.6640625" customWidth="1"/>
    <col min="19" max="19" width="11.5" customWidth="1"/>
    <col min="20" max="24" width="10.33203125" customWidth="1"/>
    <col min="25" max="26" width="8.6640625" customWidth="1"/>
  </cols>
  <sheetData>
    <row r="1" spans="1:24" ht="14.25" customHeight="1" x14ac:dyDescent="0.2">
      <c r="A1" s="86" t="s">
        <v>2</v>
      </c>
      <c r="B1" s="87"/>
      <c r="C1" s="88"/>
      <c r="E1" s="1" t="s">
        <v>3</v>
      </c>
      <c r="F1" s="1" t="s">
        <v>4</v>
      </c>
      <c r="G1" s="3"/>
      <c r="H1" s="3"/>
      <c r="I1" s="3"/>
      <c r="J1" s="3"/>
      <c r="K1" s="3"/>
      <c r="L1" s="1" t="s">
        <v>3</v>
      </c>
      <c r="M1" s="1" t="s">
        <v>4</v>
      </c>
      <c r="N1" s="3"/>
      <c r="O1" s="3"/>
      <c r="P1" s="3"/>
      <c r="Q1" s="3"/>
      <c r="R1" s="3"/>
      <c r="S1" s="1" t="s">
        <v>3</v>
      </c>
      <c r="T1" s="1" t="s">
        <v>4</v>
      </c>
      <c r="U1" s="3"/>
      <c r="V1" s="3"/>
      <c r="W1" s="3"/>
      <c r="X1" s="3"/>
    </row>
    <row r="2" spans="1:24" ht="14.25" customHeight="1" x14ac:dyDescent="0.2">
      <c r="A2" s="3" t="s">
        <v>5</v>
      </c>
      <c r="B2" s="3" t="s">
        <v>6</v>
      </c>
      <c r="C2" s="3" t="s">
        <v>7</v>
      </c>
      <c r="E2" s="1" t="s">
        <v>8</v>
      </c>
      <c r="F2" s="1" t="s">
        <v>9</v>
      </c>
      <c r="G2" s="3"/>
      <c r="H2" s="3"/>
      <c r="I2" s="3"/>
      <c r="J2" s="3"/>
      <c r="K2" s="3"/>
      <c r="L2" s="1" t="s">
        <v>8</v>
      </c>
      <c r="M2" s="1" t="s">
        <v>9</v>
      </c>
      <c r="N2" s="3"/>
      <c r="O2" s="3"/>
      <c r="P2" s="3"/>
      <c r="Q2" s="3"/>
      <c r="R2" s="3"/>
      <c r="S2" s="1" t="s">
        <v>8</v>
      </c>
      <c r="T2" s="1" t="s">
        <v>9</v>
      </c>
      <c r="U2" s="3"/>
      <c r="V2" s="3"/>
      <c r="W2" s="3"/>
      <c r="X2" s="3"/>
    </row>
    <row r="3" spans="1:24" ht="14.25" customHeight="1" x14ac:dyDescent="0.2">
      <c r="A3" s="3">
        <v>5</v>
      </c>
      <c r="B3" s="3">
        <v>0</v>
      </c>
      <c r="C3" s="3">
        <v>0</v>
      </c>
      <c r="E3" s="1" t="s">
        <v>10</v>
      </c>
      <c r="F3" s="1"/>
      <c r="G3" s="1"/>
      <c r="H3" s="1"/>
      <c r="I3" s="1"/>
      <c r="J3" s="1"/>
      <c r="K3" s="1"/>
      <c r="L3" s="1" t="s">
        <v>11</v>
      </c>
      <c r="M3" s="1"/>
      <c r="N3" s="1"/>
      <c r="O3" s="1"/>
      <c r="P3" s="1"/>
      <c r="Q3" s="1"/>
      <c r="R3" s="1"/>
      <c r="S3" s="1" t="s">
        <v>12</v>
      </c>
      <c r="T3" s="1" t="s">
        <v>13</v>
      </c>
      <c r="U3" s="3"/>
      <c r="V3" s="3"/>
      <c r="W3" s="3"/>
      <c r="X3" s="3"/>
    </row>
    <row r="4" spans="1:24" ht="14.25" customHeight="1" x14ac:dyDescent="0.2">
      <c r="A4" s="3">
        <v>5.5</v>
      </c>
      <c r="B4" s="3">
        <v>0</v>
      </c>
      <c r="C4" s="3">
        <v>0</v>
      </c>
      <c r="E4" s="84" t="s">
        <v>14</v>
      </c>
      <c r="F4" s="81" t="s">
        <v>15</v>
      </c>
      <c r="G4" s="82"/>
      <c r="H4" s="82"/>
      <c r="I4" s="83"/>
      <c r="J4" s="84" t="s">
        <v>16</v>
      </c>
      <c r="K4" s="3"/>
      <c r="L4" s="84" t="s">
        <v>14</v>
      </c>
      <c r="M4" s="81" t="s">
        <v>15</v>
      </c>
      <c r="N4" s="82"/>
      <c r="O4" s="82"/>
      <c r="P4" s="83"/>
      <c r="Q4" s="84" t="s">
        <v>16</v>
      </c>
      <c r="R4" s="3"/>
      <c r="S4" s="84" t="s">
        <v>14</v>
      </c>
      <c r="T4" s="81" t="s">
        <v>15</v>
      </c>
      <c r="U4" s="82"/>
      <c r="V4" s="82"/>
      <c r="W4" s="83"/>
      <c r="X4" s="84" t="s">
        <v>16</v>
      </c>
    </row>
    <row r="5" spans="1:24" ht="14.25" customHeight="1" x14ac:dyDescent="0.2">
      <c r="A5" s="3">
        <v>6</v>
      </c>
      <c r="B5" s="3">
        <v>0</v>
      </c>
      <c r="C5" s="3">
        <v>0</v>
      </c>
      <c r="E5" s="85"/>
      <c r="F5" s="9">
        <v>1</v>
      </c>
      <c r="G5" s="9">
        <v>2</v>
      </c>
      <c r="H5" s="9">
        <v>3</v>
      </c>
      <c r="I5" s="9">
        <v>4</v>
      </c>
      <c r="J5" s="85"/>
      <c r="K5" s="3"/>
      <c r="L5" s="85"/>
      <c r="M5" s="9">
        <v>1</v>
      </c>
      <c r="N5" s="9">
        <v>2</v>
      </c>
      <c r="O5" s="9">
        <v>3</v>
      </c>
      <c r="P5" s="9">
        <v>4</v>
      </c>
      <c r="Q5" s="85"/>
      <c r="R5" s="3"/>
      <c r="S5" s="85"/>
      <c r="T5" s="9">
        <v>1</v>
      </c>
      <c r="U5" s="9">
        <v>2</v>
      </c>
      <c r="V5" s="9">
        <v>3</v>
      </c>
      <c r="W5" s="9">
        <v>4</v>
      </c>
      <c r="X5" s="85"/>
    </row>
    <row r="6" spans="1:24" ht="14.25" customHeight="1" x14ac:dyDescent="0.2">
      <c r="A6" s="3">
        <v>6.5</v>
      </c>
      <c r="B6" s="3">
        <v>0</v>
      </c>
      <c r="C6" s="3">
        <v>0</v>
      </c>
      <c r="E6" s="10">
        <v>8</v>
      </c>
      <c r="F6" s="3"/>
      <c r="G6" s="3"/>
      <c r="H6" s="3"/>
      <c r="I6" s="3"/>
      <c r="J6" s="10">
        <f t="shared" ref="J6:J27" si="0">SUM(F6:H6)</f>
        <v>0</v>
      </c>
      <c r="K6" s="3"/>
      <c r="L6" s="10">
        <v>8</v>
      </c>
      <c r="M6" s="3"/>
      <c r="N6" s="3"/>
      <c r="O6" s="3"/>
      <c r="P6" s="3"/>
      <c r="Q6" s="10"/>
      <c r="R6" s="3">
        <f t="shared" ref="R6:R25" si="1">+S6+0.25</f>
        <v>8.25</v>
      </c>
      <c r="S6" s="10">
        <v>8</v>
      </c>
      <c r="T6" s="3">
        <f t="shared" ref="T6:W6" si="2">+M6*$B9</f>
        <v>0</v>
      </c>
      <c r="U6" s="3">
        <f t="shared" si="2"/>
        <v>0</v>
      </c>
      <c r="V6" s="3">
        <f t="shared" si="2"/>
        <v>0</v>
      </c>
      <c r="W6" s="3">
        <f t="shared" si="2"/>
        <v>0</v>
      </c>
      <c r="X6" s="10"/>
    </row>
    <row r="7" spans="1:24" ht="14.25" customHeight="1" x14ac:dyDescent="0.2">
      <c r="A7" s="3">
        <v>7</v>
      </c>
      <c r="B7" s="3">
        <v>0</v>
      </c>
      <c r="C7" s="3">
        <v>0</v>
      </c>
      <c r="E7" s="10">
        <v>8.5</v>
      </c>
      <c r="F7" s="11"/>
      <c r="G7" s="3"/>
      <c r="H7" s="3"/>
      <c r="I7" s="3"/>
      <c r="J7" s="10">
        <f t="shared" si="0"/>
        <v>0</v>
      </c>
      <c r="K7" s="3"/>
      <c r="L7" s="10">
        <v>8.5</v>
      </c>
      <c r="M7" s="3"/>
      <c r="N7" s="3"/>
      <c r="O7" s="3"/>
      <c r="P7" s="3"/>
      <c r="Q7" s="10"/>
      <c r="R7" s="3">
        <f t="shared" si="1"/>
        <v>8.75</v>
      </c>
      <c r="S7" s="10">
        <v>8.5</v>
      </c>
      <c r="T7" s="3">
        <f t="shared" ref="T7:W7" si="3">+M7*$B10</f>
        <v>0</v>
      </c>
      <c r="U7" s="3">
        <f t="shared" si="3"/>
        <v>0</v>
      </c>
      <c r="V7" s="3">
        <f t="shared" si="3"/>
        <v>0</v>
      </c>
      <c r="W7" s="3">
        <f t="shared" si="3"/>
        <v>0</v>
      </c>
      <c r="X7" s="10">
        <f t="shared" ref="X7:X27" si="4">SUM(T7:V7)</f>
        <v>0</v>
      </c>
    </row>
    <row r="8" spans="1:24" ht="14.25" customHeight="1" x14ac:dyDescent="0.2">
      <c r="A8" s="3">
        <v>7.5</v>
      </c>
      <c r="B8" s="3">
        <v>0</v>
      </c>
      <c r="C8" s="3">
        <v>0</v>
      </c>
      <c r="E8" s="10">
        <v>9</v>
      </c>
      <c r="F8" s="11"/>
      <c r="G8" s="3"/>
      <c r="H8" s="3"/>
      <c r="I8" s="3"/>
      <c r="J8" s="10">
        <f t="shared" si="0"/>
        <v>0</v>
      </c>
      <c r="K8" s="3"/>
      <c r="L8" s="10">
        <v>9</v>
      </c>
      <c r="M8" s="3"/>
      <c r="N8" s="3"/>
      <c r="O8" s="3"/>
      <c r="P8" s="3"/>
      <c r="Q8" s="10"/>
      <c r="R8" s="3">
        <f t="shared" si="1"/>
        <v>9.25</v>
      </c>
      <c r="S8" s="10">
        <v>9</v>
      </c>
      <c r="T8" s="3">
        <f t="shared" ref="T8:W8" si="5">+M8*$B11</f>
        <v>0</v>
      </c>
      <c r="U8" s="3">
        <f t="shared" si="5"/>
        <v>0</v>
      </c>
      <c r="V8" s="3">
        <f t="shared" si="5"/>
        <v>0</v>
      </c>
      <c r="W8" s="3">
        <f t="shared" si="5"/>
        <v>0</v>
      </c>
      <c r="X8" s="10">
        <f t="shared" si="4"/>
        <v>0</v>
      </c>
    </row>
    <row r="9" spans="1:24" ht="14.25" customHeight="1" x14ac:dyDescent="0.2">
      <c r="A9" s="3">
        <v>8</v>
      </c>
      <c r="B9" s="3">
        <v>0</v>
      </c>
      <c r="C9" s="3">
        <v>0</v>
      </c>
      <c r="E9" s="10">
        <v>9.5</v>
      </c>
      <c r="F9" s="3"/>
      <c r="G9" s="3"/>
      <c r="H9" s="3"/>
      <c r="I9" s="3"/>
      <c r="J9" s="10">
        <f t="shared" si="0"/>
        <v>0</v>
      </c>
      <c r="K9" s="3"/>
      <c r="L9" s="10">
        <v>9.5</v>
      </c>
      <c r="M9" s="3"/>
      <c r="N9" s="3"/>
      <c r="O9" s="3"/>
      <c r="P9" s="3"/>
      <c r="Q9" s="10"/>
      <c r="R9" s="3">
        <f t="shared" si="1"/>
        <v>9.75</v>
      </c>
      <c r="S9" s="10">
        <v>9.5</v>
      </c>
      <c r="T9" s="3">
        <f t="shared" ref="T9:W9" si="6">+M9*$B12</f>
        <v>0</v>
      </c>
      <c r="U9" s="3">
        <f t="shared" si="6"/>
        <v>0</v>
      </c>
      <c r="V9" s="3">
        <f t="shared" si="6"/>
        <v>0</v>
      </c>
      <c r="W9" s="3">
        <f t="shared" si="6"/>
        <v>0</v>
      </c>
      <c r="X9" s="10">
        <f t="shared" si="4"/>
        <v>0</v>
      </c>
    </row>
    <row r="10" spans="1:24" ht="14.25" customHeight="1" x14ac:dyDescent="0.2">
      <c r="A10" s="3">
        <v>8.5</v>
      </c>
      <c r="B10" s="3">
        <v>0</v>
      </c>
      <c r="C10" s="3">
        <v>0</v>
      </c>
      <c r="E10" s="10">
        <v>10</v>
      </c>
      <c r="F10" s="3"/>
      <c r="G10" s="3"/>
      <c r="H10" s="3"/>
      <c r="I10" s="3"/>
      <c r="J10" s="10">
        <f t="shared" si="0"/>
        <v>0</v>
      </c>
      <c r="K10" s="3"/>
      <c r="L10" s="10">
        <v>10</v>
      </c>
      <c r="M10" s="3"/>
      <c r="N10" s="3"/>
      <c r="O10" s="3"/>
      <c r="P10" s="3"/>
      <c r="Q10" s="10"/>
      <c r="R10" s="3">
        <f t="shared" si="1"/>
        <v>10.25</v>
      </c>
      <c r="S10" s="10">
        <v>10</v>
      </c>
      <c r="T10" s="3">
        <f t="shared" ref="T10:W10" si="7">+M10*$B13</f>
        <v>0</v>
      </c>
      <c r="U10" s="3">
        <f t="shared" si="7"/>
        <v>0</v>
      </c>
      <c r="V10" s="3">
        <f t="shared" si="7"/>
        <v>0</v>
      </c>
      <c r="W10" s="3">
        <f t="shared" si="7"/>
        <v>0</v>
      </c>
      <c r="X10" s="10">
        <f t="shared" si="4"/>
        <v>0</v>
      </c>
    </row>
    <row r="11" spans="1:24" ht="14.25" customHeight="1" x14ac:dyDescent="0.2">
      <c r="A11" s="3">
        <v>9</v>
      </c>
      <c r="B11" s="3">
        <v>0</v>
      </c>
      <c r="C11" s="3">
        <v>0</v>
      </c>
      <c r="E11" s="10">
        <v>10.5</v>
      </c>
      <c r="F11" s="3">
        <v>3</v>
      </c>
      <c r="G11" s="3"/>
      <c r="H11" s="3"/>
      <c r="I11" s="3"/>
      <c r="J11" s="10">
        <f t="shared" si="0"/>
        <v>3</v>
      </c>
      <c r="K11" s="3"/>
      <c r="L11" s="10">
        <v>10.5</v>
      </c>
      <c r="M11" s="3">
        <f t="shared" ref="M11:P11" si="8">+F11/$J11</f>
        <v>1</v>
      </c>
      <c r="N11" s="3">
        <f t="shared" si="8"/>
        <v>0</v>
      </c>
      <c r="O11" s="3">
        <f t="shared" si="8"/>
        <v>0</v>
      </c>
      <c r="P11" s="3">
        <f t="shared" si="8"/>
        <v>0</v>
      </c>
      <c r="Q11" s="10">
        <f t="shared" ref="Q11:Q27" si="9">SUM(M11:O11)</f>
        <v>1</v>
      </c>
      <c r="R11" s="3">
        <f t="shared" si="1"/>
        <v>10.75</v>
      </c>
      <c r="S11" s="10">
        <v>10.5</v>
      </c>
      <c r="T11" s="3">
        <f t="shared" ref="T11:W11" si="10">+M11*$B14</f>
        <v>2072</v>
      </c>
      <c r="U11" s="3">
        <f t="shared" si="10"/>
        <v>0</v>
      </c>
      <c r="V11" s="3">
        <f t="shared" si="10"/>
        <v>0</v>
      </c>
      <c r="W11" s="3">
        <f t="shared" si="10"/>
        <v>0</v>
      </c>
      <c r="X11" s="10">
        <f t="shared" si="4"/>
        <v>2072</v>
      </c>
    </row>
    <row r="12" spans="1:24" ht="14.25" customHeight="1" x14ac:dyDescent="0.2">
      <c r="A12" s="3">
        <v>9.5</v>
      </c>
      <c r="B12" s="3">
        <v>0</v>
      </c>
      <c r="C12" s="3">
        <v>0</v>
      </c>
      <c r="E12" s="10">
        <v>11</v>
      </c>
      <c r="F12" s="3">
        <v>12</v>
      </c>
      <c r="G12" s="3"/>
      <c r="H12" s="3"/>
      <c r="I12" s="3"/>
      <c r="J12" s="10">
        <f t="shared" si="0"/>
        <v>12</v>
      </c>
      <c r="K12" s="3"/>
      <c r="L12" s="10">
        <v>11</v>
      </c>
      <c r="M12" s="3">
        <f t="shared" ref="M12:P12" si="11">+F12/$J12</f>
        <v>1</v>
      </c>
      <c r="N12" s="3">
        <f t="shared" si="11"/>
        <v>0</v>
      </c>
      <c r="O12" s="3">
        <f t="shared" si="11"/>
        <v>0</v>
      </c>
      <c r="P12" s="3">
        <f t="shared" si="11"/>
        <v>0</v>
      </c>
      <c r="Q12" s="10">
        <f t="shared" si="9"/>
        <v>1</v>
      </c>
      <c r="R12" s="3">
        <f t="shared" si="1"/>
        <v>11.25</v>
      </c>
      <c r="S12" s="10">
        <v>11</v>
      </c>
      <c r="T12" s="3">
        <f t="shared" ref="T12:W12" si="12">+M12*$B15</f>
        <v>44151</v>
      </c>
      <c r="U12" s="3">
        <f t="shared" si="12"/>
        <v>0</v>
      </c>
      <c r="V12" s="3">
        <f t="shared" si="12"/>
        <v>0</v>
      </c>
      <c r="W12" s="3">
        <f t="shared" si="12"/>
        <v>0</v>
      </c>
      <c r="X12" s="10">
        <f t="shared" si="4"/>
        <v>44151</v>
      </c>
    </row>
    <row r="13" spans="1:24" ht="14.25" customHeight="1" x14ac:dyDescent="0.2">
      <c r="A13" s="3">
        <v>10</v>
      </c>
      <c r="B13" s="3">
        <v>0</v>
      </c>
      <c r="C13" s="3">
        <v>0</v>
      </c>
      <c r="E13" s="10">
        <v>11.5</v>
      </c>
      <c r="F13" s="3">
        <v>12</v>
      </c>
      <c r="G13" s="3"/>
      <c r="H13" s="3"/>
      <c r="I13" s="3"/>
      <c r="J13" s="10">
        <f t="shared" si="0"/>
        <v>12</v>
      </c>
      <c r="K13" s="3"/>
      <c r="L13" s="10">
        <v>11.5</v>
      </c>
      <c r="M13" s="3">
        <f t="shared" ref="M13:P13" si="13">+F13/$J13</f>
        <v>1</v>
      </c>
      <c r="N13" s="3">
        <f t="shared" si="13"/>
        <v>0</v>
      </c>
      <c r="O13" s="3">
        <f t="shared" si="13"/>
        <v>0</v>
      </c>
      <c r="P13" s="3">
        <f t="shared" si="13"/>
        <v>0</v>
      </c>
      <c r="Q13" s="10">
        <f t="shared" si="9"/>
        <v>1</v>
      </c>
      <c r="R13" s="3">
        <f t="shared" si="1"/>
        <v>11.75</v>
      </c>
      <c r="S13" s="10">
        <v>11.5</v>
      </c>
      <c r="T13" s="3">
        <f t="shared" ref="T13:W13" si="14">+M13*$B16</f>
        <v>318310</v>
      </c>
      <c r="U13" s="3">
        <f t="shared" si="14"/>
        <v>0</v>
      </c>
      <c r="V13" s="3">
        <f t="shared" si="14"/>
        <v>0</v>
      </c>
      <c r="W13" s="3">
        <f t="shared" si="14"/>
        <v>0</v>
      </c>
      <c r="X13" s="10">
        <f t="shared" si="4"/>
        <v>318310</v>
      </c>
    </row>
    <row r="14" spans="1:24" ht="14.25" customHeight="1" x14ac:dyDescent="0.2">
      <c r="A14" s="3">
        <v>10.5</v>
      </c>
      <c r="B14" s="3">
        <v>2072</v>
      </c>
      <c r="C14" s="3">
        <v>13</v>
      </c>
      <c r="E14" s="10">
        <v>12</v>
      </c>
      <c r="F14" s="3">
        <v>12</v>
      </c>
      <c r="G14" s="3"/>
      <c r="H14" s="3"/>
      <c r="I14" s="3"/>
      <c r="J14" s="10">
        <f t="shared" si="0"/>
        <v>12</v>
      </c>
      <c r="K14" s="3"/>
      <c r="L14" s="10">
        <v>12</v>
      </c>
      <c r="M14" s="3">
        <f t="shared" ref="M14:P14" si="15">+F14/$J14</f>
        <v>1</v>
      </c>
      <c r="N14" s="3">
        <f t="shared" si="15"/>
        <v>0</v>
      </c>
      <c r="O14" s="3">
        <f t="shared" si="15"/>
        <v>0</v>
      </c>
      <c r="P14" s="3">
        <f t="shared" si="15"/>
        <v>0</v>
      </c>
      <c r="Q14" s="10">
        <f t="shared" si="9"/>
        <v>1</v>
      </c>
      <c r="R14" s="3">
        <f t="shared" si="1"/>
        <v>12.25</v>
      </c>
      <c r="S14" s="10">
        <v>12</v>
      </c>
      <c r="T14" s="3">
        <f t="shared" ref="T14:W14" si="16">+M14*$B17</f>
        <v>482855</v>
      </c>
      <c r="U14" s="3">
        <f t="shared" si="16"/>
        <v>0</v>
      </c>
      <c r="V14" s="3">
        <f t="shared" si="16"/>
        <v>0</v>
      </c>
      <c r="W14" s="3">
        <f t="shared" si="16"/>
        <v>0</v>
      </c>
      <c r="X14" s="10">
        <f t="shared" si="4"/>
        <v>482855</v>
      </c>
    </row>
    <row r="15" spans="1:24" ht="14.25" customHeight="1" x14ac:dyDescent="0.2">
      <c r="A15" s="3">
        <v>11</v>
      </c>
      <c r="B15" s="3">
        <v>44151</v>
      </c>
      <c r="C15" s="3">
        <v>342</v>
      </c>
      <c r="E15" s="10">
        <v>12.5</v>
      </c>
      <c r="F15" s="3">
        <v>12</v>
      </c>
      <c r="G15" s="3"/>
      <c r="H15" s="3"/>
      <c r="I15" s="3"/>
      <c r="J15" s="10">
        <f t="shared" si="0"/>
        <v>12</v>
      </c>
      <c r="K15" s="3"/>
      <c r="L15" s="10">
        <v>12.5</v>
      </c>
      <c r="M15" s="3">
        <f t="shared" ref="M15:P15" si="17">+F15/$J15</f>
        <v>1</v>
      </c>
      <c r="N15" s="3">
        <f t="shared" si="17"/>
        <v>0</v>
      </c>
      <c r="O15" s="3">
        <f t="shared" si="17"/>
        <v>0</v>
      </c>
      <c r="P15" s="3">
        <f t="shared" si="17"/>
        <v>0</v>
      </c>
      <c r="Q15" s="10">
        <f t="shared" si="9"/>
        <v>1</v>
      </c>
      <c r="R15" s="3">
        <f t="shared" si="1"/>
        <v>12.75</v>
      </c>
      <c r="S15" s="10">
        <v>12.5</v>
      </c>
      <c r="T15" s="3">
        <f t="shared" ref="T15:W15" si="18">+M15*$B18</f>
        <v>355974</v>
      </c>
      <c r="U15" s="3">
        <f t="shared" si="18"/>
        <v>0</v>
      </c>
      <c r="V15" s="3">
        <f t="shared" si="18"/>
        <v>0</v>
      </c>
      <c r="W15" s="3">
        <f t="shared" si="18"/>
        <v>0</v>
      </c>
      <c r="X15" s="10">
        <f t="shared" si="4"/>
        <v>355974</v>
      </c>
    </row>
    <row r="16" spans="1:24" ht="14.25" customHeight="1" x14ac:dyDescent="0.2">
      <c r="A16" s="3">
        <v>11.5</v>
      </c>
      <c r="B16" s="3">
        <v>318310</v>
      </c>
      <c r="C16" s="3">
        <v>2848</v>
      </c>
      <c r="E16" s="10">
        <v>13</v>
      </c>
      <c r="F16" s="3">
        <v>11</v>
      </c>
      <c r="G16" s="3"/>
      <c r="H16" s="3"/>
      <c r="I16" s="3"/>
      <c r="J16" s="10">
        <f t="shared" si="0"/>
        <v>11</v>
      </c>
      <c r="K16" s="3"/>
      <c r="L16" s="10">
        <v>13</v>
      </c>
      <c r="M16" s="3">
        <f t="shared" ref="M16:P16" si="19">+F16/$J16</f>
        <v>1</v>
      </c>
      <c r="N16" s="3">
        <f t="shared" si="19"/>
        <v>0</v>
      </c>
      <c r="O16" s="3">
        <f t="shared" si="19"/>
        <v>0</v>
      </c>
      <c r="P16" s="3">
        <f t="shared" si="19"/>
        <v>0</v>
      </c>
      <c r="Q16" s="10">
        <f t="shared" si="9"/>
        <v>1</v>
      </c>
      <c r="R16" s="3">
        <f t="shared" si="1"/>
        <v>13.25</v>
      </c>
      <c r="S16" s="10">
        <v>13</v>
      </c>
      <c r="T16" s="3">
        <f t="shared" ref="T16:W16" si="20">+M16*$B19</f>
        <v>362149</v>
      </c>
      <c r="U16" s="3">
        <f t="shared" si="20"/>
        <v>0</v>
      </c>
      <c r="V16" s="3">
        <f t="shared" si="20"/>
        <v>0</v>
      </c>
      <c r="W16" s="3">
        <f t="shared" si="20"/>
        <v>0</v>
      </c>
      <c r="X16" s="10">
        <f t="shared" si="4"/>
        <v>362149</v>
      </c>
    </row>
    <row r="17" spans="1:24" ht="14.25" customHeight="1" x14ac:dyDescent="0.2">
      <c r="A17" s="3">
        <v>12</v>
      </c>
      <c r="B17" s="3">
        <v>482855</v>
      </c>
      <c r="C17" s="3">
        <v>4946</v>
      </c>
      <c r="E17" s="10">
        <v>13.5</v>
      </c>
      <c r="F17" s="3">
        <v>10</v>
      </c>
      <c r="G17" s="3"/>
      <c r="H17" s="3"/>
      <c r="I17" s="3"/>
      <c r="J17" s="10">
        <f t="shared" si="0"/>
        <v>10</v>
      </c>
      <c r="K17" s="3"/>
      <c r="L17" s="10">
        <v>13.5</v>
      </c>
      <c r="M17" s="3">
        <f t="shared" ref="M17:P17" si="21">+F17/$J17</f>
        <v>1</v>
      </c>
      <c r="N17" s="3">
        <f t="shared" si="21"/>
        <v>0</v>
      </c>
      <c r="O17" s="3">
        <f t="shared" si="21"/>
        <v>0</v>
      </c>
      <c r="P17" s="3">
        <f t="shared" si="21"/>
        <v>0</v>
      </c>
      <c r="Q17" s="10">
        <f t="shared" si="9"/>
        <v>1</v>
      </c>
      <c r="R17" s="3">
        <f t="shared" si="1"/>
        <v>13.75</v>
      </c>
      <c r="S17" s="10">
        <v>13.5</v>
      </c>
      <c r="T17" s="3">
        <f t="shared" ref="T17:W17" si="22">+M17*$B20</f>
        <v>286998</v>
      </c>
      <c r="U17" s="3">
        <f t="shared" si="22"/>
        <v>0</v>
      </c>
      <c r="V17" s="3">
        <f t="shared" si="22"/>
        <v>0</v>
      </c>
      <c r="W17" s="3">
        <f t="shared" si="22"/>
        <v>0</v>
      </c>
      <c r="X17" s="10">
        <f t="shared" si="4"/>
        <v>286998</v>
      </c>
    </row>
    <row r="18" spans="1:24" ht="14.25" customHeight="1" x14ac:dyDescent="0.2">
      <c r="A18" s="3">
        <v>12.5</v>
      </c>
      <c r="B18" s="3">
        <v>355974</v>
      </c>
      <c r="C18" s="3">
        <v>4154</v>
      </c>
      <c r="E18" s="10">
        <v>14</v>
      </c>
      <c r="F18" s="3">
        <v>12</v>
      </c>
      <c r="G18" s="3"/>
      <c r="H18" s="3"/>
      <c r="I18" s="3"/>
      <c r="J18" s="10">
        <f t="shared" si="0"/>
        <v>12</v>
      </c>
      <c r="K18" s="3"/>
      <c r="L18" s="10">
        <v>14</v>
      </c>
      <c r="M18" s="3">
        <f t="shared" ref="M18:P18" si="23">+F18/$J18</f>
        <v>1</v>
      </c>
      <c r="N18" s="3">
        <f t="shared" si="23"/>
        <v>0</v>
      </c>
      <c r="O18" s="3">
        <f t="shared" si="23"/>
        <v>0</v>
      </c>
      <c r="P18" s="3">
        <f t="shared" si="23"/>
        <v>0</v>
      </c>
      <c r="Q18" s="10">
        <f t="shared" si="9"/>
        <v>1</v>
      </c>
      <c r="R18" s="3">
        <f t="shared" si="1"/>
        <v>14.25</v>
      </c>
      <c r="S18" s="10">
        <v>14</v>
      </c>
      <c r="T18" s="3">
        <f t="shared" ref="T18:W18" si="24">+M18*$B21</f>
        <v>289784</v>
      </c>
      <c r="U18" s="3">
        <f t="shared" si="24"/>
        <v>0</v>
      </c>
      <c r="V18" s="3">
        <f t="shared" si="24"/>
        <v>0</v>
      </c>
      <c r="W18" s="3">
        <f t="shared" si="24"/>
        <v>0</v>
      </c>
      <c r="X18" s="10">
        <f t="shared" si="4"/>
        <v>289784</v>
      </c>
    </row>
    <row r="19" spans="1:24" ht="14.25" customHeight="1" x14ac:dyDescent="0.2">
      <c r="A19" s="3">
        <v>13</v>
      </c>
      <c r="B19" s="3">
        <v>362149</v>
      </c>
      <c r="C19" s="3">
        <v>4788</v>
      </c>
      <c r="E19" s="10">
        <v>14.5</v>
      </c>
      <c r="F19" s="3">
        <v>5</v>
      </c>
      <c r="G19" s="3">
        <v>3</v>
      </c>
      <c r="H19" s="3">
        <v>4</v>
      </c>
      <c r="I19" s="3"/>
      <c r="J19" s="10">
        <f t="shared" si="0"/>
        <v>12</v>
      </c>
      <c r="K19" s="3"/>
      <c r="L19" s="10">
        <v>14.5</v>
      </c>
      <c r="M19" s="3">
        <f t="shared" ref="M19:P19" si="25">+F19/$J19</f>
        <v>0.41666666666666669</v>
      </c>
      <c r="N19" s="3">
        <f t="shared" si="25"/>
        <v>0.25</v>
      </c>
      <c r="O19" s="3">
        <f t="shared" si="25"/>
        <v>0.33333333333333331</v>
      </c>
      <c r="P19" s="3">
        <f t="shared" si="25"/>
        <v>0</v>
      </c>
      <c r="Q19" s="10">
        <f t="shared" si="9"/>
        <v>1</v>
      </c>
      <c r="R19" s="3">
        <f t="shared" si="1"/>
        <v>14.75</v>
      </c>
      <c r="S19" s="10">
        <v>14.5</v>
      </c>
      <c r="T19" s="3">
        <f t="shared" ref="T19:W19" si="26">+M19*$B22</f>
        <v>98848.75</v>
      </c>
      <c r="U19" s="3">
        <f t="shared" si="26"/>
        <v>59309.25</v>
      </c>
      <c r="V19" s="3">
        <f t="shared" si="26"/>
        <v>79079</v>
      </c>
      <c r="W19" s="3">
        <f t="shared" si="26"/>
        <v>0</v>
      </c>
      <c r="X19" s="10">
        <f t="shared" si="4"/>
        <v>237237</v>
      </c>
    </row>
    <row r="20" spans="1:24" ht="14.25" customHeight="1" x14ac:dyDescent="0.2">
      <c r="A20" s="3">
        <v>13.5</v>
      </c>
      <c r="B20" s="3">
        <v>286998</v>
      </c>
      <c r="C20" s="3">
        <v>4280</v>
      </c>
      <c r="E20" s="10">
        <v>15</v>
      </c>
      <c r="F20" s="3">
        <v>3</v>
      </c>
      <c r="G20" s="3">
        <v>6</v>
      </c>
      <c r="H20" s="3">
        <v>3</v>
      </c>
      <c r="I20" s="3"/>
      <c r="J20" s="10">
        <f t="shared" si="0"/>
        <v>12</v>
      </c>
      <c r="K20" s="3"/>
      <c r="L20" s="10">
        <v>15</v>
      </c>
      <c r="M20" s="3">
        <f t="shared" ref="M20:P20" si="27">+F20/$J20</f>
        <v>0.25</v>
      </c>
      <c r="N20" s="3">
        <f t="shared" si="27"/>
        <v>0.5</v>
      </c>
      <c r="O20" s="3">
        <f t="shared" si="27"/>
        <v>0.25</v>
      </c>
      <c r="P20" s="3">
        <f t="shared" si="27"/>
        <v>0</v>
      </c>
      <c r="Q20" s="10">
        <f t="shared" si="9"/>
        <v>1</v>
      </c>
      <c r="R20" s="3">
        <f t="shared" si="1"/>
        <v>15.25</v>
      </c>
      <c r="S20" s="10">
        <v>15</v>
      </c>
      <c r="T20" s="3">
        <f t="shared" ref="T20:W20" si="28">+M20*$B23</f>
        <v>59374.5</v>
      </c>
      <c r="U20" s="3">
        <f t="shared" si="28"/>
        <v>118749</v>
      </c>
      <c r="V20" s="3">
        <f t="shared" si="28"/>
        <v>59374.5</v>
      </c>
      <c r="W20" s="3">
        <f t="shared" si="28"/>
        <v>0</v>
      </c>
      <c r="X20" s="10">
        <f t="shared" si="4"/>
        <v>237498</v>
      </c>
    </row>
    <row r="21" spans="1:24" ht="14.25" customHeight="1" x14ac:dyDescent="0.2">
      <c r="A21" s="3">
        <v>14</v>
      </c>
      <c r="B21" s="3">
        <v>289784</v>
      </c>
      <c r="C21" s="3">
        <v>4853</v>
      </c>
      <c r="E21" s="10">
        <v>15.5</v>
      </c>
      <c r="F21" s="3"/>
      <c r="G21" s="3">
        <v>6</v>
      </c>
      <c r="H21" s="3">
        <v>3</v>
      </c>
      <c r="I21" s="3"/>
      <c r="J21" s="10">
        <f t="shared" si="0"/>
        <v>9</v>
      </c>
      <c r="K21" s="3"/>
      <c r="L21" s="10">
        <v>15.5</v>
      </c>
      <c r="M21" s="3">
        <f t="shared" ref="M21:P21" si="29">+F21/$J21</f>
        <v>0</v>
      </c>
      <c r="N21" s="3">
        <f t="shared" si="29"/>
        <v>0.66666666666666663</v>
      </c>
      <c r="O21" s="3">
        <f t="shared" si="29"/>
        <v>0.33333333333333331</v>
      </c>
      <c r="P21" s="3">
        <f t="shared" si="29"/>
        <v>0</v>
      </c>
      <c r="Q21" s="10">
        <f t="shared" si="9"/>
        <v>1</v>
      </c>
      <c r="R21" s="3">
        <f t="shared" si="1"/>
        <v>15.75</v>
      </c>
      <c r="S21" s="10">
        <v>15.5</v>
      </c>
      <c r="T21" s="3">
        <f t="shared" ref="T21:W21" si="30">+M21*$B24</f>
        <v>0</v>
      </c>
      <c r="U21" s="3">
        <f t="shared" si="30"/>
        <v>112831.33333333333</v>
      </c>
      <c r="V21" s="3">
        <f t="shared" si="30"/>
        <v>56415.666666666664</v>
      </c>
      <c r="W21" s="3">
        <f t="shared" si="30"/>
        <v>0</v>
      </c>
      <c r="X21" s="10">
        <f t="shared" si="4"/>
        <v>169247</v>
      </c>
    </row>
    <row r="22" spans="1:24" ht="14.25" customHeight="1" x14ac:dyDescent="0.2">
      <c r="A22" s="3">
        <v>14.5</v>
      </c>
      <c r="B22" s="3">
        <v>237237</v>
      </c>
      <c r="C22" s="3">
        <v>4444</v>
      </c>
      <c r="E22" s="10">
        <v>16</v>
      </c>
      <c r="F22" s="3">
        <v>1</v>
      </c>
      <c r="G22" s="3">
        <v>5</v>
      </c>
      <c r="H22" s="3">
        <v>4</v>
      </c>
      <c r="I22" s="3"/>
      <c r="J22" s="10">
        <f t="shared" si="0"/>
        <v>10</v>
      </c>
      <c r="K22" s="3"/>
      <c r="L22" s="10">
        <v>16</v>
      </c>
      <c r="M22" s="3">
        <f t="shared" ref="M22:P22" si="31">+F22/$J22</f>
        <v>0.1</v>
      </c>
      <c r="N22" s="3">
        <f t="shared" si="31"/>
        <v>0.5</v>
      </c>
      <c r="O22" s="3">
        <f t="shared" si="31"/>
        <v>0.4</v>
      </c>
      <c r="P22" s="3">
        <f t="shared" si="31"/>
        <v>0</v>
      </c>
      <c r="Q22" s="10">
        <f t="shared" si="9"/>
        <v>1</v>
      </c>
      <c r="R22" s="3">
        <f t="shared" si="1"/>
        <v>16.25</v>
      </c>
      <c r="S22" s="10">
        <v>16</v>
      </c>
      <c r="T22" s="3">
        <f t="shared" ref="T22:W22" si="32">+M22*$B25</f>
        <v>10006</v>
      </c>
      <c r="U22" s="3">
        <f t="shared" si="32"/>
        <v>50030</v>
      </c>
      <c r="V22" s="3">
        <f t="shared" si="32"/>
        <v>40024</v>
      </c>
      <c r="W22" s="3">
        <f t="shared" si="32"/>
        <v>0</v>
      </c>
      <c r="X22" s="10">
        <f t="shared" si="4"/>
        <v>100060</v>
      </c>
    </row>
    <row r="23" spans="1:24" ht="14.25" customHeight="1" x14ac:dyDescent="0.2">
      <c r="A23" s="3">
        <v>15</v>
      </c>
      <c r="B23" s="3">
        <v>237498</v>
      </c>
      <c r="C23" s="3">
        <v>4958</v>
      </c>
      <c r="E23" s="10">
        <v>16.5</v>
      </c>
      <c r="F23" s="3">
        <v>2</v>
      </c>
      <c r="G23" s="3">
        <v>2</v>
      </c>
      <c r="H23" s="3">
        <v>7</v>
      </c>
      <c r="I23" s="3"/>
      <c r="J23" s="10">
        <f t="shared" si="0"/>
        <v>11</v>
      </c>
      <c r="K23" s="3"/>
      <c r="L23" s="10">
        <v>16.5</v>
      </c>
      <c r="M23" s="3">
        <f t="shared" ref="M23:P23" si="33">+F23/$J23</f>
        <v>0.18181818181818182</v>
      </c>
      <c r="N23" s="3">
        <f t="shared" si="33"/>
        <v>0.18181818181818182</v>
      </c>
      <c r="O23" s="3">
        <f t="shared" si="33"/>
        <v>0.63636363636363635</v>
      </c>
      <c r="P23" s="3">
        <f t="shared" si="33"/>
        <v>0</v>
      </c>
      <c r="Q23" s="10">
        <f t="shared" si="9"/>
        <v>1</v>
      </c>
      <c r="R23" s="3">
        <f t="shared" si="1"/>
        <v>16.75</v>
      </c>
      <c r="S23" s="10">
        <v>16.5</v>
      </c>
      <c r="T23" s="3">
        <f t="shared" ref="T23:W23" si="34">+M23*$B26</f>
        <v>21533.454545454548</v>
      </c>
      <c r="U23" s="3">
        <f t="shared" si="34"/>
        <v>21533.454545454548</v>
      </c>
      <c r="V23" s="3">
        <f t="shared" si="34"/>
        <v>75367.090909090912</v>
      </c>
      <c r="W23" s="3">
        <f t="shared" si="34"/>
        <v>0</v>
      </c>
      <c r="X23" s="10">
        <f t="shared" si="4"/>
        <v>118434</v>
      </c>
    </row>
    <row r="24" spans="1:24" ht="14.25" customHeight="1" x14ac:dyDescent="0.2">
      <c r="A24" s="3">
        <v>15.5</v>
      </c>
      <c r="B24" s="3">
        <v>169247</v>
      </c>
      <c r="C24" s="3">
        <v>3924</v>
      </c>
      <c r="E24" s="10">
        <v>17</v>
      </c>
      <c r="F24" s="3"/>
      <c r="G24" s="3">
        <v>5</v>
      </c>
      <c r="H24" s="3">
        <v>5</v>
      </c>
      <c r="I24" s="3"/>
      <c r="J24" s="10">
        <f t="shared" si="0"/>
        <v>10</v>
      </c>
      <c r="K24" s="3"/>
      <c r="L24" s="10">
        <v>17</v>
      </c>
      <c r="M24" s="3">
        <f t="shared" ref="M24:P24" si="35">+F24/$J24</f>
        <v>0</v>
      </c>
      <c r="N24" s="3">
        <f t="shared" si="35"/>
        <v>0.5</v>
      </c>
      <c r="O24" s="3">
        <f t="shared" si="35"/>
        <v>0.5</v>
      </c>
      <c r="P24" s="3">
        <f t="shared" si="35"/>
        <v>0</v>
      </c>
      <c r="Q24" s="10">
        <f t="shared" si="9"/>
        <v>1</v>
      </c>
      <c r="R24" s="3">
        <f t="shared" si="1"/>
        <v>17.25</v>
      </c>
      <c r="S24" s="10">
        <v>17</v>
      </c>
      <c r="T24" s="3">
        <f t="shared" ref="T24:W24" si="36">+M24*$B27</f>
        <v>0</v>
      </c>
      <c r="U24" s="3">
        <f t="shared" si="36"/>
        <v>50581.5</v>
      </c>
      <c r="V24" s="3">
        <f t="shared" si="36"/>
        <v>50581.5</v>
      </c>
      <c r="W24" s="3">
        <f t="shared" si="36"/>
        <v>0</v>
      </c>
      <c r="X24" s="10">
        <f t="shared" si="4"/>
        <v>101163</v>
      </c>
    </row>
    <row r="25" spans="1:24" ht="14.25" customHeight="1" x14ac:dyDescent="0.2">
      <c r="A25" s="3">
        <v>16</v>
      </c>
      <c r="B25" s="3">
        <v>100060</v>
      </c>
      <c r="C25" s="3">
        <v>2568</v>
      </c>
      <c r="E25" s="10">
        <v>17.5</v>
      </c>
      <c r="F25" s="3"/>
      <c r="G25" s="3"/>
      <c r="H25" s="3">
        <v>10</v>
      </c>
      <c r="I25" s="3"/>
      <c r="J25" s="10">
        <f t="shared" si="0"/>
        <v>10</v>
      </c>
      <c r="K25" s="3"/>
      <c r="L25" s="10">
        <v>17.5</v>
      </c>
      <c r="M25" s="3">
        <f t="shared" ref="M25:P25" si="37">+F25/$J25</f>
        <v>0</v>
      </c>
      <c r="N25" s="3">
        <f t="shared" si="37"/>
        <v>0</v>
      </c>
      <c r="O25" s="3">
        <f t="shared" si="37"/>
        <v>1</v>
      </c>
      <c r="P25" s="3">
        <f t="shared" si="37"/>
        <v>0</v>
      </c>
      <c r="Q25" s="10">
        <f t="shared" si="9"/>
        <v>1</v>
      </c>
      <c r="R25" s="3">
        <f t="shared" si="1"/>
        <v>17.75</v>
      </c>
      <c r="S25" s="10">
        <v>17.5</v>
      </c>
      <c r="T25" s="3">
        <f t="shared" ref="T25:W25" si="38">+M25*$B28</f>
        <v>0</v>
      </c>
      <c r="U25" s="3">
        <f t="shared" si="38"/>
        <v>0</v>
      </c>
      <c r="V25" s="3">
        <f t="shared" si="38"/>
        <v>26977</v>
      </c>
      <c r="W25" s="3">
        <f t="shared" si="38"/>
        <v>0</v>
      </c>
      <c r="X25" s="10">
        <f t="shared" si="4"/>
        <v>26977</v>
      </c>
    </row>
    <row r="26" spans="1:24" ht="14.25" customHeight="1" x14ac:dyDescent="0.2">
      <c r="A26" s="3">
        <v>16.5</v>
      </c>
      <c r="B26" s="3">
        <v>118434</v>
      </c>
      <c r="C26" s="3">
        <v>3354</v>
      </c>
      <c r="E26" s="10">
        <v>18</v>
      </c>
      <c r="F26" s="3"/>
      <c r="G26" s="3"/>
      <c r="H26" s="3">
        <v>7</v>
      </c>
      <c r="I26" s="3">
        <v>1</v>
      </c>
      <c r="J26" s="10">
        <f t="shared" si="0"/>
        <v>7</v>
      </c>
      <c r="K26" s="3"/>
      <c r="L26" s="10">
        <v>18</v>
      </c>
      <c r="M26" s="3">
        <f t="shared" ref="M26:P26" si="39">+F26/$J26</f>
        <v>0</v>
      </c>
      <c r="N26" s="3">
        <f t="shared" si="39"/>
        <v>0</v>
      </c>
      <c r="O26" s="3">
        <f t="shared" si="39"/>
        <v>1</v>
      </c>
      <c r="P26" s="3">
        <f t="shared" si="39"/>
        <v>0.14285714285714285</v>
      </c>
      <c r="Q26" s="10">
        <f t="shared" si="9"/>
        <v>1</v>
      </c>
      <c r="R26" s="3">
        <v>18.25</v>
      </c>
      <c r="S26" s="10">
        <v>18</v>
      </c>
      <c r="T26" s="3">
        <f t="shared" ref="T26:W26" si="40">+M26*$B29</f>
        <v>0</v>
      </c>
      <c r="U26" s="3">
        <f t="shared" si="40"/>
        <v>0</v>
      </c>
      <c r="V26" s="3">
        <f t="shared" si="40"/>
        <v>15219</v>
      </c>
      <c r="W26" s="3">
        <f t="shared" si="40"/>
        <v>2174.1428571428569</v>
      </c>
      <c r="X26" s="10">
        <f t="shared" si="4"/>
        <v>15219</v>
      </c>
    </row>
    <row r="27" spans="1:24" ht="14.25" customHeight="1" x14ac:dyDescent="0.2">
      <c r="A27" s="3">
        <v>17</v>
      </c>
      <c r="B27" s="3">
        <v>101163</v>
      </c>
      <c r="C27" s="3">
        <v>3151</v>
      </c>
      <c r="E27" s="10">
        <v>18.5</v>
      </c>
      <c r="F27" s="3"/>
      <c r="G27" s="3"/>
      <c r="H27" s="3">
        <v>1</v>
      </c>
      <c r="I27" s="3"/>
      <c r="J27" s="10">
        <f t="shared" si="0"/>
        <v>1</v>
      </c>
      <c r="K27" s="3"/>
      <c r="L27" s="10">
        <v>18.5</v>
      </c>
      <c r="M27" s="3">
        <f t="shared" ref="M27:P27" si="41">+F27/$J27</f>
        <v>0</v>
      </c>
      <c r="N27" s="3">
        <f t="shared" si="41"/>
        <v>0</v>
      </c>
      <c r="O27" s="3">
        <f t="shared" si="41"/>
        <v>1</v>
      </c>
      <c r="P27" s="3">
        <f t="shared" si="41"/>
        <v>0</v>
      </c>
      <c r="Q27" s="10">
        <f t="shared" si="9"/>
        <v>1</v>
      </c>
      <c r="R27" s="3">
        <v>18.75</v>
      </c>
      <c r="S27" s="10">
        <v>18.5</v>
      </c>
      <c r="T27" s="3">
        <f t="shared" ref="T27:W27" si="42">+M27*$B30</f>
        <v>0</v>
      </c>
      <c r="U27" s="3">
        <f t="shared" si="42"/>
        <v>0</v>
      </c>
      <c r="V27" s="3">
        <f t="shared" si="42"/>
        <v>4127</v>
      </c>
      <c r="W27" s="3">
        <f t="shared" si="42"/>
        <v>0</v>
      </c>
      <c r="X27" s="10">
        <f t="shared" si="4"/>
        <v>4127</v>
      </c>
    </row>
    <row r="28" spans="1:24" ht="14.25" customHeight="1" x14ac:dyDescent="0.2">
      <c r="A28" s="3">
        <v>17.5</v>
      </c>
      <c r="B28" s="3">
        <v>26977</v>
      </c>
      <c r="C28" s="3">
        <v>921</v>
      </c>
      <c r="E28" s="12" t="s">
        <v>16</v>
      </c>
      <c r="F28" s="13"/>
      <c r="G28" s="14"/>
      <c r="H28" s="14"/>
      <c r="I28" s="14"/>
      <c r="J28" s="15">
        <f>SUM(J6:J25)</f>
        <v>158</v>
      </c>
      <c r="K28" s="3"/>
      <c r="L28" s="12"/>
      <c r="M28" s="14"/>
      <c r="N28" s="14"/>
      <c r="O28" s="14"/>
      <c r="P28" s="14"/>
      <c r="Q28" s="15"/>
      <c r="R28" s="3"/>
      <c r="S28" s="12" t="s">
        <v>16</v>
      </c>
      <c r="T28" s="13">
        <f t="shared" ref="T28:X28" si="43">SUM(T6:T27)</f>
        <v>2332055.7045454546</v>
      </c>
      <c r="U28" s="13">
        <f t="shared" si="43"/>
        <v>413034.53787878784</v>
      </c>
      <c r="V28" s="13">
        <f t="shared" si="43"/>
        <v>407164.75757575757</v>
      </c>
      <c r="W28" s="13">
        <f t="shared" si="43"/>
        <v>2174.1428571428569</v>
      </c>
      <c r="X28" s="13">
        <f t="shared" si="43"/>
        <v>3152255</v>
      </c>
    </row>
    <row r="29" spans="1:24" ht="14.25" customHeight="1" x14ac:dyDescent="0.2">
      <c r="A29" s="3">
        <v>18</v>
      </c>
      <c r="B29" s="3">
        <v>15219</v>
      </c>
      <c r="C29" s="3">
        <v>569</v>
      </c>
      <c r="E29" s="16"/>
      <c r="F29" s="1"/>
      <c r="G29" s="1"/>
      <c r="H29" s="1"/>
      <c r="I29" s="1"/>
      <c r="J29" s="1"/>
      <c r="K29" s="3"/>
      <c r="L29" s="16"/>
      <c r="M29" s="1"/>
      <c r="N29" s="1"/>
      <c r="O29" s="1"/>
      <c r="P29" s="1"/>
      <c r="Q29" s="1"/>
      <c r="R29" s="3"/>
      <c r="S29" s="16" t="s">
        <v>11</v>
      </c>
      <c r="T29" s="1">
        <f t="shared" ref="T29:X29" si="44">+T28/$X$28*100</f>
        <v>73.980553747886972</v>
      </c>
      <c r="U29" s="1">
        <f t="shared" si="44"/>
        <v>13.102827591003516</v>
      </c>
      <c r="V29" s="1">
        <f t="shared" si="44"/>
        <v>12.91661866110951</v>
      </c>
      <c r="W29" s="1">
        <f t="shared" si="44"/>
        <v>6.8971033661390235E-2</v>
      </c>
      <c r="X29" s="1">
        <f t="shared" si="44"/>
        <v>100</v>
      </c>
    </row>
    <row r="30" spans="1:24" ht="14.25" customHeight="1" x14ac:dyDescent="0.2">
      <c r="A30" s="3">
        <v>18.5</v>
      </c>
      <c r="B30" s="3">
        <v>4127</v>
      </c>
      <c r="C30" s="3">
        <v>169</v>
      </c>
      <c r="E30" s="16"/>
      <c r="F30" s="1"/>
      <c r="G30" s="1"/>
      <c r="H30" s="1"/>
      <c r="I30" s="1"/>
      <c r="J30" s="1"/>
      <c r="K30" s="3"/>
      <c r="L30" s="16"/>
      <c r="M30" s="1"/>
      <c r="N30" s="1"/>
      <c r="O30" s="1"/>
      <c r="P30" s="1"/>
      <c r="Q30" s="1"/>
      <c r="R30" s="3"/>
      <c r="S30" s="16" t="s">
        <v>17</v>
      </c>
      <c r="T30" s="17">
        <f t="shared" ref="T30:X30" si="45">SUMPRODUCT(T6:T27,$R$6:$R$27)/T$28</f>
        <v>13.067286189493505</v>
      </c>
      <c r="U30" s="17">
        <f t="shared" si="45"/>
        <v>15.759047559472016</v>
      </c>
      <c r="V30" s="17">
        <f t="shared" si="45"/>
        <v>16.159828178407714</v>
      </c>
      <c r="W30" s="17">
        <f t="shared" si="45"/>
        <v>18.25</v>
      </c>
      <c r="X30" s="17">
        <f t="shared" si="45"/>
        <v>13.819434896605763</v>
      </c>
    </row>
    <row r="31" spans="1:24" ht="14.25" customHeight="1" x14ac:dyDescent="0.2">
      <c r="A31" s="3">
        <v>19</v>
      </c>
      <c r="B31" s="3">
        <v>0</v>
      </c>
      <c r="C31" s="3">
        <v>0</v>
      </c>
      <c r="E31" s="16"/>
      <c r="F31" s="1"/>
      <c r="G31" s="1"/>
      <c r="H31" s="1"/>
      <c r="I31" s="1"/>
      <c r="J31" s="1"/>
      <c r="K31" s="3"/>
      <c r="L31" s="16"/>
      <c r="M31" s="1"/>
      <c r="N31" s="1"/>
      <c r="O31" s="1"/>
      <c r="P31" s="1"/>
      <c r="Q31" s="1"/>
      <c r="R31" s="3"/>
      <c r="S31" s="16"/>
      <c r="T31" s="1"/>
      <c r="U31" s="1"/>
      <c r="V31" s="1"/>
      <c r="W31" s="1"/>
      <c r="X31" s="1"/>
    </row>
    <row r="32" spans="1:24" ht="14.25" customHeight="1" x14ac:dyDescent="0.2">
      <c r="A32" s="3">
        <v>19.5</v>
      </c>
      <c r="B32" s="3">
        <v>0</v>
      </c>
      <c r="C32" s="3">
        <v>0</v>
      </c>
      <c r="E32" s="16"/>
      <c r="F32" s="1"/>
      <c r="G32" s="1"/>
      <c r="H32" s="1"/>
      <c r="I32" s="1"/>
      <c r="J32" s="1"/>
      <c r="K32" s="3"/>
      <c r="L32" s="16"/>
      <c r="M32" s="1"/>
      <c r="N32" s="1"/>
      <c r="O32" s="1"/>
      <c r="P32" s="1"/>
      <c r="Q32" s="1"/>
      <c r="R32" s="3"/>
      <c r="S32" s="16"/>
      <c r="T32" s="1"/>
      <c r="U32" s="1"/>
      <c r="V32" s="1"/>
      <c r="W32" s="1"/>
      <c r="X32" s="1"/>
    </row>
    <row r="33" spans="1:24" ht="14.25" customHeight="1" x14ac:dyDescent="0.2">
      <c r="A33" s="3">
        <v>20</v>
      </c>
      <c r="B33" s="3">
        <v>0</v>
      </c>
      <c r="C33" s="3"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4.25" customHeight="1" x14ac:dyDescent="0.2">
      <c r="A34" s="3">
        <v>20.5</v>
      </c>
      <c r="B34" s="3">
        <v>0</v>
      </c>
      <c r="C34" s="3">
        <v>0</v>
      </c>
      <c r="E34" s="1" t="s">
        <v>3</v>
      </c>
      <c r="F34" s="1" t="s">
        <v>4</v>
      </c>
      <c r="G34" s="3"/>
      <c r="H34" s="3"/>
      <c r="I34" s="3"/>
      <c r="J34" s="3"/>
      <c r="K34" s="3"/>
      <c r="L34" s="1" t="s">
        <v>3</v>
      </c>
      <c r="M34" s="1" t="s">
        <v>4</v>
      </c>
      <c r="N34" s="3"/>
      <c r="O34" s="3"/>
      <c r="P34" s="3"/>
      <c r="Q34" s="3"/>
      <c r="R34" s="3"/>
      <c r="S34" s="1" t="s">
        <v>3</v>
      </c>
      <c r="T34" s="1" t="s">
        <v>4</v>
      </c>
      <c r="U34" s="3"/>
      <c r="V34" s="3"/>
      <c r="W34" s="3"/>
      <c r="X34" s="3"/>
    </row>
    <row r="35" spans="1:24" ht="14.25" customHeight="1" x14ac:dyDescent="0.2">
      <c r="A35" s="3">
        <v>21</v>
      </c>
      <c r="B35" s="3">
        <v>0</v>
      </c>
      <c r="C35" s="3">
        <v>0</v>
      </c>
      <c r="E35" s="1" t="s">
        <v>8</v>
      </c>
      <c r="F35" s="1" t="s">
        <v>9</v>
      </c>
      <c r="G35" s="3"/>
      <c r="H35" s="3"/>
      <c r="I35" s="3"/>
      <c r="J35" s="3"/>
      <c r="K35" s="3"/>
      <c r="L35" s="1" t="s">
        <v>8</v>
      </c>
      <c r="M35" s="1" t="s">
        <v>9</v>
      </c>
      <c r="N35" s="3"/>
      <c r="O35" s="3"/>
      <c r="P35" s="3"/>
      <c r="Q35" s="3"/>
      <c r="R35" s="3"/>
      <c r="S35" s="1" t="s">
        <v>8</v>
      </c>
      <c r="T35" s="1" t="s">
        <v>9</v>
      </c>
      <c r="U35" s="3"/>
      <c r="V35" s="3"/>
      <c r="W35" s="3"/>
      <c r="X35" s="3"/>
    </row>
    <row r="36" spans="1:24" ht="14.25" customHeight="1" x14ac:dyDescent="0.2">
      <c r="A36" s="3">
        <v>21.5</v>
      </c>
      <c r="B36" s="3">
        <v>0</v>
      </c>
      <c r="C36" s="3">
        <v>0</v>
      </c>
      <c r="E36" s="1" t="s">
        <v>18</v>
      </c>
      <c r="F36" s="1"/>
      <c r="G36" s="1"/>
      <c r="H36" s="1"/>
      <c r="I36" s="1"/>
      <c r="J36" s="1"/>
      <c r="K36" s="1"/>
      <c r="L36" s="1" t="s">
        <v>11</v>
      </c>
      <c r="M36" s="1"/>
      <c r="N36" s="1"/>
      <c r="O36" s="1"/>
      <c r="P36" s="1"/>
      <c r="Q36" s="1"/>
      <c r="R36" s="1"/>
      <c r="S36" s="1" t="s">
        <v>19</v>
      </c>
      <c r="T36" s="1" t="s">
        <v>20</v>
      </c>
      <c r="U36" s="3"/>
      <c r="V36" s="3"/>
      <c r="W36" s="3"/>
      <c r="X36" s="3"/>
    </row>
    <row r="37" spans="1:24" ht="14.25" customHeight="1" x14ac:dyDescent="0.2">
      <c r="A37" s="3">
        <v>22</v>
      </c>
      <c r="B37" s="3">
        <v>0</v>
      </c>
      <c r="C37" s="3">
        <v>0</v>
      </c>
      <c r="E37" s="84" t="s">
        <v>14</v>
      </c>
      <c r="F37" s="81" t="s">
        <v>15</v>
      </c>
      <c r="G37" s="82"/>
      <c r="H37" s="82"/>
      <c r="I37" s="83"/>
      <c r="J37" s="84" t="s">
        <v>16</v>
      </c>
      <c r="K37" s="3"/>
      <c r="L37" s="84" t="s">
        <v>14</v>
      </c>
      <c r="M37" s="81" t="s">
        <v>15</v>
      </c>
      <c r="N37" s="82"/>
      <c r="O37" s="82"/>
      <c r="P37" s="83"/>
      <c r="Q37" s="84" t="s">
        <v>16</v>
      </c>
      <c r="R37" s="3"/>
      <c r="S37" s="84" t="s">
        <v>14</v>
      </c>
      <c r="T37" s="81" t="s">
        <v>15</v>
      </c>
      <c r="U37" s="82"/>
      <c r="V37" s="82"/>
      <c r="W37" s="83"/>
      <c r="X37" s="84" t="s">
        <v>16</v>
      </c>
    </row>
    <row r="38" spans="1:24" ht="14.25" customHeight="1" x14ac:dyDescent="0.2">
      <c r="A38" s="3">
        <v>22.5</v>
      </c>
      <c r="B38" s="3">
        <v>0</v>
      </c>
      <c r="C38" s="3">
        <v>0</v>
      </c>
      <c r="E38" s="85"/>
      <c r="F38" s="9">
        <v>1</v>
      </c>
      <c r="G38" s="9">
        <v>2</v>
      </c>
      <c r="H38" s="9">
        <v>3</v>
      </c>
      <c r="I38" s="9">
        <v>4</v>
      </c>
      <c r="J38" s="85"/>
      <c r="K38" s="3"/>
      <c r="L38" s="85"/>
      <c r="M38" s="9">
        <v>1</v>
      </c>
      <c r="N38" s="9">
        <v>2</v>
      </c>
      <c r="O38" s="9">
        <v>3</v>
      </c>
      <c r="P38" s="9">
        <v>4</v>
      </c>
      <c r="Q38" s="85"/>
      <c r="R38" s="3"/>
      <c r="S38" s="85"/>
      <c r="T38" s="9">
        <v>1</v>
      </c>
      <c r="U38" s="9">
        <v>2</v>
      </c>
      <c r="V38" s="9">
        <v>3</v>
      </c>
      <c r="W38" s="9">
        <v>4</v>
      </c>
      <c r="X38" s="85"/>
    </row>
    <row r="39" spans="1:24" ht="14.25" customHeight="1" x14ac:dyDescent="0.2">
      <c r="A39" s="3">
        <v>23</v>
      </c>
      <c r="B39" s="3">
        <v>0</v>
      </c>
      <c r="C39" s="3">
        <v>0</v>
      </c>
      <c r="E39" s="10">
        <v>8</v>
      </c>
      <c r="F39" s="3"/>
      <c r="G39" s="3"/>
      <c r="H39" s="3"/>
      <c r="I39" s="3"/>
      <c r="J39" s="10">
        <f t="shared" ref="J39:J60" si="46">SUM(F39:H39)</f>
        <v>0</v>
      </c>
      <c r="K39" s="3"/>
      <c r="L39" s="10">
        <v>8</v>
      </c>
      <c r="M39" s="3"/>
      <c r="N39" s="3"/>
      <c r="O39" s="3"/>
      <c r="P39" s="3"/>
      <c r="Q39" s="10">
        <f t="shared" ref="Q39:Q60" si="47">SUM(M39:O39)</f>
        <v>0</v>
      </c>
      <c r="R39" s="3">
        <f t="shared" ref="R39:R58" si="48">+S39+0.25</f>
        <v>8.25</v>
      </c>
      <c r="S39" s="10">
        <v>8</v>
      </c>
      <c r="T39" s="3">
        <f t="shared" ref="T39:W39" si="49">+M39*$C9</f>
        <v>0</v>
      </c>
      <c r="U39" s="3">
        <f t="shared" si="49"/>
        <v>0</v>
      </c>
      <c r="V39" s="3">
        <f t="shared" si="49"/>
        <v>0</v>
      </c>
      <c r="W39" s="3">
        <f t="shared" si="49"/>
        <v>0</v>
      </c>
      <c r="X39" s="10"/>
    </row>
    <row r="40" spans="1:24" ht="14.25" customHeight="1" x14ac:dyDescent="0.2">
      <c r="A40" s="3">
        <v>23.5</v>
      </c>
      <c r="B40" s="3">
        <v>0</v>
      </c>
      <c r="C40" s="3">
        <v>0</v>
      </c>
      <c r="E40" s="10">
        <v>8.5</v>
      </c>
      <c r="F40" s="11"/>
      <c r="G40" s="3"/>
      <c r="H40" s="3"/>
      <c r="I40" s="3"/>
      <c r="J40" s="10">
        <f t="shared" si="46"/>
        <v>0</v>
      </c>
      <c r="K40" s="3"/>
      <c r="L40" s="10">
        <v>8.5</v>
      </c>
      <c r="M40" s="3"/>
      <c r="N40" s="3"/>
      <c r="O40" s="3"/>
      <c r="P40" s="3"/>
      <c r="Q40" s="10">
        <f t="shared" si="47"/>
        <v>0</v>
      </c>
      <c r="R40" s="3">
        <f t="shared" si="48"/>
        <v>8.75</v>
      </c>
      <c r="S40" s="10">
        <v>8.5</v>
      </c>
      <c r="T40" s="3">
        <f t="shared" ref="T40:W40" si="50">+M40*$C10</f>
        <v>0</v>
      </c>
      <c r="U40" s="3">
        <f t="shared" si="50"/>
        <v>0</v>
      </c>
      <c r="V40" s="3">
        <f t="shared" si="50"/>
        <v>0</v>
      </c>
      <c r="W40" s="3">
        <f t="shared" si="50"/>
        <v>0</v>
      </c>
      <c r="X40" s="10">
        <f t="shared" ref="X40:X60" si="51">SUM(T40:V40)</f>
        <v>0</v>
      </c>
    </row>
    <row r="41" spans="1:24" ht="14.25" customHeight="1" x14ac:dyDescent="0.2">
      <c r="A41" s="3">
        <v>24</v>
      </c>
      <c r="B41" s="3">
        <v>0</v>
      </c>
      <c r="C41" s="3">
        <v>0</v>
      </c>
      <c r="E41" s="10">
        <v>9</v>
      </c>
      <c r="F41" s="11"/>
      <c r="G41" s="3"/>
      <c r="H41" s="3"/>
      <c r="I41" s="3"/>
      <c r="J41" s="10">
        <f t="shared" si="46"/>
        <v>0</v>
      </c>
      <c r="K41" s="3"/>
      <c r="L41" s="10">
        <v>9</v>
      </c>
      <c r="M41" s="3"/>
      <c r="N41" s="3"/>
      <c r="O41" s="3"/>
      <c r="P41" s="3"/>
      <c r="Q41" s="10">
        <f t="shared" si="47"/>
        <v>0</v>
      </c>
      <c r="R41" s="3">
        <f t="shared" si="48"/>
        <v>9.25</v>
      </c>
      <c r="S41" s="10">
        <v>9</v>
      </c>
      <c r="T41" s="3">
        <f t="shared" ref="T41:W41" si="52">+M41*$C11</f>
        <v>0</v>
      </c>
      <c r="U41" s="3">
        <f t="shared" si="52"/>
        <v>0</v>
      </c>
      <c r="V41" s="3">
        <f t="shared" si="52"/>
        <v>0</v>
      </c>
      <c r="W41" s="3">
        <f t="shared" si="52"/>
        <v>0</v>
      </c>
      <c r="X41" s="10">
        <f t="shared" si="51"/>
        <v>0</v>
      </c>
    </row>
    <row r="42" spans="1:24" ht="14.25" customHeight="1" x14ac:dyDescent="0.2">
      <c r="A42" s="3">
        <v>24.5</v>
      </c>
      <c r="B42" s="3">
        <v>0</v>
      </c>
      <c r="C42" s="3">
        <v>0</v>
      </c>
      <c r="E42" s="10">
        <v>9.5</v>
      </c>
      <c r="F42" s="3"/>
      <c r="G42" s="3"/>
      <c r="H42" s="3"/>
      <c r="I42" s="3"/>
      <c r="J42" s="10">
        <f t="shared" si="46"/>
        <v>0</v>
      </c>
      <c r="K42" s="3"/>
      <c r="L42" s="10">
        <v>9.5</v>
      </c>
      <c r="M42" s="3"/>
      <c r="N42" s="3"/>
      <c r="O42" s="3"/>
      <c r="P42" s="3"/>
      <c r="Q42" s="10">
        <f t="shared" si="47"/>
        <v>0</v>
      </c>
      <c r="R42" s="3">
        <f t="shared" si="48"/>
        <v>9.75</v>
      </c>
      <c r="S42" s="10">
        <v>9.5</v>
      </c>
      <c r="T42" s="3">
        <f t="shared" ref="T42:W42" si="53">+M42*$C12</f>
        <v>0</v>
      </c>
      <c r="U42" s="3">
        <f t="shared" si="53"/>
        <v>0</v>
      </c>
      <c r="V42" s="3">
        <f t="shared" si="53"/>
        <v>0</v>
      </c>
      <c r="W42" s="3">
        <f t="shared" si="53"/>
        <v>0</v>
      </c>
      <c r="X42" s="10">
        <f t="shared" si="51"/>
        <v>0</v>
      </c>
    </row>
    <row r="43" spans="1:24" ht="14.25" customHeight="1" x14ac:dyDescent="0.2">
      <c r="A43" s="3">
        <v>25</v>
      </c>
      <c r="B43" s="3">
        <v>0</v>
      </c>
      <c r="C43" s="3">
        <v>0</v>
      </c>
      <c r="E43" s="10">
        <v>10</v>
      </c>
      <c r="F43" s="3"/>
      <c r="G43" s="3"/>
      <c r="H43" s="3"/>
      <c r="I43" s="3"/>
      <c r="J43" s="10">
        <f t="shared" si="46"/>
        <v>0</v>
      </c>
      <c r="K43" s="3"/>
      <c r="L43" s="10">
        <v>10</v>
      </c>
      <c r="M43" s="3"/>
      <c r="N43" s="3"/>
      <c r="O43" s="3"/>
      <c r="P43" s="3"/>
      <c r="Q43" s="10">
        <f t="shared" si="47"/>
        <v>0</v>
      </c>
      <c r="R43" s="3">
        <f t="shared" si="48"/>
        <v>10.25</v>
      </c>
      <c r="S43" s="10">
        <v>10</v>
      </c>
      <c r="T43" s="3">
        <f t="shared" ref="T43:W43" si="54">+M43*$C13</f>
        <v>0</v>
      </c>
      <c r="U43" s="3">
        <f t="shared" si="54"/>
        <v>0</v>
      </c>
      <c r="V43" s="3">
        <f t="shared" si="54"/>
        <v>0</v>
      </c>
      <c r="W43" s="3">
        <f t="shared" si="54"/>
        <v>0</v>
      </c>
      <c r="X43" s="10">
        <f t="shared" si="51"/>
        <v>0</v>
      </c>
    </row>
    <row r="44" spans="1:24" ht="14.25" customHeight="1" x14ac:dyDescent="0.2">
      <c r="A44" s="3">
        <v>25.5</v>
      </c>
      <c r="B44" s="3">
        <v>0</v>
      </c>
      <c r="C44" s="3">
        <v>0</v>
      </c>
      <c r="E44" s="10">
        <v>10.5</v>
      </c>
      <c r="F44" s="3">
        <v>3</v>
      </c>
      <c r="G44" s="3"/>
      <c r="H44" s="3"/>
      <c r="I44" s="3"/>
      <c r="J44" s="10">
        <f t="shared" si="46"/>
        <v>3</v>
      </c>
      <c r="K44" s="3"/>
      <c r="L44" s="10">
        <v>10.5</v>
      </c>
      <c r="M44" s="3">
        <f t="shared" ref="M44:P44" si="55">+F44/$J44</f>
        <v>1</v>
      </c>
      <c r="N44" s="3">
        <f t="shared" si="55"/>
        <v>0</v>
      </c>
      <c r="O44" s="3">
        <f t="shared" si="55"/>
        <v>0</v>
      </c>
      <c r="P44" s="3">
        <f t="shared" si="55"/>
        <v>0</v>
      </c>
      <c r="Q44" s="10">
        <f t="shared" si="47"/>
        <v>1</v>
      </c>
      <c r="R44" s="3">
        <f t="shared" si="48"/>
        <v>10.75</v>
      </c>
      <c r="S44" s="10">
        <v>10.5</v>
      </c>
      <c r="T44" s="3">
        <f t="shared" ref="T44:W44" si="56">+M44*$C14</f>
        <v>13</v>
      </c>
      <c r="U44" s="3">
        <f t="shared" si="56"/>
        <v>0</v>
      </c>
      <c r="V44" s="3">
        <f t="shared" si="56"/>
        <v>0</v>
      </c>
      <c r="W44" s="3">
        <f t="shared" si="56"/>
        <v>0</v>
      </c>
      <c r="X44" s="10">
        <f t="shared" si="51"/>
        <v>13</v>
      </c>
    </row>
    <row r="45" spans="1:24" ht="14.25" customHeight="1" x14ac:dyDescent="0.2">
      <c r="A45" s="3"/>
      <c r="B45" s="3">
        <f t="shared" ref="B45:C45" si="57">SUM(B3:B44)</f>
        <v>3152255</v>
      </c>
      <c r="C45" s="3">
        <f t="shared" si="57"/>
        <v>50282</v>
      </c>
      <c r="E45" s="10">
        <v>11</v>
      </c>
      <c r="F45" s="3">
        <v>12</v>
      </c>
      <c r="G45" s="3"/>
      <c r="H45" s="3"/>
      <c r="I45" s="3"/>
      <c r="J45" s="10">
        <f t="shared" si="46"/>
        <v>12</v>
      </c>
      <c r="K45" s="3"/>
      <c r="L45" s="10">
        <v>11</v>
      </c>
      <c r="M45" s="3">
        <f t="shared" ref="M45:P45" si="58">+F45/$J45</f>
        <v>1</v>
      </c>
      <c r="N45" s="3">
        <f t="shared" si="58"/>
        <v>0</v>
      </c>
      <c r="O45" s="3">
        <f t="shared" si="58"/>
        <v>0</v>
      </c>
      <c r="P45" s="3">
        <f t="shared" si="58"/>
        <v>0</v>
      </c>
      <c r="Q45" s="10">
        <f t="shared" si="47"/>
        <v>1</v>
      </c>
      <c r="R45" s="3">
        <f t="shared" si="48"/>
        <v>11.25</v>
      </c>
      <c r="S45" s="10">
        <v>11</v>
      </c>
      <c r="T45" s="3">
        <f t="shared" ref="T45:W45" si="59">+M45*$C15</f>
        <v>342</v>
      </c>
      <c r="U45" s="3">
        <f t="shared" si="59"/>
        <v>0</v>
      </c>
      <c r="V45" s="3">
        <f t="shared" si="59"/>
        <v>0</v>
      </c>
      <c r="W45" s="3">
        <f t="shared" si="59"/>
        <v>0</v>
      </c>
      <c r="X45" s="10">
        <f t="shared" si="51"/>
        <v>342</v>
      </c>
    </row>
    <row r="46" spans="1:24" ht="14.25" customHeight="1" x14ac:dyDescent="0.2">
      <c r="A46" s="3"/>
      <c r="B46" s="3"/>
      <c r="C46" s="3"/>
      <c r="E46" s="10">
        <v>11.5</v>
      </c>
      <c r="F46" s="3">
        <v>12</v>
      </c>
      <c r="G46" s="3"/>
      <c r="H46" s="3"/>
      <c r="I46" s="3"/>
      <c r="J46" s="10">
        <f t="shared" si="46"/>
        <v>12</v>
      </c>
      <c r="K46" s="3"/>
      <c r="L46" s="10">
        <v>11.5</v>
      </c>
      <c r="M46" s="3">
        <f t="shared" ref="M46:P46" si="60">+F46/$J46</f>
        <v>1</v>
      </c>
      <c r="N46" s="3">
        <f t="shared" si="60"/>
        <v>0</v>
      </c>
      <c r="O46" s="3">
        <f t="shared" si="60"/>
        <v>0</v>
      </c>
      <c r="P46" s="3">
        <f t="shared" si="60"/>
        <v>0</v>
      </c>
      <c r="Q46" s="10">
        <f t="shared" si="47"/>
        <v>1</v>
      </c>
      <c r="R46" s="3">
        <f t="shared" si="48"/>
        <v>11.75</v>
      </c>
      <c r="S46" s="10">
        <v>11.5</v>
      </c>
      <c r="T46" s="3">
        <f t="shared" ref="T46:W46" si="61">+M46*$C16</f>
        <v>2848</v>
      </c>
      <c r="U46" s="3">
        <f t="shared" si="61"/>
        <v>0</v>
      </c>
      <c r="V46" s="3">
        <f t="shared" si="61"/>
        <v>0</v>
      </c>
      <c r="W46" s="3">
        <f t="shared" si="61"/>
        <v>0</v>
      </c>
      <c r="X46" s="10">
        <f t="shared" si="51"/>
        <v>2848</v>
      </c>
    </row>
    <row r="47" spans="1:24" ht="14.25" customHeight="1" x14ac:dyDescent="0.2">
      <c r="A47" s="18" t="s">
        <v>21</v>
      </c>
      <c r="B47" s="19">
        <f>0.25+SUMPRODUCT(A3:A44,B3:B44)/B45</f>
        <v>13.819434896605763</v>
      </c>
      <c r="C47" s="3"/>
      <c r="E47" s="10">
        <v>12</v>
      </c>
      <c r="F47" s="3">
        <v>12</v>
      </c>
      <c r="G47" s="3"/>
      <c r="H47" s="3"/>
      <c r="I47" s="3"/>
      <c r="J47" s="10">
        <f t="shared" si="46"/>
        <v>12</v>
      </c>
      <c r="K47" s="3"/>
      <c r="L47" s="10">
        <v>12</v>
      </c>
      <c r="M47" s="3">
        <f t="shared" ref="M47:P47" si="62">+F47/$J47</f>
        <v>1</v>
      </c>
      <c r="N47" s="3">
        <f t="shared" si="62"/>
        <v>0</v>
      </c>
      <c r="O47" s="3">
        <f t="shared" si="62"/>
        <v>0</v>
      </c>
      <c r="P47" s="3">
        <f t="shared" si="62"/>
        <v>0</v>
      </c>
      <c r="Q47" s="10">
        <f t="shared" si="47"/>
        <v>1</v>
      </c>
      <c r="R47" s="3">
        <f t="shared" si="48"/>
        <v>12.25</v>
      </c>
      <c r="S47" s="10">
        <v>12</v>
      </c>
      <c r="T47" s="3">
        <f t="shared" ref="T47:W47" si="63">+M47*$C17</f>
        <v>4946</v>
      </c>
      <c r="U47" s="3">
        <f t="shared" si="63"/>
        <v>0</v>
      </c>
      <c r="V47" s="3">
        <f t="shared" si="63"/>
        <v>0</v>
      </c>
      <c r="W47" s="3">
        <f t="shared" si="63"/>
        <v>0</v>
      </c>
      <c r="X47" s="10">
        <f t="shared" si="51"/>
        <v>4946</v>
      </c>
    </row>
    <row r="48" spans="1:24" ht="14.25" customHeight="1" x14ac:dyDescent="0.2">
      <c r="A48" s="20"/>
      <c r="B48" s="21"/>
      <c r="C48" s="3"/>
      <c r="E48" s="10">
        <v>12.5</v>
      </c>
      <c r="F48" s="3">
        <v>12</v>
      </c>
      <c r="G48" s="3"/>
      <c r="H48" s="3"/>
      <c r="I48" s="3"/>
      <c r="J48" s="10">
        <f t="shared" si="46"/>
        <v>12</v>
      </c>
      <c r="K48" s="3"/>
      <c r="L48" s="10">
        <v>12.5</v>
      </c>
      <c r="M48" s="3">
        <f t="shared" ref="M48:P48" si="64">+F48/$J48</f>
        <v>1</v>
      </c>
      <c r="N48" s="3">
        <f t="shared" si="64"/>
        <v>0</v>
      </c>
      <c r="O48" s="3">
        <f t="shared" si="64"/>
        <v>0</v>
      </c>
      <c r="P48" s="3">
        <f t="shared" si="64"/>
        <v>0</v>
      </c>
      <c r="Q48" s="10">
        <f t="shared" si="47"/>
        <v>1</v>
      </c>
      <c r="R48" s="3">
        <f t="shared" si="48"/>
        <v>12.75</v>
      </c>
      <c r="S48" s="10">
        <v>12.5</v>
      </c>
      <c r="T48" s="3">
        <f t="shared" ref="T48:W48" si="65">+M48*$C18</f>
        <v>4154</v>
      </c>
      <c r="U48" s="3">
        <f t="shared" si="65"/>
        <v>0</v>
      </c>
      <c r="V48" s="3">
        <f t="shared" si="65"/>
        <v>0</v>
      </c>
      <c r="W48" s="3">
        <f t="shared" si="65"/>
        <v>0</v>
      </c>
      <c r="X48" s="10">
        <f t="shared" si="51"/>
        <v>4154</v>
      </c>
    </row>
    <row r="49" spans="1:24" ht="14.25" customHeight="1" x14ac:dyDescent="0.2">
      <c r="A49" s="3"/>
      <c r="B49" s="3"/>
      <c r="C49" s="3"/>
      <c r="E49" s="10">
        <v>13</v>
      </c>
      <c r="F49" s="3">
        <v>11</v>
      </c>
      <c r="G49" s="3"/>
      <c r="H49" s="3"/>
      <c r="I49" s="3"/>
      <c r="J49" s="10">
        <f t="shared" si="46"/>
        <v>11</v>
      </c>
      <c r="K49" s="3"/>
      <c r="L49" s="10">
        <v>13</v>
      </c>
      <c r="M49" s="3">
        <f t="shared" ref="M49:P49" si="66">+F49/$J49</f>
        <v>1</v>
      </c>
      <c r="N49" s="3">
        <f t="shared" si="66"/>
        <v>0</v>
      </c>
      <c r="O49" s="3">
        <f t="shared" si="66"/>
        <v>0</v>
      </c>
      <c r="P49" s="3">
        <f t="shared" si="66"/>
        <v>0</v>
      </c>
      <c r="Q49" s="10">
        <f t="shared" si="47"/>
        <v>1</v>
      </c>
      <c r="R49" s="3">
        <f t="shared" si="48"/>
        <v>13.25</v>
      </c>
      <c r="S49" s="10">
        <v>13</v>
      </c>
      <c r="T49" s="3">
        <f t="shared" ref="T49:W49" si="67">+M49*$C19</f>
        <v>4788</v>
      </c>
      <c r="U49" s="3">
        <f t="shared" si="67"/>
        <v>0</v>
      </c>
      <c r="V49" s="3">
        <f t="shared" si="67"/>
        <v>0</v>
      </c>
      <c r="W49" s="3">
        <f t="shared" si="67"/>
        <v>0</v>
      </c>
      <c r="X49" s="10">
        <f t="shared" si="51"/>
        <v>4788</v>
      </c>
    </row>
    <row r="50" spans="1:24" ht="14.25" customHeight="1" x14ac:dyDescent="0.2">
      <c r="A50" s="3"/>
      <c r="B50" s="3"/>
      <c r="C50" s="3"/>
      <c r="E50" s="10">
        <v>13.5</v>
      </c>
      <c r="F50" s="3">
        <v>10</v>
      </c>
      <c r="G50" s="3"/>
      <c r="H50" s="3"/>
      <c r="I50" s="3"/>
      <c r="J50" s="10">
        <f t="shared" si="46"/>
        <v>10</v>
      </c>
      <c r="K50" s="3"/>
      <c r="L50" s="10">
        <v>13.5</v>
      </c>
      <c r="M50" s="3">
        <f t="shared" ref="M50:P50" si="68">+F50/$J50</f>
        <v>1</v>
      </c>
      <c r="N50" s="3">
        <f t="shared" si="68"/>
        <v>0</v>
      </c>
      <c r="O50" s="3">
        <f t="shared" si="68"/>
        <v>0</v>
      </c>
      <c r="P50" s="3">
        <f t="shared" si="68"/>
        <v>0</v>
      </c>
      <c r="Q50" s="10">
        <f t="shared" si="47"/>
        <v>1</v>
      </c>
      <c r="R50" s="3">
        <f t="shared" si="48"/>
        <v>13.75</v>
      </c>
      <c r="S50" s="10">
        <v>13.5</v>
      </c>
      <c r="T50" s="3">
        <f t="shared" ref="T50:W50" si="69">+M50*$C20</f>
        <v>4280</v>
      </c>
      <c r="U50" s="3">
        <f t="shared" si="69"/>
        <v>0</v>
      </c>
      <c r="V50" s="3">
        <f t="shared" si="69"/>
        <v>0</v>
      </c>
      <c r="W50" s="3">
        <f t="shared" si="69"/>
        <v>0</v>
      </c>
      <c r="X50" s="10">
        <f t="shared" si="51"/>
        <v>4280</v>
      </c>
    </row>
    <row r="51" spans="1:24" ht="14.25" customHeight="1" x14ac:dyDescent="0.2">
      <c r="A51" s="3"/>
      <c r="B51" s="3"/>
      <c r="C51" s="3"/>
      <c r="E51" s="10">
        <v>14</v>
      </c>
      <c r="F51" s="3">
        <v>12</v>
      </c>
      <c r="G51" s="3"/>
      <c r="H51" s="3"/>
      <c r="I51" s="3"/>
      <c r="J51" s="10">
        <f t="shared" si="46"/>
        <v>12</v>
      </c>
      <c r="K51" s="3"/>
      <c r="L51" s="10">
        <v>14</v>
      </c>
      <c r="M51" s="3">
        <f t="shared" ref="M51:P51" si="70">+F51/$J51</f>
        <v>1</v>
      </c>
      <c r="N51" s="3">
        <f t="shared" si="70"/>
        <v>0</v>
      </c>
      <c r="O51" s="3">
        <f t="shared" si="70"/>
        <v>0</v>
      </c>
      <c r="P51" s="3">
        <f t="shared" si="70"/>
        <v>0</v>
      </c>
      <c r="Q51" s="10">
        <f t="shared" si="47"/>
        <v>1</v>
      </c>
      <c r="R51" s="3">
        <f t="shared" si="48"/>
        <v>14.25</v>
      </c>
      <c r="S51" s="10">
        <v>14</v>
      </c>
      <c r="T51" s="3">
        <f t="shared" ref="T51:W51" si="71">+M51*$C21</f>
        <v>4853</v>
      </c>
      <c r="U51" s="3">
        <f t="shared" si="71"/>
        <v>0</v>
      </c>
      <c r="V51" s="3">
        <f t="shared" si="71"/>
        <v>0</v>
      </c>
      <c r="W51" s="3">
        <f t="shared" si="71"/>
        <v>0</v>
      </c>
      <c r="X51" s="10">
        <f t="shared" si="51"/>
        <v>4853</v>
      </c>
    </row>
    <row r="52" spans="1:24" ht="14.25" customHeight="1" x14ac:dyDescent="0.2">
      <c r="A52" s="3"/>
      <c r="B52" s="3"/>
      <c r="C52" s="3"/>
      <c r="E52" s="10">
        <v>14.5</v>
      </c>
      <c r="F52" s="3">
        <v>5</v>
      </c>
      <c r="G52" s="3">
        <v>3</v>
      </c>
      <c r="H52" s="3">
        <v>4</v>
      </c>
      <c r="I52" s="3"/>
      <c r="J52" s="10">
        <f t="shared" si="46"/>
        <v>12</v>
      </c>
      <c r="K52" s="3"/>
      <c r="L52" s="10">
        <v>14.5</v>
      </c>
      <c r="M52" s="3">
        <f t="shared" ref="M52:P52" si="72">+F52/$J52</f>
        <v>0.41666666666666669</v>
      </c>
      <c r="N52" s="3">
        <f t="shared" si="72"/>
        <v>0.25</v>
      </c>
      <c r="O52" s="3">
        <f t="shared" si="72"/>
        <v>0.33333333333333331</v>
      </c>
      <c r="P52" s="3">
        <f t="shared" si="72"/>
        <v>0</v>
      </c>
      <c r="Q52" s="10">
        <f t="shared" si="47"/>
        <v>1</v>
      </c>
      <c r="R52" s="3">
        <f t="shared" si="48"/>
        <v>14.75</v>
      </c>
      <c r="S52" s="10">
        <v>14.5</v>
      </c>
      <c r="T52" s="3">
        <f t="shared" ref="T52:W52" si="73">+M52*$C22</f>
        <v>1851.6666666666667</v>
      </c>
      <c r="U52" s="3">
        <f t="shared" si="73"/>
        <v>1111</v>
      </c>
      <c r="V52" s="3">
        <f t="shared" si="73"/>
        <v>1481.3333333333333</v>
      </c>
      <c r="W52" s="3">
        <f t="shared" si="73"/>
        <v>0</v>
      </c>
      <c r="X52" s="10">
        <f t="shared" si="51"/>
        <v>4444</v>
      </c>
    </row>
    <row r="53" spans="1:24" ht="14.25" customHeight="1" x14ac:dyDescent="0.2">
      <c r="A53" s="3"/>
      <c r="B53" s="3"/>
      <c r="C53" s="3"/>
      <c r="E53" s="10">
        <v>15</v>
      </c>
      <c r="F53" s="3">
        <v>3</v>
      </c>
      <c r="G53" s="3">
        <v>6</v>
      </c>
      <c r="H53" s="3">
        <v>3</v>
      </c>
      <c r="I53" s="3"/>
      <c r="J53" s="10">
        <f t="shared" si="46"/>
        <v>12</v>
      </c>
      <c r="K53" s="3"/>
      <c r="L53" s="10">
        <v>15</v>
      </c>
      <c r="M53" s="3">
        <f t="shared" ref="M53:P53" si="74">+F53/$J53</f>
        <v>0.25</v>
      </c>
      <c r="N53" s="3">
        <f t="shared" si="74"/>
        <v>0.5</v>
      </c>
      <c r="O53" s="3">
        <f t="shared" si="74"/>
        <v>0.25</v>
      </c>
      <c r="P53" s="3">
        <f t="shared" si="74"/>
        <v>0</v>
      </c>
      <c r="Q53" s="10">
        <f t="shared" si="47"/>
        <v>1</v>
      </c>
      <c r="R53" s="3">
        <f t="shared" si="48"/>
        <v>15.25</v>
      </c>
      <c r="S53" s="10">
        <v>15</v>
      </c>
      <c r="T53" s="3">
        <f t="shared" ref="T53:W53" si="75">+M53*$C23</f>
        <v>1239.5</v>
      </c>
      <c r="U53" s="3">
        <f t="shared" si="75"/>
        <v>2479</v>
      </c>
      <c r="V53" s="3">
        <f t="shared" si="75"/>
        <v>1239.5</v>
      </c>
      <c r="W53" s="3">
        <f t="shared" si="75"/>
        <v>0</v>
      </c>
      <c r="X53" s="10">
        <f t="shared" si="51"/>
        <v>4958</v>
      </c>
    </row>
    <row r="54" spans="1:24" ht="14.25" customHeight="1" x14ac:dyDescent="0.2">
      <c r="A54" s="3"/>
      <c r="B54" s="3"/>
      <c r="C54" s="3"/>
      <c r="E54" s="10">
        <v>15.5</v>
      </c>
      <c r="F54" s="3"/>
      <c r="G54" s="3">
        <v>6</v>
      </c>
      <c r="H54" s="3">
        <v>3</v>
      </c>
      <c r="I54" s="3"/>
      <c r="J54" s="10">
        <f t="shared" si="46"/>
        <v>9</v>
      </c>
      <c r="K54" s="3"/>
      <c r="L54" s="10">
        <v>15.5</v>
      </c>
      <c r="M54" s="3">
        <f t="shared" ref="M54:P54" si="76">+F54/$J54</f>
        <v>0</v>
      </c>
      <c r="N54" s="3">
        <f t="shared" si="76"/>
        <v>0.66666666666666663</v>
      </c>
      <c r="O54" s="3">
        <f t="shared" si="76"/>
        <v>0.33333333333333331</v>
      </c>
      <c r="P54" s="3">
        <f t="shared" si="76"/>
        <v>0</v>
      </c>
      <c r="Q54" s="10">
        <f t="shared" si="47"/>
        <v>1</v>
      </c>
      <c r="R54" s="3">
        <f t="shared" si="48"/>
        <v>15.75</v>
      </c>
      <c r="S54" s="10">
        <v>15.5</v>
      </c>
      <c r="T54" s="3">
        <f t="shared" ref="T54:W54" si="77">+M54*$C24</f>
        <v>0</v>
      </c>
      <c r="U54" s="3">
        <f t="shared" si="77"/>
        <v>2616</v>
      </c>
      <c r="V54" s="3">
        <f t="shared" si="77"/>
        <v>1308</v>
      </c>
      <c r="W54" s="3">
        <f t="shared" si="77"/>
        <v>0</v>
      </c>
      <c r="X54" s="10">
        <f t="shared" si="51"/>
        <v>3924</v>
      </c>
    </row>
    <row r="55" spans="1:24" ht="14.25" customHeight="1" x14ac:dyDescent="0.2">
      <c r="A55" s="3"/>
      <c r="B55" s="3"/>
      <c r="C55" s="3"/>
      <c r="E55" s="10">
        <v>16</v>
      </c>
      <c r="F55" s="3">
        <v>1</v>
      </c>
      <c r="G55" s="3">
        <v>5</v>
      </c>
      <c r="H55" s="3">
        <v>4</v>
      </c>
      <c r="I55" s="3"/>
      <c r="J55" s="10">
        <f t="shared" si="46"/>
        <v>10</v>
      </c>
      <c r="K55" s="3"/>
      <c r="L55" s="10">
        <v>16</v>
      </c>
      <c r="M55" s="3">
        <f t="shared" ref="M55:P55" si="78">+F55/$J55</f>
        <v>0.1</v>
      </c>
      <c r="N55" s="3">
        <f t="shared" si="78"/>
        <v>0.5</v>
      </c>
      <c r="O55" s="3">
        <f t="shared" si="78"/>
        <v>0.4</v>
      </c>
      <c r="P55" s="3">
        <f t="shared" si="78"/>
        <v>0</v>
      </c>
      <c r="Q55" s="10">
        <f t="shared" si="47"/>
        <v>1</v>
      </c>
      <c r="R55" s="3">
        <f t="shared" si="48"/>
        <v>16.25</v>
      </c>
      <c r="S55" s="10">
        <v>16</v>
      </c>
      <c r="T55" s="3">
        <f t="shared" ref="T55:W55" si="79">+M55*$C25</f>
        <v>256.8</v>
      </c>
      <c r="U55" s="3">
        <f t="shared" si="79"/>
        <v>1284</v>
      </c>
      <c r="V55" s="3">
        <f t="shared" si="79"/>
        <v>1027.2</v>
      </c>
      <c r="W55" s="3">
        <f t="shared" si="79"/>
        <v>0</v>
      </c>
      <c r="X55" s="10">
        <f t="shared" si="51"/>
        <v>2568</v>
      </c>
    </row>
    <row r="56" spans="1:24" ht="14.25" customHeight="1" x14ac:dyDescent="0.2">
      <c r="A56" s="3"/>
      <c r="B56" s="3"/>
      <c r="C56" s="3"/>
      <c r="E56" s="10">
        <v>16.5</v>
      </c>
      <c r="F56" s="3">
        <v>2</v>
      </c>
      <c r="G56" s="3">
        <v>2</v>
      </c>
      <c r="H56" s="3">
        <v>7</v>
      </c>
      <c r="I56" s="3"/>
      <c r="J56" s="10">
        <f t="shared" si="46"/>
        <v>11</v>
      </c>
      <c r="K56" s="3"/>
      <c r="L56" s="10">
        <v>16.5</v>
      </c>
      <c r="M56" s="3">
        <f t="shared" ref="M56:P56" si="80">+F56/$J56</f>
        <v>0.18181818181818182</v>
      </c>
      <c r="N56" s="3">
        <f t="shared" si="80"/>
        <v>0.18181818181818182</v>
      </c>
      <c r="O56" s="3">
        <f t="shared" si="80"/>
        <v>0.63636363636363635</v>
      </c>
      <c r="P56" s="3">
        <f t="shared" si="80"/>
        <v>0</v>
      </c>
      <c r="Q56" s="10">
        <f t="shared" si="47"/>
        <v>1</v>
      </c>
      <c r="R56" s="3">
        <f t="shared" si="48"/>
        <v>16.75</v>
      </c>
      <c r="S56" s="10">
        <v>16.5</v>
      </c>
      <c r="T56" s="3">
        <f t="shared" ref="T56:W56" si="81">+M56*$C26</f>
        <v>609.81818181818187</v>
      </c>
      <c r="U56" s="3">
        <f t="shared" si="81"/>
        <v>609.81818181818187</v>
      </c>
      <c r="V56" s="3">
        <f t="shared" si="81"/>
        <v>2134.3636363636365</v>
      </c>
      <c r="W56" s="3">
        <f t="shared" si="81"/>
        <v>0</v>
      </c>
      <c r="X56" s="10">
        <f t="shared" si="51"/>
        <v>3354</v>
      </c>
    </row>
    <row r="57" spans="1:24" ht="14.25" customHeight="1" x14ac:dyDescent="0.2">
      <c r="A57" s="3"/>
      <c r="B57" s="3"/>
      <c r="C57" s="3"/>
      <c r="E57" s="10">
        <v>17</v>
      </c>
      <c r="F57" s="3"/>
      <c r="G57" s="3">
        <v>5</v>
      </c>
      <c r="H57" s="3">
        <v>5</v>
      </c>
      <c r="I57" s="3"/>
      <c r="J57" s="10">
        <f t="shared" si="46"/>
        <v>10</v>
      </c>
      <c r="K57" s="3"/>
      <c r="L57" s="10">
        <v>17</v>
      </c>
      <c r="M57" s="3">
        <f t="shared" ref="M57:P57" si="82">+F57/$J57</f>
        <v>0</v>
      </c>
      <c r="N57" s="3">
        <f t="shared" si="82"/>
        <v>0.5</v>
      </c>
      <c r="O57" s="3">
        <f t="shared" si="82"/>
        <v>0.5</v>
      </c>
      <c r="P57" s="3">
        <f t="shared" si="82"/>
        <v>0</v>
      </c>
      <c r="Q57" s="10">
        <f t="shared" si="47"/>
        <v>1</v>
      </c>
      <c r="R57" s="3">
        <f t="shared" si="48"/>
        <v>17.25</v>
      </c>
      <c r="S57" s="10">
        <v>17</v>
      </c>
      <c r="T57" s="3">
        <f t="shared" ref="T57:W57" si="83">+M57*$C27</f>
        <v>0</v>
      </c>
      <c r="U57" s="3">
        <f t="shared" si="83"/>
        <v>1575.5</v>
      </c>
      <c r="V57" s="3">
        <f t="shared" si="83"/>
        <v>1575.5</v>
      </c>
      <c r="W57" s="3">
        <f t="shared" si="83"/>
        <v>0</v>
      </c>
      <c r="X57" s="10">
        <f t="shared" si="51"/>
        <v>3151</v>
      </c>
    </row>
    <row r="58" spans="1:24" ht="14.25" customHeight="1" x14ac:dyDescent="0.2">
      <c r="A58" s="3"/>
      <c r="B58" s="3"/>
      <c r="C58" s="3"/>
      <c r="E58" s="10">
        <v>17.5</v>
      </c>
      <c r="F58" s="3"/>
      <c r="G58" s="3"/>
      <c r="H58" s="3">
        <v>10</v>
      </c>
      <c r="I58" s="3"/>
      <c r="J58" s="10">
        <f t="shared" si="46"/>
        <v>10</v>
      </c>
      <c r="K58" s="3"/>
      <c r="L58" s="10">
        <v>17.5</v>
      </c>
      <c r="M58" s="3">
        <f t="shared" ref="M58:P58" si="84">+F58/$J58</f>
        <v>0</v>
      </c>
      <c r="N58" s="3">
        <f t="shared" si="84"/>
        <v>0</v>
      </c>
      <c r="O58" s="3">
        <f t="shared" si="84"/>
        <v>1</v>
      </c>
      <c r="P58" s="3">
        <f t="shared" si="84"/>
        <v>0</v>
      </c>
      <c r="Q58" s="10">
        <f t="shared" si="47"/>
        <v>1</v>
      </c>
      <c r="R58" s="3">
        <f t="shared" si="48"/>
        <v>17.75</v>
      </c>
      <c r="S58" s="10">
        <v>17.5</v>
      </c>
      <c r="T58" s="3">
        <f t="shared" ref="T58:W58" si="85">+M58*$C28</f>
        <v>0</v>
      </c>
      <c r="U58" s="3">
        <f t="shared" si="85"/>
        <v>0</v>
      </c>
      <c r="V58" s="3">
        <f t="shared" si="85"/>
        <v>921</v>
      </c>
      <c r="W58" s="3">
        <f t="shared" si="85"/>
        <v>0</v>
      </c>
      <c r="X58" s="10">
        <f t="shared" si="51"/>
        <v>921</v>
      </c>
    </row>
    <row r="59" spans="1:24" ht="14.25" customHeight="1" x14ac:dyDescent="0.2">
      <c r="A59" s="3"/>
      <c r="B59" s="3"/>
      <c r="C59" s="3"/>
      <c r="E59" s="10">
        <v>18</v>
      </c>
      <c r="F59" s="3"/>
      <c r="G59" s="3"/>
      <c r="H59" s="3">
        <v>7</v>
      </c>
      <c r="I59" s="3">
        <v>1</v>
      </c>
      <c r="J59" s="10">
        <f t="shared" si="46"/>
        <v>7</v>
      </c>
      <c r="K59" s="3"/>
      <c r="L59" s="10">
        <v>18</v>
      </c>
      <c r="M59" s="3">
        <f t="shared" ref="M59:P59" si="86">+F59/$J59</f>
        <v>0</v>
      </c>
      <c r="N59" s="3">
        <f t="shared" si="86"/>
        <v>0</v>
      </c>
      <c r="O59" s="3">
        <f t="shared" si="86"/>
        <v>1</v>
      </c>
      <c r="P59" s="3">
        <f t="shared" si="86"/>
        <v>0.14285714285714285</v>
      </c>
      <c r="Q59" s="10">
        <f t="shared" si="47"/>
        <v>1</v>
      </c>
      <c r="R59" s="3">
        <v>18.25</v>
      </c>
      <c r="S59" s="10">
        <v>18</v>
      </c>
      <c r="T59" s="3">
        <f t="shared" ref="T59:W59" si="87">+M59*$C29</f>
        <v>0</v>
      </c>
      <c r="U59" s="3">
        <f t="shared" si="87"/>
        <v>0</v>
      </c>
      <c r="V59" s="3">
        <f t="shared" si="87"/>
        <v>569</v>
      </c>
      <c r="W59" s="3">
        <f t="shared" si="87"/>
        <v>81.285714285714278</v>
      </c>
      <c r="X59" s="10">
        <f t="shared" si="51"/>
        <v>569</v>
      </c>
    </row>
    <row r="60" spans="1:24" ht="14.25" customHeight="1" x14ac:dyDescent="0.2">
      <c r="A60" s="3"/>
      <c r="B60" s="3"/>
      <c r="C60" s="3"/>
      <c r="E60" s="10">
        <v>18.5</v>
      </c>
      <c r="F60" s="3"/>
      <c r="G60" s="3"/>
      <c r="H60" s="3">
        <v>1</v>
      </c>
      <c r="I60" s="3"/>
      <c r="J60" s="10">
        <f t="shared" si="46"/>
        <v>1</v>
      </c>
      <c r="K60" s="3"/>
      <c r="L60" s="10">
        <v>18.5</v>
      </c>
      <c r="M60" s="3">
        <f t="shared" ref="M60:P60" si="88">+F60/$J60</f>
        <v>0</v>
      </c>
      <c r="N60" s="3">
        <f t="shared" si="88"/>
        <v>0</v>
      </c>
      <c r="O60" s="3">
        <f t="shared" si="88"/>
        <v>1</v>
      </c>
      <c r="P60" s="3">
        <f t="shared" si="88"/>
        <v>0</v>
      </c>
      <c r="Q60" s="10">
        <f t="shared" si="47"/>
        <v>1</v>
      </c>
      <c r="R60" s="3">
        <v>18.75</v>
      </c>
      <c r="S60" s="10">
        <v>18.5</v>
      </c>
      <c r="T60" s="3">
        <f t="shared" ref="T60:W60" si="89">+M60*$C30</f>
        <v>0</v>
      </c>
      <c r="U60" s="3">
        <f t="shared" si="89"/>
        <v>0</v>
      </c>
      <c r="V60" s="3">
        <f t="shared" si="89"/>
        <v>169</v>
      </c>
      <c r="W60" s="3">
        <f t="shared" si="89"/>
        <v>0</v>
      </c>
      <c r="X60" s="10">
        <f t="shared" si="51"/>
        <v>169</v>
      </c>
    </row>
    <row r="61" spans="1:24" ht="14.25" customHeight="1" x14ac:dyDescent="0.2">
      <c r="A61" s="3"/>
      <c r="B61" s="3"/>
      <c r="C61" s="3"/>
      <c r="E61" s="12" t="s">
        <v>16</v>
      </c>
      <c r="F61" s="14"/>
      <c r="G61" s="14"/>
      <c r="H61" s="14"/>
      <c r="I61" s="14"/>
      <c r="J61" s="15"/>
      <c r="K61" s="3"/>
      <c r="L61" s="12"/>
      <c r="M61" s="14"/>
      <c r="N61" s="14"/>
      <c r="O61" s="14"/>
      <c r="P61" s="14"/>
      <c r="Q61" s="15"/>
      <c r="R61" s="3"/>
      <c r="S61" s="12" t="s">
        <v>16</v>
      </c>
      <c r="T61" s="13">
        <f t="shared" ref="T61:X61" si="90">SUM(T39:T60)</f>
        <v>30181.784848484847</v>
      </c>
      <c r="U61" s="13">
        <f t="shared" si="90"/>
        <v>9675.318181818182</v>
      </c>
      <c r="V61" s="13">
        <f t="shared" si="90"/>
        <v>10424.896969696969</v>
      </c>
      <c r="W61" s="13">
        <f t="shared" si="90"/>
        <v>81.285714285714278</v>
      </c>
      <c r="X61" s="13">
        <f t="shared" si="90"/>
        <v>50282</v>
      </c>
    </row>
    <row r="62" spans="1:24" ht="14.25" customHeight="1" x14ac:dyDescent="0.2">
      <c r="A62" s="3"/>
      <c r="B62" s="3"/>
      <c r="C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 t="s">
        <v>11</v>
      </c>
      <c r="T62" s="3">
        <f t="shared" ref="T62:X62" si="91">+T61/$X$61*100</f>
        <v>60.025028536026504</v>
      </c>
      <c r="U62" s="3">
        <f t="shared" si="91"/>
        <v>19.242110858395016</v>
      </c>
      <c r="V62" s="3">
        <f t="shared" si="91"/>
        <v>20.732860605578477</v>
      </c>
      <c r="W62" s="3">
        <f t="shared" si="91"/>
        <v>0.1616596680436623</v>
      </c>
      <c r="X62" s="3">
        <f t="shared" si="91"/>
        <v>100</v>
      </c>
    </row>
    <row r="63" spans="1:24" ht="14.25" customHeight="1" x14ac:dyDescent="0.2">
      <c r="A63" s="3"/>
      <c r="B63" s="3"/>
      <c r="C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 t="s">
        <v>22</v>
      </c>
      <c r="T63" s="22">
        <f t="shared" ref="T63:X63" si="92">+T61/T28*1000</f>
        <v>12.942137183797518</v>
      </c>
      <c r="U63" s="22">
        <f t="shared" si="92"/>
        <v>23.424961581923622</v>
      </c>
      <c r="V63" s="22">
        <f t="shared" si="92"/>
        <v>25.603632867850308</v>
      </c>
      <c r="W63" s="22">
        <f t="shared" si="92"/>
        <v>37.387476181089433</v>
      </c>
      <c r="X63" s="22">
        <f t="shared" si="92"/>
        <v>15.951120705653572</v>
      </c>
    </row>
    <row r="64" spans="1:24" ht="14.25" customHeight="1" x14ac:dyDescent="0.2">
      <c r="A64" s="3"/>
      <c r="B64" s="3"/>
      <c r="C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4.25" customHeight="1" x14ac:dyDescent="0.2">
      <c r="A65" s="3"/>
      <c r="B65" s="3"/>
      <c r="C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4.25" customHeight="1" x14ac:dyDescent="0.2">
      <c r="A66" s="3"/>
      <c r="B66" s="3"/>
      <c r="C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4.25" customHeight="1" x14ac:dyDescent="0.2">
      <c r="A67" s="3"/>
      <c r="B67" s="3"/>
      <c r="C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4.25" customHeight="1" x14ac:dyDescent="0.2">
      <c r="A68" s="3"/>
      <c r="B68" s="3"/>
      <c r="C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4.25" customHeight="1" x14ac:dyDescent="0.2">
      <c r="A69" s="3"/>
      <c r="B69" s="3"/>
      <c r="C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4.25" customHeight="1" x14ac:dyDescent="0.2">
      <c r="A70" s="3"/>
      <c r="B70" s="3"/>
      <c r="C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4.25" customHeight="1" x14ac:dyDescent="0.2">
      <c r="A71" s="3"/>
      <c r="B71" s="3"/>
      <c r="C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4.25" customHeight="1" x14ac:dyDescent="0.2">
      <c r="A72" s="3"/>
      <c r="B72" s="3"/>
      <c r="C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4.25" customHeight="1" x14ac:dyDescent="0.2">
      <c r="A73" s="3"/>
      <c r="B73" s="3"/>
      <c r="C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4.25" customHeight="1" x14ac:dyDescent="0.2">
      <c r="A74" s="3"/>
      <c r="B74" s="3"/>
      <c r="C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4.25" customHeight="1" x14ac:dyDescent="0.2">
      <c r="A75" s="3"/>
      <c r="B75" s="3"/>
      <c r="C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4.25" customHeight="1" x14ac:dyDescent="0.2">
      <c r="A76" s="3"/>
      <c r="B76" s="3"/>
      <c r="C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4.25" customHeight="1" x14ac:dyDescent="0.2">
      <c r="A77" s="3"/>
      <c r="B77" s="3"/>
      <c r="C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4.25" customHeight="1" x14ac:dyDescent="0.2">
      <c r="A78" s="3"/>
      <c r="B78" s="3"/>
      <c r="C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4.25" customHeight="1" x14ac:dyDescent="0.2">
      <c r="A79" s="3"/>
      <c r="B79" s="3"/>
      <c r="C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4.25" customHeight="1" x14ac:dyDescent="0.2">
      <c r="A80" s="3"/>
      <c r="B80" s="3"/>
      <c r="C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4.25" customHeight="1" x14ac:dyDescent="0.2">
      <c r="A81" s="3"/>
      <c r="B81" s="3"/>
      <c r="C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4.25" customHeight="1" x14ac:dyDescent="0.2">
      <c r="A82" s="3"/>
      <c r="B82" s="3"/>
      <c r="C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4.25" customHeight="1" x14ac:dyDescent="0.2">
      <c r="A83" s="3"/>
      <c r="B83" s="3"/>
      <c r="C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4.25" customHeight="1" x14ac:dyDescent="0.2">
      <c r="A84" s="3"/>
      <c r="B84" s="3"/>
      <c r="C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4.25" customHeight="1" x14ac:dyDescent="0.2">
      <c r="A85" s="3"/>
      <c r="B85" s="3"/>
      <c r="C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4.25" customHeight="1" x14ac:dyDescent="0.2">
      <c r="A86" s="3"/>
      <c r="B86" s="3"/>
      <c r="C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4.25" customHeight="1" x14ac:dyDescent="0.2">
      <c r="A87" s="3"/>
      <c r="B87" s="3"/>
      <c r="C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4.25" customHeight="1" x14ac:dyDescent="0.2">
      <c r="A88" s="3"/>
      <c r="B88" s="3"/>
      <c r="C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4.25" customHeight="1" x14ac:dyDescent="0.2">
      <c r="A89" s="3"/>
      <c r="B89" s="3"/>
      <c r="C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4.25" customHeight="1" x14ac:dyDescent="0.2">
      <c r="A90" s="3"/>
      <c r="B90" s="3"/>
      <c r="C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4.25" customHeight="1" x14ac:dyDescent="0.2">
      <c r="A91" s="3"/>
      <c r="B91" s="3"/>
      <c r="C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4.25" customHeight="1" x14ac:dyDescent="0.2">
      <c r="A92" s="3"/>
      <c r="B92" s="3"/>
      <c r="C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4.25" customHeight="1" x14ac:dyDescent="0.2">
      <c r="A93" s="3"/>
      <c r="B93" s="3"/>
      <c r="C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4.25" customHeight="1" x14ac:dyDescent="0.2">
      <c r="A94" s="3"/>
      <c r="B94" s="3"/>
      <c r="C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4.25" customHeight="1" x14ac:dyDescent="0.2">
      <c r="A95" s="3"/>
      <c r="B95" s="3"/>
      <c r="C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4.25" customHeight="1" x14ac:dyDescent="0.2">
      <c r="A96" s="3"/>
      <c r="B96" s="3"/>
      <c r="C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4.25" customHeight="1" x14ac:dyDescent="0.2">
      <c r="A97" s="3"/>
      <c r="B97" s="3"/>
      <c r="C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4.25" customHeight="1" x14ac:dyDescent="0.2">
      <c r="A98" s="3"/>
      <c r="B98" s="3"/>
      <c r="C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4.25" customHeight="1" x14ac:dyDescent="0.2">
      <c r="A99" s="3"/>
      <c r="B99" s="3"/>
      <c r="C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4.25" customHeight="1" x14ac:dyDescent="0.2">
      <c r="A100" s="3"/>
      <c r="B100" s="3"/>
      <c r="C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4.25" customHeight="1" x14ac:dyDescent="0.2">
      <c r="A101" s="3"/>
      <c r="B101" s="3"/>
      <c r="C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4.25" customHeight="1" x14ac:dyDescent="0.2">
      <c r="A102" s="3"/>
      <c r="B102" s="3"/>
      <c r="C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4.25" customHeight="1" x14ac:dyDescent="0.2">
      <c r="A103" s="3"/>
      <c r="B103" s="3"/>
      <c r="C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4.25" customHeight="1" x14ac:dyDescent="0.2">
      <c r="A104" s="3"/>
      <c r="B104" s="3"/>
      <c r="C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4.25" customHeight="1" x14ac:dyDescent="0.2">
      <c r="A105" s="3"/>
      <c r="B105" s="3"/>
      <c r="C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4.25" customHeight="1" x14ac:dyDescent="0.2">
      <c r="A106" s="3"/>
      <c r="B106" s="3"/>
      <c r="C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4.25" customHeight="1" x14ac:dyDescent="0.2">
      <c r="A107" s="3"/>
      <c r="B107" s="3"/>
      <c r="C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4.25" customHeight="1" x14ac:dyDescent="0.2">
      <c r="A108" s="3"/>
      <c r="B108" s="3"/>
      <c r="C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4.25" customHeight="1" x14ac:dyDescent="0.2">
      <c r="A109" s="3"/>
      <c r="B109" s="3"/>
      <c r="C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4.25" customHeight="1" x14ac:dyDescent="0.2">
      <c r="A110" s="3"/>
      <c r="B110" s="3"/>
      <c r="C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4.25" customHeight="1" x14ac:dyDescent="0.2">
      <c r="A111" s="3"/>
      <c r="B111" s="3"/>
      <c r="C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4.25" customHeight="1" x14ac:dyDescent="0.2">
      <c r="A112" s="3"/>
      <c r="B112" s="3"/>
      <c r="C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4.25" customHeight="1" x14ac:dyDescent="0.2">
      <c r="A113" s="3"/>
      <c r="B113" s="3"/>
      <c r="C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4.25" customHeight="1" x14ac:dyDescent="0.2">
      <c r="A114" s="3"/>
      <c r="B114" s="3"/>
      <c r="C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4.25" customHeight="1" x14ac:dyDescent="0.2">
      <c r="A115" s="3"/>
      <c r="B115" s="3"/>
      <c r="C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4.25" customHeight="1" x14ac:dyDescent="0.2">
      <c r="A116" s="3"/>
      <c r="B116" s="3"/>
      <c r="C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4.25" customHeight="1" x14ac:dyDescent="0.2">
      <c r="A117" s="3"/>
      <c r="B117" s="3"/>
      <c r="C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4.25" customHeight="1" x14ac:dyDescent="0.2">
      <c r="A118" s="3"/>
      <c r="B118" s="3"/>
      <c r="C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4.25" customHeight="1" x14ac:dyDescent="0.2">
      <c r="A119" s="3"/>
      <c r="B119" s="3"/>
      <c r="C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4.25" customHeight="1" x14ac:dyDescent="0.2">
      <c r="A120" s="3"/>
      <c r="B120" s="3"/>
      <c r="C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4.25" customHeight="1" x14ac:dyDescent="0.2">
      <c r="A121" s="3"/>
      <c r="B121" s="3"/>
      <c r="C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4.25" customHeight="1" x14ac:dyDescent="0.2">
      <c r="A122" s="3"/>
      <c r="B122" s="3"/>
      <c r="C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4.25" customHeight="1" x14ac:dyDescent="0.2">
      <c r="A123" s="3"/>
      <c r="B123" s="3"/>
      <c r="C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4.25" customHeight="1" x14ac:dyDescent="0.2">
      <c r="A124" s="3"/>
      <c r="B124" s="3"/>
      <c r="C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4.25" customHeight="1" x14ac:dyDescent="0.2">
      <c r="A125" s="3"/>
      <c r="B125" s="3"/>
      <c r="C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4.25" customHeight="1" x14ac:dyDescent="0.2">
      <c r="A126" s="3"/>
      <c r="B126" s="3"/>
      <c r="C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4.25" customHeight="1" x14ac:dyDescent="0.2">
      <c r="A127" s="3"/>
      <c r="B127" s="3"/>
      <c r="C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4.25" customHeight="1" x14ac:dyDescent="0.2">
      <c r="A128" s="3"/>
      <c r="B128" s="3"/>
      <c r="C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4.25" customHeight="1" x14ac:dyDescent="0.2">
      <c r="A129" s="3"/>
      <c r="B129" s="3"/>
      <c r="C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4.25" customHeight="1" x14ac:dyDescent="0.2">
      <c r="A130" s="3"/>
      <c r="B130" s="3"/>
      <c r="C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4.25" customHeight="1" x14ac:dyDescent="0.2">
      <c r="A131" s="3"/>
      <c r="B131" s="3"/>
      <c r="C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4.25" customHeight="1" x14ac:dyDescent="0.2">
      <c r="A132" s="3"/>
      <c r="B132" s="3"/>
      <c r="C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4.25" customHeight="1" x14ac:dyDescent="0.2">
      <c r="A133" s="3"/>
      <c r="B133" s="3"/>
      <c r="C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4.25" customHeight="1" x14ac:dyDescent="0.2">
      <c r="A134" s="3"/>
      <c r="B134" s="3"/>
      <c r="C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4.25" customHeight="1" x14ac:dyDescent="0.2">
      <c r="A135" s="3"/>
      <c r="B135" s="3"/>
      <c r="C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4.25" customHeight="1" x14ac:dyDescent="0.2">
      <c r="A136" s="3"/>
      <c r="B136" s="3"/>
      <c r="C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4.25" customHeight="1" x14ac:dyDescent="0.2">
      <c r="A137" s="3"/>
      <c r="B137" s="3"/>
      <c r="C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4.25" customHeight="1" x14ac:dyDescent="0.2">
      <c r="A138" s="3"/>
      <c r="B138" s="3"/>
      <c r="C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4.25" customHeight="1" x14ac:dyDescent="0.2">
      <c r="A139" s="3"/>
      <c r="B139" s="3"/>
      <c r="C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4.25" customHeight="1" x14ac:dyDescent="0.2">
      <c r="A140" s="3"/>
      <c r="B140" s="3"/>
      <c r="C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4.25" customHeight="1" x14ac:dyDescent="0.2">
      <c r="A141" s="3"/>
      <c r="B141" s="3"/>
      <c r="C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4.25" customHeight="1" x14ac:dyDescent="0.2">
      <c r="A142" s="3"/>
      <c r="B142" s="3"/>
      <c r="C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4.25" customHeight="1" x14ac:dyDescent="0.2">
      <c r="A143" s="3"/>
      <c r="B143" s="3"/>
      <c r="C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4.25" customHeight="1" x14ac:dyDescent="0.2">
      <c r="A144" s="3"/>
      <c r="B144" s="3"/>
      <c r="C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4.25" customHeight="1" x14ac:dyDescent="0.2">
      <c r="A145" s="3"/>
      <c r="B145" s="3"/>
      <c r="C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4.25" customHeight="1" x14ac:dyDescent="0.2">
      <c r="A146" s="3"/>
      <c r="B146" s="3"/>
      <c r="C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4.25" customHeight="1" x14ac:dyDescent="0.2">
      <c r="A147" s="3"/>
      <c r="B147" s="3"/>
      <c r="C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4.25" customHeight="1" x14ac:dyDescent="0.2">
      <c r="A148" s="3"/>
      <c r="B148" s="3"/>
      <c r="C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4.25" customHeight="1" x14ac:dyDescent="0.2">
      <c r="A149" s="3"/>
      <c r="B149" s="3"/>
      <c r="C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4.25" customHeight="1" x14ac:dyDescent="0.2">
      <c r="A150" s="3"/>
      <c r="B150" s="3"/>
      <c r="C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4.25" customHeight="1" x14ac:dyDescent="0.2">
      <c r="A151" s="3"/>
      <c r="B151" s="3"/>
      <c r="C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4.25" customHeight="1" x14ac:dyDescent="0.2">
      <c r="A152" s="3"/>
      <c r="B152" s="3"/>
      <c r="C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4.25" customHeight="1" x14ac:dyDescent="0.2">
      <c r="A153" s="3"/>
      <c r="B153" s="3"/>
      <c r="C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4.25" customHeight="1" x14ac:dyDescent="0.2">
      <c r="A154" s="3"/>
      <c r="B154" s="3"/>
      <c r="C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4.25" customHeight="1" x14ac:dyDescent="0.2">
      <c r="A155" s="3"/>
      <c r="B155" s="3"/>
      <c r="C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4.25" customHeight="1" x14ac:dyDescent="0.2">
      <c r="A156" s="3"/>
      <c r="B156" s="3"/>
      <c r="C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4.25" customHeight="1" x14ac:dyDescent="0.2">
      <c r="A157" s="3"/>
      <c r="B157" s="3"/>
      <c r="C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4.25" customHeight="1" x14ac:dyDescent="0.2">
      <c r="A158" s="3"/>
      <c r="B158" s="3"/>
      <c r="C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4.25" customHeight="1" x14ac:dyDescent="0.2">
      <c r="A159" s="3"/>
      <c r="B159" s="3"/>
      <c r="C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4.25" customHeight="1" x14ac:dyDescent="0.2">
      <c r="A160" s="3"/>
      <c r="B160" s="3"/>
      <c r="C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4.25" customHeight="1" x14ac:dyDescent="0.2">
      <c r="A161" s="3"/>
      <c r="B161" s="3"/>
      <c r="C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4.25" customHeight="1" x14ac:dyDescent="0.2">
      <c r="A162" s="3"/>
      <c r="B162" s="3"/>
      <c r="C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4.25" customHeight="1" x14ac:dyDescent="0.2">
      <c r="A163" s="3"/>
      <c r="B163" s="3"/>
      <c r="C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4.25" customHeight="1" x14ac:dyDescent="0.2">
      <c r="A164" s="3"/>
      <c r="B164" s="3"/>
      <c r="C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4.25" customHeight="1" x14ac:dyDescent="0.2">
      <c r="A165" s="3"/>
      <c r="B165" s="3"/>
      <c r="C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4.25" customHeight="1" x14ac:dyDescent="0.2">
      <c r="A166" s="3"/>
      <c r="B166" s="3"/>
      <c r="C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4.25" customHeight="1" x14ac:dyDescent="0.2">
      <c r="A167" s="3"/>
      <c r="B167" s="3"/>
      <c r="C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4.25" customHeight="1" x14ac:dyDescent="0.2">
      <c r="A168" s="3"/>
      <c r="B168" s="3"/>
      <c r="C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4.25" customHeight="1" x14ac:dyDescent="0.2">
      <c r="A169" s="3"/>
      <c r="B169" s="3"/>
      <c r="C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4.25" customHeight="1" x14ac:dyDescent="0.2">
      <c r="A170" s="3"/>
      <c r="B170" s="3"/>
      <c r="C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4.25" customHeight="1" x14ac:dyDescent="0.2">
      <c r="A171" s="3"/>
      <c r="B171" s="3"/>
      <c r="C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4.25" customHeight="1" x14ac:dyDescent="0.2">
      <c r="A172" s="3"/>
      <c r="B172" s="3"/>
      <c r="C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4.25" customHeight="1" x14ac:dyDescent="0.2">
      <c r="A173" s="3"/>
      <c r="B173" s="3"/>
      <c r="C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4.25" customHeight="1" x14ac:dyDescent="0.2">
      <c r="A174" s="3"/>
      <c r="B174" s="3"/>
      <c r="C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4.25" customHeight="1" x14ac:dyDescent="0.2">
      <c r="A175" s="3"/>
      <c r="B175" s="3"/>
      <c r="C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4.25" customHeight="1" x14ac:dyDescent="0.2">
      <c r="A176" s="3"/>
      <c r="B176" s="3"/>
      <c r="C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4.25" customHeight="1" x14ac:dyDescent="0.2">
      <c r="A177" s="3"/>
      <c r="B177" s="3"/>
      <c r="C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4.25" customHeight="1" x14ac:dyDescent="0.2">
      <c r="A178" s="3"/>
      <c r="B178" s="3"/>
      <c r="C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4.25" customHeight="1" x14ac:dyDescent="0.2">
      <c r="A179" s="3"/>
      <c r="B179" s="3"/>
      <c r="C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4.25" customHeight="1" x14ac:dyDescent="0.2">
      <c r="A180" s="3"/>
      <c r="B180" s="3"/>
      <c r="C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4.25" customHeight="1" x14ac:dyDescent="0.2">
      <c r="A181" s="3"/>
      <c r="B181" s="3"/>
      <c r="C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4.25" customHeight="1" x14ac:dyDescent="0.2">
      <c r="A182" s="3"/>
      <c r="B182" s="3"/>
      <c r="C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4.25" customHeight="1" x14ac:dyDescent="0.2">
      <c r="A183" s="3"/>
      <c r="B183" s="3"/>
      <c r="C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4.25" customHeight="1" x14ac:dyDescent="0.2">
      <c r="A184" s="3"/>
      <c r="B184" s="3"/>
      <c r="C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4.25" customHeight="1" x14ac:dyDescent="0.2">
      <c r="A185" s="3"/>
      <c r="B185" s="3"/>
      <c r="C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4.25" customHeight="1" x14ac:dyDescent="0.2">
      <c r="A186" s="3"/>
      <c r="B186" s="3"/>
      <c r="C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4.25" customHeight="1" x14ac:dyDescent="0.2">
      <c r="A187" s="3"/>
      <c r="B187" s="3"/>
      <c r="C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4.25" customHeight="1" x14ac:dyDescent="0.2">
      <c r="A188" s="3"/>
      <c r="B188" s="3"/>
      <c r="C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4.25" customHeight="1" x14ac:dyDescent="0.2">
      <c r="A189" s="3"/>
      <c r="B189" s="3"/>
      <c r="C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4.25" customHeight="1" x14ac:dyDescent="0.2">
      <c r="A190" s="3"/>
      <c r="B190" s="3"/>
      <c r="C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4.25" customHeight="1" x14ac:dyDescent="0.2">
      <c r="A191" s="3"/>
      <c r="B191" s="3"/>
      <c r="C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4.25" customHeight="1" x14ac:dyDescent="0.2">
      <c r="A192" s="3"/>
      <c r="B192" s="3"/>
      <c r="C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4.25" customHeight="1" x14ac:dyDescent="0.2">
      <c r="A193" s="3"/>
      <c r="B193" s="3"/>
      <c r="C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4.25" customHeight="1" x14ac:dyDescent="0.2">
      <c r="A194" s="3"/>
      <c r="B194" s="3"/>
      <c r="C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4.25" customHeight="1" x14ac:dyDescent="0.2">
      <c r="A195" s="3"/>
      <c r="B195" s="3"/>
      <c r="C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4.25" customHeight="1" x14ac:dyDescent="0.2">
      <c r="A196" s="3"/>
      <c r="B196" s="3"/>
      <c r="C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4.25" customHeight="1" x14ac:dyDescent="0.2">
      <c r="A197" s="3"/>
      <c r="B197" s="3"/>
      <c r="C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4.25" customHeight="1" x14ac:dyDescent="0.2">
      <c r="A198" s="3"/>
      <c r="B198" s="3"/>
      <c r="C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4.25" customHeight="1" x14ac:dyDescent="0.2">
      <c r="A199" s="3"/>
      <c r="B199" s="3"/>
      <c r="C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4.25" customHeight="1" x14ac:dyDescent="0.2">
      <c r="A200" s="3"/>
      <c r="B200" s="3"/>
      <c r="C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4.25" customHeight="1" x14ac:dyDescent="0.2">
      <c r="A201" s="3"/>
      <c r="B201" s="3"/>
      <c r="C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4.25" customHeight="1" x14ac:dyDescent="0.2">
      <c r="A202" s="3"/>
      <c r="B202" s="3"/>
      <c r="C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4.25" customHeight="1" x14ac:dyDescent="0.2">
      <c r="A203" s="3"/>
      <c r="B203" s="3"/>
      <c r="C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4.25" customHeight="1" x14ac:dyDescent="0.2">
      <c r="A204" s="3"/>
      <c r="B204" s="3"/>
      <c r="C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4.25" customHeight="1" x14ac:dyDescent="0.2">
      <c r="A205" s="3"/>
      <c r="B205" s="3"/>
      <c r="C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4.25" customHeight="1" x14ac:dyDescent="0.2">
      <c r="A206" s="3"/>
      <c r="B206" s="3"/>
      <c r="C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4.25" customHeight="1" x14ac:dyDescent="0.2">
      <c r="A207" s="3"/>
      <c r="B207" s="3"/>
      <c r="C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4.25" customHeight="1" x14ac:dyDescent="0.2">
      <c r="A208" s="3"/>
      <c r="B208" s="3"/>
      <c r="C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4.25" customHeight="1" x14ac:dyDescent="0.2">
      <c r="A209" s="3"/>
      <c r="B209" s="3"/>
      <c r="C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4.25" customHeight="1" x14ac:dyDescent="0.2">
      <c r="A210" s="3"/>
      <c r="B210" s="3"/>
      <c r="C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4.25" customHeight="1" x14ac:dyDescent="0.2">
      <c r="A211" s="3"/>
      <c r="B211" s="3"/>
      <c r="C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4.25" customHeight="1" x14ac:dyDescent="0.2">
      <c r="A212" s="3"/>
      <c r="B212" s="3"/>
      <c r="C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4.25" customHeight="1" x14ac:dyDescent="0.2">
      <c r="A213" s="3"/>
      <c r="B213" s="3"/>
      <c r="C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4.25" customHeight="1" x14ac:dyDescent="0.2">
      <c r="A214" s="3"/>
      <c r="B214" s="3"/>
      <c r="C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4.25" customHeight="1" x14ac:dyDescent="0.2">
      <c r="A215" s="3"/>
      <c r="B215" s="3"/>
      <c r="C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4.25" customHeight="1" x14ac:dyDescent="0.2">
      <c r="A216" s="3"/>
      <c r="B216" s="3"/>
      <c r="C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4.25" customHeight="1" x14ac:dyDescent="0.2">
      <c r="A217" s="3"/>
      <c r="B217" s="3"/>
      <c r="C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4.25" customHeight="1" x14ac:dyDescent="0.2">
      <c r="A218" s="3"/>
      <c r="B218" s="3"/>
      <c r="C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4.25" customHeight="1" x14ac:dyDescent="0.2">
      <c r="A219" s="3"/>
      <c r="B219" s="3"/>
      <c r="C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4.25" customHeight="1" x14ac:dyDescent="0.2">
      <c r="A220" s="3"/>
      <c r="B220" s="3"/>
      <c r="C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4.25" customHeight="1" x14ac:dyDescent="0.2">
      <c r="A221" s="3"/>
      <c r="B221" s="3"/>
      <c r="C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4.25" customHeight="1" x14ac:dyDescent="0.2">
      <c r="A222" s="3"/>
      <c r="B222" s="3"/>
      <c r="C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4.25" customHeight="1" x14ac:dyDescent="0.2">
      <c r="A223" s="3"/>
      <c r="B223" s="3"/>
      <c r="C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4.25" customHeight="1" x14ac:dyDescent="0.2">
      <c r="A224" s="3"/>
      <c r="B224" s="3"/>
      <c r="C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4.25" customHeight="1" x14ac:dyDescent="0.2">
      <c r="A225" s="3"/>
      <c r="B225" s="3"/>
      <c r="C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4.25" customHeight="1" x14ac:dyDescent="0.2">
      <c r="A226" s="3"/>
      <c r="B226" s="3"/>
      <c r="C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4.25" customHeight="1" x14ac:dyDescent="0.2">
      <c r="A227" s="3"/>
      <c r="B227" s="3"/>
      <c r="C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4.25" customHeight="1" x14ac:dyDescent="0.2">
      <c r="A228" s="3"/>
      <c r="B228" s="3"/>
      <c r="C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4.25" customHeight="1" x14ac:dyDescent="0.2">
      <c r="A229" s="3"/>
      <c r="B229" s="3"/>
      <c r="C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4.25" customHeight="1" x14ac:dyDescent="0.2">
      <c r="A230" s="3"/>
      <c r="B230" s="3"/>
      <c r="C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4.25" customHeight="1" x14ac:dyDescent="0.2">
      <c r="A231" s="3"/>
      <c r="B231" s="3"/>
      <c r="C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4.25" customHeight="1" x14ac:dyDescent="0.2">
      <c r="A232" s="3"/>
      <c r="B232" s="3"/>
      <c r="C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4.25" customHeight="1" x14ac:dyDescent="0.2">
      <c r="A233" s="3"/>
      <c r="B233" s="3"/>
      <c r="C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4.25" customHeight="1" x14ac:dyDescent="0.2">
      <c r="A234" s="3"/>
      <c r="B234" s="3"/>
      <c r="C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4.25" customHeight="1" x14ac:dyDescent="0.2">
      <c r="A235" s="3"/>
      <c r="B235" s="3"/>
      <c r="C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4.25" customHeight="1" x14ac:dyDescent="0.2">
      <c r="A236" s="3"/>
      <c r="B236" s="3"/>
      <c r="C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4.25" customHeight="1" x14ac:dyDescent="0.2">
      <c r="A237" s="3"/>
      <c r="B237" s="3"/>
      <c r="C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4.25" customHeight="1" x14ac:dyDescent="0.2">
      <c r="A238" s="3"/>
      <c r="B238" s="3"/>
      <c r="C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4.25" customHeight="1" x14ac:dyDescent="0.2">
      <c r="A239" s="3"/>
      <c r="B239" s="3"/>
      <c r="C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4.25" customHeight="1" x14ac:dyDescent="0.2">
      <c r="A240" s="3"/>
      <c r="B240" s="3"/>
      <c r="C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4.25" customHeight="1" x14ac:dyDescent="0.2">
      <c r="A241" s="3"/>
      <c r="B241" s="3"/>
      <c r="C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4.25" customHeight="1" x14ac:dyDescent="0.2">
      <c r="A242" s="3"/>
      <c r="B242" s="3"/>
      <c r="C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4.25" customHeight="1" x14ac:dyDescent="0.2">
      <c r="A243" s="3"/>
      <c r="B243" s="3"/>
      <c r="C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4.25" customHeight="1" x14ac:dyDescent="0.2">
      <c r="A244" s="3"/>
      <c r="B244" s="3"/>
      <c r="C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4.25" customHeight="1" x14ac:dyDescent="0.2">
      <c r="A245" s="3"/>
      <c r="B245" s="3"/>
      <c r="C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4.25" customHeight="1" x14ac:dyDescent="0.2">
      <c r="A246" s="3"/>
      <c r="B246" s="3"/>
      <c r="C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4.25" customHeight="1" x14ac:dyDescent="0.2">
      <c r="A247" s="3"/>
      <c r="B247" s="3"/>
      <c r="C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4.25" customHeight="1" x14ac:dyDescent="0.2">
      <c r="A248" s="3"/>
      <c r="B248" s="3"/>
      <c r="C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4.25" customHeight="1" x14ac:dyDescent="0.2">
      <c r="A249" s="3"/>
      <c r="B249" s="3"/>
      <c r="C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4.25" customHeight="1" x14ac:dyDescent="0.2">
      <c r="A250" s="3"/>
      <c r="B250" s="3"/>
      <c r="C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4.25" customHeight="1" x14ac:dyDescent="0.2">
      <c r="A251" s="3"/>
      <c r="B251" s="3"/>
      <c r="C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4.25" customHeight="1" x14ac:dyDescent="0.2">
      <c r="A252" s="3"/>
      <c r="B252" s="3"/>
      <c r="C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4.25" customHeight="1" x14ac:dyDescent="0.2">
      <c r="A253" s="3"/>
      <c r="B253" s="3"/>
      <c r="C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4.25" customHeight="1" x14ac:dyDescent="0.2">
      <c r="A254" s="3"/>
      <c r="B254" s="3"/>
      <c r="C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4.25" customHeight="1" x14ac:dyDescent="0.2">
      <c r="A255" s="3"/>
      <c r="B255" s="3"/>
      <c r="C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4.25" customHeight="1" x14ac:dyDescent="0.2">
      <c r="A256" s="3"/>
      <c r="B256" s="3"/>
      <c r="C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4.25" customHeight="1" x14ac:dyDescent="0.2">
      <c r="A257" s="3"/>
      <c r="B257" s="3"/>
      <c r="C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4.25" customHeight="1" x14ac:dyDescent="0.2">
      <c r="A258" s="3"/>
      <c r="B258" s="3"/>
      <c r="C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4.25" customHeight="1" x14ac:dyDescent="0.2">
      <c r="A259" s="3"/>
      <c r="B259" s="3"/>
      <c r="C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4.25" customHeight="1" x14ac:dyDescent="0.2">
      <c r="A260" s="3"/>
      <c r="B260" s="3"/>
      <c r="C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4.25" customHeight="1" x14ac:dyDescent="0.2">
      <c r="A261" s="3"/>
      <c r="B261" s="3"/>
      <c r="C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4.25" customHeight="1" x14ac:dyDescent="0.2">
      <c r="A262" s="3"/>
      <c r="B262" s="3"/>
      <c r="C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4.25" customHeight="1" x14ac:dyDescent="0.2">
      <c r="A263" s="3"/>
      <c r="B263" s="3"/>
      <c r="C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4.25" customHeight="1" x14ac:dyDescent="0.2">
      <c r="A264" s="3"/>
      <c r="B264" s="3"/>
      <c r="C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4.25" customHeight="1" x14ac:dyDescent="0.2">
      <c r="A265" s="3"/>
      <c r="B265" s="3"/>
      <c r="C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4.25" customHeight="1" x14ac:dyDescent="0.2">
      <c r="A266" s="3"/>
      <c r="B266" s="3"/>
      <c r="C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4.25" customHeight="1" x14ac:dyDescent="0.2">
      <c r="A267" s="3"/>
      <c r="B267" s="3"/>
      <c r="C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4.25" customHeight="1" x14ac:dyDescent="0.2">
      <c r="A268" s="3"/>
      <c r="B268" s="3"/>
      <c r="C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4.25" customHeight="1" x14ac:dyDescent="0.2">
      <c r="A269" s="3"/>
      <c r="B269" s="3"/>
      <c r="C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4.25" customHeight="1" x14ac:dyDescent="0.2">
      <c r="A270" s="3"/>
      <c r="B270" s="3"/>
      <c r="C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4.25" customHeight="1" x14ac:dyDescent="0.2">
      <c r="A271" s="3"/>
      <c r="B271" s="3"/>
      <c r="C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4.25" customHeight="1" x14ac:dyDescent="0.2">
      <c r="A272" s="3"/>
      <c r="B272" s="3"/>
      <c r="C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4.25" customHeight="1" x14ac:dyDescent="0.2">
      <c r="A273" s="3"/>
      <c r="B273" s="3"/>
      <c r="C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4.25" customHeight="1" x14ac:dyDescent="0.2">
      <c r="A274" s="3"/>
      <c r="B274" s="3"/>
      <c r="C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4.25" customHeight="1" x14ac:dyDescent="0.2">
      <c r="A275" s="3"/>
      <c r="B275" s="3"/>
      <c r="C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4.25" customHeight="1" x14ac:dyDescent="0.2">
      <c r="A276" s="3"/>
      <c r="B276" s="3"/>
      <c r="C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4.25" customHeight="1" x14ac:dyDescent="0.2">
      <c r="A277" s="3"/>
      <c r="B277" s="3"/>
      <c r="C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4.25" customHeight="1" x14ac:dyDescent="0.2">
      <c r="A278" s="3"/>
      <c r="B278" s="3"/>
      <c r="C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4.25" customHeight="1" x14ac:dyDescent="0.2">
      <c r="A279" s="3"/>
      <c r="B279" s="3"/>
      <c r="C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4.25" customHeight="1" x14ac:dyDescent="0.2">
      <c r="A280" s="3"/>
      <c r="B280" s="3"/>
      <c r="C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4.25" customHeight="1" x14ac:dyDescent="0.2">
      <c r="A281" s="3"/>
      <c r="B281" s="3"/>
      <c r="C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4.25" customHeight="1" x14ac:dyDescent="0.2">
      <c r="A282" s="3"/>
      <c r="B282" s="3"/>
      <c r="C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4.25" customHeight="1" x14ac:dyDescent="0.2">
      <c r="A283" s="3"/>
      <c r="B283" s="3"/>
      <c r="C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4.25" customHeight="1" x14ac:dyDescent="0.2">
      <c r="A284" s="3"/>
      <c r="B284" s="3"/>
      <c r="C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4.25" customHeight="1" x14ac:dyDescent="0.2">
      <c r="A285" s="3"/>
      <c r="B285" s="3"/>
      <c r="C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4.25" customHeight="1" x14ac:dyDescent="0.2">
      <c r="A286" s="3"/>
      <c r="B286" s="3"/>
      <c r="C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4.25" customHeight="1" x14ac:dyDescent="0.2">
      <c r="A287" s="3"/>
      <c r="B287" s="3"/>
      <c r="C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4.25" customHeight="1" x14ac:dyDescent="0.2">
      <c r="A288" s="3"/>
      <c r="B288" s="3"/>
      <c r="C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4.25" customHeight="1" x14ac:dyDescent="0.2">
      <c r="A289" s="3"/>
      <c r="B289" s="3"/>
      <c r="C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4.25" customHeight="1" x14ac:dyDescent="0.2">
      <c r="A290" s="3"/>
      <c r="B290" s="3"/>
      <c r="C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4.25" customHeight="1" x14ac:dyDescent="0.2">
      <c r="A291" s="3"/>
      <c r="B291" s="3"/>
      <c r="C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4.25" customHeight="1" x14ac:dyDescent="0.2">
      <c r="A292" s="3"/>
      <c r="B292" s="3"/>
      <c r="C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4.25" customHeight="1" x14ac:dyDescent="0.2">
      <c r="A293" s="3"/>
      <c r="B293" s="3"/>
      <c r="C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4.25" customHeight="1" x14ac:dyDescent="0.2">
      <c r="A294" s="3"/>
      <c r="B294" s="3"/>
      <c r="C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4.25" customHeight="1" x14ac:dyDescent="0.2">
      <c r="A295" s="3"/>
      <c r="B295" s="3"/>
      <c r="C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4.25" customHeight="1" x14ac:dyDescent="0.2">
      <c r="A296" s="3"/>
      <c r="B296" s="3"/>
      <c r="C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4.25" customHeight="1" x14ac:dyDescent="0.2">
      <c r="A297" s="3"/>
      <c r="B297" s="3"/>
      <c r="C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4.25" customHeight="1" x14ac:dyDescent="0.2">
      <c r="A298" s="3"/>
      <c r="B298" s="3"/>
      <c r="C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4.25" customHeight="1" x14ac:dyDescent="0.2">
      <c r="A299" s="3"/>
      <c r="B299" s="3"/>
      <c r="C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4.25" customHeight="1" x14ac:dyDescent="0.2">
      <c r="A300" s="3"/>
      <c r="B300" s="3"/>
      <c r="C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4.25" customHeight="1" x14ac:dyDescent="0.2">
      <c r="A301" s="3"/>
      <c r="B301" s="3"/>
      <c r="C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4.25" customHeight="1" x14ac:dyDescent="0.2">
      <c r="A302" s="3"/>
      <c r="B302" s="3"/>
      <c r="C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4.25" customHeight="1" x14ac:dyDescent="0.2">
      <c r="A303" s="3"/>
      <c r="B303" s="3"/>
      <c r="C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4.25" customHeight="1" x14ac:dyDescent="0.2">
      <c r="A304" s="3"/>
      <c r="B304" s="3"/>
      <c r="C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4.25" customHeight="1" x14ac:dyDescent="0.2">
      <c r="A305" s="3"/>
      <c r="B305" s="3"/>
      <c r="C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4.25" customHeight="1" x14ac:dyDescent="0.2">
      <c r="A306" s="3"/>
      <c r="B306" s="3"/>
      <c r="C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4.25" customHeight="1" x14ac:dyDescent="0.2">
      <c r="A307" s="3"/>
      <c r="B307" s="3"/>
      <c r="C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4.25" customHeight="1" x14ac:dyDescent="0.2">
      <c r="A308" s="3"/>
      <c r="B308" s="3"/>
      <c r="C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4.25" customHeight="1" x14ac:dyDescent="0.2">
      <c r="A309" s="3"/>
      <c r="B309" s="3"/>
      <c r="C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4.25" customHeight="1" x14ac:dyDescent="0.2">
      <c r="A310" s="3"/>
      <c r="B310" s="3"/>
      <c r="C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4.25" customHeight="1" x14ac:dyDescent="0.2">
      <c r="A311" s="3"/>
      <c r="B311" s="3"/>
      <c r="C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4.25" customHeight="1" x14ac:dyDescent="0.2">
      <c r="A312" s="3"/>
      <c r="B312" s="3"/>
      <c r="C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4.25" customHeight="1" x14ac:dyDescent="0.2">
      <c r="A313" s="3"/>
      <c r="B313" s="3"/>
      <c r="C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4.25" customHeight="1" x14ac:dyDescent="0.2">
      <c r="A314" s="3"/>
      <c r="B314" s="3"/>
      <c r="C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4.25" customHeight="1" x14ac:dyDescent="0.2">
      <c r="A315" s="3"/>
      <c r="B315" s="3"/>
      <c r="C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4.25" customHeight="1" x14ac:dyDescent="0.2">
      <c r="A316" s="3"/>
      <c r="B316" s="3"/>
      <c r="C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4.25" customHeight="1" x14ac:dyDescent="0.2">
      <c r="A317" s="3"/>
      <c r="B317" s="3"/>
      <c r="C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4.25" customHeight="1" x14ac:dyDescent="0.2">
      <c r="A318" s="3"/>
      <c r="B318" s="3"/>
      <c r="C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4.25" customHeight="1" x14ac:dyDescent="0.2">
      <c r="A319" s="3"/>
      <c r="B319" s="3"/>
      <c r="C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4.25" customHeight="1" x14ac:dyDescent="0.2">
      <c r="A320" s="3"/>
      <c r="B320" s="3"/>
      <c r="C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4.25" customHeight="1" x14ac:dyDescent="0.2">
      <c r="A321" s="3"/>
      <c r="B321" s="3"/>
      <c r="C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4.25" customHeight="1" x14ac:dyDescent="0.2">
      <c r="A322" s="3"/>
      <c r="B322" s="3"/>
      <c r="C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4.25" customHeight="1" x14ac:dyDescent="0.2">
      <c r="A323" s="3"/>
      <c r="B323" s="3"/>
      <c r="C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4.25" customHeight="1" x14ac:dyDescent="0.2">
      <c r="A324" s="3"/>
      <c r="B324" s="3"/>
      <c r="C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4.25" customHeight="1" x14ac:dyDescent="0.2">
      <c r="A325" s="3"/>
      <c r="B325" s="3"/>
      <c r="C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4.25" customHeight="1" x14ac:dyDescent="0.2">
      <c r="A326" s="3"/>
      <c r="B326" s="3"/>
      <c r="C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4.25" customHeight="1" x14ac:dyDescent="0.2">
      <c r="A327" s="3"/>
      <c r="B327" s="3"/>
      <c r="C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4.25" customHeight="1" x14ac:dyDescent="0.2">
      <c r="A328" s="3"/>
      <c r="B328" s="3"/>
      <c r="C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4.25" customHeight="1" x14ac:dyDescent="0.2">
      <c r="A329" s="3"/>
      <c r="B329" s="3"/>
      <c r="C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4.25" customHeight="1" x14ac:dyDescent="0.2">
      <c r="A330" s="3"/>
      <c r="B330" s="3"/>
      <c r="C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4.25" customHeight="1" x14ac:dyDescent="0.2">
      <c r="A331" s="3"/>
      <c r="B331" s="3"/>
      <c r="C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4.25" customHeight="1" x14ac:dyDescent="0.2">
      <c r="A332" s="3"/>
      <c r="B332" s="3"/>
      <c r="C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4.25" customHeight="1" x14ac:dyDescent="0.2">
      <c r="A333" s="3"/>
      <c r="B333" s="3"/>
      <c r="C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4.25" customHeight="1" x14ac:dyDescent="0.2">
      <c r="A334" s="3"/>
      <c r="B334" s="3"/>
      <c r="C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4.25" customHeight="1" x14ac:dyDescent="0.2">
      <c r="A335" s="3"/>
      <c r="B335" s="3"/>
      <c r="C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4.25" customHeight="1" x14ac:dyDescent="0.2">
      <c r="A336" s="3"/>
      <c r="B336" s="3"/>
      <c r="C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4.25" customHeight="1" x14ac:dyDescent="0.2">
      <c r="A337" s="3"/>
      <c r="B337" s="3"/>
      <c r="C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4.25" customHeight="1" x14ac:dyDescent="0.2">
      <c r="A338" s="3"/>
      <c r="B338" s="3"/>
      <c r="C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4.25" customHeight="1" x14ac:dyDescent="0.2">
      <c r="A339" s="3"/>
      <c r="B339" s="3"/>
      <c r="C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4.25" customHeight="1" x14ac:dyDescent="0.2">
      <c r="A340" s="3"/>
      <c r="B340" s="3"/>
      <c r="C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4.25" customHeight="1" x14ac:dyDescent="0.2">
      <c r="A341" s="3"/>
      <c r="B341" s="3"/>
      <c r="C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4.25" customHeight="1" x14ac:dyDescent="0.2">
      <c r="A342" s="3"/>
      <c r="B342" s="3"/>
      <c r="C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14.25" customHeight="1" x14ac:dyDescent="0.2">
      <c r="A343" s="3"/>
      <c r="B343" s="3"/>
      <c r="C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4.25" customHeight="1" x14ac:dyDescent="0.2">
      <c r="A344" s="3"/>
      <c r="B344" s="3"/>
      <c r="C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4.25" customHeight="1" x14ac:dyDescent="0.2">
      <c r="A345" s="3"/>
      <c r="B345" s="3"/>
      <c r="C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4.25" customHeight="1" x14ac:dyDescent="0.2">
      <c r="A346" s="3"/>
      <c r="B346" s="3"/>
      <c r="C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4.25" customHeight="1" x14ac:dyDescent="0.2">
      <c r="A347" s="3"/>
      <c r="B347" s="3"/>
      <c r="C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4.25" customHeight="1" x14ac:dyDescent="0.2">
      <c r="A348" s="3"/>
      <c r="B348" s="3"/>
      <c r="C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4.25" customHeight="1" x14ac:dyDescent="0.2">
      <c r="A349" s="3"/>
      <c r="B349" s="3"/>
      <c r="C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4.25" customHeight="1" x14ac:dyDescent="0.2">
      <c r="A350" s="3"/>
      <c r="B350" s="3"/>
      <c r="C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4.25" customHeight="1" x14ac:dyDescent="0.2">
      <c r="A351" s="3"/>
      <c r="B351" s="3"/>
      <c r="C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4.25" customHeight="1" x14ac:dyDescent="0.2">
      <c r="A352" s="3"/>
      <c r="B352" s="3"/>
      <c r="C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4.25" customHeight="1" x14ac:dyDescent="0.2">
      <c r="A353" s="3"/>
      <c r="B353" s="3"/>
      <c r="C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4.25" customHeight="1" x14ac:dyDescent="0.2">
      <c r="A354" s="3"/>
      <c r="B354" s="3"/>
      <c r="C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4.25" customHeight="1" x14ac:dyDescent="0.2">
      <c r="A355" s="3"/>
      <c r="B355" s="3"/>
      <c r="C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4.25" customHeight="1" x14ac:dyDescent="0.2">
      <c r="A356" s="3"/>
      <c r="B356" s="3"/>
      <c r="C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4.25" customHeight="1" x14ac:dyDescent="0.2">
      <c r="A357" s="3"/>
      <c r="B357" s="3"/>
      <c r="C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4.25" customHeight="1" x14ac:dyDescent="0.2">
      <c r="A358" s="3"/>
      <c r="B358" s="3"/>
      <c r="C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4.25" customHeight="1" x14ac:dyDescent="0.2">
      <c r="A359" s="3"/>
      <c r="B359" s="3"/>
      <c r="C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4.25" customHeight="1" x14ac:dyDescent="0.2">
      <c r="A360" s="3"/>
      <c r="B360" s="3"/>
      <c r="C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4.25" customHeight="1" x14ac:dyDescent="0.2">
      <c r="A361" s="3"/>
      <c r="B361" s="3"/>
      <c r="C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4.25" customHeight="1" x14ac:dyDescent="0.2">
      <c r="A362" s="3"/>
      <c r="B362" s="3"/>
      <c r="C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4.25" customHeight="1" x14ac:dyDescent="0.2">
      <c r="A363" s="3"/>
      <c r="B363" s="3"/>
      <c r="C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4.25" customHeight="1" x14ac:dyDescent="0.2">
      <c r="A364" s="3"/>
      <c r="B364" s="3"/>
      <c r="C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4.25" customHeight="1" x14ac:dyDescent="0.2">
      <c r="A365" s="3"/>
      <c r="B365" s="3"/>
      <c r="C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4.25" customHeight="1" x14ac:dyDescent="0.2">
      <c r="A366" s="3"/>
      <c r="B366" s="3"/>
      <c r="C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4.25" customHeight="1" x14ac:dyDescent="0.2">
      <c r="A367" s="3"/>
      <c r="B367" s="3"/>
      <c r="C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4.25" customHeight="1" x14ac:dyDescent="0.2">
      <c r="A368" s="3"/>
      <c r="B368" s="3"/>
      <c r="C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4.25" customHeight="1" x14ac:dyDescent="0.2">
      <c r="A369" s="3"/>
      <c r="B369" s="3"/>
      <c r="C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4.25" customHeight="1" x14ac:dyDescent="0.2">
      <c r="A370" s="3"/>
      <c r="B370" s="3"/>
      <c r="C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4.25" customHeight="1" x14ac:dyDescent="0.2">
      <c r="A371" s="3"/>
      <c r="B371" s="3"/>
      <c r="C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4.25" customHeight="1" x14ac:dyDescent="0.2">
      <c r="A372" s="3"/>
      <c r="B372" s="3"/>
      <c r="C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4.25" customHeight="1" x14ac:dyDescent="0.2">
      <c r="A373" s="3"/>
      <c r="B373" s="3"/>
      <c r="C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4.25" customHeight="1" x14ac:dyDescent="0.2">
      <c r="A374" s="3"/>
      <c r="B374" s="3"/>
      <c r="C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4.25" customHeight="1" x14ac:dyDescent="0.2">
      <c r="A375" s="3"/>
      <c r="B375" s="3"/>
      <c r="C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4.25" customHeight="1" x14ac:dyDescent="0.2">
      <c r="A376" s="3"/>
      <c r="B376" s="3"/>
      <c r="C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4.25" customHeight="1" x14ac:dyDescent="0.2">
      <c r="A377" s="3"/>
      <c r="B377" s="3"/>
      <c r="C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4.25" customHeight="1" x14ac:dyDescent="0.2">
      <c r="A378" s="3"/>
      <c r="B378" s="3"/>
      <c r="C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4.25" customHeight="1" x14ac:dyDescent="0.2">
      <c r="A379" s="3"/>
      <c r="B379" s="3"/>
      <c r="C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4.25" customHeight="1" x14ac:dyDescent="0.2">
      <c r="A380" s="3"/>
      <c r="B380" s="3"/>
      <c r="C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4.25" customHeight="1" x14ac:dyDescent="0.2">
      <c r="A381" s="3"/>
      <c r="B381" s="3"/>
      <c r="C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4.25" customHeight="1" x14ac:dyDescent="0.2">
      <c r="A382" s="3"/>
      <c r="B382" s="3"/>
      <c r="C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4.25" customHeight="1" x14ac:dyDescent="0.2">
      <c r="A383" s="3"/>
      <c r="B383" s="3"/>
      <c r="C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4.25" customHeight="1" x14ac:dyDescent="0.2">
      <c r="A384" s="3"/>
      <c r="B384" s="3"/>
      <c r="C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4.25" customHeight="1" x14ac:dyDescent="0.2">
      <c r="A385" s="3"/>
      <c r="B385" s="3"/>
      <c r="C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4.25" customHeight="1" x14ac:dyDescent="0.2">
      <c r="A386" s="3"/>
      <c r="B386" s="3"/>
      <c r="C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14.25" customHeight="1" x14ac:dyDescent="0.2">
      <c r="A387" s="3"/>
      <c r="B387" s="3"/>
      <c r="C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4.25" customHeight="1" x14ac:dyDescent="0.2">
      <c r="A388" s="3"/>
      <c r="B388" s="3"/>
      <c r="C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4.25" customHeight="1" x14ac:dyDescent="0.2">
      <c r="A389" s="3"/>
      <c r="B389" s="3"/>
      <c r="C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4.25" customHeight="1" x14ac:dyDescent="0.2">
      <c r="A390" s="3"/>
      <c r="B390" s="3"/>
      <c r="C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14.25" customHeight="1" x14ac:dyDescent="0.2">
      <c r="A391" s="3"/>
      <c r="B391" s="3"/>
      <c r="C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4.25" customHeight="1" x14ac:dyDescent="0.2">
      <c r="A392" s="3"/>
      <c r="B392" s="3"/>
      <c r="C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4.25" customHeight="1" x14ac:dyDescent="0.2">
      <c r="A393" s="3"/>
      <c r="B393" s="3"/>
      <c r="C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4.25" customHeight="1" x14ac:dyDescent="0.2">
      <c r="A394" s="3"/>
      <c r="B394" s="3"/>
      <c r="C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4.25" customHeight="1" x14ac:dyDescent="0.2">
      <c r="A395" s="3"/>
      <c r="B395" s="3"/>
      <c r="C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4.25" customHeight="1" x14ac:dyDescent="0.2">
      <c r="A396" s="3"/>
      <c r="B396" s="3"/>
      <c r="C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4.25" customHeight="1" x14ac:dyDescent="0.2">
      <c r="A397" s="3"/>
      <c r="B397" s="3"/>
      <c r="C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4.25" customHeight="1" x14ac:dyDescent="0.2">
      <c r="A398" s="3"/>
      <c r="B398" s="3"/>
      <c r="C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4.25" customHeight="1" x14ac:dyDescent="0.2">
      <c r="A399" s="3"/>
      <c r="B399" s="3"/>
      <c r="C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4.25" customHeight="1" x14ac:dyDescent="0.2">
      <c r="A400" s="3"/>
      <c r="B400" s="3"/>
      <c r="C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4.25" customHeight="1" x14ac:dyDescent="0.2">
      <c r="A401" s="3"/>
      <c r="B401" s="3"/>
      <c r="C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4.25" customHeight="1" x14ac:dyDescent="0.2">
      <c r="A402" s="3"/>
      <c r="B402" s="3"/>
      <c r="C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4.25" customHeight="1" x14ac:dyDescent="0.2">
      <c r="A403" s="3"/>
      <c r="B403" s="3"/>
      <c r="C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4.25" customHeight="1" x14ac:dyDescent="0.2">
      <c r="A404" s="3"/>
      <c r="B404" s="3"/>
      <c r="C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4.25" customHeight="1" x14ac:dyDescent="0.2">
      <c r="A405" s="3"/>
      <c r="B405" s="3"/>
      <c r="C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4.25" customHeight="1" x14ac:dyDescent="0.2">
      <c r="A406" s="3"/>
      <c r="B406" s="3"/>
      <c r="C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4.25" customHeight="1" x14ac:dyDescent="0.2">
      <c r="A407" s="3"/>
      <c r="B407" s="3"/>
      <c r="C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4.25" customHeight="1" x14ac:dyDescent="0.2">
      <c r="A408" s="3"/>
      <c r="B408" s="3"/>
      <c r="C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4.25" customHeight="1" x14ac:dyDescent="0.2">
      <c r="A409" s="3"/>
      <c r="B409" s="3"/>
      <c r="C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4.25" customHeight="1" x14ac:dyDescent="0.2">
      <c r="A410" s="3"/>
      <c r="B410" s="3"/>
      <c r="C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4.25" customHeight="1" x14ac:dyDescent="0.2">
      <c r="A411" s="3"/>
      <c r="B411" s="3"/>
      <c r="C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4.25" customHeight="1" x14ac:dyDescent="0.2">
      <c r="A412" s="3"/>
      <c r="B412" s="3"/>
      <c r="C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4.25" customHeight="1" x14ac:dyDescent="0.2">
      <c r="A413" s="3"/>
      <c r="B413" s="3"/>
      <c r="C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4.25" customHeight="1" x14ac:dyDescent="0.2">
      <c r="A414" s="3"/>
      <c r="B414" s="3"/>
      <c r="C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4.25" customHeight="1" x14ac:dyDescent="0.2">
      <c r="A415" s="3"/>
      <c r="B415" s="3"/>
      <c r="C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4.25" customHeight="1" x14ac:dyDescent="0.2">
      <c r="A416" s="3"/>
      <c r="B416" s="3"/>
      <c r="C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4.25" customHeight="1" x14ac:dyDescent="0.2">
      <c r="A417" s="3"/>
      <c r="B417" s="3"/>
      <c r="C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4.25" customHeight="1" x14ac:dyDescent="0.2">
      <c r="A418" s="3"/>
      <c r="B418" s="3"/>
      <c r="C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4.25" customHeight="1" x14ac:dyDescent="0.2">
      <c r="A419" s="3"/>
      <c r="B419" s="3"/>
      <c r="C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4.25" customHeight="1" x14ac:dyDescent="0.2">
      <c r="A420" s="3"/>
      <c r="B420" s="3"/>
      <c r="C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4.25" customHeight="1" x14ac:dyDescent="0.2">
      <c r="A421" s="3"/>
      <c r="B421" s="3"/>
      <c r="C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4.25" customHeight="1" x14ac:dyDescent="0.2">
      <c r="A422" s="3"/>
      <c r="B422" s="3"/>
      <c r="C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4.25" customHeight="1" x14ac:dyDescent="0.2">
      <c r="A423" s="3"/>
      <c r="B423" s="3"/>
      <c r="C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4.25" customHeight="1" x14ac:dyDescent="0.2">
      <c r="A424" s="3"/>
      <c r="B424" s="3"/>
      <c r="C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4.25" customHeight="1" x14ac:dyDescent="0.2">
      <c r="A425" s="3"/>
      <c r="B425" s="3"/>
      <c r="C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4.25" customHeight="1" x14ac:dyDescent="0.2">
      <c r="A426" s="3"/>
      <c r="B426" s="3"/>
      <c r="C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4.25" customHeight="1" x14ac:dyDescent="0.2">
      <c r="A427" s="3"/>
      <c r="B427" s="3"/>
      <c r="C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4.25" customHeight="1" x14ac:dyDescent="0.2">
      <c r="A428" s="3"/>
      <c r="B428" s="3"/>
      <c r="C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4.25" customHeight="1" x14ac:dyDescent="0.2">
      <c r="A429" s="3"/>
      <c r="B429" s="3"/>
      <c r="C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4.25" customHeight="1" x14ac:dyDescent="0.2">
      <c r="A430" s="3"/>
      <c r="B430" s="3"/>
      <c r="C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4.25" customHeight="1" x14ac:dyDescent="0.2">
      <c r="A431" s="3"/>
      <c r="B431" s="3"/>
      <c r="C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14.25" customHeight="1" x14ac:dyDescent="0.2">
      <c r="A432" s="3"/>
      <c r="B432" s="3"/>
      <c r="C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14.25" customHeight="1" x14ac:dyDescent="0.2">
      <c r="A433" s="3"/>
      <c r="B433" s="3"/>
      <c r="C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14.25" customHeight="1" x14ac:dyDescent="0.2">
      <c r="A434" s="3"/>
      <c r="B434" s="3"/>
      <c r="C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14.25" customHeight="1" x14ac:dyDescent="0.2">
      <c r="A435" s="3"/>
      <c r="B435" s="3"/>
      <c r="C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4.25" customHeight="1" x14ac:dyDescent="0.2">
      <c r="A436" s="3"/>
      <c r="B436" s="3"/>
      <c r="C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4.25" customHeight="1" x14ac:dyDescent="0.2">
      <c r="A437" s="3"/>
      <c r="B437" s="3"/>
      <c r="C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4.25" customHeight="1" x14ac:dyDescent="0.2">
      <c r="A438" s="3"/>
      <c r="B438" s="3"/>
      <c r="C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4.25" customHeight="1" x14ac:dyDescent="0.2">
      <c r="A439" s="3"/>
      <c r="B439" s="3"/>
      <c r="C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4.25" customHeight="1" x14ac:dyDescent="0.2">
      <c r="A440" s="3"/>
      <c r="B440" s="3"/>
      <c r="C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4.25" customHeight="1" x14ac:dyDescent="0.2">
      <c r="A441" s="3"/>
      <c r="B441" s="3"/>
      <c r="C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4.25" customHeight="1" x14ac:dyDescent="0.2">
      <c r="A442" s="3"/>
      <c r="B442" s="3"/>
      <c r="C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4.25" customHeight="1" x14ac:dyDescent="0.2">
      <c r="A443" s="3"/>
      <c r="B443" s="3"/>
      <c r="C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4.25" customHeight="1" x14ac:dyDescent="0.2">
      <c r="A444" s="3"/>
      <c r="B444" s="3"/>
      <c r="C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4.25" customHeight="1" x14ac:dyDescent="0.2">
      <c r="A445" s="3"/>
      <c r="B445" s="3"/>
      <c r="C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4.25" customHeight="1" x14ac:dyDescent="0.2">
      <c r="A446" s="3"/>
      <c r="B446" s="3"/>
      <c r="C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4.25" customHeight="1" x14ac:dyDescent="0.2">
      <c r="A447" s="3"/>
      <c r="B447" s="3"/>
      <c r="C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4.25" customHeight="1" x14ac:dyDescent="0.2">
      <c r="A448" s="3"/>
      <c r="B448" s="3"/>
      <c r="C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4.25" customHeight="1" x14ac:dyDescent="0.2">
      <c r="A449" s="3"/>
      <c r="B449" s="3"/>
      <c r="C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4.25" customHeight="1" x14ac:dyDescent="0.2">
      <c r="A450" s="3"/>
      <c r="B450" s="3"/>
      <c r="C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4.25" customHeight="1" x14ac:dyDescent="0.2">
      <c r="A451" s="3"/>
      <c r="B451" s="3"/>
      <c r="C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4.25" customHeight="1" x14ac:dyDescent="0.2">
      <c r="A452" s="3"/>
      <c r="B452" s="3"/>
      <c r="C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4.25" customHeight="1" x14ac:dyDescent="0.2">
      <c r="A453" s="3"/>
      <c r="B453" s="3"/>
      <c r="C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4.25" customHeight="1" x14ac:dyDescent="0.2">
      <c r="A454" s="3"/>
      <c r="B454" s="3"/>
      <c r="C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4.25" customHeight="1" x14ac:dyDescent="0.2">
      <c r="A455" s="3"/>
      <c r="B455" s="3"/>
      <c r="C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4.25" customHeight="1" x14ac:dyDescent="0.2">
      <c r="A456" s="3"/>
      <c r="B456" s="3"/>
      <c r="C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4.25" customHeight="1" x14ac:dyDescent="0.2">
      <c r="A457" s="3"/>
      <c r="B457" s="3"/>
      <c r="C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4.25" customHeight="1" x14ac:dyDescent="0.2">
      <c r="A458" s="3"/>
      <c r="B458" s="3"/>
      <c r="C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4.25" customHeight="1" x14ac:dyDescent="0.2">
      <c r="A459" s="3"/>
      <c r="B459" s="3"/>
      <c r="C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4.25" customHeight="1" x14ac:dyDescent="0.2">
      <c r="A460" s="3"/>
      <c r="B460" s="3"/>
      <c r="C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4.25" customHeight="1" x14ac:dyDescent="0.2">
      <c r="A461" s="3"/>
      <c r="B461" s="3"/>
      <c r="C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4.25" customHeight="1" x14ac:dyDescent="0.2">
      <c r="A462" s="3"/>
      <c r="B462" s="3"/>
      <c r="C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4.25" customHeight="1" x14ac:dyDescent="0.2">
      <c r="A463" s="3"/>
      <c r="B463" s="3"/>
      <c r="C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4.25" customHeight="1" x14ac:dyDescent="0.2">
      <c r="A464" s="3"/>
      <c r="B464" s="3"/>
      <c r="C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4.25" customHeight="1" x14ac:dyDescent="0.2">
      <c r="A465" s="3"/>
      <c r="B465" s="3"/>
      <c r="C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4.25" customHeight="1" x14ac:dyDescent="0.2">
      <c r="A466" s="3"/>
      <c r="B466" s="3"/>
      <c r="C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4.25" customHeight="1" x14ac:dyDescent="0.2">
      <c r="A467" s="3"/>
      <c r="B467" s="3"/>
      <c r="C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4.25" customHeight="1" x14ac:dyDescent="0.2">
      <c r="A468" s="3"/>
      <c r="B468" s="3"/>
      <c r="C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4.25" customHeight="1" x14ac:dyDescent="0.2">
      <c r="A469" s="3"/>
      <c r="B469" s="3"/>
      <c r="C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4.25" customHeight="1" x14ac:dyDescent="0.2">
      <c r="A470" s="3"/>
      <c r="B470" s="3"/>
      <c r="C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4.25" customHeight="1" x14ac:dyDescent="0.2">
      <c r="A471" s="3"/>
      <c r="B471" s="3"/>
      <c r="C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4.25" customHeight="1" x14ac:dyDescent="0.2">
      <c r="A472" s="3"/>
      <c r="B472" s="3"/>
      <c r="C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4.25" customHeight="1" x14ac:dyDescent="0.2">
      <c r="A473" s="3"/>
      <c r="B473" s="3"/>
      <c r="C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4.25" customHeight="1" x14ac:dyDescent="0.2">
      <c r="A474" s="3"/>
      <c r="B474" s="3"/>
      <c r="C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4.25" customHeight="1" x14ac:dyDescent="0.2">
      <c r="A475" s="3"/>
      <c r="B475" s="3"/>
      <c r="C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4.25" customHeight="1" x14ac:dyDescent="0.2">
      <c r="A476" s="3"/>
      <c r="B476" s="3"/>
      <c r="C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4.25" customHeight="1" x14ac:dyDescent="0.2">
      <c r="A477" s="3"/>
      <c r="B477" s="3"/>
      <c r="C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4.25" customHeight="1" x14ac:dyDescent="0.2">
      <c r="A478" s="3"/>
      <c r="B478" s="3"/>
      <c r="C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4.25" customHeight="1" x14ac:dyDescent="0.2">
      <c r="A479" s="3"/>
      <c r="B479" s="3"/>
      <c r="C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4.25" customHeight="1" x14ac:dyDescent="0.2">
      <c r="A480" s="3"/>
      <c r="B480" s="3"/>
      <c r="C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4.25" customHeight="1" x14ac:dyDescent="0.2">
      <c r="A481" s="3"/>
      <c r="B481" s="3"/>
      <c r="C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4.25" customHeight="1" x14ac:dyDescent="0.2">
      <c r="A482" s="3"/>
      <c r="B482" s="3"/>
      <c r="C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4.25" customHeight="1" x14ac:dyDescent="0.2">
      <c r="A483" s="3"/>
      <c r="B483" s="3"/>
      <c r="C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4.25" customHeight="1" x14ac:dyDescent="0.2">
      <c r="A484" s="3"/>
      <c r="B484" s="3"/>
      <c r="C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4.25" customHeight="1" x14ac:dyDescent="0.2">
      <c r="A485" s="3"/>
      <c r="B485" s="3"/>
      <c r="C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4.25" customHeight="1" x14ac:dyDescent="0.2">
      <c r="A486" s="3"/>
      <c r="B486" s="3"/>
      <c r="C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4.25" customHeight="1" x14ac:dyDescent="0.2">
      <c r="A487" s="3"/>
      <c r="B487" s="3"/>
      <c r="C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4.25" customHeight="1" x14ac:dyDescent="0.2">
      <c r="A488" s="3"/>
      <c r="B488" s="3"/>
      <c r="C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4.25" customHeight="1" x14ac:dyDescent="0.2">
      <c r="A489" s="3"/>
      <c r="B489" s="3"/>
      <c r="C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4.25" customHeight="1" x14ac:dyDescent="0.2">
      <c r="A490" s="3"/>
      <c r="B490" s="3"/>
      <c r="C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4.25" customHeight="1" x14ac:dyDescent="0.2">
      <c r="A491" s="3"/>
      <c r="B491" s="3"/>
      <c r="C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4.25" customHeight="1" x14ac:dyDescent="0.2">
      <c r="A492" s="3"/>
      <c r="B492" s="3"/>
      <c r="C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4.25" customHeight="1" x14ac:dyDescent="0.2">
      <c r="A493" s="3"/>
      <c r="B493" s="3"/>
      <c r="C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4.25" customHeight="1" x14ac:dyDescent="0.2">
      <c r="A494" s="3"/>
      <c r="B494" s="3"/>
      <c r="C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4.25" customHeight="1" x14ac:dyDescent="0.2">
      <c r="A495" s="3"/>
      <c r="B495" s="3"/>
      <c r="C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4.25" customHeight="1" x14ac:dyDescent="0.2">
      <c r="A496" s="3"/>
      <c r="B496" s="3"/>
      <c r="C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4.25" customHeight="1" x14ac:dyDescent="0.2">
      <c r="A497" s="3"/>
      <c r="B497" s="3"/>
      <c r="C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4.25" customHeight="1" x14ac:dyDescent="0.2">
      <c r="A498" s="3"/>
      <c r="B498" s="3"/>
      <c r="C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4.25" customHeight="1" x14ac:dyDescent="0.2">
      <c r="A499" s="3"/>
      <c r="B499" s="3"/>
      <c r="C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4.25" customHeight="1" x14ac:dyDescent="0.2">
      <c r="A500" s="3"/>
      <c r="B500" s="3"/>
      <c r="C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4.25" customHeight="1" x14ac:dyDescent="0.2">
      <c r="A501" s="3"/>
      <c r="B501" s="3"/>
      <c r="C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4.25" customHeight="1" x14ac:dyDescent="0.2">
      <c r="A502" s="3"/>
      <c r="B502" s="3"/>
      <c r="C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4.25" customHeight="1" x14ac:dyDescent="0.2">
      <c r="A503" s="3"/>
      <c r="B503" s="3"/>
      <c r="C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4.25" customHeight="1" x14ac:dyDescent="0.2">
      <c r="A504" s="3"/>
      <c r="B504" s="3"/>
      <c r="C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4.25" customHeight="1" x14ac:dyDescent="0.2">
      <c r="A505" s="3"/>
      <c r="B505" s="3"/>
      <c r="C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4.25" customHeight="1" x14ac:dyDescent="0.2">
      <c r="A506" s="3"/>
      <c r="B506" s="3"/>
      <c r="C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4.25" customHeight="1" x14ac:dyDescent="0.2">
      <c r="A507" s="3"/>
      <c r="B507" s="3"/>
      <c r="C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4.25" customHeight="1" x14ac:dyDescent="0.2">
      <c r="A508" s="3"/>
      <c r="B508" s="3"/>
      <c r="C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4.25" customHeight="1" x14ac:dyDescent="0.2">
      <c r="A509" s="3"/>
      <c r="B509" s="3"/>
      <c r="C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4.25" customHeight="1" x14ac:dyDescent="0.2">
      <c r="A510" s="3"/>
      <c r="B510" s="3"/>
      <c r="C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4.25" customHeight="1" x14ac:dyDescent="0.2">
      <c r="A511" s="3"/>
      <c r="B511" s="3"/>
      <c r="C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4.25" customHeight="1" x14ac:dyDescent="0.2">
      <c r="A512" s="3"/>
      <c r="B512" s="3"/>
      <c r="C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4.25" customHeight="1" x14ac:dyDescent="0.2">
      <c r="A513" s="3"/>
      <c r="B513" s="3"/>
      <c r="C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4.25" customHeight="1" x14ac:dyDescent="0.2">
      <c r="A514" s="3"/>
      <c r="B514" s="3"/>
      <c r="C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4.25" customHeight="1" x14ac:dyDescent="0.2">
      <c r="A515" s="3"/>
      <c r="B515" s="3"/>
      <c r="C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4.25" customHeight="1" x14ac:dyDescent="0.2">
      <c r="A516" s="3"/>
      <c r="B516" s="3"/>
      <c r="C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4.25" customHeight="1" x14ac:dyDescent="0.2">
      <c r="A517" s="3"/>
      <c r="B517" s="3"/>
      <c r="C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4.25" customHeight="1" x14ac:dyDescent="0.2">
      <c r="A518" s="3"/>
      <c r="B518" s="3"/>
      <c r="C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4.25" customHeight="1" x14ac:dyDescent="0.2">
      <c r="A519" s="3"/>
      <c r="B519" s="3"/>
      <c r="C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4.25" customHeight="1" x14ac:dyDescent="0.2">
      <c r="A520" s="3"/>
      <c r="B520" s="3"/>
      <c r="C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4.25" customHeight="1" x14ac:dyDescent="0.2">
      <c r="A521" s="3"/>
      <c r="B521" s="3"/>
      <c r="C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4.25" customHeight="1" x14ac:dyDescent="0.2">
      <c r="A522" s="3"/>
      <c r="B522" s="3"/>
      <c r="C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4.25" customHeight="1" x14ac:dyDescent="0.2">
      <c r="A523" s="3"/>
      <c r="B523" s="3"/>
      <c r="C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4.25" customHeight="1" x14ac:dyDescent="0.2">
      <c r="A524" s="3"/>
      <c r="B524" s="3"/>
      <c r="C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4.25" customHeight="1" x14ac:dyDescent="0.2">
      <c r="A525" s="3"/>
      <c r="B525" s="3"/>
      <c r="C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4.25" customHeight="1" x14ac:dyDescent="0.2">
      <c r="A526" s="3"/>
      <c r="B526" s="3"/>
      <c r="C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4.25" customHeight="1" x14ac:dyDescent="0.2">
      <c r="A527" s="3"/>
      <c r="B527" s="3"/>
      <c r="C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4.25" customHeight="1" x14ac:dyDescent="0.2">
      <c r="A528" s="3"/>
      <c r="B528" s="3"/>
      <c r="C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4.25" customHeight="1" x14ac:dyDescent="0.2">
      <c r="A529" s="3"/>
      <c r="B529" s="3"/>
      <c r="C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4.25" customHeight="1" x14ac:dyDescent="0.2">
      <c r="A530" s="3"/>
      <c r="B530" s="3"/>
      <c r="C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4.25" customHeight="1" x14ac:dyDescent="0.2">
      <c r="A531" s="3"/>
      <c r="B531" s="3"/>
      <c r="C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4.25" customHeight="1" x14ac:dyDescent="0.2">
      <c r="A532" s="3"/>
      <c r="B532" s="3"/>
      <c r="C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4.25" customHeight="1" x14ac:dyDescent="0.2">
      <c r="A533" s="3"/>
      <c r="B533" s="3"/>
      <c r="C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4.25" customHeight="1" x14ac:dyDescent="0.2">
      <c r="A534" s="3"/>
      <c r="B534" s="3"/>
      <c r="C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4.25" customHeight="1" x14ac:dyDescent="0.2">
      <c r="A535" s="3"/>
      <c r="B535" s="3"/>
      <c r="C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4.25" customHeight="1" x14ac:dyDescent="0.2">
      <c r="A536" s="3"/>
      <c r="B536" s="3"/>
      <c r="C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4.25" customHeight="1" x14ac:dyDescent="0.2">
      <c r="A537" s="3"/>
      <c r="B537" s="3"/>
      <c r="C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4.25" customHeight="1" x14ac:dyDescent="0.2">
      <c r="A538" s="3"/>
      <c r="B538" s="3"/>
      <c r="C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4.25" customHeight="1" x14ac:dyDescent="0.2">
      <c r="A539" s="3"/>
      <c r="B539" s="3"/>
      <c r="C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4.25" customHeight="1" x14ac:dyDescent="0.2">
      <c r="A540" s="3"/>
      <c r="B540" s="3"/>
      <c r="C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4.25" customHeight="1" x14ac:dyDescent="0.2">
      <c r="A541" s="3"/>
      <c r="B541" s="3"/>
      <c r="C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4.25" customHeight="1" x14ac:dyDescent="0.2">
      <c r="A542" s="3"/>
      <c r="B542" s="3"/>
      <c r="C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4.25" customHeight="1" x14ac:dyDescent="0.2">
      <c r="A543" s="3"/>
      <c r="B543" s="3"/>
      <c r="C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4.25" customHeight="1" x14ac:dyDescent="0.2">
      <c r="A544" s="3"/>
      <c r="B544" s="3"/>
      <c r="C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4.25" customHeight="1" x14ac:dyDescent="0.2">
      <c r="A545" s="3"/>
      <c r="B545" s="3"/>
      <c r="C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4.25" customHeight="1" x14ac:dyDescent="0.2">
      <c r="A546" s="3"/>
      <c r="B546" s="3"/>
      <c r="C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4.25" customHeight="1" x14ac:dyDescent="0.2">
      <c r="A547" s="3"/>
      <c r="B547" s="3"/>
      <c r="C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4.25" customHeight="1" x14ac:dyDescent="0.2">
      <c r="A548" s="3"/>
      <c r="B548" s="3"/>
      <c r="C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4.25" customHeight="1" x14ac:dyDescent="0.2">
      <c r="A549" s="3"/>
      <c r="B549" s="3"/>
      <c r="C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4.25" customHeight="1" x14ac:dyDescent="0.2">
      <c r="A550" s="3"/>
      <c r="B550" s="3"/>
      <c r="C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4.25" customHeight="1" x14ac:dyDescent="0.2">
      <c r="A551" s="3"/>
      <c r="B551" s="3"/>
      <c r="C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4.25" customHeight="1" x14ac:dyDescent="0.2">
      <c r="A552" s="3"/>
      <c r="B552" s="3"/>
      <c r="C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4.25" customHeight="1" x14ac:dyDescent="0.2">
      <c r="A553" s="3"/>
      <c r="B553" s="3"/>
      <c r="C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4.25" customHeight="1" x14ac:dyDescent="0.2">
      <c r="A554" s="3"/>
      <c r="B554" s="3"/>
      <c r="C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4.25" customHeight="1" x14ac:dyDescent="0.2">
      <c r="A555" s="3"/>
      <c r="B555" s="3"/>
      <c r="C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4.25" customHeight="1" x14ac:dyDescent="0.2">
      <c r="A556" s="3"/>
      <c r="B556" s="3"/>
      <c r="C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4.25" customHeight="1" x14ac:dyDescent="0.2">
      <c r="A557" s="3"/>
      <c r="B557" s="3"/>
      <c r="C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4.25" customHeight="1" x14ac:dyDescent="0.2">
      <c r="A558" s="3"/>
      <c r="B558" s="3"/>
      <c r="C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4.25" customHeight="1" x14ac:dyDescent="0.2">
      <c r="A559" s="3"/>
      <c r="B559" s="3"/>
      <c r="C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4.25" customHeight="1" x14ac:dyDescent="0.2">
      <c r="A560" s="3"/>
      <c r="B560" s="3"/>
      <c r="C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4.25" customHeight="1" x14ac:dyDescent="0.2">
      <c r="A561" s="3"/>
      <c r="B561" s="3"/>
      <c r="C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4.25" customHeight="1" x14ac:dyDescent="0.2">
      <c r="A562" s="3"/>
      <c r="B562" s="3"/>
      <c r="C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4.25" customHeight="1" x14ac:dyDescent="0.2">
      <c r="A563" s="3"/>
      <c r="B563" s="3"/>
      <c r="C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4.25" customHeight="1" x14ac:dyDescent="0.2">
      <c r="A564" s="3"/>
      <c r="B564" s="3"/>
      <c r="C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4.25" customHeight="1" x14ac:dyDescent="0.2">
      <c r="A565" s="3"/>
      <c r="B565" s="3"/>
      <c r="C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4.25" customHeight="1" x14ac:dyDescent="0.2">
      <c r="A566" s="3"/>
      <c r="B566" s="3"/>
      <c r="C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4.25" customHeight="1" x14ac:dyDescent="0.2">
      <c r="A567" s="3"/>
      <c r="B567" s="3"/>
      <c r="C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4.25" customHeight="1" x14ac:dyDescent="0.2">
      <c r="A568" s="3"/>
      <c r="B568" s="3"/>
      <c r="C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4.25" customHeight="1" x14ac:dyDescent="0.2">
      <c r="A569" s="3"/>
      <c r="B569" s="3"/>
      <c r="C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4.25" customHeight="1" x14ac:dyDescent="0.2">
      <c r="A570" s="3"/>
      <c r="B570" s="3"/>
      <c r="C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4.25" customHeight="1" x14ac:dyDescent="0.2">
      <c r="A571" s="3"/>
      <c r="B571" s="3"/>
      <c r="C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4.25" customHeight="1" x14ac:dyDescent="0.2">
      <c r="A572" s="3"/>
      <c r="B572" s="3"/>
      <c r="C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4.25" customHeight="1" x14ac:dyDescent="0.2">
      <c r="A573" s="3"/>
      <c r="B573" s="3"/>
      <c r="C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4.25" customHeight="1" x14ac:dyDescent="0.2">
      <c r="A574" s="3"/>
      <c r="B574" s="3"/>
      <c r="C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4.25" customHeight="1" x14ac:dyDescent="0.2">
      <c r="A575" s="3"/>
      <c r="B575" s="3"/>
      <c r="C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4.25" customHeight="1" x14ac:dyDescent="0.2">
      <c r="A576" s="3"/>
      <c r="B576" s="3"/>
      <c r="C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4.25" customHeight="1" x14ac:dyDescent="0.2">
      <c r="A577" s="3"/>
      <c r="B577" s="3"/>
      <c r="C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4.25" customHeight="1" x14ac:dyDescent="0.2">
      <c r="A578" s="3"/>
      <c r="B578" s="3"/>
      <c r="C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4.25" customHeight="1" x14ac:dyDescent="0.2">
      <c r="A579" s="3"/>
      <c r="B579" s="3"/>
      <c r="C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4.25" customHeight="1" x14ac:dyDescent="0.2">
      <c r="A580" s="3"/>
      <c r="B580" s="3"/>
      <c r="C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4.25" customHeight="1" x14ac:dyDescent="0.2">
      <c r="A581" s="3"/>
      <c r="B581" s="3"/>
      <c r="C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4.25" customHeight="1" x14ac:dyDescent="0.2">
      <c r="A582" s="3"/>
      <c r="B582" s="3"/>
      <c r="C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4.25" customHeight="1" x14ac:dyDescent="0.2">
      <c r="A583" s="3"/>
      <c r="B583" s="3"/>
      <c r="C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4.25" customHeight="1" x14ac:dyDescent="0.2">
      <c r="A584" s="3"/>
      <c r="B584" s="3"/>
      <c r="C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4.25" customHeight="1" x14ac:dyDescent="0.2">
      <c r="A585" s="3"/>
      <c r="B585" s="3"/>
      <c r="C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4.25" customHeight="1" x14ac:dyDescent="0.2">
      <c r="A586" s="3"/>
      <c r="B586" s="3"/>
      <c r="C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4.25" customHeight="1" x14ac:dyDescent="0.2">
      <c r="A587" s="3"/>
      <c r="B587" s="3"/>
      <c r="C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4.25" customHeight="1" x14ac:dyDescent="0.2">
      <c r="A588" s="3"/>
      <c r="B588" s="3"/>
      <c r="C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4.25" customHeight="1" x14ac:dyDescent="0.2">
      <c r="A589" s="3"/>
      <c r="B589" s="3"/>
      <c r="C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4.25" customHeight="1" x14ac:dyDescent="0.2">
      <c r="A590" s="3"/>
      <c r="B590" s="3"/>
      <c r="C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4.25" customHeight="1" x14ac:dyDescent="0.2">
      <c r="A591" s="3"/>
      <c r="B591" s="3"/>
      <c r="C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4.25" customHeight="1" x14ac:dyDescent="0.2">
      <c r="A592" s="3"/>
      <c r="B592" s="3"/>
      <c r="C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4.25" customHeight="1" x14ac:dyDescent="0.2">
      <c r="A593" s="3"/>
      <c r="B593" s="3"/>
      <c r="C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4.25" customHeight="1" x14ac:dyDescent="0.2">
      <c r="A594" s="3"/>
      <c r="B594" s="3"/>
      <c r="C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4.25" customHeight="1" x14ac:dyDescent="0.2">
      <c r="A595" s="3"/>
      <c r="B595" s="3"/>
      <c r="C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4.25" customHeight="1" x14ac:dyDescent="0.2">
      <c r="A596" s="3"/>
      <c r="B596" s="3"/>
      <c r="C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4.25" customHeight="1" x14ac:dyDescent="0.2">
      <c r="A597" s="3"/>
      <c r="B597" s="3"/>
      <c r="C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4.25" customHeight="1" x14ac:dyDescent="0.2">
      <c r="A598" s="3"/>
      <c r="B598" s="3"/>
      <c r="C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4.25" customHeight="1" x14ac:dyDescent="0.2">
      <c r="A599" s="3"/>
      <c r="B599" s="3"/>
      <c r="C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4.25" customHeight="1" x14ac:dyDescent="0.2">
      <c r="A600" s="3"/>
      <c r="B600" s="3"/>
      <c r="C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4.25" customHeight="1" x14ac:dyDescent="0.2">
      <c r="A601" s="3"/>
      <c r="B601" s="3"/>
      <c r="C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4.25" customHeight="1" x14ac:dyDescent="0.2">
      <c r="A602" s="3"/>
      <c r="B602" s="3"/>
      <c r="C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4.25" customHeight="1" x14ac:dyDescent="0.2">
      <c r="A603" s="3"/>
      <c r="B603" s="3"/>
      <c r="C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4.25" customHeight="1" x14ac:dyDescent="0.2">
      <c r="A604" s="3"/>
      <c r="B604" s="3"/>
      <c r="C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4.25" customHeight="1" x14ac:dyDescent="0.2">
      <c r="A605" s="3"/>
      <c r="B605" s="3"/>
      <c r="C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4.25" customHeight="1" x14ac:dyDescent="0.2">
      <c r="A606" s="3"/>
      <c r="B606" s="3"/>
      <c r="C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4.25" customHeight="1" x14ac:dyDescent="0.2">
      <c r="A607" s="3"/>
      <c r="B607" s="3"/>
      <c r="C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4.25" customHeight="1" x14ac:dyDescent="0.2">
      <c r="A608" s="3"/>
      <c r="B608" s="3"/>
      <c r="C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4.25" customHeight="1" x14ac:dyDescent="0.2">
      <c r="A609" s="3"/>
      <c r="B609" s="3"/>
      <c r="C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4.25" customHeight="1" x14ac:dyDescent="0.2">
      <c r="A610" s="3"/>
      <c r="B610" s="3"/>
      <c r="C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4.25" customHeight="1" x14ac:dyDescent="0.2">
      <c r="A611" s="3"/>
      <c r="B611" s="3"/>
      <c r="C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4.25" customHeight="1" x14ac:dyDescent="0.2">
      <c r="A612" s="3"/>
      <c r="B612" s="3"/>
      <c r="C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4.25" customHeight="1" x14ac:dyDescent="0.2">
      <c r="A613" s="3"/>
      <c r="B613" s="3"/>
      <c r="C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4.25" customHeight="1" x14ac:dyDescent="0.2">
      <c r="A614" s="3"/>
      <c r="B614" s="3"/>
      <c r="C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4.25" customHeight="1" x14ac:dyDescent="0.2">
      <c r="A615" s="3"/>
      <c r="B615" s="3"/>
      <c r="C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4.25" customHeight="1" x14ac:dyDescent="0.2">
      <c r="A616" s="3"/>
      <c r="B616" s="3"/>
      <c r="C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4.25" customHeight="1" x14ac:dyDescent="0.2">
      <c r="A617" s="3"/>
      <c r="B617" s="3"/>
      <c r="C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4.25" customHeight="1" x14ac:dyDescent="0.2">
      <c r="A618" s="3"/>
      <c r="B618" s="3"/>
      <c r="C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4.25" customHeight="1" x14ac:dyDescent="0.2">
      <c r="A619" s="3"/>
      <c r="B619" s="3"/>
      <c r="C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4.25" customHeight="1" x14ac:dyDescent="0.2">
      <c r="A620" s="3"/>
      <c r="B620" s="3"/>
      <c r="C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4.25" customHeight="1" x14ac:dyDescent="0.2">
      <c r="A621" s="3"/>
      <c r="B621" s="3"/>
      <c r="C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4.25" customHeight="1" x14ac:dyDescent="0.2">
      <c r="A622" s="3"/>
      <c r="B622" s="3"/>
      <c r="C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4.25" customHeight="1" x14ac:dyDescent="0.2">
      <c r="A623" s="3"/>
      <c r="B623" s="3"/>
      <c r="C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4.25" customHeight="1" x14ac:dyDescent="0.2">
      <c r="A624" s="3"/>
      <c r="B624" s="3"/>
      <c r="C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4.25" customHeight="1" x14ac:dyDescent="0.2">
      <c r="A625" s="3"/>
      <c r="B625" s="3"/>
      <c r="C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4.25" customHeight="1" x14ac:dyDescent="0.2">
      <c r="A626" s="3"/>
      <c r="B626" s="3"/>
      <c r="C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4.25" customHeight="1" x14ac:dyDescent="0.2">
      <c r="A627" s="3"/>
      <c r="B627" s="3"/>
      <c r="C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4.25" customHeight="1" x14ac:dyDescent="0.2">
      <c r="A628" s="3"/>
      <c r="B628" s="3"/>
      <c r="C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4.25" customHeight="1" x14ac:dyDescent="0.2">
      <c r="A629" s="3"/>
      <c r="B629" s="3"/>
      <c r="C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4.25" customHeight="1" x14ac:dyDescent="0.2">
      <c r="A630" s="3"/>
      <c r="B630" s="3"/>
      <c r="C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4.25" customHeight="1" x14ac:dyDescent="0.2">
      <c r="A631" s="3"/>
      <c r="B631" s="3"/>
      <c r="C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4.25" customHeight="1" x14ac:dyDescent="0.2">
      <c r="A632" s="3"/>
      <c r="B632" s="3"/>
      <c r="C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4.25" customHeight="1" x14ac:dyDescent="0.2">
      <c r="A633" s="3"/>
      <c r="B633" s="3"/>
      <c r="C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4.25" customHeight="1" x14ac:dyDescent="0.2">
      <c r="A634" s="3"/>
      <c r="B634" s="3"/>
      <c r="C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4.25" customHeight="1" x14ac:dyDescent="0.2">
      <c r="A635" s="3"/>
      <c r="B635" s="3"/>
      <c r="C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4.25" customHeight="1" x14ac:dyDescent="0.2">
      <c r="A636" s="3"/>
      <c r="B636" s="3"/>
      <c r="C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4.25" customHeight="1" x14ac:dyDescent="0.2">
      <c r="A637" s="3"/>
      <c r="B637" s="3"/>
      <c r="C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4.25" customHeight="1" x14ac:dyDescent="0.2">
      <c r="A638" s="3"/>
      <c r="B638" s="3"/>
      <c r="C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4.25" customHeight="1" x14ac:dyDescent="0.2">
      <c r="A639" s="3"/>
      <c r="B639" s="3"/>
      <c r="C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4.25" customHeight="1" x14ac:dyDescent="0.2">
      <c r="A640" s="3"/>
      <c r="B640" s="3"/>
      <c r="C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4.25" customHeight="1" x14ac:dyDescent="0.2">
      <c r="A641" s="3"/>
      <c r="B641" s="3"/>
      <c r="C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4.25" customHeight="1" x14ac:dyDescent="0.2">
      <c r="A642" s="3"/>
      <c r="B642" s="3"/>
      <c r="C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4.25" customHeight="1" x14ac:dyDescent="0.2">
      <c r="A643" s="3"/>
      <c r="B643" s="3"/>
      <c r="C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4.25" customHeight="1" x14ac:dyDescent="0.2">
      <c r="A644" s="3"/>
      <c r="B644" s="3"/>
      <c r="C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4.25" customHeight="1" x14ac:dyDescent="0.2">
      <c r="A645" s="3"/>
      <c r="B645" s="3"/>
      <c r="C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4.25" customHeight="1" x14ac:dyDescent="0.2">
      <c r="A646" s="3"/>
      <c r="B646" s="3"/>
      <c r="C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4.25" customHeight="1" x14ac:dyDescent="0.2">
      <c r="A647" s="3"/>
      <c r="B647" s="3"/>
      <c r="C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4.25" customHeight="1" x14ac:dyDescent="0.2">
      <c r="A648" s="3"/>
      <c r="B648" s="3"/>
      <c r="C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4.25" customHeight="1" x14ac:dyDescent="0.2">
      <c r="A649" s="3"/>
      <c r="B649" s="3"/>
      <c r="C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4.25" customHeight="1" x14ac:dyDescent="0.2">
      <c r="A650" s="3"/>
      <c r="B650" s="3"/>
      <c r="C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4.25" customHeight="1" x14ac:dyDescent="0.2">
      <c r="A651" s="3"/>
      <c r="B651" s="3"/>
      <c r="C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4.25" customHeight="1" x14ac:dyDescent="0.2">
      <c r="A652" s="3"/>
      <c r="B652" s="3"/>
      <c r="C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4.25" customHeight="1" x14ac:dyDescent="0.2">
      <c r="A653" s="3"/>
      <c r="B653" s="3"/>
      <c r="C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4.25" customHeight="1" x14ac:dyDescent="0.2">
      <c r="A654" s="3"/>
      <c r="B654" s="3"/>
      <c r="C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4.25" customHeight="1" x14ac:dyDescent="0.2">
      <c r="A655" s="3"/>
      <c r="B655" s="3"/>
      <c r="C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4.25" customHeight="1" x14ac:dyDescent="0.2">
      <c r="A656" s="3"/>
      <c r="B656" s="3"/>
      <c r="C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4.25" customHeight="1" x14ac:dyDescent="0.2">
      <c r="A657" s="3"/>
      <c r="B657" s="3"/>
      <c r="C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4.25" customHeight="1" x14ac:dyDescent="0.2">
      <c r="A658" s="3"/>
      <c r="B658" s="3"/>
      <c r="C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4.25" customHeight="1" x14ac:dyDescent="0.2">
      <c r="A659" s="3"/>
      <c r="B659" s="3"/>
      <c r="C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4.25" customHeight="1" x14ac:dyDescent="0.2">
      <c r="A660" s="3"/>
      <c r="B660" s="3"/>
      <c r="C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4.25" customHeight="1" x14ac:dyDescent="0.2">
      <c r="A661" s="3"/>
      <c r="B661" s="3"/>
      <c r="C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4.25" customHeight="1" x14ac:dyDescent="0.2">
      <c r="A662" s="3"/>
      <c r="B662" s="3"/>
      <c r="C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4.25" customHeight="1" x14ac:dyDescent="0.2">
      <c r="A663" s="3"/>
      <c r="B663" s="3"/>
      <c r="C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4.25" customHeight="1" x14ac:dyDescent="0.2">
      <c r="A664" s="3"/>
      <c r="B664" s="3"/>
      <c r="C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4.25" customHeight="1" x14ac:dyDescent="0.2">
      <c r="A665" s="3"/>
      <c r="B665" s="3"/>
      <c r="C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4.25" customHeight="1" x14ac:dyDescent="0.2">
      <c r="A666" s="3"/>
      <c r="B666" s="3"/>
      <c r="C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4.25" customHeight="1" x14ac:dyDescent="0.2">
      <c r="A667" s="3"/>
      <c r="B667" s="3"/>
      <c r="C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4.25" customHeight="1" x14ac:dyDescent="0.2">
      <c r="A668" s="3"/>
      <c r="B668" s="3"/>
      <c r="C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4.25" customHeight="1" x14ac:dyDescent="0.2">
      <c r="A669" s="3"/>
      <c r="B669" s="3"/>
      <c r="C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4.25" customHeight="1" x14ac:dyDescent="0.2">
      <c r="A670" s="3"/>
      <c r="B670" s="3"/>
      <c r="C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4.25" customHeight="1" x14ac:dyDescent="0.2">
      <c r="A671" s="3"/>
      <c r="B671" s="3"/>
      <c r="C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4.25" customHeight="1" x14ac:dyDescent="0.2">
      <c r="A672" s="3"/>
      <c r="B672" s="3"/>
      <c r="C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4.25" customHeight="1" x14ac:dyDescent="0.2">
      <c r="A673" s="3"/>
      <c r="B673" s="3"/>
      <c r="C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4.25" customHeight="1" x14ac:dyDescent="0.2">
      <c r="A674" s="3"/>
      <c r="B674" s="3"/>
      <c r="C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4.25" customHeight="1" x14ac:dyDescent="0.2">
      <c r="A675" s="3"/>
      <c r="B675" s="3"/>
      <c r="C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4.25" customHeight="1" x14ac:dyDescent="0.2">
      <c r="A676" s="3"/>
      <c r="B676" s="3"/>
      <c r="C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4.25" customHeight="1" x14ac:dyDescent="0.2">
      <c r="A677" s="3"/>
      <c r="B677" s="3"/>
      <c r="C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4.25" customHeight="1" x14ac:dyDescent="0.2">
      <c r="A678" s="3"/>
      <c r="B678" s="3"/>
      <c r="C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4.25" customHeight="1" x14ac:dyDescent="0.2">
      <c r="A679" s="3"/>
      <c r="B679" s="3"/>
      <c r="C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4.25" customHeight="1" x14ac:dyDescent="0.2">
      <c r="A680" s="3"/>
      <c r="B680" s="3"/>
      <c r="C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4.25" customHeight="1" x14ac:dyDescent="0.2">
      <c r="A681" s="3"/>
      <c r="B681" s="3"/>
      <c r="C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4.25" customHeight="1" x14ac:dyDescent="0.2">
      <c r="A682" s="3"/>
      <c r="B682" s="3"/>
      <c r="C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4.25" customHeight="1" x14ac:dyDescent="0.2">
      <c r="A683" s="3"/>
      <c r="B683" s="3"/>
      <c r="C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4.25" customHeight="1" x14ac:dyDescent="0.2">
      <c r="A684" s="3"/>
      <c r="B684" s="3"/>
      <c r="C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4.25" customHeight="1" x14ac:dyDescent="0.2">
      <c r="A685" s="3"/>
      <c r="B685" s="3"/>
      <c r="C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4.25" customHeight="1" x14ac:dyDescent="0.2">
      <c r="A686" s="3"/>
      <c r="B686" s="3"/>
      <c r="C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4.25" customHeight="1" x14ac:dyDescent="0.2">
      <c r="A687" s="3"/>
      <c r="B687" s="3"/>
      <c r="C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4.25" customHeight="1" x14ac:dyDescent="0.2">
      <c r="A688" s="3"/>
      <c r="B688" s="3"/>
      <c r="C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4.25" customHeight="1" x14ac:dyDescent="0.2">
      <c r="A689" s="3"/>
      <c r="B689" s="3"/>
      <c r="C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4.25" customHeight="1" x14ac:dyDescent="0.2">
      <c r="A690" s="3"/>
      <c r="B690" s="3"/>
      <c r="C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4.25" customHeight="1" x14ac:dyDescent="0.2">
      <c r="A691" s="3"/>
      <c r="B691" s="3"/>
      <c r="C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4.25" customHeight="1" x14ac:dyDescent="0.2">
      <c r="A692" s="3"/>
      <c r="B692" s="3"/>
      <c r="C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4.25" customHeight="1" x14ac:dyDescent="0.2">
      <c r="A693" s="3"/>
      <c r="B693" s="3"/>
      <c r="C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4.25" customHeight="1" x14ac:dyDescent="0.2">
      <c r="A694" s="3"/>
      <c r="B694" s="3"/>
      <c r="C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4.25" customHeight="1" x14ac:dyDescent="0.2">
      <c r="A695" s="3"/>
      <c r="B695" s="3"/>
      <c r="C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4.25" customHeight="1" x14ac:dyDescent="0.2">
      <c r="A696" s="3"/>
      <c r="B696" s="3"/>
      <c r="C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4.25" customHeight="1" x14ac:dyDescent="0.2">
      <c r="A697" s="3"/>
      <c r="B697" s="3"/>
      <c r="C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4.25" customHeight="1" x14ac:dyDescent="0.2">
      <c r="A698" s="3"/>
      <c r="B698" s="3"/>
      <c r="C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4.25" customHeight="1" x14ac:dyDescent="0.2">
      <c r="A699" s="3"/>
      <c r="B699" s="3"/>
      <c r="C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4.25" customHeight="1" x14ac:dyDescent="0.2">
      <c r="A700" s="3"/>
      <c r="B700" s="3"/>
      <c r="C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4.25" customHeight="1" x14ac:dyDescent="0.2">
      <c r="A701" s="3"/>
      <c r="B701" s="3"/>
      <c r="C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4.25" customHeight="1" x14ac:dyDescent="0.2">
      <c r="A702" s="3"/>
      <c r="B702" s="3"/>
      <c r="C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4.25" customHeight="1" x14ac:dyDescent="0.2">
      <c r="A703" s="3"/>
      <c r="B703" s="3"/>
      <c r="C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4.25" customHeight="1" x14ac:dyDescent="0.2">
      <c r="A704" s="3"/>
      <c r="B704" s="3"/>
      <c r="C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4.25" customHeight="1" x14ac:dyDescent="0.2">
      <c r="A705" s="3"/>
      <c r="B705" s="3"/>
      <c r="C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4.25" customHeight="1" x14ac:dyDescent="0.2">
      <c r="A706" s="3"/>
      <c r="B706" s="3"/>
      <c r="C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4.25" customHeight="1" x14ac:dyDescent="0.2">
      <c r="A707" s="3"/>
      <c r="B707" s="3"/>
      <c r="C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4.25" customHeight="1" x14ac:dyDescent="0.2">
      <c r="A708" s="3"/>
      <c r="B708" s="3"/>
      <c r="C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4.25" customHeight="1" x14ac:dyDescent="0.2">
      <c r="A709" s="3"/>
      <c r="B709" s="3"/>
      <c r="C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4.25" customHeight="1" x14ac:dyDescent="0.2">
      <c r="A710" s="3"/>
      <c r="B710" s="3"/>
      <c r="C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4.25" customHeight="1" x14ac:dyDescent="0.2">
      <c r="A711" s="3"/>
      <c r="B711" s="3"/>
      <c r="C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4.25" customHeight="1" x14ac:dyDescent="0.2">
      <c r="A712" s="3"/>
      <c r="B712" s="3"/>
      <c r="C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4.25" customHeight="1" x14ac:dyDescent="0.2">
      <c r="A713" s="3"/>
      <c r="B713" s="3"/>
      <c r="C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4.25" customHeight="1" x14ac:dyDescent="0.2">
      <c r="A714" s="3"/>
      <c r="B714" s="3"/>
      <c r="C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4.25" customHeight="1" x14ac:dyDescent="0.2">
      <c r="A715" s="3"/>
      <c r="B715" s="3"/>
      <c r="C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4.25" customHeight="1" x14ac:dyDescent="0.2">
      <c r="A716" s="3"/>
      <c r="B716" s="3"/>
      <c r="C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4.25" customHeight="1" x14ac:dyDescent="0.2">
      <c r="A717" s="3"/>
      <c r="B717" s="3"/>
      <c r="C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4.25" customHeight="1" x14ac:dyDescent="0.2">
      <c r="A718" s="3"/>
      <c r="B718" s="3"/>
      <c r="C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4.25" customHeight="1" x14ac:dyDescent="0.2">
      <c r="A719" s="3"/>
      <c r="B719" s="3"/>
      <c r="C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4.25" customHeight="1" x14ac:dyDescent="0.2">
      <c r="A720" s="3"/>
      <c r="B720" s="3"/>
      <c r="C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4.25" customHeight="1" x14ac:dyDescent="0.2">
      <c r="A721" s="3"/>
      <c r="B721" s="3"/>
      <c r="C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4.25" customHeight="1" x14ac:dyDescent="0.2">
      <c r="A722" s="3"/>
      <c r="B722" s="3"/>
      <c r="C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4.25" customHeight="1" x14ac:dyDescent="0.2">
      <c r="A723" s="3"/>
      <c r="B723" s="3"/>
      <c r="C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4.25" customHeight="1" x14ac:dyDescent="0.2">
      <c r="A724" s="3"/>
      <c r="B724" s="3"/>
      <c r="C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4.25" customHeight="1" x14ac:dyDescent="0.2">
      <c r="A725" s="3"/>
      <c r="B725" s="3"/>
      <c r="C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4.25" customHeight="1" x14ac:dyDescent="0.2">
      <c r="A726" s="3"/>
      <c r="B726" s="3"/>
      <c r="C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4.25" customHeight="1" x14ac:dyDescent="0.2">
      <c r="A727" s="3"/>
      <c r="B727" s="3"/>
      <c r="C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4.25" customHeight="1" x14ac:dyDescent="0.2">
      <c r="A728" s="3"/>
      <c r="B728" s="3"/>
      <c r="C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4.25" customHeight="1" x14ac:dyDescent="0.2">
      <c r="A729" s="3"/>
      <c r="B729" s="3"/>
      <c r="C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4.25" customHeight="1" x14ac:dyDescent="0.2">
      <c r="A730" s="3"/>
      <c r="B730" s="3"/>
      <c r="C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4.25" customHeight="1" x14ac:dyDescent="0.2">
      <c r="A731" s="3"/>
      <c r="B731" s="3"/>
      <c r="C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4.25" customHeight="1" x14ac:dyDescent="0.2">
      <c r="A732" s="3"/>
      <c r="B732" s="3"/>
      <c r="C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4.25" customHeight="1" x14ac:dyDescent="0.2">
      <c r="A733" s="3"/>
      <c r="B733" s="3"/>
      <c r="C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4.25" customHeight="1" x14ac:dyDescent="0.2">
      <c r="A734" s="3"/>
      <c r="B734" s="3"/>
      <c r="C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4.25" customHeight="1" x14ac:dyDescent="0.2">
      <c r="A735" s="3"/>
      <c r="B735" s="3"/>
      <c r="C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4.25" customHeight="1" x14ac:dyDescent="0.2">
      <c r="A736" s="3"/>
      <c r="B736" s="3"/>
      <c r="C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4.25" customHeight="1" x14ac:dyDescent="0.2">
      <c r="A737" s="3"/>
      <c r="B737" s="3"/>
      <c r="C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4.25" customHeight="1" x14ac:dyDescent="0.2">
      <c r="A738" s="3"/>
      <c r="B738" s="3"/>
      <c r="C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4.25" customHeight="1" x14ac:dyDescent="0.2">
      <c r="A739" s="3"/>
      <c r="B739" s="3"/>
      <c r="C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4.25" customHeight="1" x14ac:dyDescent="0.2">
      <c r="A740" s="3"/>
      <c r="B740" s="3"/>
      <c r="C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4.25" customHeight="1" x14ac:dyDescent="0.2">
      <c r="A741" s="3"/>
      <c r="B741" s="3"/>
      <c r="C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4.25" customHeight="1" x14ac:dyDescent="0.2">
      <c r="A742" s="3"/>
      <c r="B742" s="3"/>
      <c r="C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4.25" customHeight="1" x14ac:dyDescent="0.2">
      <c r="A743" s="3"/>
      <c r="B743" s="3"/>
      <c r="C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4.25" customHeight="1" x14ac:dyDescent="0.2">
      <c r="A744" s="3"/>
      <c r="B744" s="3"/>
      <c r="C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4.25" customHeight="1" x14ac:dyDescent="0.2">
      <c r="A745" s="3"/>
      <c r="B745" s="3"/>
      <c r="C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4.25" customHeight="1" x14ac:dyDescent="0.2">
      <c r="A746" s="3"/>
      <c r="B746" s="3"/>
      <c r="C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4.25" customHeight="1" x14ac:dyDescent="0.2">
      <c r="A747" s="3"/>
      <c r="B747" s="3"/>
      <c r="C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4.25" customHeight="1" x14ac:dyDescent="0.2">
      <c r="A748" s="3"/>
      <c r="B748" s="3"/>
      <c r="C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4.25" customHeight="1" x14ac:dyDescent="0.2">
      <c r="A749" s="3"/>
      <c r="B749" s="3"/>
      <c r="C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4.25" customHeight="1" x14ac:dyDescent="0.2">
      <c r="A750" s="3"/>
      <c r="B750" s="3"/>
      <c r="C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4.25" customHeight="1" x14ac:dyDescent="0.2">
      <c r="A751" s="3"/>
      <c r="B751" s="3"/>
      <c r="C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4.25" customHeight="1" x14ac:dyDescent="0.2">
      <c r="A752" s="3"/>
      <c r="B752" s="3"/>
      <c r="C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4.25" customHeight="1" x14ac:dyDescent="0.2">
      <c r="A753" s="3"/>
      <c r="B753" s="3"/>
      <c r="C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4.25" customHeight="1" x14ac:dyDescent="0.2">
      <c r="A754" s="3"/>
      <c r="B754" s="3"/>
      <c r="C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4.25" customHeight="1" x14ac:dyDescent="0.2">
      <c r="A755" s="3"/>
      <c r="B755" s="3"/>
      <c r="C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4.25" customHeight="1" x14ac:dyDescent="0.2">
      <c r="A756" s="3"/>
      <c r="B756" s="3"/>
      <c r="C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4.25" customHeight="1" x14ac:dyDescent="0.2">
      <c r="A757" s="3"/>
      <c r="B757" s="3"/>
      <c r="C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4.25" customHeight="1" x14ac:dyDescent="0.2">
      <c r="A758" s="3"/>
      <c r="B758" s="3"/>
      <c r="C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4.25" customHeight="1" x14ac:dyDescent="0.2">
      <c r="A759" s="3"/>
      <c r="B759" s="3"/>
      <c r="C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4.25" customHeight="1" x14ac:dyDescent="0.2">
      <c r="A760" s="3"/>
      <c r="B760" s="3"/>
      <c r="C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4.25" customHeight="1" x14ac:dyDescent="0.2">
      <c r="A761" s="3"/>
      <c r="B761" s="3"/>
      <c r="C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4.25" customHeight="1" x14ac:dyDescent="0.2">
      <c r="A762" s="3"/>
      <c r="B762" s="3"/>
      <c r="C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4.25" customHeight="1" x14ac:dyDescent="0.2">
      <c r="A763" s="3"/>
      <c r="B763" s="3"/>
      <c r="C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4.25" customHeight="1" x14ac:dyDescent="0.2">
      <c r="A764" s="3"/>
      <c r="B764" s="3"/>
      <c r="C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4.25" customHeight="1" x14ac:dyDescent="0.2">
      <c r="A765" s="3"/>
      <c r="B765" s="3"/>
      <c r="C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4.25" customHeight="1" x14ac:dyDescent="0.2">
      <c r="A766" s="3"/>
      <c r="B766" s="3"/>
      <c r="C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4.25" customHeight="1" x14ac:dyDescent="0.2">
      <c r="A767" s="3"/>
      <c r="B767" s="3"/>
      <c r="C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4.25" customHeight="1" x14ac:dyDescent="0.2">
      <c r="A768" s="3"/>
      <c r="B768" s="3"/>
      <c r="C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4.25" customHeight="1" x14ac:dyDescent="0.2">
      <c r="A769" s="3"/>
      <c r="B769" s="3"/>
      <c r="C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4.25" customHeight="1" x14ac:dyDescent="0.2">
      <c r="A770" s="3"/>
      <c r="B770" s="3"/>
      <c r="C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4.25" customHeight="1" x14ac:dyDescent="0.2">
      <c r="A771" s="3"/>
      <c r="B771" s="3"/>
      <c r="C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4.25" customHeight="1" x14ac:dyDescent="0.2">
      <c r="A772" s="3"/>
      <c r="B772" s="3"/>
      <c r="C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4.25" customHeight="1" x14ac:dyDescent="0.2">
      <c r="A773" s="3"/>
      <c r="B773" s="3"/>
      <c r="C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4.25" customHeight="1" x14ac:dyDescent="0.2">
      <c r="A774" s="3"/>
      <c r="B774" s="3"/>
      <c r="C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4.25" customHeight="1" x14ac:dyDescent="0.2">
      <c r="A775" s="3"/>
      <c r="B775" s="3"/>
      <c r="C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4.25" customHeight="1" x14ac:dyDescent="0.2">
      <c r="A776" s="3"/>
      <c r="B776" s="3"/>
      <c r="C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4.25" customHeight="1" x14ac:dyDescent="0.2">
      <c r="A777" s="3"/>
      <c r="B777" s="3"/>
      <c r="C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4.25" customHeight="1" x14ac:dyDescent="0.2">
      <c r="A778" s="3"/>
      <c r="B778" s="3"/>
      <c r="C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4.25" customHeight="1" x14ac:dyDescent="0.2">
      <c r="A779" s="3"/>
      <c r="B779" s="3"/>
      <c r="C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4.25" customHeight="1" x14ac:dyDescent="0.2">
      <c r="A780" s="3"/>
      <c r="B780" s="3"/>
      <c r="C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4.25" customHeight="1" x14ac:dyDescent="0.2">
      <c r="A781" s="3"/>
      <c r="B781" s="3"/>
      <c r="C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4.25" customHeight="1" x14ac:dyDescent="0.2">
      <c r="A782" s="3"/>
      <c r="B782" s="3"/>
      <c r="C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4.25" customHeight="1" x14ac:dyDescent="0.2">
      <c r="A783" s="3"/>
      <c r="B783" s="3"/>
      <c r="C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4.25" customHeight="1" x14ac:dyDescent="0.2">
      <c r="A784" s="3"/>
      <c r="B784" s="3"/>
      <c r="C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4.25" customHeight="1" x14ac:dyDescent="0.2">
      <c r="A785" s="3"/>
      <c r="B785" s="3"/>
      <c r="C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4.25" customHeight="1" x14ac:dyDescent="0.2">
      <c r="A786" s="3"/>
      <c r="B786" s="3"/>
      <c r="C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4.25" customHeight="1" x14ac:dyDescent="0.2">
      <c r="A787" s="3"/>
      <c r="B787" s="3"/>
      <c r="C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4.25" customHeight="1" x14ac:dyDescent="0.2">
      <c r="A788" s="3"/>
      <c r="B788" s="3"/>
      <c r="C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4.25" customHeight="1" x14ac:dyDescent="0.2">
      <c r="A789" s="3"/>
      <c r="B789" s="3"/>
      <c r="C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4.25" customHeight="1" x14ac:dyDescent="0.2">
      <c r="A790" s="3"/>
      <c r="B790" s="3"/>
      <c r="C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4.25" customHeight="1" x14ac:dyDescent="0.2">
      <c r="A791" s="3"/>
      <c r="B791" s="3"/>
      <c r="C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4.25" customHeight="1" x14ac:dyDescent="0.2">
      <c r="A792" s="3"/>
      <c r="B792" s="3"/>
      <c r="C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4.25" customHeight="1" x14ac:dyDescent="0.2">
      <c r="A793" s="3"/>
      <c r="B793" s="3"/>
      <c r="C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4.25" customHeight="1" x14ac:dyDescent="0.2">
      <c r="A794" s="3"/>
      <c r="B794" s="3"/>
      <c r="C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4.25" customHeight="1" x14ac:dyDescent="0.2">
      <c r="A795" s="3"/>
      <c r="B795" s="3"/>
      <c r="C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4.25" customHeight="1" x14ac:dyDescent="0.2">
      <c r="A796" s="3"/>
      <c r="B796" s="3"/>
      <c r="C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4.25" customHeight="1" x14ac:dyDescent="0.2">
      <c r="A797" s="3"/>
      <c r="B797" s="3"/>
      <c r="C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4.25" customHeight="1" x14ac:dyDescent="0.2">
      <c r="A798" s="3"/>
      <c r="B798" s="3"/>
      <c r="C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4.25" customHeight="1" x14ac:dyDescent="0.2">
      <c r="A799" s="3"/>
      <c r="B799" s="3"/>
      <c r="C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4.25" customHeight="1" x14ac:dyDescent="0.2">
      <c r="A800" s="3"/>
      <c r="B800" s="3"/>
      <c r="C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4.25" customHeight="1" x14ac:dyDescent="0.2">
      <c r="A801" s="3"/>
      <c r="B801" s="3"/>
      <c r="C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4.25" customHeight="1" x14ac:dyDescent="0.2">
      <c r="A802" s="3"/>
      <c r="B802" s="3"/>
      <c r="C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4.25" customHeight="1" x14ac:dyDescent="0.2">
      <c r="A803" s="3"/>
      <c r="B803" s="3"/>
      <c r="C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4.25" customHeight="1" x14ac:dyDescent="0.2">
      <c r="A804" s="3"/>
      <c r="B804" s="3"/>
      <c r="C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4.25" customHeight="1" x14ac:dyDescent="0.2">
      <c r="A805" s="3"/>
      <c r="B805" s="3"/>
      <c r="C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4.25" customHeight="1" x14ac:dyDescent="0.2">
      <c r="A806" s="3"/>
      <c r="B806" s="3"/>
      <c r="C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4.25" customHeight="1" x14ac:dyDescent="0.2">
      <c r="A807" s="3"/>
      <c r="B807" s="3"/>
      <c r="C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4.25" customHeight="1" x14ac:dyDescent="0.2">
      <c r="A808" s="3"/>
      <c r="B808" s="3"/>
      <c r="C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4.25" customHeight="1" x14ac:dyDescent="0.2">
      <c r="A809" s="3"/>
      <c r="B809" s="3"/>
      <c r="C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4.25" customHeight="1" x14ac:dyDescent="0.2">
      <c r="A810" s="3"/>
      <c r="B810" s="3"/>
      <c r="C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4.25" customHeight="1" x14ac:dyDescent="0.2">
      <c r="A811" s="3"/>
      <c r="B811" s="3"/>
      <c r="C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4.25" customHeight="1" x14ac:dyDescent="0.2">
      <c r="A812" s="3"/>
      <c r="B812" s="3"/>
      <c r="C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4.25" customHeight="1" x14ac:dyDescent="0.2">
      <c r="A813" s="3"/>
      <c r="B813" s="3"/>
      <c r="C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4.25" customHeight="1" x14ac:dyDescent="0.2">
      <c r="A814" s="3"/>
      <c r="B814" s="3"/>
      <c r="C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4.25" customHeight="1" x14ac:dyDescent="0.2">
      <c r="A815" s="3"/>
      <c r="B815" s="3"/>
      <c r="C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4.25" customHeight="1" x14ac:dyDescent="0.2">
      <c r="A816" s="3"/>
      <c r="B816" s="3"/>
      <c r="C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4.25" customHeight="1" x14ac:dyDescent="0.2">
      <c r="A817" s="3"/>
      <c r="B817" s="3"/>
      <c r="C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4.25" customHeight="1" x14ac:dyDescent="0.2">
      <c r="A818" s="3"/>
      <c r="B818" s="3"/>
      <c r="C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4.25" customHeight="1" x14ac:dyDescent="0.2">
      <c r="A819" s="3"/>
      <c r="B819" s="3"/>
      <c r="C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4.25" customHeight="1" x14ac:dyDescent="0.2">
      <c r="A820" s="3"/>
      <c r="B820" s="3"/>
      <c r="C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4.25" customHeight="1" x14ac:dyDescent="0.2">
      <c r="A821" s="3"/>
      <c r="B821" s="3"/>
      <c r="C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4.25" customHeight="1" x14ac:dyDescent="0.2">
      <c r="A822" s="3"/>
      <c r="B822" s="3"/>
      <c r="C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4.25" customHeight="1" x14ac:dyDescent="0.2">
      <c r="A823" s="3"/>
      <c r="B823" s="3"/>
      <c r="C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4.25" customHeight="1" x14ac:dyDescent="0.2">
      <c r="A824" s="3"/>
      <c r="B824" s="3"/>
      <c r="C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4.25" customHeight="1" x14ac:dyDescent="0.2">
      <c r="A825" s="3"/>
      <c r="B825" s="3"/>
      <c r="C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4.25" customHeight="1" x14ac:dyDescent="0.2">
      <c r="A826" s="3"/>
      <c r="B826" s="3"/>
      <c r="C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4.25" customHeight="1" x14ac:dyDescent="0.2">
      <c r="A827" s="3"/>
      <c r="B827" s="3"/>
      <c r="C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4.25" customHeight="1" x14ac:dyDescent="0.2">
      <c r="A828" s="3"/>
      <c r="B828" s="3"/>
      <c r="C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4.25" customHeight="1" x14ac:dyDescent="0.2">
      <c r="A829" s="3"/>
      <c r="B829" s="3"/>
      <c r="C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4.25" customHeight="1" x14ac:dyDescent="0.2">
      <c r="A830" s="3"/>
      <c r="B830" s="3"/>
      <c r="C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4.25" customHeight="1" x14ac:dyDescent="0.2">
      <c r="A831" s="3"/>
      <c r="B831" s="3"/>
      <c r="C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4.25" customHeight="1" x14ac:dyDescent="0.2">
      <c r="A832" s="3"/>
      <c r="B832" s="3"/>
      <c r="C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4.25" customHeight="1" x14ac:dyDescent="0.2">
      <c r="A833" s="3"/>
      <c r="B833" s="3"/>
      <c r="C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4.25" customHeight="1" x14ac:dyDescent="0.2">
      <c r="A834" s="3"/>
      <c r="B834" s="3"/>
      <c r="C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4.25" customHeight="1" x14ac:dyDescent="0.2">
      <c r="A835" s="3"/>
      <c r="B835" s="3"/>
      <c r="C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4.25" customHeight="1" x14ac:dyDescent="0.2">
      <c r="A836" s="3"/>
      <c r="B836" s="3"/>
      <c r="C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4.25" customHeight="1" x14ac:dyDescent="0.2">
      <c r="A837" s="3"/>
      <c r="B837" s="3"/>
      <c r="C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4.25" customHeight="1" x14ac:dyDescent="0.2">
      <c r="A838" s="3"/>
      <c r="B838" s="3"/>
      <c r="C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4.25" customHeight="1" x14ac:dyDescent="0.2">
      <c r="A839" s="3"/>
      <c r="B839" s="3"/>
      <c r="C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4.25" customHeight="1" x14ac:dyDescent="0.2">
      <c r="A840" s="3"/>
      <c r="B840" s="3"/>
      <c r="C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4.25" customHeight="1" x14ac:dyDescent="0.2">
      <c r="A841" s="3"/>
      <c r="B841" s="3"/>
      <c r="C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4.25" customHeight="1" x14ac:dyDescent="0.2">
      <c r="A842" s="3"/>
      <c r="B842" s="3"/>
      <c r="C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14.25" customHeight="1" x14ac:dyDescent="0.2">
      <c r="A843" s="3"/>
      <c r="B843" s="3"/>
      <c r="C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14.25" customHeight="1" x14ac:dyDescent="0.2">
      <c r="A844" s="3"/>
      <c r="B844" s="3"/>
      <c r="C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14.25" customHeight="1" x14ac:dyDescent="0.2">
      <c r="A845" s="3"/>
      <c r="B845" s="3"/>
      <c r="C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14.25" customHeight="1" x14ac:dyDescent="0.2">
      <c r="A846" s="3"/>
      <c r="B846" s="3"/>
      <c r="C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14.25" customHeight="1" x14ac:dyDescent="0.2">
      <c r="A847" s="3"/>
      <c r="B847" s="3"/>
      <c r="C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14.25" customHeight="1" x14ac:dyDescent="0.2">
      <c r="A848" s="3"/>
      <c r="B848" s="3"/>
      <c r="C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14.25" customHeight="1" x14ac:dyDescent="0.2">
      <c r="A849" s="3"/>
      <c r="B849" s="3"/>
      <c r="C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14.25" customHeight="1" x14ac:dyDescent="0.2">
      <c r="A850" s="3"/>
      <c r="B850" s="3"/>
      <c r="C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14.25" customHeight="1" x14ac:dyDescent="0.2">
      <c r="A851" s="3"/>
      <c r="B851" s="3"/>
      <c r="C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14.25" customHeight="1" x14ac:dyDescent="0.2">
      <c r="A852" s="3"/>
      <c r="B852" s="3"/>
      <c r="C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14.25" customHeight="1" x14ac:dyDescent="0.2">
      <c r="A853" s="3"/>
      <c r="B853" s="3"/>
      <c r="C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14.25" customHeight="1" x14ac:dyDescent="0.2">
      <c r="A854" s="3"/>
      <c r="B854" s="3"/>
      <c r="C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14.25" customHeight="1" x14ac:dyDescent="0.2">
      <c r="A855" s="3"/>
      <c r="B855" s="3"/>
      <c r="C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14.25" customHeight="1" x14ac:dyDescent="0.2">
      <c r="A856" s="3"/>
      <c r="B856" s="3"/>
      <c r="C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14.25" customHeight="1" x14ac:dyDescent="0.2">
      <c r="A857" s="3"/>
      <c r="B857" s="3"/>
      <c r="C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14.25" customHeight="1" x14ac:dyDescent="0.2">
      <c r="A858" s="3"/>
      <c r="B858" s="3"/>
      <c r="C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14.25" customHeight="1" x14ac:dyDescent="0.2">
      <c r="A859" s="3"/>
      <c r="B859" s="3"/>
      <c r="C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14.25" customHeight="1" x14ac:dyDescent="0.2">
      <c r="A860" s="3"/>
      <c r="B860" s="3"/>
      <c r="C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14.25" customHeight="1" x14ac:dyDescent="0.2">
      <c r="A861" s="3"/>
      <c r="B861" s="3"/>
      <c r="C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14.25" customHeight="1" x14ac:dyDescent="0.2">
      <c r="A862" s="3"/>
      <c r="B862" s="3"/>
      <c r="C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14.25" customHeight="1" x14ac:dyDescent="0.2">
      <c r="A863" s="3"/>
      <c r="B863" s="3"/>
      <c r="C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14.25" customHeight="1" x14ac:dyDescent="0.2">
      <c r="A864" s="3"/>
      <c r="B864" s="3"/>
      <c r="C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14.25" customHeight="1" x14ac:dyDescent="0.2">
      <c r="A865" s="3"/>
      <c r="B865" s="3"/>
      <c r="C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14.25" customHeight="1" x14ac:dyDescent="0.2">
      <c r="A866" s="3"/>
      <c r="B866" s="3"/>
      <c r="C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14.25" customHeight="1" x14ac:dyDescent="0.2">
      <c r="A867" s="3"/>
      <c r="B867" s="3"/>
      <c r="C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14.25" customHeight="1" x14ac:dyDescent="0.2">
      <c r="A868" s="3"/>
      <c r="B868" s="3"/>
      <c r="C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14.25" customHeight="1" x14ac:dyDescent="0.2">
      <c r="A869" s="3"/>
      <c r="B869" s="3"/>
      <c r="C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14.25" customHeight="1" x14ac:dyDescent="0.2">
      <c r="A870" s="3"/>
      <c r="B870" s="3"/>
      <c r="C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14.25" customHeight="1" x14ac:dyDescent="0.2">
      <c r="A871" s="3"/>
      <c r="B871" s="3"/>
      <c r="C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14.25" customHeight="1" x14ac:dyDescent="0.2">
      <c r="A872" s="3"/>
      <c r="B872" s="3"/>
      <c r="C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14.25" customHeight="1" x14ac:dyDescent="0.2">
      <c r="A873" s="3"/>
      <c r="B873" s="3"/>
      <c r="C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14.25" customHeight="1" x14ac:dyDescent="0.2">
      <c r="A874" s="3"/>
      <c r="B874" s="3"/>
      <c r="C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14.25" customHeight="1" x14ac:dyDescent="0.2">
      <c r="A875" s="3"/>
      <c r="B875" s="3"/>
      <c r="C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14.25" customHeight="1" x14ac:dyDescent="0.2">
      <c r="A876" s="3"/>
      <c r="B876" s="3"/>
      <c r="C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14.25" customHeight="1" x14ac:dyDescent="0.2">
      <c r="A877" s="3"/>
      <c r="B877" s="3"/>
      <c r="C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14.25" customHeight="1" x14ac:dyDescent="0.2">
      <c r="A878" s="3"/>
      <c r="B878" s="3"/>
      <c r="C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14.25" customHeight="1" x14ac:dyDescent="0.2">
      <c r="A879" s="3"/>
      <c r="B879" s="3"/>
      <c r="C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14.25" customHeight="1" x14ac:dyDescent="0.2">
      <c r="A880" s="3"/>
      <c r="B880" s="3"/>
      <c r="C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14.25" customHeight="1" x14ac:dyDescent="0.2">
      <c r="A881" s="3"/>
      <c r="B881" s="3"/>
      <c r="C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14.25" customHeight="1" x14ac:dyDescent="0.2">
      <c r="A882" s="3"/>
      <c r="B882" s="3"/>
      <c r="C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14.25" customHeight="1" x14ac:dyDescent="0.2">
      <c r="A883" s="3"/>
      <c r="B883" s="3"/>
      <c r="C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14.25" customHeight="1" x14ac:dyDescent="0.2">
      <c r="A884" s="3"/>
      <c r="B884" s="3"/>
      <c r="C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14.25" customHeight="1" x14ac:dyDescent="0.2">
      <c r="A885" s="3"/>
      <c r="B885" s="3"/>
      <c r="C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14.25" customHeight="1" x14ac:dyDescent="0.2">
      <c r="A886" s="3"/>
      <c r="B886" s="3"/>
      <c r="C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14.25" customHeight="1" x14ac:dyDescent="0.2">
      <c r="A887" s="3"/>
      <c r="B887" s="3"/>
      <c r="C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14.25" customHeight="1" x14ac:dyDescent="0.2">
      <c r="A888" s="3"/>
      <c r="B888" s="3"/>
      <c r="C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14.25" customHeight="1" x14ac:dyDescent="0.2">
      <c r="A889" s="3"/>
      <c r="B889" s="3"/>
      <c r="C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14.25" customHeight="1" x14ac:dyDescent="0.2">
      <c r="A890" s="3"/>
      <c r="B890" s="3"/>
      <c r="C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14.25" customHeight="1" x14ac:dyDescent="0.2">
      <c r="A891" s="3"/>
      <c r="B891" s="3"/>
      <c r="C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14.25" customHeight="1" x14ac:dyDescent="0.2">
      <c r="A892" s="3"/>
      <c r="B892" s="3"/>
      <c r="C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14.25" customHeight="1" x14ac:dyDescent="0.2">
      <c r="A893" s="3"/>
      <c r="B893" s="3"/>
      <c r="C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14.25" customHeight="1" x14ac:dyDescent="0.2">
      <c r="A894" s="3"/>
      <c r="B894" s="3"/>
      <c r="C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14.25" customHeight="1" x14ac:dyDescent="0.2">
      <c r="A895" s="3"/>
      <c r="B895" s="3"/>
      <c r="C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14.25" customHeight="1" x14ac:dyDescent="0.2">
      <c r="A896" s="3"/>
      <c r="B896" s="3"/>
      <c r="C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14.25" customHeight="1" x14ac:dyDescent="0.2">
      <c r="A897" s="3"/>
      <c r="B897" s="3"/>
      <c r="C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14.25" customHeight="1" x14ac:dyDescent="0.2">
      <c r="A898" s="3"/>
      <c r="B898" s="3"/>
      <c r="C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14.25" customHeight="1" x14ac:dyDescent="0.2">
      <c r="A899" s="3"/>
      <c r="B899" s="3"/>
      <c r="C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14.25" customHeight="1" x14ac:dyDescent="0.2">
      <c r="A900" s="3"/>
      <c r="B900" s="3"/>
      <c r="C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14.25" customHeight="1" x14ac:dyDescent="0.2">
      <c r="A901" s="3"/>
      <c r="B901" s="3"/>
      <c r="C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14.25" customHeight="1" x14ac:dyDescent="0.2">
      <c r="A902" s="3"/>
      <c r="B902" s="3"/>
      <c r="C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14.25" customHeight="1" x14ac:dyDescent="0.2">
      <c r="A903" s="3"/>
      <c r="B903" s="3"/>
      <c r="C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14.25" customHeight="1" x14ac:dyDescent="0.2">
      <c r="A904" s="3"/>
      <c r="B904" s="3"/>
      <c r="C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14.25" customHeight="1" x14ac:dyDescent="0.2">
      <c r="A905" s="3"/>
      <c r="B905" s="3"/>
      <c r="C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14.25" customHeight="1" x14ac:dyDescent="0.2">
      <c r="A906" s="3"/>
      <c r="B906" s="3"/>
      <c r="C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14.25" customHeight="1" x14ac:dyDescent="0.2">
      <c r="A907" s="3"/>
      <c r="B907" s="3"/>
      <c r="C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14.25" customHeight="1" x14ac:dyDescent="0.2">
      <c r="A908" s="3"/>
      <c r="B908" s="3"/>
      <c r="C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14.25" customHeight="1" x14ac:dyDescent="0.2">
      <c r="A909" s="3"/>
      <c r="B909" s="3"/>
      <c r="C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14.25" customHeight="1" x14ac:dyDescent="0.2">
      <c r="A910" s="3"/>
      <c r="B910" s="3"/>
      <c r="C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14.25" customHeight="1" x14ac:dyDescent="0.2">
      <c r="A911" s="3"/>
      <c r="B911" s="3"/>
      <c r="C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14.25" customHeight="1" x14ac:dyDescent="0.2">
      <c r="A912" s="3"/>
      <c r="B912" s="3"/>
      <c r="C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14.25" customHeight="1" x14ac:dyDescent="0.2">
      <c r="A913" s="3"/>
      <c r="B913" s="3"/>
      <c r="C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14.25" customHeight="1" x14ac:dyDescent="0.2">
      <c r="A914" s="3"/>
      <c r="B914" s="3"/>
      <c r="C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14.25" customHeight="1" x14ac:dyDescent="0.2">
      <c r="A915" s="3"/>
      <c r="B915" s="3"/>
      <c r="C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14.25" customHeight="1" x14ac:dyDescent="0.2">
      <c r="A916" s="3"/>
      <c r="B916" s="3"/>
      <c r="C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14.25" customHeight="1" x14ac:dyDescent="0.2">
      <c r="A917" s="3"/>
      <c r="B917" s="3"/>
      <c r="C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14.25" customHeight="1" x14ac:dyDescent="0.2">
      <c r="A918" s="3"/>
      <c r="B918" s="3"/>
      <c r="C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14.25" customHeight="1" x14ac:dyDescent="0.2">
      <c r="A919" s="3"/>
      <c r="B919" s="3"/>
      <c r="C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14.25" customHeight="1" x14ac:dyDescent="0.2">
      <c r="A920" s="3"/>
      <c r="B920" s="3"/>
      <c r="C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14.25" customHeight="1" x14ac:dyDescent="0.2">
      <c r="A921" s="3"/>
      <c r="B921" s="3"/>
      <c r="C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14.25" customHeight="1" x14ac:dyDescent="0.2">
      <c r="A922" s="3"/>
      <c r="B922" s="3"/>
      <c r="C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14.25" customHeight="1" x14ac:dyDescent="0.2">
      <c r="A923" s="3"/>
      <c r="B923" s="3"/>
      <c r="C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14.25" customHeight="1" x14ac:dyDescent="0.2">
      <c r="A924" s="3"/>
      <c r="B924" s="3"/>
      <c r="C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14.25" customHeight="1" x14ac:dyDescent="0.2">
      <c r="A925" s="3"/>
      <c r="B925" s="3"/>
      <c r="C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14.25" customHeight="1" x14ac:dyDescent="0.2">
      <c r="A926" s="3"/>
      <c r="B926" s="3"/>
      <c r="C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14.25" customHeight="1" x14ac:dyDescent="0.2">
      <c r="A927" s="3"/>
      <c r="B927" s="3"/>
      <c r="C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14.25" customHeight="1" x14ac:dyDescent="0.2">
      <c r="A928" s="3"/>
      <c r="B928" s="3"/>
      <c r="C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14.25" customHeight="1" x14ac:dyDescent="0.2">
      <c r="A929" s="3"/>
      <c r="B929" s="3"/>
      <c r="C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14.25" customHeight="1" x14ac:dyDescent="0.2">
      <c r="A930" s="3"/>
      <c r="B930" s="3"/>
      <c r="C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14.25" customHeight="1" x14ac:dyDescent="0.2">
      <c r="A931" s="3"/>
      <c r="B931" s="3"/>
      <c r="C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14.25" customHeight="1" x14ac:dyDescent="0.2">
      <c r="A932" s="3"/>
      <c r="B932" s="3"/>
      <c r="C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14.25" customHeight="1" x14ac:dyDescent="0.2">
      <c r="A933" s="3"/>
      <c r="B933" s="3"/>
      <c r="C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14.25" customHeight="1" x14ac:dyDescent="0.2">
      <c r="A934" s="3"/>
      <c r="B934" s="3"/>
      <c r="C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14.25" customHeight="1" x14ac:dyDescent="0.2">
      <c r="A935" s="3"/>
      <c r="B935" s="3"/>
      <c r="C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14.25" customHeight="1" x14ac:dyDescent="0.2">
      <c r="A936" s="3"/>
      <c r="B936" s="3"/>
      <c r="C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14.25" customHeight="1" x14ac:dyDescent="0.2">
      <c r="A937" s="3"/>
      <c r="B937" s="3"/>
      <c r="C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14.25" customHeight="1" x14ac:dyDescent="0.2">
      <c r="A938" s="3"/>
      <c r="B938" s="3"/>
      <c r="C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14.25" customHeight="1" x14ac:dyDescent="0.2">
      <c r="A939" s="3"/>
      <c r="B939" s="3"/>
      <c r="C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14.25" customHeight="1" x14ac:dyDescent="0.2">
      <c r="A940" s="3"/>
      <c r="B940" s="3"/>
      <c r="C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14.25" customHeight="1" x14ac:dyDescent="0.2">
      <c r="A941" s="3"/>
      <c r="B941" s="3"/>
      <c r="C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14.25" customHeight="1" x14ac:dyDescent="0.2">
      <c r="A942" s="3"/>
      <c r="B942" s="3"/>
      <c r="C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ht="14.25" customHeight="1" x14ac:dyDescent="0.2">
      <c r="A943" s="3"/>
      <c r="B943" s="3"/>
      <c r="C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ht="14.25" customHeight="1" x14ac:dyDescent="0.2">
      <c r="A944" s="3"/>
      <c r="B944" s="3"/>
      <c r="C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ht="14.25" customHeight="1" x14ac:dyDescent="0.2">
      <c r="A945" s="3"/>
      <c r="B945" s="3"/>
      <c r="C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ht="14.25" customHeight="1" x14ac:dyDescent="0.2">
      <c r="A946" s="3"/>
      <c r="B946" s="3"/>
      <c r="C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ht="14.25" customHeight="1" x14ac:dyDescent="0.2">
      <c r="A947" s="3"/>
      <c r="B947" s="3"/>
      <c r="C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ht="14.25" customHeight="1" x14ac:dyDescent="0.2">
      <c r="A948" s="3"/>
      <c r="B948" s="3"/>
      <c r="C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ht="14.25" customHeight="1" x14ac:dyDescent="0.2">
      <c r="A949" s="3"/>
      <c r="B949" s="3"/>
      <c r="C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ht="14.25" customHeight="1" x14ac:dyDescent="0.2">
      <c r="A950" s="3"/>
      <c r="B950" s="3"/>
      <c r="C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ht="14.25" customHeight="1" x14ac:dyDescent="0.2">
      <c r="A951" s="3"/>
      <c r="B951" s="3"/>
      <c r="C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ht="14.25" customHeight="1" x14ac:dyDescent="0.2">
      <c r="A952" s="3"/>
      <c r="B952" s="3"/>
      <c r="C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ht="14.25" customHeight="1" x14ac:dyDescent="0.2">
      <c r="A953" s="3"/>
      <c r="B953" s="3"/>
      <c r="C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ht="14.25" customHeight="1" x14ac:dyDescent="0.2">
      <c r="A954" s="3"/>
      <c r="B954" s="3"/>
      <c r="C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ht="14.25" customHeight="1" x14ac:dyDescent="0.2">
      <c r="A955" s="3"/>
      <c r="B955" s="3"/>
      <c r="C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ht="14.25" customHeight="1" x14ac:dyDescent="0.2">
      <c r="A956" s="3"/>
      <c r="B956" s="3"/>
      <c r="C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ht="14.25" customHeight="1" x14ac:dyDescent="0.2">
      <c r="A957" s="3"/>
      <c r="B957" s="3"/>
      <c r="C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ht="14.25" customHeight="1" x14ac:dyDescent="0.2">
      <c r="A958" s="3"/>
      <c r="B958" s="3"/>
      <c r="C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ht="14.25" customHeight="1" x14ac:dyDescent="0.2">
      <c r="A959" s="3"/>
      <c r="B959" s="3"/>
      <c r="C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ht="14.25" customHeight="1" x14ac:dyDescent="0.2">
      <c r="A960" s="3"/>
      <c r="B960" s="3"/>
      <c r="C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ht="14.25" customHeight="1" x14ac:dyDescent="0.2">
      <c r="A961" s="3"/>
      <c r="B961" s="3"/>
      <c r="C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ht="14.25" customHeight="1" x14ac:dyDescent="0.2">
      <c r="A962" s="3"/>
      <c r="B962" s="3"/>
      <c r="C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ht="14.25" customHeight="1" x14ac:dyDescent="0.2">
      <c r="A963" s="3"/>
      <c r="B963" s="3"/>
      <c r="C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ht="14.25" customHeight="1" x14ac:dyDescent="0.2">
      <c r="A964" s="3"/>
      <c r="B964" s="3"/>
      <c r="C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ht="14.25" customHeight="1" x14ac:dyDescent="0.2">
      <c r="A965" s="3"/>
      <c r="B965" s="3"/>
      <c r="C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ht="14.25" customHeight="1" x14ac:dyDescent="0.2">
      <c r="A966" s="3"/>
      <c r="B966" s="3"/>
      <c r="C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ht="14.25" customHeight="1" x14ac:dyDescent="0.2">
      <c r="A967" s="3"/>
      <c r="B967" s="3"/>
      <c r="C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ht="14.25" customHeight="1" x14ac:dyDescent="0.2">
      <c r="A968" s="3"/>
      <c r="B968" s="3"/>
      <c r="C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ht="14.25" customHeight="1" x14ac:dyDescent="0.2">
      <c r="A969" s="3"/>
      <c r="B969" s="3"/>
      <c r="C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ht="14.25" customHeight="1" x14ac:dyDescent="0.2">
      <c r="A970" s="3"/>
      <c r="B970" s="3"/>
      <c r="C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ht="14.25" customHeight="1" x14ac:dyDescent="0.2">
      <c r="A971" s="3"/>
      <c r="B971" s="3"/>
      <c r="C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ht="14.25" customHeight="1" x14ac:dyDescent="0.2">
      <c r="A972" s="3"/>
      <c r="B972" s="3"/>
      <c r="C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ht="14.25" customHeight="1" x14ac:dyDescent="0.2">
      <c r="A973" s="3"/>
      <c r="B973" s="3"/>
      <c r="C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ht="14.25" customHeight="1" x14ac:dyDescent="0.2">
      <c r="A974" s="3"/>
      <c r="B974" s="3"/>
      <c r="C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ht="14.25" customHeight="1" x14ac:dyDescent="0.2">
      <c r="A975" s="3"/>
      <c r="B975" s="3"/>
      <c r="C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ht="14.25" customHeight="1" x14ac:dyDescent="0.2">
      <c r="A976" s="3"/>
      <c r="B976" s="3"/>
      <c r="C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ht="14.25" customHeight="1" x14ac:dyDescent="0.2">
      <c r="A977" s="3"/>
      <c r="B977" s="3"/>
      <c r="C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ht="14.25" customHeight="1" x14ac:dyDescent="0.2">
      <c r="A978" s="3"/>
      <c r="B978" s="3"/>
      <c r="C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ht="14.25" customHeight="1" x14ac:dyDescent="0.2">
      <c r="A979" s="3"/>
      <c r="B979" s="3"/>
      <c r="C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ht="14.25" customHeight="1" x14ac:dyDescent="0.2">
      <c r="A980" s="3"/>
      <c r="B980" s="3"/>
      <c r="C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ht="14.25" customHeight="1" x14ac:dyDescent="0.2">
      <c r="A981" s="3"/>
      <c r="B981" s="3"/>
      <c r="C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ht="14.25" customHeight="1" x14ac:dyDescent="0.2">
      <c r="A982" s="3"/>
      <c r="B982" s="3"/>
      <c r="C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ht="14.25" customHeight="1" x14ac:dyDescent="0.2">
      <c r="A983" s="3"/>
      <c r="B983" s="3"/>
      <c r="C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ht="14.25" customHeight="1" x14ac:dyDescent="0.2">
      <c r="A984" s="3"/>
      <c r="B984" s="3"/>
      <c r="C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ht="14.25" customHeight="1" x14ac:dyDescent="0.2">
      <c r="A985" s="3"/>
      <c r="B985" s="3"/>
      <c r="C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ht="14.25" customHeight="1" x14ac:dyDescent="0.2">
      <c r="A986" s="3"/>
      <c r="B986" s="3"/>
      <c r="C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ht="14.25" customHeight="1" x14ac:dyDescent="0.2">
      <c r="A987" s="3"/>
      <c r="B987" s="3"/>
      <c r="C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ht="14.25" customHeight="1" x14ac:dyDescent="0.2">
      <c r="A988" s="3"/>
      <c r="B988" s="3"/>
      <c r="C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ht="14.25" customHeight="1" x14ac:dyDescent="0.2">
      <c r="A989" s="3"/>
      <c r="B989" s="3"/>
      <c r="C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ht="14.25" customHeight="1" x14ac:dyDescent="0.2">
      <c r="A990" s="3"/>
      <c r="B990" s="3"/>
      <c r="C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ht="14.25" customHeight="1" x14ac:dyDescent="0.2">
      <c r="A991" s="3"/>
      <c r="B991" s="3"/>
      <c r="C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ht="14.25" customHeight="1" x14ac:dyDescent="0.2">
      <c r="A992" s="3"/>
      <c r="B992" s="3"/>
      <c r="C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ht="14.25" customHeight="1" x14ac:dyDescent="0.2">
      <c r="A993" s="3"/>
      <c r="B993" s="3"/>
      <c r="C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ht="14.25" customHeight="1" x14ac:dyDescent="0.2">
      <c r="A994" s="3"/>
      <c r="B994" s="3"/>
      <c r="C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ht="14.25" customHeight="1" x14ac:dyDescent="0.2">
      <c r="A995" s="3"/>
      <c r="B995" s="3"/>
      <c r="C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ht="14.25" customHeight="1" x14ac:dyDescent="0.2">
      <c r="A996" s="3"/>
      <c r="B996" s="3"/>
      <c r="C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ht="14.25" customHeight="1" x14ac:dyDescent="0.2">
      <c r="A997" s="3"/>
      <c r="B997" s="3"/>
      <c r="C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ht="14.25" customHeight="1" x14ac:dyDescent="0.2">
      <c r="A998" s="3"/>
      <c r="B998" s="3"/>
      <c r="C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ht="14.25" customHeight="1" x14ac:dyDescent="0.2">
      <c r="A999" s="3"/>
      <c r="B999" s="3"/>
      <c r="C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ht="14.25" customHeight="1" x14ac:dyDescent="0.2">
      <c r="A1000" s="3"/>
      <c r="B1000" s="3"/>
      <c r="C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mergeCells count="19">
    <mergeCell ref="M4:P4"/>
    <mergeCell ref="T4:W4"/>
    <mergeCell ref="X4:X5"/>
    <mergeCell ref="A1:C1"/>
    <mergeCell ref="E4:E5"/>
    <mergeCell ref="F4:I4"/>
    <mergeCell ref="J4:J5"/>
    <mergeCell ref="L4:L5"/>
    <mergeCell ref="Q4:Q5"/>
    <mergeCell ref="S4:S5"/>
    <mergeCell ref="T37:W37"/>
    <mergeCell ref="X37:X38"/>
    <mergeCell ref="E37:E38"/>
    <mergeCell ref="F37:I37"/>
    <mergeCell ref="J37:J38"/>
    <mergeCell ref="L37:L38"/>
    <mergeCell ref="M37:P37"/>
    <mergeCell ref="Q37:Q38"/>
    <mergeCell ref="S37:S38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workbookViewId="0"/>
  </sheetViews>
  <sheetFormatPr baseColWidth="10" defaultColWidth="14.5" defaultRowHeight="15" customHeight="1" x14ac:dyDescent="0.2"/>
  <cols>
    <col min="1" max="3" width="9.1640625" customWidth="1"/>
    <col min="4" max="18" width="8.6640625" customWidth="1"/>
    <col min="19" max="19" width="11.5" customWidth="1"/>
    <col min="20" max="24" width="10.33203125" customWidth="1"/>
    <col min="25" max="26" width="8.6640625" customWidth="1"/>
  </cols>
  <sheetData>
    <row r="1" spans="1:24" ht="14.25" customHeight="1" x14ac:dyDescent="0.2">
      <c r="A1" s="86" t="s">
        <v>23</v>
      </c>
      <c r="B1" s="87"/>
      <c r="C1" s="88"/>
      <c r="E1" s="1" t="s">
        <v>3</v>
      </c>
      <c r="F1" s="1" t="s">
        <v>24</v>
      </c>
      <c r="G1" s="3"/>
      <c r="H1" s="3"/>
      <c r="I1" s="3"/>
      <c r="J1" s="3"/>
      <c r="K1" s="3"/>
      <c r="L1" s="1" t="s">
        <v>3</v>
      </c>
      <c r="M1" s="1" t="s">
        <v>24</v>
      </c>
      <c r="N1" s="3"/>
      <c r="O1" s="3"/>
      <c r="P1" s="3"/>
      <c r="Q1" s="3"/>
      <c r="R1" s="3"/>
      <c r="S1" s="1" t="s">
        <v>3</v>
      </c>
      <c r="T1" s="1" t="s">
        <v>24</v>
      </c>
      <c r="U1" s="3"/>
      <c r="V1" s="3"/>
      <c r="W1" s="3"/>
      <c r="X1" s="3"/>
    </row>
    <row r="2" spans="1:24" ht="14.25" customHeight="1" x14ac:dyDescent="0.2">
      <c r="A2" s="3" t="s">
        <v>5</v>
      </c>
      <c r="B2" s="3" t="s">
        <v>6</v>
      </c>
      <c r="C2" s="3" t="s">
        <v>7</v>
      </c>
      <c r="E2" s="1" t="s">
        <v>8</v>
      </c>
      <c r="F2" s="1" t="s">
        <v>9</v>
      </c>
      <c r="G2" s="3"/>
      <c r="H2" s="3"/>
      <c r="I2" s="3"/>
      <c r="J2" s="3"/>
      <c r="K2" s="3"/>
      <c r="L2" s="1" t="s">
        <v>8</v>
      </c>
      <c r="M2" s="1" t="s">
        <v>9</v>
      </c>
      <c r="N2" s="3"/>
      <c r="O2" s="3"/>
      <c r="P2" s="3"/>
      <c r="Q2" s="3"/>
      <c r="R2" s="3"/>
      <c r="S2" s="1" t="s">
        <v>8</v>
      </c>
      <c r="T2" s="1" t="s">
        <v>9</v>
      </c>
      <c r="U2" s="3"/>
      <c r="V2" s="3"/>
      <c r="W2" s="3"/>
      <c r="X2" s="3"/>
    </row>
    <row r="3" spans="1:24" ht="14.25" customHeight="1" x14ac:dyDescent="0.2">
      <c r="A3" s="3">
        <v>5</v>
      </c>
      <c r="B3" s="3">
        <v>0</v>
      </c>
      <c r="C3" s="3">
        <v>0</v>
      </c>
      <c r="E3" s="1" t="s">
        <v>10</v>
      </c>
      <c r="F3" s="1"/>
      <c r="G3" s="1"/>
      <c r="H3" s="1"/>
      <c r="I3" s="1"/>
      <c r="J3" s="1"/>
      <c r="K3" s="1"/>
      <c r="L3" s="1" t="s">
        <v>11</v>
      </c>
      <c r="M3" s="1"/>
      <c r="N3" s="1"/>
      <c r="O3" s="1"/>
      <c r="P3" s="1"/>
      <c r="Q3" s="1"/>
      <c r="R3" s="1"/>
      <c r="S3" s="1" t="s">
        <v>12</v>
      </c>
      <c r="T3" s="1" t="s">
        <v>13</v>
      </c>
      <c r="U3" s="3"/>
      <c r="V3" s="3"/>
      <c r="W3" s="3"/>
      <c r="X3" s="3"/>
    </row>
    <row r="4" spans="1:24" ht="14.25" customHeight="1" x14ac:dyDescent="0.2">
      <c r="A4" s="3">
        <v>5.5</v>
      </c>
      <c r="B4" s="3">
        <v>0</v>
      </c>
      <c r="C4" s="3">
        <v>0</v>
      </c>
      <c r="E4" s="84" t="s">
        <v>14</v>
      </c>
      <c r="F4" s="81" t="s">
        <v>15</v>
      </c>
      <c r="G4" s="82"/>
      <c r="H4" s="82"/>
      <c r="I4" s="83"/>
      <c r="J4" s="84" t="s">
        <v>16</v>
      </c>
      <c r="K4" s="3"/>
      <c r="L4" s="84" t="s">
        <v>14</v>
      </c>
      <c r="M4" s="81" t="s">
        <v>15</v>
      </c>
      <c r="N4" s="82"/>
      <c r="O4" s="82"/>
      <c r="P4" s="83"/>
      <c r="Q4" s="84" t="s">
        <v>16</v>
      </c>
      <c r="R4" s="3"/>
      <c r="S4" s="84" t="s">
        <v>14</v>
      </c>
      <c r="T4" s="81" t="s">
        <v>15</v>
      </c>
      <c r="U4" s="82"/>
      <c r="V4" s="82"/>
      <c r="W4" s="83"/>
      <c r="X4" s="84" t="s">
        <v>16</v>
      </c>
    </row>
    <row r="5" spans="1:24" ht="14.25" customHeight="1" x14ac:dyDescent="0.2">
      <c r="A5" s="3">
        <v>6</v>
      </c>
      <c r="B5" s="3">
        <v>0</v>
      </c>
      <c r="C5" s="3">
        <v>0</v>
      </c>
      <c r="E5" s="85"/>
      <c r="F5" s="9">
        <v>1</v>
      </c>
      <c r="G5" s="9">
        <v>2</v>
      </c>
      <c r="H5" s="9">
        <v>3</v>
      </c>
      <c r="I5" s="9">
        <v>4</v>
      </c>
      <c r="J5" s="85"/>
      <c r="K5" s="3"/>
      <c r="L5" s="85"/>
      <c r="M5" s="9">
        <v>1</v>
      </c>
      <c r="N5" s="9">
        <v>2</v>
      </c>
      <c r="O5" s="9">
        <v>3</v>
      </c>
      <c r="P5" s="9">
        <v>4</v>
      </c>
      <c r="Q5" s="85"/>
      <c r="R5" s="3"/>
      <c r="S5" s="85"/>
      <c r="T5" s="9">
        <v>1</v>
      </c>
      <c r="U5" s="9">
        <v>2</v>
      </c>
      <c r="V5" s="9">
        <v>3</v>
      </c>
      <c r="W5" s="9">
        <v>4</v>
      </c>
      <c r="X5" s="85"/>
    </row>
    <row r="6" spans="1:24" ht="14.25" customHeight="1" x14ac:dyDescent="0.2">
      <c r="A6" s="3">
        <v>6.5</v>
      </c>
      <c r="B6" s="3">
        <v>0</v>
      </c>
      <c r="C6" s="3">
        <v>0</v>
      </c>
      <c r="E6" s="10">
        <v>8</v>
      </c>
      <c r="F6" s="3"/>
      <c r="G6" s="3"/>
      <c r="H6" s="3"/>
      <c r="I6" s="3"/>
      <c r="J6" s="10">
        <f t="shared" ref="J6:J27" si="0">SUM(F6:H6)</f>
        <v>0</v>
      </c>
      <c r="K6" s="3"/>
      <c r="L6" s="10">
        <v>8</v>
      </c>
      <c r="M6" s="3"/>
      <c r="N6" s="3"/>
      <c r="O6" s="3"/>
      <c r="P6" s="3"/>
      <c r="Q6" s="10"/>
      <c r="R6" s="3">
        <f t="shared" ref="R6:R25" si="1">+S6+0.25</f>
        <v>8.25</v>
      </c>
      <c r="S6" s="10">
        <v>8</v>
      </c>
      <c r="T6" s="3">
        <f t="shared" ref="T6:W6" si="2">+M6*$B9</f>
        <v>0</v>
      </c>
      <c r="U6" s="3">
        <f t="shared" si="2"/>
        <v>0</v>
      </c>
      <c r="V6" s="3">
        <f t="shared" si="2"/>
        <v>0</v>
      </c>
      <c r="W6" s="3">
        <f t="shared" si="2"/>
        <v>0</v>
      </c>
      <c r="X6" s="10"/>
    </row>
    <row r="7" spans="1:24" ht="14.25" customHeight="1" x14ac:dyDescent="0.2">
      <c r="A7" s="3">
        <v>7</v>
      </c>
      <c r="B7" s="3">
        <v>0</v>
      </c>
      <c r="C7" s="3">
        <v>0</v>
      </c>
      <c r="E7" s="10">
        <v>8.5</v>
      </c>
      <c r="F7" s="11"/>
      <c r="G7" s="3"/>
      <c r="H7" s="3"/>
      <c r="I7" s="3"/>
      <c r="J7" s="10">
        <f t="shared" si="0"/>
        <v>0</v>
      </c>
      <c r="K7" s="3"/>
      <c r="L7" s="10">
        <v>8.5</v>
      </c>
      <c r="M7" s="3"/>
      <c r="N7" s="3"/>
      <c r="O7" s="3"/>
      <c r="P7" s="3"/>
      <c r="Q7" s="10"/>
      <c r="R7" s="3">
        <f t="shared" si="1"/>
        <v>8.75</v>
      </c>
      <c r="S7" s="10">
        <v>8.5</v>
      </c>
      <c r="T7" s="3">
        <f t="shared" ref="T7:W7" si="3">+M7*$B10</f>
        <v>0</v>
      </c>
      <c r="U7" s="3">
        <f t="shared" si="3"/>
        <v>0</v>
      </c>
      <c r="V7" s="3">
        <f t="shared" si="3"/>
        <v>0</v>
      </c>
      <c r="W7" s="3">
        <f t="shared" si="3"/>
        <v>0</v>
      </c>
      <c r="X7" s="10">
        <f t="shared" ref="X7:X27" si="4">SUM(T7:V7)</f>
        <v>0</v>
      </c>
    </row>
    <row r="8" spans="1:24" ht="14.25" customHeight="1" x14ac:dyDescent="0.2">
      <c r="A8" s="3">
        <v>7.5</v>
      </c>
      <c r="B8" s="3">
        <v>0</v>
      </c>
      <c r="C8" s="3">
        <v>0</v>
      </c>
      <c r="E8" s="10">
        <v>9</v>
      </c>
      <c r="F8" s="11"/>
      <c r="G8" s="3"/>
      <c r="H8" s="3"/>
      <c r="I8" s="3"/>
      <c r="J8" s="10">
        <f t="shared" si="0"/>
        <v>0</v>
      </c>
      <c r="K8" s="3"/>
      <c r="L8" s="10">
        <v>9</v>
      </c>
      <c r="M8" s="3"/>
      <c r="N8" s="3"/>
      <c r="O8" s="3"/>
      <c r="P8" s="3"/>
      <c r="Q8" s="10"/>
      <c r="R8" s="3">
        <f t="shared" si="1"/>
        <v>9.25</v>
      </c>
      <c r="S8" s="10">
        <v>9</v>
      </c>
      <c r="T8" s="3">
        <f t="shared" ref="T8:W8" si="5">+M8*$B11</f>
        <v>0</v>
      </c>
      <c r="U8" s="3">
        <f t="shared" si="5"/>
        <v>0</v>
      </c>
      <c r="V8" s="3">
        <f t="shared" si="5"/>
        <v>0</v>
      </c>
      <c r="W8" s="3">
        <f t="shared" si="5"/>
        <v>0</v>
      </c>
      <c r="X8" s="10">
        <f t="shared" si="4"/>
        <v>0</v>
      </c>
    </row>
    <row r="9" spans="1:24" ht="14.25" customHeight="1" x14ac:dyDescent="0.2">
      <c r="A9" s="3">
        <v>8</v>
      </c>
      <c r="B9" s="3">
        <v>0</v>
      </c>
      <c r="C9" s="3">
        <v>0</v>
      </c>
      <c r="E9" s="10">
        <v>9.5</v>
      </c>
      <c r="F9" s="3"/>
      <c r="G9" s="3"/>
      <c r="H9" s="3"/>
      <c r="I9" s="3"/>
      <c r="J9" s="10">
        <f t="shared" si="0"/>
        <v>0</v>
      </c>
      <c r="K9" s="3"/>
      <c r="L9" s="10">
        <v>9.5</v>
      </c>
      <c r="M9" s="3"/>
      <c r="N9" s="3"/>
      <c r="O9" s="3"/>
      <c r="P9" s="3"/>
      <c r="Q9" s="10"/>
      <c r="R9" s="3">
        <f t="shared" si="1"/>
        <v>9.75</v>
      </c>
      <c r="S9" s="10">
        <v>9.5</v>
      </c>
      <c r="T9" s="3">
        <f t="shared" ref="T9:W9" si="6">+M9*$B12</f>
        <v>0</v>
      </c>
      <c r="U9" s="3">
        <f t="shared" si="6"/>
        <v>0</v>
      </c>
      <c r="V9" s="3">
        <f t="shared" si="6"/>
        <v>0</v>
      </c>
      <c r="W9" s="3">
        <f t="shared" si="6"/>
        <v>0</v>
      </c>
      <c r="X9" s="10">
        <f t="shared" si="4"/>
        <v>0</v>
      </c>
    </row>
    <row r="10" spans="1:24" ht="14.25" customHeight="1" x14ac:dyDescent="0.2">
      <c r="A10" s="3">
        <v>8.5</v>
      </c>
      <c r="B10" s="3">
        <v>0</v>
      </c>
      <c r="C10" s="3">
        <v>0</v>
      </c>
      <c r="E10" s="10">
        <v>10</v>
      </c>
      <c r="F10" s="3"/>
      <c r="G10" s="3"/>
      <c r="H10" s="3"/>
      <c r="I10" s="3"/>
      <c r="J10" s="10">
        <f t="shared" si="0"/>
        <v>0</v>
      </c>
      <c r="K10" s="3"/>
      <c r="L10" s="10">
        <v>10</v>
      </c>
      <c r="M10" s="3"/>
      <c r="N10" s="3"/>
      <c r="O10" s="3"/>
      <c r="P10" s="3"/>
      <c r="Q10" s="10"/>
      <c r="R10" s="3">
        <f t="shared" si="1"/>
        <v>10.25</v>
      </c>
      <c r="S10" s="10">
        <v>10</v>
      </c>
      <c r="T10" s="3">
        <f t="shared" ref="T10:W10" si="7">+M10*$B13</f>
        <v>0</v>
      </c>
      <c r="U10" s="3">
        <f t="shared" si="7"/>
        <v>0</v>
      </c>
      <c r="V10" s="3">
        <f t="shared" si="7"/>
        <v>0</v>
      </c>
      <c r="W10" s="3">
        <f t="shared" si="7"/>
        <v>0</v>
      </c>
      <c r="X10" s="10">
        <f t="shared" si="4"/>
        <v>0</v>
      </c>
    </row>
    <row r="11" spans="1:24" ht="14.25" customHeight="1" x14ac:dyDescent="0.2">
      <c r="A11" s="3">
        <v>9</v>
      </c>
      <c r="B11" s="3">
        <v>0</v>
      </c>
      <c r="C11" s="3">
        <v>0</v>
      </c>
      <c r="E11" s="10">
        <v>10.5</v>
      </c>
      <c r="F11" s="3"/>
      <c r="G11" s="3"/>
      <c r="H11" s="3"/>
      <c r="I11" s="3"/>
      <c r="J11" s="10">
        <f t="shared" si="0"/>
        <v>0</v>
      </c>
      <c r="K11" s="3"/>
      <c r="L11" s="10">
        <v>10.5</v>
      </c>
      <c r="M11" s="3"/>
      <c r="N11" s="3"/>
      <c r="O11" s="3"/>
      <c r="P11" s="3"/>
      <c r="Q11" s="10">
        <f t="shared" ref="Q11:Q27" si="8">SUM(M11:O11)</f>
        <v>0</v>
      </c>
      <c r="R11" s="3">
        <f t="shared" si="1"/>
        <v>10.75</v>
      </c>
      <c r="S11" s="10">
        <v>10.5</v>
      </c>
      <c r="T11" s="3">
        <f t="shared" ref="T11:W11" si="9">+M11*$B14</f>
        <v>0</v>
      </c>
      <c r="U11" s="3">
        <f t="shared" si="9"/>
        <v>0</v>
      </c>
      <c r="V11" s="3">
        <f t="shared" si="9"/>
        <v>0</v>
      </c>
      <c r="W11" s="3">
        <f t="shared" si="9"/>
        <v>0</v>
      </c>
      <c r="X11" s="10">
        <f t="shared" si="4"/>
        <v>0</v>
      </c>
    </row>
    <row r="12" spans="1:24" ht="14.25" customHeight="1" x14ac:dyDescent="0.2">
      <c r="A12" s="3">
        <v>9.5</v>
      </c>
      <c r="B12" s="3">
        <v>0</v>
      </c>
      <c r="C12" s="3">
        <v>0</v>
      </c>
      <c r="E12" s="10">
        <v>11</v>
      </c>
      <c r="F12" s="3"/>
      <c r="G12" s="3"/>
      <c r="H12" s="3"/>
      <c r="I12" s="3"/>
      <c r="J12" s="10">
        <f t="shared" si="0"/>
        <v>0</v>
      </c>
      <c r="K12" s="3"/>
      <c r="L12" s="10">
        <v>11</v>
      </c>
      <c r="M12" s="3"/>
      <c r="N12" s="3"/>
      <c r="O12" s="3"/>
      <c r="P12" s="3"/>
      <c r="Q12" s="10">
        <f t="shared" si="8"/>
        <v>0</v>
      </c>
      <c r="R12" s="3">
        <f t="shared" si="1"/>
        <v>11.25</v>
      </c>
      <c r="S12" s="10">
        <v>11</v>
      </c>
      <c r="T12" s="3">
        <f t="shared" ref="T12:W12" si="10">+M12*$B15</f>
        <v>0</v>
      </c>
      <c r="U12" s="3">
        <f t="shared" si="10"/>
        <v>0</v>
      </c>
      <c r="V12" s="3">
        <f t="shared" si="10"/>
        <v>0</v>
      </c>
      <c r="W12" s="3">
        <f t="shared" si="10"/>
        <v>0</v>
      </c>
      <c r="X12" s="10">
        <f t="shared" si="4"/>
        <v>0</v>
      </c>
    </row>
    <row r="13" spans="1:24" ht="14.25" customHeight="1" x14ac:dyDescent="0.2">
      <c r="A13" s="3">
        <v>10</v>
      </c>
      <c r="B13" s="3">
        <v>0</v>
      </c>
      <c r="C13" s="3">
        <v>0</v>
      </c>
      <c r="E13" s="10">
        <v>11.5</v>
      </c>
      <c r="F13" s="3"/>
      <c r="G13" s="3"/>
      <c r="H13" s="3"/>
      <c r="I13" s="3"/>
      <c r="J13" s="10">
        <f t="shared" si="0"/>
        <v>0</v>
      </c>
      <c r="K13" s="3"/>
      <c r="L13" s="10">
        <v>11.5</v>
      </c>
      <c r="M13" s="3"/>
      <c r="N13" s="3"/>
      <c r="O13" s="3"/>
      <c r="P13" s="3"/>
      <c r="Q13" s="10">
        <f t="shared" si="8"/>
        <v>0</v>
      </c>
      <c r="R13" s="3">
        <f t="shared" si="1"/>
        <v>11.75</v>
      </c>
      <c r="S13" s="10">
        <v>11.5</v>
      </c>
      <c r="T13" s="3">
        <f t="shared" ref="T13:W13" si="11">+M13*$B16</f>
        <v>0</v>
      </c>
      <c r="U13" s="3">
        <f t="shared" si="11"/>
        <v>0</v>
      </c>
      <c r="V13" s="3">
        <f t="shared" si="11"/>
        <v>0</v>
      </c>
      <c r="W13" s="3">
        <f t="shared" si="11"/>
        <v>0</v>
      </c>
      <c r="X13" s="10">
        <f t="shared" si="4"/>
        <v>0</v>
      </c>
    </row>
    <row r="14" spans="1:24" ht="14.25" customHeight="1" x14ac:dyDescent="0.2">
      <c r="A14" s="3">
        <v>10.5</v>
      </c>
      <c r="B14" s="3">
        <v>0</v>
      </c>
      <c r="C14" s="3">
        <v>0</v>
      </c>
      <c r="E14" s="10">
        <v>12</v>
      </c>
      <c r="F14" s="3"/>
      <c r="G14" s="3"/>
      <c r="H14" s="3"/>
      <c r="I14" s="3"/>
      <c r="J14" s="10">
        <f t="shared" si="0"/>
        <v>0</v>
      </c>
      <c r="K14" s="3"/>
      <c r="L14" s="10">
        <v>12</v>
      </c>
      <c r="M14" s="3"/>
      <c r="N14" s="3"/>
      <c r="O14" s="3"/>
      <c r="P14" s="3"/>
      <c r="Q14" s="10">
        <f t="shared" si="8"/>
        <v>0</v>
      </c>
      <c r="R14" s="3">
        <f t="shared" si="1"/>
        <v>12.25</v>
      </c>
      <c r="S14" s="10">
        <v>12</v>
      </c>
      <c r="T14" s="3">
        <f t="shared" ref="T14:W14" si="12">+M14*$B17</f>
        <v>0</v>
      </c>
      <c r="U14" s="3">
        <f t="shared" si="12"/>
        <v>0</v>
      </c>
      <c r="V14" s="3">
        <f t="shared" si="12"/>
        <v>0</v>
      </c>
      <c r="W14" s="3">
        <f t="shared" si="12"/>
        <v>0</v>
      </c>
      <c r="X14" s="10">
        <f t="shared" si="4"/>
        <v>0</v>
      </c>
    </row>
    <row r="15" spans="1:24" ht="14.25" customHeight="1" x14ac:dyDescent="0.2">
      <c r="A15" s="3">
        <v>11</v>
      </c>
      <c r="B15" s="3">
        <v>0</v>
      </c>
      <c r="C15" s="3">
        <v>0</v>
      </c>
      <c r="E15" s="10">
        <v>12.5</v>
      </c>
      <c r="F15" s="3"/>
      <c r="G15" s="3"/>
      <c r="H15" s="3"/>
      <c r="I15" s="3"/>
      <c r="J15" s="10">
        <f t="shared" si="0"/>
        <v>0</v>
      </c>
      <c r="K15" s="3"/>
      <c r="L15" s="10">
        <v>12.5</v>
      </c>
      <c r="M15" s="3"/>
      <c r="N15" s="3"/>
      <c r="O15" s="3"/>
      <c r="P15" s="3"/>
      <c r="Q15" s="10">
        <f t="shared" si="8"/>
        <v>0</v>
      </c>
      <c r="R15" s="3">
        <f t="shared" si="1"/>
        <v>12.75</v>
      </c>
      <c r="S15" s="10">
        <v>12.5</v>
      </c>
      <c r="T15" s="3">
        <f t="shared" ref="T15:W15" si="13">+M15*$B18</f>
        <v>0</v>
      </c>
      <c r="U15" s="3">
        <f t="shared" si="13"/>
        <v>0</v>
      </c>
      <c r="V15" s="3">
        <f t="shared" si="13"/>
        <v>0</v>
      </c>
      <c r="W15" s="3">
        <f t="shared" si="13"/>
        <v>0</v>
      </c>
      <c r="X15" s="10">
        <f t="shared" si="4"/>
        <v>0</v>
      </c>
    </row>
    <row r="16" spans="1:24" ht="14.25" customHeight="1" x14ac:dyDescent="0.2">
      <c r="A16" s="3">
        <v>11.5</v>
      </c>
      <c r="B16" s="3">
        <v>0</v>
      </c>
      <c r="C16" s="3">
        <v>0</v>
      </c>
      <c r="E16" s="10">
        <v>13</v>
      </c>
      <c r="F16" s="3"/>
      <c r="G16" s="3"/>
      <c r="H16" s="3"/>
      <c r="I16" s="3"/>
      <c r="J16" s="10">
        <f t="shared" si="0"/>
        <v>0</v>
      </c>
      <c r="K16" s="3"/>
      <c r="L16" s="10">
        <v>13</v>
      </c>
      <c r="M16" s="3"/>
      <c r="N16" s="3"/>
      <c r="O16" s="3"/>
      <c r="P16" s="3"/>
      <c r="Q16" s="10">
        <f t="shared" si="8"/>
        <v>0</v>
      </c>
      <c r="R16" s="3">
        <f t="shared" si="1"/>
        <v>13.25</v>
      </c>
      <c r="S16" s="10">
        <v>13</v>
      </c>
      <c r="T16" s="3">
        <f t="shared" ref="T16:W16" si="14">+M16*$B19</f>
        <v>0</v>
      </c>
      <c r="U16" s="3">
        <f t="shared" si="14"/>
        <v>0</v>
      </c>
      <c r="V16" s="3">
        <f t="shared" si="14"/>
        <v>0</v>
      </c>
      <c r="W16" s="3">
        <f t="shared" si="14"/>
        <v>0</v>
      </c>
      <c r="X16" s="10">
        <f t="shared" si="4"/>
        <v>0</v>
      </c>
    </row>
    <row r="17" spans="1:24" ht="14.25" customHeight="1" x14ac:dyDescent="0.2">
      <c r="A17" s="3">
        <v>12</v>
      </c>
      <c r="B17" s="3">
        <v>0</v>
      </c>
      <c r="C17" s="3">
        <v>0</v>
      </c>
      <c r="E17" s="10">
        <v>13.5</v>
      </c>
      <c r="F17" s="3"/>
      <c r="G17" s="3"/>
      <c r="H17" s="3"/>
      <c r="I17" s="3"/>
      <c r="J17" s="10">
        <f t="shared" si="0"/>
        <v>0</v>
      </c>
      <c r="K17" s="3"/>
      <c r="L17" s="10">
        <v>13.5</v>
      </c>
      <c r="M17" s="3"/>
      <c r="N17" s="3"/>
      <c r="O17" s="3"/>
      <c r="P17" s="3"/>
      <c r="Q17" s="10">
        <f t="shared" si="8"/>
        <v>0</v>
      </c>
      <c r="R17" s="3">
        <f t="shared" si="1"/>
        <v>13.75</v>
      </c>
      <c r="S17" s="10">
        <v>13.5</v>
      </c>
      <c r="T17" s="3">
        <f t="shared" ref="T17:W17" si="15">+M17*$B20</f>
        <v>0</v>
      </c>
      <c r="U17" s="3">
        <f t="shared" si="15"/>
        <v>0</v>
      </c>
      <c r="V17" s="3">
        <f t="shared" si="15"/>
        <v>0</v>
      </c>
      <c r="W17" s="3">
        <f t="shared" si="15"/>
        <v>0</v>
      </c>
      <c r="X17" s="10">
        <f t="shared" si="4"/>
        <v>0</v>
      </c>
    </row>
    <row r="18" spans="1:24" ht="14.25" customHeight="1" x14ac:dyDescent="0.2">
      <c r="A18" s="3">
        <v>12.5</v>
      </c>
      <c r="B18" s="3">
        <v>0</v>
      </c>
      <c r="C18" s="3">
        <v>0</v>
      </c>
      <c r="E18" s="10">
        <v>14</v>
      </c>
      <c r="F18" s="3">
        <v>5</v>
      </c>
      <c r="G18" s="3">
        <v>1</v>
      </c>
      <c r="H18" s="3"/>
      <c r="I18" s="3"/>
      <c r="J18" s="10">
        <f t="shared" si="0"/>
        <v>6</v>
      </c>
      <c r="K18" s="3"/>
      <c r="L18" s="10">
        <v>14</v>
      </c>
      <c r="M18" s="3">
        <f t="shared" ref="M18:P18" si="16">+F18/$J18</f>
        <v>0.83333333333333337</v>
      </c>
      <c r="N18" s="3">
        <f t="shared" si="16"/>
        <v>0.16666666666666666</v>
      </c>
      <c r="O18" s="3">
        <f t="shared" si="16"/>
        <v>0</v>
      </c>
      <c r="P18" s="3">
        <f t="shared" si="16"/>
        <v>0</v>
      </c>
      <c r="Q18" s="10">
        <f t="shared" si="8"/>
        <v>1</v>
      </c>
      <c r="R18" s="3">
        <f t="shared" si="1"/>
        <v>14.25</v>
      </c>
      <c r="S18" s="10">
        <v>14</v>
      </c>
      <c r="T18" s="3">
        <f t="shared" ref="T18:W18" si="17">+M18*$B21</f>
        <v>5.8333333333333339</v>
      </c>
      <c r="U18" s="3">
        <f t="shared" si="17"/>
        <v>1.1666666666666665</v>
      </c>
      <c r="V18" s="3">
        <f t="shared" si="17"/>
        <v>0</v>
      </c>
      <c r="W18" s="3">
        <f t="shared" si="17"/>
        <v>0</v>
      </c>
      <c r="X18" s="10">
        <f t="shared" si="4"/>
        <v>7</v>
      </c>
    </row>
    <row r="19" spans="1:24" ht="14.25" customHeight="1" x14ac:dyDescent="0.2">
      <c r="A19" s="3">
        <v>13</v>
      </c>
      <c r="B19" s="3">
        <v>0</v>
      </c>
      <c r="C19" s="3">
        <v>0</v>
      </c>
      <c r="E19" s="10">
        <v>14.5</v>
      </c>
      <c r="F19" s="3">
        <v>6</v>
      </c>
      <c r="G19" s="3"/>
      <c r="H19" s="3"/>
      <c r="I19" s="3"/>
      <c r="J19" s="10">
        <f t="shared" si="0"/>
        <v>6</v>
      </c>
      <c r="K19" s="3"/>
      <c r="L19" s="10">
        <v>14.5</v>
      </c>
      <c r="M19" s="3">
        <f t="shared" ref="M19:P19" si="18">+F19/$J19</f>
        <v>1</v>
      </c>
      <c r="N19" s="3">
        <f t="shared" si="18"/>
        <v>0</v>
      </c>
      <c r="O19" s="3">
        <f t="shared" si="18"/>
        <v>0</v>
      </c>
      <c r="P19" s="3">
        <f t="shared" si="18"/>
        <v>0</v>
      </c>
      <c r="Q19" s="10">
        <f t="shared" si="8"/>
        <v>1</v>
      </c>
      <c r="R19" s="3">
        <f t="shared" si="1"/>
        <v>14.75</v>
      </c>
      <c r="S19" s="10">
        <v>14.5</v>
      </c>
      <c r="T19" s="3">
        <f t="shared" ref="T19:W19" si="19">+M19*$B22</f>
        <v>8</v>
      </c>
      <c r="U19" s="3">
        <f t="shared" si="19"/>
        <v>0</v>
      </c>
      <c r="V19" s="3">
        <f t="shared" si="19"/>
        <v>0</v>
      </c>
      <c r="W19" s="3">
        <f t="shared" si="19"/>
        <v>0</v>
      </c>
      <c r="X19" s="10">
        <f t="shared" si="4"/>
        <v>8</v>
      </c>
    </row>
    <row r="20" spans="1:24" ht="14.25" customHeight="1" x14ac:dyDescent="0.2">
      <c r="A20" s="3">
        <v>13.5</v>
      </c>
      <c r="B20" s="3">
        <v>0</v>
      </c>
      <c r="C20" s="3">
        <v>0</v>
      </c>
      <c r="E20" s="10">
        <v>15</v>
      </c>
      <c r="F20" s="3">
        <v>10</v>
      </c>
      <c r="G20" s="3"/>
      <c r="H20" s="3"/>
      <c r="I20" s="3"/>
      <c r="J20" s="10">
        <f t="shared" si="0"/>
        <v>10</v>
      </c>
      <c r="K20" s="3"/>
      <c r="L20" s="10">
        <v>15</v>
      </c>
      <c r="M20" s="3">
        <f t="shared" ref="M20:P20" si="20">+F20/$J20</f>
        <v>1</v>
      </c>
      <c r="N20" s="3">
        <f t="shared" si="20"/>
        <v>0</v>
      </c>
      <c r="O20" s="3">
        <f t="shared" si="20"/>
        <v>0</v>
      </c>
      <c r="P20" s="3">
        <f t="shared" si="20"/>
        <v>0</v>
      </c>
      <c r="Q20" s="10">
        <f t="shared" si="8"/>
        <v>1</v>
      </c>
      <c r="R20" s="3">
        <f t="shared" si="1"/>
        <v>15.25</v>
      </c>
      <c r="S20" s="10">
        <v>15</v>
      </c>
      <c r="T20" s="3">
        <f t="shared" ref="T20:W20" si="21">+M20*$B23</f>
        <v>24</v>
      </c>
      <c r="U20" s="3">
        <f t="shared" si="21"/>
        <v>0</v>
      </c>
      <c r="V20" s="3">
        <f t="shared" si="21"/>
        <v>0</v>
      </c>
      <c r="W20" s="3">
        <f t="shared" si="21"/>
        <v>0</v>
      </c>
      <c r="X20" s="10">
        <f t="shared" si="4"/>
        <v>24</v>
      </c>
    </row>
    <row r="21" spans="1:24" ht="14.25" customHeight="1" x14ac:dyDescent="0.2">
      <c r="A21" s="3">
        <v>14</v>
      </c>
      <c r="B21" s="3">
        <v>7</v>
      </c>
      <c r="C21" s="3">
        <v>0</v>
      </c>
      <c r="E21" s="10">
        <v>15.5</v>
      </c>
      <c r="F21" s="3">
        <v>6</v>
      </c>
      <c r="G21" s="3">
        <v>1</v>
      </c>
      <c r="H21" s="3">
        <v>2</v>
      </c>
      <c r="I21" s="3"/>
      <c r="J21" s="10">
        <f t="shared" si="0"/>
        <v>9</v>
      </c>
      <c r="K21" s="3"/>
      <c r="L21" s="10">
        <v>15.5</v>
      </c>
      <c r="M21" s="3">
        <f t="shared" ref="M21:P21" si="22">+F21/$J21</f>
        <v>0.66666666666666663</v>
      </c>
      <c r="N21" s="3">
        <f t="shared" si="22"/>
        <v>0.1111111111111111</v>
      </c>
      <c r="O21" s="3">
        <f t="shared" si="22"/>
        <v>0.22222222222222221</v>
      </c>
      <c r="P21" s="3">
        <f t="shared" si="22"/>
        <v>0</v>
      </c>
      <c r="Q21" s="10">
        <f t="shared" si="8"/>
        <v>0.99999999999999989</v>
      </c>
      <c r="R21" s="3">
        <f t="shared" si="1"/>
        <v>15.75</v>
      </c>
      <c r="S21" s="10">
        <v>15.5</v>
      </c>
      <c r="T21" s="3">
        <f t="shared" ref="T21:W21" si="23">+M21*$B24</f>
        <v>14.666666666666666</v>
      </c>
      <c r="U21" s="3">
        <f t="shared" si="23"/>
        <v>2.4444444444444442</v>
      </c>
      <c r="V21" s="3">
        <f t="shared" si="23"/>
        <v>4.8888888888888884</v>
      </c>
      <c r="W21" s="3">
        <f t="shared" si="23"/>
        <v>0</v>
      </c>
      <c r="X21" s="10">
        <f t="shared" si="4"/>
        <v>22</v>
      </c>
    </row>
    <row r="22" spans="1:24" ht="14.25" customHeight="1" x14ac:dyDescent="0.2">
      <c r="A22" s="3">
        <v>14.5</v>
      </c>
      <c r="B22" s="3">
        <v>8</v>
      </c>
      <c r="C22" s="3">
        <v>0</v>
      </c>
      <c r="E22" s="10">
        <v>16</v>
      </c>
      <c r="F22" s="3">
        <v>5</v>
      </c>
      <c r="G22" s="3">
        <v>1</v>
      </c>
      <c r="H22" s="3">
        <v>2</v>
      </c>
      <c r="I22" s="3">
        <v>1</v>
      </c>
      <c r="J22" s="10">
        <f t="shared" si="0"/>
        <v>8</v>
      </c>
      <c r="K22" s="3"/>
      <c r="L22" s="10">
        <v>16</v>
      </c>
      <c r="M22" s="3">
        <f t="shared" ref="M22:P22" si="24">+F22/$J22</f>
        <v>0.625</v>
      </c>
      <c r="N22" s="3">
        <f t="shared" si="24"/>
        <v>0.125</v>
      </c>
      <c r="O22" s="3">
        <f t="shared" si="24"/>
        <v>0.25</v>
      </c>
      <c r="P22" s="3">
        <f t="shared" si="24"/>
        <v>0.125</v>
      </c>
      <c r="Q22" s="10">
        <f t="shared" si="8"/>
        <v>1</v>
      </c>
      <c r="R22" s="3">
        <f t="shared" si="1"/>
        <v>16.25</v>
      </c>
      <c r="S22" s="10">
        <v>16</v>
      </c>
      <c r="T22" s="3">
        <f t="shared" ref="T22:W22" si="25">+M22*$B25</f>
        <v>14.375</v>
      </c>
      <c r="U22" s="3">
        <f t="shared" si="25"/>
        <v>2.875</v>
      </c>
      <c r="V22" s="3">
        <f t="shared" si="25"/>
        <v>5.75</v>
      </c>
      <c r="W22" s="3">
        <f t="shared" si="25"/>
        <v>2.875</v>
      </c>
      <c r="X22" s="10">
        <f t="shared" si="4"/>
        <v>23</v>
      </c>
    </row>
    <row r="23" spans="1:24" ht="14.25" customHeight="1" x14ac:dyDescent="0.2">
      <c r="A23" s="3">
        <v>15</v>
      </c>
      <c r="B23" s="3">
        <v>24</v>
      </c>
      <c r="C23" s="3">
        <v>1</v>
      </c>
      <c r="E23" s="10">
        <v>16.5</v>
      </c>
      <c r="F23" s="3">
        <v>6</v>
      </c>
      <c r="G23" s="3">
        <v>2</v>
      </c>
      <c r="H23" s="3">
        <v>2</v>
      </c>
      <c r="I23" s="3"/>
      <c r="J23" s="10">
        <f t="shared" si="0"/>
        <v>10</v>
      </c>
      <c r="K23" s="3"/>
      <c r="L23" s="10">
        <v>16.5</v>
      </c>
      <c r="M23" s="3">
        <f t="shared" ref="M23:P23" si="26">+F23/$J23</f>
        <v>0.6</v>
      </c>
      <c r="N23" s="3">
        <f t="shared" si="26"/>
        <v>0.2</v>
      </c>
      <c r="O23" s="3">
        <f t="shared" si="26"/>
        <v>0.2</v>
      </c>
      <c r="P23" s="3">
        <f t="shared" si="26"/>
        <v>0</v>
      </c>
      <c r="Q23" s="10">
        <f t="shared" si="8"/>
        <v>1</v>
      </c>
      <c r="R23" s="3">
        <f t="shared" si="1"/>
        <v>16.75</v>
      </c>
      <c r="S23" s="10">
        <v>16.5</v>
      </c>
      <c r="T23" s="3">
        <f t="shared" ref="T23:W23" si="27">+M23*$B26</f>
        <v>51.6</v>
      </c>
      <c r="U23" s="3">
        <f t="shared" si="27"/>
        <v>17.2</v>
      </c>
      <c r="V23" s="3">
        <f t="shared" si="27"/>
        <v>17.2</v>
      </c>
      <c r="W23" s="3">
        <f t="shared" si="27"/>
        <v>0</v>
      </c>
      <c r="X23" s="10">
        <f t="shared" si="4"/>
        <v>86</v>
      </c>
    </row>
    <row r="24" spans="1:24" ht="14.25" customHeight="1" x14ac:dyDescent="0.2">
      <c r="A24" s="3">
        <v>15.5</v>
      </c>
      <c r="B24" s="3">
        <v>22</v>
      </c>
      <c r="C24" s="3">
        <v>1</v>
      </c>
      <c r="E24" s="10">
        <v>17</v>
      </c>
      <c r="F24" s="3">
        <v>2</v>
      </c>
      <c r="G24" s="3">
        <v>3</v>
      </c>
      <c r="H24" s="3">
        <v>3</v>
      </c>
      <c r="I24" s="3">
        <v>2</v>
      </c>
      <c r="J24" s="10">
        <f t="shared" si="0"/>
        <v>8</v>
      </c>
      <c r="K24" s="3"/>
      <c r="L24" s="10">
        <v>17</v>
      </c>
      <c r="M24" s="3">
        <f t="shared" ref="M24:P24" si="28">+F24/$J24</f>
        <v>0.25</v>
      </c>
      <c r="N24" s="3">
        <f t="shared" si="28"/>
        <v>0.375</v>
      </c>
      <c r="O24" s="3">
        <f t="shared" si="28"/>
        <v>0.375</v>
      </c>
      <c r="P24" s="3">
        <f t="shared" si="28"/>
        <v>0.25</v>
      </c>
      <c r="Q24" s="10">
        <f t="shared" si="8"/>
        <v>1</v>
      </c>
      <c r="R24" s="3">
        <f t="shared" si="1"/>
        <v>17.25</v>
      </c>
      <c r="S24" s="10">
        <v>17</v>
      </c>
      <c r="T24" s="3">
        <f t="shared" ref="T24:W24" si="29">+M24*$B27</f>
        <v>11</v>
      </c>
      <c r="U24" s="3">
        <f t="shared" si="29"/>
        <v>16.5</v>
      </c>
      <c r="V24" s="3">
        <f t="shared" si="29"/>
        <v>16.5</v>
      </c>
      <c r="W24" s="3">
        <f t="shared" si="29"/>
        <v>11</v>
      </c>
      <c r="X24" s="10">
        <f t="shared" si="4"/>
        <v>44</v>
      </c>
    </row>
    <row r="25" spans="1:24" ht="14.25" customHeight="1" x14ac:dyDescent="0.2">
      <c r="A25" s="3">
        <v>16</v>
      </c>
      <c r="B25" s="3">
        <v>23</v>
      </c>
      <c r="C25" s="3">
        <v>1</v>
      </c>
      <c r="E25" s="10">
        <v>17.5</v>
      </c>
      <c r="F25" s="3">
        <v>1</v>
      </c>
      <c r="G25" s="3">
        <v>1</v>
      </c>
      <c r="H25" s="3">
        <v>4</v>
      </c>
      <c r="I25" s="3">
        <v>1</v>
      </c>
      <c r="J25" s="10">
        <f t="shared" si="0"/>
        <v>6</v>
      </c>
      <c r="K25" s="3"/>
      <c r="L25" s="10">
        <v>17.5</v>
      </c>
      <c r="M25" s="3">
        <f t="shared" ref="M25:P25" si="30">+F25/$J25</f>
        <v>0.16666666666666666</v>
      </c>
      <c r="N25" s="3">
        <f t="shared" si="30"/>
        <v>0.16666666666666666</v>
      </c>
      <c r="O25" s="3">
        <f t="shared" si="30"/>
        <v>0.66666666666666663</v>
      </c>
      <c r="P25" s="3">
        <f t="shared" si="30"/>
        <v>0.16666666666666666</v>
      </c>
      <c r="Q25" s="10">
        <f t="shared" si="8"/>
        <v>1</v>
      </c>
      <c r="R25" s="3">
        <f t="shared" si="1"/>
        <v>17.75</v>
      </c>
      <c r="S25" s="10">
        <v>17.5</v>
      </c>
      <c r="T25" s="3">
        <f t="shared" ref="T25:W25" si="31">+M25*$B28</f>
        <v>6.1666666666666661</v>
      </c>
      <c r="U25" s="3">
        <f t="shared" si="31"/>
        <v>6.1666666666666661</v>
      </c>
      <c r="V25" s="3">
        <f t="shared" si="31"/>
        <v>24.666666666666664</v>
      </c>
      <c r="W25" s="3">
        <f t="shared" si="31"/>
        <v>6.1666666666666661</v>
      </c>
      <c r="X25" s="10">
        <f t="shared" si="4"/>
        <v>37</v>
      </c>
    </row>
    <row r="26" spans="1:24" ht="14.25" customHeight="1" x14ac:dyDescent="0.2">
      <c r="A26" s="3">
        <v>16.5</v>
      </c>
      <c r="B26" s="3">
        <v>86</v>
      </c>
      <c r="C26" s="3">
        <v>3</v>
      </c>
      <c r="E26" s="10">
        <v>18</v>
      </c>
      <c r="F26" s="3"/>
      <c r="G26" s="3"/>
      <c r="H26" s="3">
        <v>6</v>
      </c>
      <c r="I26" s="3">
        <v>1</v>
      </c>
      <c r="J26" s="10">
        <f t="shared" si="0"/>
        <v>6</v>
      </c>
      <c r="K26" s="3"/>
      <c r="L26" s="10">
        <v>18</v>
      </c>
      <c r="M26" s="3">
        <f t="shared" ref="M26:P26" si="32">+F26/$J26</f>
        <v>0</v>
      </c>
      <c r="N26" s="3">
        <f t="shared" si="32"/>
        <v>0</v>
      </c>
      <c r="O26" s="3">
        <f t="shared" si="32"/>
        <v>1</v>
      </c>
      <c r="P26" s="3">
        <f t="shared" si="32"/>
        <v>0.16666666666666666</v>
      </c>
      <c r="Q26" s="10">
        <f t="shared" si="8"/>
        <v>1</v>
      </c>
      <c r="R26" s="3">
        <v>18.25</v>
      </c>
      <c r="S26" s="10">
        <v>18</v>
      </c>
      <c r="T26" s="3">
        <f t="shared" ref="T26:W26" si="33">+M26*$B29</f>
        <v>0</v>
      </c>
      <c r="U26" s="3">
        <f t="shared" si="33"/>
        <v>0</v>
      </c>
      <c r="V26" s="3">
        <f t="shared" si="33"/>
        <v>8</v>
      </c>
      <c r="W26" s="3">
        <f t="shared" si="33"/>
        <v>1.3333333333333333</v>
      </c>
      <c r="X26" s="10">
        <f t="shared" si="4"/>
        <v>8</v>
      </c>
    </row>
    <row r="27" spans="1:24" ht="14.25" customHeight="1" x14ac:dyDescent="0.2">
      <c r="A27" s="3">
        <v>17</v>
      </c>
      <c r="B27" s="3">
        <v>44</v>
      </c>
      <c r="C27" s="3">
        <v>1</v>
      </c>
      <c r="E27" s="10">
        <v>18.5</v>
      </c>
      <c r="F27" s="3"/>
      <c r="G27" s="3"/>
      <c r="H27" s="3">
        <v>1</v>
      </c>
      <c r="I27" s="3"/>
      <c r="J27" s="10">
        <f t="shared" si="0"/>
        <v>1</v>
      </c>
      <c r="K27" s="3"/>
      <c r="L27" s="10">
        <v>18.5</v>
      </c>
      <c r="M27" s="3">
        <f t="shared" ref="M27:P27" si="34">+F27/$J27</f>
        <v>0</v>
      </c>
      <c r="N27" s="3">
        <f t="shared" si="34"/>
        <v>0</v>
      </c>
      <c r="O27" s="3">
        <f t="shared" si="34"/>
        <v>1</v>
      </c>
      <c r="P27" s="3">
        <f t="shared" si="34"/>
        <v>0</v>
      </c>
      <c r="Q27" s="10">
        <f t="shared" si="8"/>
        <v>1</v>
      </c>
      <c r="R27" s="3">
        <v>18.75</v>
      </c>
      <c r="S27" s="10">
        <v>18.5</v>
      </c>
      <c r="T27" s="3">
        <f t="shared" ref="T27:W27" si="35">+M27*$B30</f>
        <v>0</v>
      </c>
      <c r="U27" s="3">
        <f t="shared" si="35"/>
        <v>0</v>
      </c>
      <c r="V27" s="3">
        <f t="shared" si="35"/>
        <v>29</v>
      </c>
      <c r="W27" s="3">
        <f t="shared" si="35"/>
        <v>0</v>
      </c>
      <c r="X27" s="10">
        <f t="shared" si="4"/>
        <v>29</v>
      </c>
    </row>
    <row r="28" spans="1:24" ht="14.25" customHeight="1" x14ac:dyDescent="0.2">
      <c r="A28" s="3">
        <v>17.5</v>
      </c>
      <c r="B28" s="3">
        <v>37</v>
      </c>
      <c r="C28" s="3">
        <v>1</v>
      </c>
      <c r="E28" s="12" t="s">
        <v>16</v>
      </c>
      <c r="F28" s="13"/>
      <c r="G28" s="14"/>
      <c r="H28" s="14"/>
      <c r="I28" s="14"/>
      <c r="J28" s="15">
        <f>SUM(J6:J25)</f>
        <v>63</v>
      </c>
      <c r="K28" s="3"/>
      <c r="L28" s="12"/>
      <c r="M28" s="14"/>
      <c r="N28" s="14"/>
      <c r="O28" s="14"/>
      <c r="P28" s="14"/>
      <c r="Q28" s="15"/>
      <c r="R28" s="3"/>
      <c r="S28" s="12" t="s">
        <v>16</v>
      </c>
      <c r="T28" s="13">
        <f t="shared" ref="T28:X28" si="36">SUM(T6:T27)</f>
        <v>135.64166666666665</v>
      </c>
      <c r="U28" s="13">
        <f t="shared" si="36"/>
        <v>46.352777777777774</v>
      </c>
      <c r="V28" s="13">
        <f t="shared" si="36"/>
        <v>106.00555555555556</v>
      </c>
      <c r="W28" s="13">
        <f t="shared" si="36"/>
        <v>21.374999999999996</v>
      </c>
      <c r="X28" s="13">
        <f t="shared" si="36"/>
        <v>288</v>
      </c>
    </row>
    <row r="29" spans="1:24" ht="14.25" customHeight="1" x14ac:dyDescent="0.2">
      <c r="A29" s="3">
        <v>18</v>
      </c>
      <c r="B29" s="3">
        <v>8</v>
      </c>
      <c r="C29" s="3">
        <v>0</v>
      </c>
      <c r="E29" s="16"/>
      <c r="F29" s="1"/>
      <c r="G29" s="1"/>
      <c r="H29" s="1"/>
      <c r="I29" s="1"/>
      <c r="J29" s="1"/>
      <c r="K29" s="3"/>
      <c r="L29" s="16"/>
      <c r="M29" s="1"/>
      <c r="N29" s="1"/>
      <c r="O29" s="1"/>
      <c r="P29" s="1"/>
      <c r="Q29" s="1"/>
      <c r="R29" s="3"/>
      <c r="S29" s="16" t="s">
        <v>11</v>
      </c>
      <c r="T29" s="1">
        <f t="shared" ref="T29:X29" si="37">+T28/$X$28*100</f>
        <v>47.097800925925917</v>
      </c>
      <c r="U29" s="1">
        <f t="shared" si="37"/>
        <v>16.094714506172838</v>
      </c>
      <c r="V29" s="1">
        <f t="shared" si="37"/>
        <v>36.807484567901241</v>
      </c>
      <c r="W29" s="1">
        <f t="shared" si="37"/>
        <v>7.4218749999999982</v>
      </c>
      <c r="X29" s="1">
        <f t="shared" si="37"/>
        <v>100</v>
      </c>
    </row>
    <row r="30" spans="1:24" ht="14.25" customHeight="1" x14ac:dyDescent="0.2">
      <c r="A30" s="3">
        <v>18.5</v>
      </c>
      <c r="B30" s="3">
        <v>29</v>
      </c>
      <c r="C30" s="3">
        <v>1</v>
      </c>
      <c r="E30" s="16"/>
      <c r="F30" s="1"/>
      <c r="G30" s="1"/>
      <c r="H30" s="1"/>
      <c r="I30" s="1"/>
      <c r="J30" s="1"/>
      <c r="K30" s="3"/>
      <c r="L30" s="16"/>
      <c r="M30" s="1"/>
      <c r="N30" s="1"/>
      <c r="O30" s="1"/>
      <c r="P30" s="1"/>
      <c r="Q30" s="1"/>
      <c r="R30" s="3"/>
      <c r="S30" s="16" t="s">
        <v>17</v>
      </c>
      <c r="T30" s="17">
        <f t="shared" ref="T30:X30" si="38">SUMPRODUCT(T6:T27,$R$6:$R$27)/T$28</f>
        <v>16.184017325059905</v>
      </c>
      <c r="U30" s="17">
        <f t="shared" si="38"/>
        <v>16.914349493617788</v>
      </c>
      <c r="V30" s="17">
        <f t="shared" si="38"/>
        <v>17.647620669776217</v>
      </c>
      <c r="W30" s="17">
        <f t="shared" si="38"/>
        <v>17.322124756335285</v>
      </c>
      <c r="X30" s="17">
        <f t="shared" si="38"/>
        <v>16.840277777777779</v>
      </c>
    </row>
    <row r="31" spans="1:24" ht="14.25" customHeight="1" x14ac:dyDescent="0.2">
      <c r="A31" s="3">
        <v>19</v>
      </c>
      <c r="B31" s="3">
        <v>0</v>
      </c>
      <c r="C31" s="3">
        <v>0</v>
      </c>
      <c r="E31" s="16"/>
      <c r="F31" s="1"/>
      <c r="G31" s="1"/>
      <c r="H31" s="1"/>
      <c r="I31" s="1"/>
      <c r="J31" s="1"/>
      <c r="K31" s="3"/>
      <c r="L31" s="16"/>
      <c r="M31" s="1"/>
      <c r="N31" s="1"/>
      <c r="O31" s="1"/>
      <c r="P31" s="1"/>
      <c r="Q31" s="1"/>
      <c r="R31" s="3"/>
      <c r="S31" s="16"/>
      <c r="T31" s="1"/>
      <c r="U31" s="1"/>
      <c r="V31" s="1"/>
      <c r="W31" s="1"/>
      <c r="X31" s="1"/>
    </row>
    <row r="32" spans="1:24" ht="14.25" customHeight="1" x14ac:dyDescent="0.2">
      <c r="A32" s="3">
        <v>19.5</v>
      </c>
      <c r="B32" s="3">
        <v>0</v>
      </c>
      <c r="C32" s="3">
        <v>0</v>
      </c>
      <c r="E32" s="16"/>
      <c r="F32" s="1"/>
      <c r="G32" s="1"/>
      <c r="H32" s="1"/>
      <c r="I32" s="1"/>
      <c r="J32" s="1"/>
      <c r="K32" s="3"/>
      <c r="L32" s="16"/>
      <c r="M32" s="1"/>
      <c r="N32" s="1"/>
      <c r="O32" s="1"/>
      <c r="P32" s="1"/>
      <c r="Q32" s="1"/>
      <c r="R32" s="3"/>
      <c r="S32" s="16"/>
      <c r="T32" s="1"/>
      <c r="U32" s="1"/>
      <c r="V32" s="1"/>
      <c r="W32" s="1"/>
      <c r="X32" s="1"/>
    </row>
    <row r="33" spans="1:24" ht="14.25" customHeight="1" x14ac:dyDescent="0.2">
      <c r="A33" s="3">
        <v>20</v>
      </c>
      <c r="B33" s="3">
        <v>0</v>
      </c>
      <c r="C33" s="3"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4.25" customHeight="1" x14ac:dyDescent="0.2">
      <c r="A34" s="3">
        <v>20.5</v>
      </c>
      <c r="B34" s="3">
        <v>0</v>
      </c>
      <c r="C34" s="3">
        <v>0</v>
      </c>
      <c r="E34" s="1" t="s">
        <v>3</v>
      </c>
      <c r="F34" s="1" t="s">
        <v>24</v>
      </c>
      <c r="G34" s="3"/>
      <c r="H34" s="3"/>
      <c r="I34" s="3"/>
      <c r="J34" s="3"/>
      <c r="K34" s="3"/>
      <c r="L34" s="1" t="s">
        <v>3</v>
      </c>
      <c r="M34" s="1" t="s">
        <v>24</v>
      </c>
      <c r="N34" s="3"/>
      <c r="O34" s="3"/>
      <c r="P34" s="3"/>
      <c r="Q34" s="3"/>
      <c r="R34" s="3"/>
      <c r="S34" s="1" t="s">
        <v>3</v>
      </c>
      <c r="T34" s="1" t="s">
        <v>24</v>
      </c>
      <c r="U34" s="3"/>
      <c r="V34" s="3"/>
      <c r="W34" s="3"/>
      <c r="X34" s="3"/>
    </row>
    <row r="35" spans="1:24" ht="14.25" customHeight="1" x14ac:dyDescent="0.2">
      <c r="A35" s="3">
        <v>21</v>
      </c>
      <c r="B35" s="3">
        <v>0</v>
      </c>
      <c r="C35" s="3">
        <v>0</v>
      </c>
      <c r="E35" s="1" t="s">
        <v>8</v>
      </c>
      <c r="F35" s="1" t="s">
        <v>9</v>
      </c>
      <c r="G35" s="3"/>
      <c r="H35" s="3"/>
      <c r="I35" s="3"/>
      <c r="J35" s="3"/>
      <c r="K35" s="3"/>
      <c r="L35" s="1" t="s">
        <v>8</v>
      </c>
      <c r="M35" s="1" t="s">
        <v>9</v>
      </c>
      <c r="N35" s="3"/>
      <c r="O35" s="3"/>
      <c r="P35" s="3"/>
      <c r="Q35" s="3"/>
      <c r="R35" s="3"/>
      <c r="S35" s="1" t="s">
        <v>8</v>
      </c>
      <c r="T35" s="1" t="s">
        <v>9</v>
      </c>
      <c r="U35" s="3"/>
      <c r="V35" s="3"/>
      <c r="W35" s="3"/>
      <c r="X35" s="3"/>
    </row>
    <row r="36" spans="1:24" ht="14.25" customHeight="1" x14ac:dyDescent="0.2">
      <c r="A36" s="3">
        <v>21.5</v>
      </c>
      <c r="B36" s="3">
        <v>0</v>
      </c>
      <c r="C36" s="3">
        <v>0</v>
      </c>
      <c r="E36" s="1" t="s">
        <v>18</v>
      </c>
      <c r="F36" s="1"/>
      <c r="G36" s="1"/>
      <c r="H36" s="1"/>
      <c r="I36" s="1"/>
      <c r="J36" s="1"/>
      <c r="K36" s="1"/>
      <c r="L36" s="1" t="s">
        <v>11</v>
      </c>
      <c r="M36" s="1"/>
      <c r="N36" s="1"/>
      <c r="O36" s="1"/>
      <c r="P36" s="1"/>
      <c r="Q36" s="1"/>
      <c r="R36" s="1"/>
      <c r="S36" s="1" t="s">
        <v>19</v>
      </c>
      <c r="T36" s="1" t="s">
        <v>20</v>
      </c>
      <c r="U36" s="3"/>
      <c r="V36" s="3"/>
      <c r="W36" s="3"/>
      <c r="X36" s="3"/>
    </row>
    <row r="37" spans="1:24" ht="14.25" customHeight="1" x14ac:dyDescent="0.2">
      <c r="A37" s="3">
        <v>22</v>
      </c>
      <c r="B37" s="3">
        <v>0</v>
      </c>
      <c r="C37" s="3">
        <v>0</v>
      </c>
      <c r="E37" s="84" t="s">
        <v>14</v>
      </c>
      <c r="F37" s="81" t="s">
        <v>15</v>
      </c>
      <c r="G37" s="82"/>
      <c r="H37" s="82"/>
      <c r="I37" s="83"/>
      <c r="J37" s="84" t="s">
        <v>16</v>
      </c>
      <c r="K37" s="3"/>
      <c r="L37" s="84" t="s">
        <v>14</v>
      </c>
      <c r="M37" s="81" t="s">
        <v>15</v>
      </c>
      <c r="N37" s="82"/>
      <c r="O37" s="82"/>
      <c r="P37" s="83"/>
      <c r="Q37" s="84" t="s">
        <v>16</v>
      </c>
      <c r="R37" s="3"/>
      <c r="S37" s="84" t="s">
        <v>14</v>
      </c>
      <c r="T37" s="81" t="s">
        <v>15</v>
      </c>
      <c r="U37" s="82"/>
      <c r="V37" s="82"/>
      <c r="W37" s="83"/>
      <c r="X37" s="84" t="s">
        <v>16</v>
      </c>
    </row>
    <row r="38" spans="1:24" ht="14.25" customHeight="1" x14ac:dyDescent="0.2">
      <c r="A38" s="3">
        <v>22.5</v>
      </c>
      <c r="B38" s="3">
        <v>0</v>
      </c>
      <c r="C38" s="3">
        <v>0</v>
      </c>
      <c r="E38" s="85"/>
      <c r="F38" s="9">
        <v>1</v>
      </c>
      <c r="G38" s="9">
        <v>2</v>
      </c>
      <c r="H38" s="9">
        <v>3</v>
      </c>
      <c r="I38" s="9">
        <v>4</v>
      </c>
      <c r="J38" s="85"/>
      <c r="K38" s="3"/>
      <c r="L38" s="85"/>
      <c r="M38" s="9">
        <v>1</v>
      </c>
      <c r="N38" s="9">
        <v>2</v>
      </c>
      <c r="O38" s="9">
        <v>3</v>
      </c>
      <c r="P38" s="9">
        <v>4</v>
      </c>
      <c r="Q38" s="85"/>
      <c r="R38" s="3"/>
      <c r="S38" s="85"/>
      <c r="T38" s="9">
        <v>1</v>
      </c>
      <c r="U38" s="9">
        <v>2</v>
      </c>
      <c r="V38" s="9">
        <v>3</v>
      </c>
      <c r="W38" s="9">
        <v>4</v>
      </c>
      <c r="X38" s="85"/>
    </row>
    <row r="39" spans="1:24" ht="14.25" customHeight="1" x14ac:dyDescent="0.2">
      <c r="A39" s="3">
        <v>23</v>
      </c>
      <c r="B39" s="3">
        <v>0</v>
      </c>
      <c r="C39" s="3">
        <v>0</v>
      </c>
      <c r="E39" s="10">
        <v>8</v>
      </c>
      <c r="F39" s="3"/>
      <c r="G39" s="3"/>
      <c r="H39" s="3"/>
      <c r="I39" s="3"/>
      <c r="J39" s="10">
        <f t="shared" ref="J39:J60" si="39">SUM(F39:H39)</f>
        <v>0</v>
      </c>
      <c r="K39" s="3"/>
      <c r="L39" s="10">
        <v>8</v>
      </c>
      <c r="M39" s="3"/>
      <c r="N39" s="3"/>
      <c r="O39" s="3"/>
      <c r="P39" s="3"/>
      <c r="Q39" s="10">
        <f t="shared" ref="Q39:Q60" si="40">SUM(M39:O39)</f>
        <v>0</v>
      </c>
      <c r="R39" s="3">
        <f t="shared" ref="R39:R58" si="41">+S39+0.25</f>
        <v>8.25</v>
      </c>
      <c r="S39" s="10">
        <v>8</v>
      </c>
      <c r="T39" s="3">
        <f t="shared" ref="T39:W39" si="42">+M39*$C9</f>
        <v>0</v>
      </c>
      <c r="U39" s="3">
        <f t="shared" si="42"/>
        <v>0</v>
      </c>
      <c r="V39" s="3">
        <f t="shared" si="42"/>
        <v>0</v>
      </c>
      <c r="W39" s="3">
        <f t="shared" si="42"/>
        <v>0</v>
      </c>
      <c r="X39" s="10"/>
    </row>
    <row r="40" spans="1:24" ht="14.25" customHeight="1" x14ac:dyDescent="0.2">
      <c r="A40" s="3">
        <v>23.5</v>
      </c>
      <c r="B40" s="3">
        <v>0</v>
      </c>
      <c r="C40" s="3">
        <v>0</v>
      </c>
      <c r="E40" s="10">
        <v>8.5</v>
      </c>
      <c r="F40" s="11"/>
      <c r="G40" s="3"/>
      <c r="H40" s="3"/>
      <c r="I40" s="3"/>
      <c r="J40" s="10">
        <f t="shared" si="39"/>
        <v>0</v>
      </c>
      <c r="K40" s="3"/>
      <c r="L40" s="10">
        <v>8.5</v>
      </c>
      <c r="M40" s="3"/>
      <c r="N40" s="3"/>
      <c r="O40" s="3"/>
      <c r="P40" s="3"/>
      <c r="Q40" s="10">
        <f t="shared" si="40"/>
        <v>0</v>
      </c>
      <c r="R40" s="3">
        <f t="shared" si="41"/>
        <v>8.75</v>
      </c>
      <c r="S40" s="10">
        <v>8.5</v>
      </c>
      <c r="T40" s="3">
        <f t="shared" ref="T40:W40" si="43">+M40*$C10</f>
        <v>0</v>
      </c>
      <c r="U40" s="3">
        <f t="shared" si="43"/>
        <v>0</v>
      </c>
      <c r="V40" s="3">
        <f t="shared" si="43"/>
        <v>0</v>
      </c>
      <c r="W40" s="3">
        <f t="shared" si="43"/>
        <v>0</v>
      </c>
      <c r="X40" s="10">
        <f t="shared" ref="X40:X60" si="44">SUM(T40:V40)</f>
        <v>0</v>
      </c>
    </row>
    <row r="41" spans="1:24" ht="14.25" customHeight="1" x14ac:dyDescent="0.2">
      <c r="A41" s="3">
        <v>24</v>
      </c>
      <c r="B41" s="3">
        <v>0</v>
      </c>
      <c r="C41" s="3">
        <v>0</v>
      </c>
      <c r="E41" s="10">
        <v>9</v>
      </c>
      <c r="F41" s="11"/>
      <c r="G41" s="3"/>
      <c r="H41" s="3"/>
      <c r="I41" s="3"/>
      <c r="J41" s="10">
        <f t="shared" si="39"/>
        <v>0</v>
      </c>
      <c r="K41" s="3"/>
      <c r="L41" s="10">
        <v>9</v>
      </c>
      <c r="M41" s="3"/>
      <c r="N41" s="3"/>
      <c r="O41" s="3"/>
      <c r="P41" s="3"/>
      <c r="Q41" s="10">
        <f t="shared" si="40"/>
        <v>0</v>
      </c>
      <c r="R41" s="3">
        <f t="shared" si="41"/>
        <v>9.25</v>
      </c>
      <c r="S41" s="10">
        <v>9</v>
      </c>
      <c r="T41" s="3">
        <f t="shared" ref="T41:W41" si="45">+M41*$C11</f>
        <v>0</v>
      </c>
      <c r="U41" s="3">
        <f t="shared" si="45"/>
        <v>0</v>
      </c>
      <c r="V41" s="3">
        <f t="shared" si="45"/>
        <v>0</v>
      </c>
      <c r="W41" s="3">
        <f t="shared" si="45"/>
        <v>0</v>
      </c>
      <c r="X41" s="10">
        <f t="shared" si="44"/>
        <v>0</v>
      </c>
    </row>
    <row r="42" spans="1:24" ht="14.25" customHeight="1" x14ac:dyDescent="0.2">
      <c r="A42" s="3">
        <v>24.5</v>
      </c>
      <c r="B42" s="3">
        <v>0</v>
      </c>
      <c r="C42" s="3">
        <v>0</v>
      </c>
      <c r="E42" s="10">
        <v>9.5</v>
      </c>
      <c r="F42" s="3"/>
      <c r="G42" s="3"/>
      <c r="H42" s="3"/>
      <c r="I42" s="3"/>
      <c r="J42" s="10">
        <f t="shared" si="39"/>
        <v>0</v>
      </c>
      <c r="K42" s="3"/>
      <c r="L42" s="10">
        <v>9.5</v>
      </c>
      <c r="M42" s="3"/>
      <c r="N42" s="3"/>
      <c r="O42" s="3"/>
      <c r="P42" s="3"/>
      <c r="Q42" s="10">
        <f t="shared" si="40"/>
        <v>0</v>
      </c>
      <c r="R42" s="3">
        <f t="shared" si="41"/>
        <v>9.75</v>
      </c>
      <c r="S42" s="10">
        <v>9.5</v>
      </c>
      <c r="T42" s="3">
        <f t="shared" ref="T42:W42" si="46">+M42*$C12</f>
        <v>0</v>
      </c>
      <c r="U42" s="3">
        <f t="shared" si="46"/>
        <v>0</v>
      </c>
      <c r="V42" s="3">
        <f t="shared" si="46"/>
        <v>0</v>
      </c>
      <c r="W42" s="3">
        <f t="shared" si="46"/>
        <v>0</v>
      </c>
      <c r="X42" s="10">
        <f t="shared" si="44"/>
        <v>0</v>
      </c>
    </row>
    <row r="43" spans="1:24" ht="14.25" customHeight="1" x14ac:dyDescent="0.2">
      <c r="A43" s="3">
        <v>25</v>
      </c>
      <c r="B43" s="3">
        <v>0</v>
      </c>
      <c r="C43" s="3">
        <v>0</v>
      </c>
      <c r="E43" s="10">
        <v>10</v>
      </c>
      <c r="F43" s="3"/>
      <c r="G43" s="3"/>
      <c r="H43" s="3"/>
      <c r="I43" s="3"/>
      <c r="J43" s="10">
        <f t="shared" si="39"/>
        <v>0</v>
      </c>
      <c r="K43" s="3"/>
      <c r="L43" s="10">
        <v>10</v>
      </c>
      <c r="M43" s="3"/>
      <c r="N43" s="3"/>
      <c r="O43" s="3"/>
      <c r="P43" s="3"/>
      <c r="Q43" s="10">
        <f t="shared" si="40"/>
        <v>0</v>
      </c>
      <c r="R43" s="3">
        <f t="shared" si="41"/>
        <v>10.25</v>
      </c>
      <c r="S43" s="10">
        <v>10</v>
      </c>
      <c r="T43" s="3">
        <f t="shared" ref="T43:W43" si="47">+M43*$C13</f>
        <v>0</v>
      </c>
      <c r="U43" s="3">
        <f t="shared" si="47"/>
        <v>0</v>
      </c>
      <c r="V43" s="3">
        <f t="shared" si="47"/>
        <v>0</v>
      </c>
      <c r="W43" s="3">
        <f t="shared" si="47"/>
        <v>0</v>
      </c>
      <c r="X43" s="10">
        <f t="shared" si="44"/>
        <v>0</v>
      </c>
    </row>
    <row r="44" spans="1:24" ht="14.25" customHeight="1" x14ac:dyDescent="0.2">
      <c r="A44" s="3">
        <v>25.5</v>
      </c>
      <c r="B44" s="3">
        <v>0</v>
      </c>
      <c r="C44" s="3">
        <v>0</v>
      </c>
      <c r="E44" s="10">
        <v>10.5</v>
      </c>
      <c r="F44" s="3"/>
      <c r="G44" s="3"/>
      <c r="H44" s="3"/>
      <c r="I44" s="3"/>
      <c r="J44" s="10">
        <f t="shared" si="39"/>
        <v>0</v>
      </c>
      <c r="K44" s="3"/>
      <c r="L44" s="10">
        <v>10.5</v>
      </c>
      <c r="M44" s="3"/>
      <c r="N44" s="3"/>
      <c r="O44" s="3"/>
      <c r="P44" s="3"/>
      <c r="Q44" s="10">
        <f t="shared" si="40"/>
        <v>0</v>
      </c>
      <c r="R44" s="3">
        <f t="shared" si="41"/>
        <v>10.75</v>
      </c>
      <c r="S44" s="10">
        <v>10.5</v>
      </c>
      <c r="T44" s="3">
        <f t="shared" ref="T44:W44" si="48">+M44*$C14</f>
        <v>0</v>
      </c>
      <c r="U44" s="3">
        <f t="shared" si="48"/>
        <v>0</v>
      </c>
      <c r="V44" s="3">
        <f t="shared" si="48"/>
        <v>0</v>
      </c>
      <c r="W44" s="3">
        <f t="shared" si="48"/>
        <v>0</v>
      </c>
      <c r="X44" s="10">
        <f t="shared" si="44"/>
        <v>0</v>
      </c>
    </row>
    <row r="45" spans="1:24" ht="14.25" customHeight="1" x14ac:dyDescent="0.2">
      <c r="A45" s="3"/>
      <c r="B45" s="3">
        <f t="shared" ref="B45:C45" si="49">SUM(B3:B44)</f>
        <v>288</v>
      </c>
      <c r="C45" s="3">
        <f t="shared" si="49"/>
        <v>9</v>
      </c>
      <c r="E45" s="10">
        <v>11</v>
      </c>
      <c r="F45" s="3"/>
      <c r="G45" s="3"/>
      <c r="H45" s="3"/>
      <c r="I45" s="3"/>
      <c r="J45" s="10">
        <f t="shared" si="39"/>
        <v>0</v>
      </c>
      <c r="K45" s="3"/>
      <c r="L45" s="10">
        <v>11</v>
      </c>
      <c r="M45" s="3"/>
      <c r="N45" s="3"/>
      <c r="O45" s="3"/>
      <c r="P45" s="3"/>
      <c r="Q45" s="10">
        <f t="shared" si="40"/>
        <v>0</v>
      </c>
      <c r="R45" s="3">
        <f t="shared" si="41"/>
        <v>11.25</v>
      </c>
      <c r="S45" s="10">
        <v>11</v>
      </c>
      <c r="T45" s="3">
        <f t="shared" ref="T45:W45" si="50">+M45*$C15</f>
        <v>0</v>
      </c>
      <c r="U45" s="3">
        <f t="shared" si="50"/>
        <v>0</v>
      </c>
      <c r="V45" s="3">
        <f t="shared" si="50"/>
        <v>0</v>
      </c>
      <c r="W45" s="3">
        <f t="shared" si="50"/>
        <v>0</v>
      </c>
      <c r="X45" s="10">
        <f t="shared" si="44"/>
        <v>0</v>
      </c>
    </row>
    <row r="46" spans="1:24" ht="14.25" customHeight="1" x14ac:dyDescent="0.2">
      <c r="A46" s="3"/>
      <c r="B46" s="3"/>
      <c r="C46" s="3"/>
      <c r="E46" s="10">
        <v>11.5</v>
      </c>
      <c r="F46" s="3"/>
      <c r="G46" s="3"/>
      <c r="H46" s="3"/>
      <c r="I46" s="3"/>
      <c r="J46" s="10">
        <f t="shared" si="39"/>
        <v>0</v>
      </c>
      <c r="K46" s="3"/>
      <c r="L46" s="10">
        <v>11.5</v>
      </c>
      <c r="M46" s="3"/>
      <c r="N46" s="3"/>
      <c r="O46" s="3"/>
      <c r="P46" s="3"/>
      <c r="Q46" s="10">
        <f t="shared" si="40"/>
        <v>0</v>
      </c>
      <c r="R46" s="3">
        <f t="shared" si="41"/>
        <v>11.75</v>
      </c>
      <c r="S46" s="10">
        <v>11.5</v>
      </c>
      <c r="T46" s="3">
        <f t="shared" ref="T46:W46" si="51">+M46*$C16</f>
        <v>0</v>
      </c>
      <c r="U46" s="3">
        <f t="shared" si="51"/>
        <v>0</v>
      </c>
      <c r="V46" s="3">
        <f t="shared" si="51"/>
        <v>0</v>
      </c>
      <c r="W46" s="3">
        <f t="shared" si="51"/>
        <v>0</v>
      </c>
      <c r="X46" s="10">
        <f t="shared" si="44"/>
        <v>0</v>
      </c>
    </row>
    <row r="47" spans="1:24" ht="14.25" customHeight="1" x14ac:dyDescent="0.2">
      <c r="A47" s="18" t="s">
        <v>21</v>
      </c>
      <c r="B47" s="19">
        <f>0.25+SUMPRODUCT(A3:A44,B3:B44)/B45</f>
        <v>16.840277777777779</v>
      </c>
      <c r="C47" s="3"/>
      <c r="E47" s="10">
        <v>12</v>
      </c>
      <c r="F47" s="3"/>
      <c r="G47" s="3"/>
      <c r="H47" s="3"/>
      <c r="I47" s="3"/>
      <c r="J47" s="10">
        <f t="shared" si="39"/>
        <v>0</v>
      </c>
      <c r="K47" s="3"/>
      <c r="L47" s="10">
        <v>12</v>
      </c>
      <c r="M47" s="3"/>
      <c r="N47" s="3"/>
      <c r="O47" s="3"/>
      <c r="P47" s="3"/>
      <c r="Q47" s="10">
        <f t="shared" si="40"/>
        <v>0</v>
      </c>
      <c r="R47" s="3">
        <f t="shared" si="41"/>
        <v>12.25</v>
      </c>
      <c r="S47" s="10">
        <v>12</v>
      </c>
      <c r="T47" s="3">
        <f t="shared" ref="T47:W47" si="52">+M47*$C17</f>
        <v>0</v>
      </c>
      <c r="U47" s="3">
        <f t="shared" si="52"/>
        <v>0</v>
      </c>
      <c r="V47" s="3">
        <f t="shared" si="52"/>
        <v>0</v>
      </c>
      <c r="W47" s="3">
        <f t="shared" si="52"/>
        <v>0</v>
      </c>
      <c r="X47" s="10">
        <f t="shared" si="44"/>
        <v>0</v>
      </c>
    </row>
    <row r="48" spans="1:24" ht="14.25" customHeight="1" x14ac:dyDescent="0.2">
      <c r="A48" s="3"/>
      <c r="B48" s="3"/>
      <c r="C48" s="3"/>
      <c r="E48" s="10">
        <v>12.5</v>
      </c>
      <c r="F48" s="3"/>
      <c r="G48" s="3"/>
      <c r="H48" s="3"/>
      <c r="I48" s="3"/>
      <c r="J48" s="10">
        <f t="shared" si="39"/>
        <v>0</v>
      </c>
      <c r="K48" s="3"/>
      <c r="L48" s="10">
        <v>12.5</v>
      </c>
      <c r="M48" s="3"/>
      <c r="N48" s="3"/>
      <c r="O48" s="3"/>
      <c r="P48" s="3"/>
      <c r="Q48" s="10">
        <f t="shared" si="40"/>
        <v>0</v>
      </c>
      <c r="R48" s="3">
        <f t="shared" si="41"/>
        <v>12.75</v>
      </c>
      <c r="S48" s="10">
        <v>12.5</v>
      </c>
      <c r="T48" s="3">
        <f t="shared" ref="T48:W48" si="53">+M48*$C18</f>
        <v>0</v>
      </c>
      <c r="U48" s="3">
        <f t="shared" si="53"/>
        <v>0</v>
      </c>
      <c r="V48" s="3">
        <f t="shared" si="53"/>
        <v>0</v>
      </c>
      <c r="W48" s="3">
        <f t="shared" si="53"/>
        <v>0</v>
      </c>
      <c r="X48" s="10">
        <f t="shared" si="44"/>
        <v>0</v>
      </c>
    </row>
    <row r="49" spans="1:24" ht="14.25" customHeight="1" x14ac:dyDescent="0.2">
      <c r="A49" s="3"/>
      <c r="B49" s="3"/>
      <c r="C49" s="3"/>
      <c r="E49" s="10">
        <v>13</v>
      </c>
      <c r="F49" s="3"/>
      <c r="G49" s="3"/>
      <c r="H49" s="3"/>
      <c r="I49" s="3"/>
      <c r="J49" s="10">
        <f t="shared" si="39"/>
        <v>0</v>
      </c>
      <c r="K49" s="3"/>
      <c r="L49" s="10">
        <v>13</v>
      </c>
      <c r="M49" s="3"/>
      <c r="N49" s="3"/>
      <c r="O49" s="3"/>
      <c r="P49" s="3"/>
      <c r="Q49" s="10">
        <f t="shared" si="40"/>
        <v>0</v>
      </c>
      <c r="R49" s="3">
        <f t="shared" si="41"/>
        <v>13.25</v>
      </c>
      <c r="S49" s="10">
        <v>13</v>
      </c>
      <c r="T49" s="3">
        <f t="shared" ref="T49:W49" si="54">+M49*$C19</f>
        <v>0</v>
      </c>
      <c r="U49" s="3">
        <f t="shared" si="54"/>
        <v>0</v>
      </c>
      <c r="V49" s="3">
        <f t="shared" si="54"/>
        <v>0</v>
      </c>
      <c r="W49" s="3">
        <f t="shared" si="54"/>
        <v>0</v>
      </c>
      <c r="X49" s="10">
        <f t="shared" si="44"/>
        <v>0</v>
      </c>
    </row>
    <row r="50" spans="1:24" ht="14.25" customHeight="1" x14ac:dyDescent="0.2">
      <c r="A50" s="3"/>
      <c r="B50" s="3"/>
      <c r="C50" s="3"/>
      <c r="E50" s="10">
        <v>13.5</v>
      </c>
      <c r="F50" s="3"/>
      <c r="G50" s="3"/>
      <c r="H50" s="3"/>
      <c r="I50" s="3"/>
      <c r="J50" s="10">
        <f t="shared" si="39"/>
        <v>0</v>
      </c>
      <c r="K50" s="3"/>
      <c r="L50" s="10">
        <v>13.5</v>
      </c>
      <c r="M50" s="3"/>
      <c r="N50" s="3"/>
      <c r="O50" s="3"/>
      <c r="P50" s="3"/>
      <c r="Q50" s="10">
        <f t="shared" si="40"/>
        <v>0</v>
      </c>
      <c r="R50" s="3">
        <f t="shared" si="41"/>
        <v>13.75</v>
      </c>
      <c r="S50" s="10">
        <v>13.5</v>
      </c>
      <c r="T50" s="3">
        <f t="shared" ref="T50:W50" si="55">+M50*$C20</f>
        <v>0</v>
      </c>
      <c r="U50" s="3">
        <f t="shared" si="55"/>
        <v>0</v>
      </c>
      <c r="V50" s="3">
        <f t="shared" si="55"/>
        <v>0</v>
      </c>
      <c r="W50" s="3">
        <f t="shared" si="55"/>
        <v>0</v>
      </c>
      <c r="X50" s="10">
        <f t="shared" si="44"/>
        <v>0</v>
      </c>
    </row>
    <row r="51" spans="1:24" ht="14.25" customHeight="1" x14ac:dyDescent="0.2">
      <c r="A51" s="3"/>
      <c r="B51" s="3"/>
      <c r="C51" s="3"/>
      <c r="E51" s="10">
        <v>14</v>
      </c>
      <c r="F51" s="3">
        <v>5</v>
      </c>
      <c r="G51" s="3">
        <v>1</v>
      </c>
      <c r="H51" s="3"/>
      <c r="I51" s="3"/>
      <c r="J51" s="10">
        <f t="shared" si="39"/>
        <v>6</v>
      </c>
      <c r="K51" s="3"/>
      <c r="L51" s="10">
        <v>14</v>
      </c>
      <c r="M51" s="3">
        <f t="shared" ref="M51:P51" si="56">+F51/$J51</f>
        <v>0.83333333333333337</v>
      </c>
      <c r="N51" s="3">
        <f t="shared" si="56"/>
        <v>0.16666666666666666</v>
      </c>
      <c r="O51" s="3">
        <f t="shared" si="56"/>
        <v>0</v>
      </c>
      <c r="P51" s="3">
        <f t="shared" si="56"/>
        <v>0</v>
      </c>
      <c r="Q51" s="10">
        <f t="shared" si="40"/>
        <v>1</v>
      </c>
      <c r="R51" s="3">
        <f t="shared" si="41"/>
        <v>14.25</v>
      </c>
      <c r="S51" s="10">
        <v>14</v>
      </c>
      <c r="T51" s="3">
        <f t="shared" ref="T51:W51" si="57">+M51*$C21</f>
        <v>0</v>
      </c>
      <c r="U51" s="3">
        <f t="shared" si="57"/>
        <v>0</v>
      </c>
      <c r="V51" s="3">
        <f t="shared" si="57"/>
        <v>0</v>
      </c>
      <c r="W51" s="3">
        <f t="shared" si="57"/>
        <v>0</v>
      </c>
      <c r="X51" s="10">
        <f t="shared" si="44"/>
        <v>0</v>
      </c>
    </row>
    <row r="52" spans="1:24" ht="14.25" customHeight="1" x14ac:dyDescent="0.2">
      <c r="A52" s="3"/>
      <c r="B52" s="3"/>
      <c r="C52" s="3"/>
      <c r="E52" s="10">
        <v>14.5</v>
      </c>
      <c r="F52" s="3">
        <v>6</v>
      </c>
      <c r="G52" s="3"/>
      <c r="H52" s="3"/>
      <c r="I52" s="3"/>
      <c r="J52" s="10">
        <f t="shared" si="39"/>
        <v>6</v>
      </c>
      <c r="K52" s="3"/>
      <c r="L52" s="10">
        <v>14.5</v>
      </c>
      <c r="M52" s="3">
        <f t="shared" ref="M52:P52" si="58">+F52/$J52</f>
        <v>1</v>
      </c>
      <c r="N52" s="3">
        <f t="shared" si="58"/>
        <v>0</v>
      </c>
      <c r="O52" s="3">
        <f t="shared" si="58"/>
        <v>0</v>
      </c>
      <c r="P52" s="3">
        <f t="shared" si="58"/>
        <v>0</v>
      </c>
      <c r="Q52" s="10">
        <f t="shared" si="40"/>
        <v>1</v>
      </c>
      <c r="R52" s="3">
        <f t="shared" si="41"/>
        <v>14.75</v>
      </c>
      <c r="S52" s="10">
        <v>14.5</v>
      </c>
      <c r="T52" s="3">
        <f t="shared" ref="T52:W52" si="59">+M52*$C22</f>
        <v>0</v>
      </c>
      <c r="U52" s="3">
        <f t="shared" si="59"/>
        <v>0</v>
      </c>
      <c r="V52" s="3">
        <f t="shared" si="59"/>
        <v>0</v>
      </c>
      <c r="W52" s="3">
        <f t="shared" si="59"/>
        <v>0</v>
      </c>
      <c r="X52" s="10">
        <f t="shared" si="44"/>
        <v>0</v>
      </c>
    </row>
    <row r="53" spans="1:24" ht="14.25" customHeight="1" x14ac:dyDescent="0.2">
      <c r="A53" s="3"/>
      <c r="B53" s="3"/>
      <c r="C53" s="3"/>
      <c r="E53" s="10">
        <v>15</v>
      </c>
      <c r="F53" s="3">
        <v>10</v>
      </c>
      <c r="G53" s="3"/>
      <c r="H53" s="3"/>
      <c r="I53" s="3"/>
      <c r="J53" s="10">
        <f t="shared" si="39"/>
        <v>10</v>
      </c>
      <c r="K53" s="3"/>
      <c r="L53" s="10">
        <v>15</v>
      </c>
      <c r="M53" s="3">
        <f t="shared" ref="M53:P53" si="60">+F53/$J53</f>
        <v>1</v>
      </c>
      <c r="N53" s="3">
        <f t="shared" si="60"/>
        <v>0</v>
      </c>
      <c r="O53" s="3">
        <f t="shared" si="60"/>
        <v>0</v>
      </c>
      <c r="P53" s="3">
        <f t="shared" si="60"/>
        <v>0</v>
      </c>
      <c r="Q53" s="10">
        <f t="shared" si="40"/>
        <v>1</v>
      </c>
      <c r="R53" s="3">
        <f t="shared" si="41"/>
        <v>15.25</v>
      </c>
      <c r="S53" s="10">
        <v>15</v>
      </c>
      <c r="T53" s="3">
        <f t="shared" ref="T53:W53" si="61">+M53*$C23</f>
        <v>1</v>
      </c>
      <c r="U53" s="3">
        <f t="shared" si="61"/>
        <v>0</v>
      </c>
      <c r="V53" s="3">
        <f t="shared" si="61"/>
        <v>0</v>
      </c>
      <c r="W53" s="3">
        <f t="shared" si="61"/>
        <v>0</v>
      </c>
      <c r="X53" s="10">
        <f t="shared" si="44"/>
        <v>1</v>
      </c>
    </row>
    <row r="54" spans="1:24" ht="14.25" customHeight="1" x14ac:dyDescent="0.2">
      <c r="A54" s="3"/>
      <c r="B54" s="3"/>
      <c r="C54" s="3"/>
      <c r="E54" s="10">
        <v>15.5</v>
      </c>
      <c r="F54" s="3">
        <v>6</v>
      </c>
      <c r="G54" s="3">
        <v>1</v>
      </c>
      <c r="H54" s="3">
        <v>2</v>
      </c>
      <c r="I54" s="3"/>
      <c r="J54" s="10">
        <f t="shared" si="39"/>
        <v>9</v>
      </c>
      <c r="K54" s="3"/>
      <c r="L54" s="10">
        <v>15.5</v>
      </c>
      <c r="M54" s="3">
        <f t="shared" ref="M54:P54" si="62">+F54/$J54</f>
        <v>0.66666666666666663</v>
      </c>
      <c r="N54" s="3">
        <f t="shared" si="62"/>
        <v>0.1111111111111111</v>
      </c>
      <c r="O54" s="3">
        <f t="shared" si="62"/>
        <v>0.22222222222222221</v>
      </c>
      <c r="P54" s="3">
        <f t="shared" si="62"/>
        <v>0</v>
      </c>
      <c r="Q54" s="10">
        <f t="shared" si="40"/>
        <v>0.99999999999999989</v>
      </c>
      <c r="R54" s="3">
        <f t="shared" si="41"/>
        <v>15.75</v>
      </c>
      <c r="S54" s="10">
        <v>15.5</v>
      </c>
      <c r="T54" s="3">
        <f t="shared" ref="T54:W54" si="63">+M54*$C24</f>
        <v>0.66666666666666663</v>
      </c>
      <c r="U54" s="3">
        <f t="shared" si="63"/>
        <v>0.1111111111111111</v>
      </c>
      <c r="V54" s="3">
        <f t="shared" si="63"/>
        <v>0.22222222222222221</v>
      </c>
      <c r="W54" s="3">
        <f t="shared" si="63"/>
        <v>0</v>
      </c>
      <c r="X54" s="10">
        <f t="shared" si="44"/>
        <v>0.99999999999999989</v>
      </c>
    </row>
    <row r="55" spans="1:24" ht="14.25" customHeight="1" x14ac:dyDescent="0.2">
      <c r="A55" s="3"/>
      <c r="B55" s="3"/>
      <c r="C55" s="3"/>
      <c r="E55" s="10">
        <v>16</v>
      </c>
      <c r="F55" s="3">
        <v>5</v>
      </c>
      <c r="G55" s="3">
        <v>1</v>
      </c>
      <c r="H55" s="3">
        <v>2</v>
      </c>
      <c r="I55" s="3">
        <v>1</v>
      </c>
      <c r="J55" s="10">
        <f t="shared" si="39"/>
        <v>8</v>
      </c>
      <c r="K55" s="3"/>
      <c r="L55" s="10">
        <v>16</v>
      </c>
      <c r="M55" s="3">
        <f t="shared" ref="M55:P55" si="64">+F55/$J55</f>
        <v>0.625</v>
      </c>
      <c r="N55" s="3">
        <f t="shared" si="64"/>
        <v>0.125</v>
      </c>
      <c r="O55" s="3">
        <f t="shared" si="64"/>
        <v>0.25</v>
      </c>
      <c r="P55" s="3">
        <f t="shared" si="64"/>
        <v>0.125</v>
      </c>
      <c r="Q55" s="10">
        <f t="shared" si="40"/>
        <v>1</v>
      </c>
      <c r="R55" s="3">
        <f t="shared" si="41"/>
        <v>16.25</v>
      </c>
      <c r="S55" s="10">
        <v>16</v>
      </c>
      <c r="T55" s="3">
        <f t="shared" ref="T55:W55" si="65">+M55*$C25</f>
        <v>0.625</v>
      </c>
      <c r="U55" s="3">
        <f t="shared" si="65"/>
        <v>0.125</v>
      </c>
      <c r="V55" s="3">
        <f t="shared" si="65"/>
        <v>0.25</v>
      </c>
      <c r="W55" s="3">
        <f t="shared" si="65"/>
        <v>0.125</v>
      </c>
      <c r="X55" s="10">
        <f t="shared" si="44"/>
        <v>1</v>
      </c>
    </row>
    <row r="56" spans="1:24" ht="14.25" customHeight="1" x14ac:dyDescent="0.2">
      <c r="A56" s="3"/>
      <c r="B56" s="3"/>
      <c r="C56" s="3"/>
      <c r="E56" s="10">
        <v>16.5</v>
      </c>
      <c r="F56" s="3">
        <v>6</v>
      </c>
      <c r="G56" s="3">
        <v>2</v>
      </c>
      <c r="H56" s="3">
        <v>2</v>
      </c>
      <c r="I56" s="3"/>
      <c r="J56" s="10">
        <f t="shared" si="39"/>
        <v>10</v>
      </c>
      <c r="K56" s="3"/>
      <c r="L56" s="10">
        <v>16.5</v>
      </c>
      <c r="M56" s="3">
        <f t="shared" ref="M56:P56" si="66">+F56/$J56</f>
        <v>0.6</v>
      </c>
      <c r="N56" s="3">
        <f t="shared" si="66"/>
        <v>0.2</v>
      </c>
      <c r="O56" s="3">
        <f t="shared" si="66"/>
        <v>0.2</v>
      </c>
      <c r="P56" s="3">
        <f t="shared" si="66"/>
        <v>0</v>
      </c>
      <c r="Q56" s="10">
        <f t="shared" si="40"/>
        <v>1</v>
      </c>
      <c r="R56" s="3">
        <f t="shared" si="41"/>
        <v>16.75</v>
      </c>
      <c r="S56" s="10">
        <v>16.5</v>
      </c>
      <c r="T56" s="3">
        <f t="shared" ref="T56:W56" si="67">+M56*$C26</f>
        <v>1.7999999999999998</v>
      </c>
      <c r="U56" s="3">
        <f t="shared" si="67"/>
        <v>0.60000000000000009</v>
      </c>
      <c r="V56" s="3">
        <f t="shared" si="67"/>
        <v>0.60000000000000009</v>
      </c>
      <c r="W56" s="3">
        <f t="shared" si="67"/>
        <v>0</v>
      </c>
      <c r="X56" s="10">
        <f t="shared" si="44"/>
        <v>3</v>
      </c>
    </row>
    <row r="57" spans="1:24" ht="14.25" customHeight="1" x14ac:dyDescent="0.2">
      <c r="A57" s="3"/>
      <c r="B57" s="3"/>
      <c r="C57" s="3"/>
      <c r="E57" s="10">
        <v>17</v>
      </c>
      <c r="F57" s="3">
        <v>2</v>
      </c>
      <c r="G57" s="3">
        <v>3</v>
      </c>
      <c r="H57" s="3">
        <v>3</v>
      </c>
      <c r="I57" s="3">
        <v>2</v>
      </c>
      <c r="J57" s="10">
        <f t="shared" si="39"/>
        <v>8</v>
      </c>
      <c r="K57" s="3"/>
      <c r="L57" s="10">
        <v>17</v>
      </c>
      <c r="M57" s="3">
        <f t="shared" ref="M57:P57" si="68">+F57/$J57</f>
        <v>0.25</v>
      </c>
      <c r="N57" s="3">
        <f t="shared" si="68"/>
        <v>0.375</v>
      </c>
      <c r="O57" s="3">
        <f t="shared" si="68"/>
        <v>0.375</v>
      </c>
      <c r="P57" s="3">
        <f t="shared" si="68"/>
        <v>0.25</v>
      </c>
      <c r="Q57" s="10">
        <f t="shared" si="40"/>
        <v>1</v>
      </c>
      <c r="R57" s="3">
        <f t="shared" si="41"/>
        <v>17.25</v>
      </c>
      <c r="S57" s="10">
        <v>17</v>
      </c>
      <c r="T57" s="3">
        <f t="shared" ref="T57:W57" si="69">+M57*$C27</f>
        <v>0.25</v>
      </c>
      <c r="U57" s="3">
        <f t="shared" si="69"/>
        <v>0.375</v>
      </c>
      <c r="V57" s="3">
        <f t="shared" si="69"/>
        <v>0.375</v>
      </c>
      <c r="W57" s="3">
        <f t="shared" si="69"/>
        <v>0.25</v>
      </c>
      <c r="X57" s="10">
        <f t="shared" si="44"/>
        <v>1</v>
      </c>
    </row>
    <row r="58" spans="1:24" ht="14.25" customHeight="1" x14ac:dyDescent="0.2">
      <c r="A58" s="3"/>
      <c r="B58" s="3"/>
      <c r="C58" s="3"/>
      <c r="E58" s="10">
        <v>17.5</v>
      </c>
      <c r="F58" s="3">
        <v>1</v>
      </c>
      <c r="G58" s="3">
        <v>1</v>
      </c>
      <c r="H58" s="3">
        <v>4</v>
      </c>
      <c r="I58" s="3">
        <v>1</v>
      </c>
      <c r="J58" s="10">
        <f t="shared" si="39"/>
        <v>6</v>
      </c>
      <c r="K58" s="3"/>
      <c r="L58" s="10">
        <v>17.5</v>
      </c>
      <c r="M58" s="3">
        <f t="shared" ref="M58:P58" si="70">+F58/$J58</f>
        <v>0.16666666666666666</v>
      </c>
      <c r="N58" s="3">
        <f t="shared" si="70"/>
        <v>0.16666666666666666</v>
      </c>
      <c r="O58" s="3">
        <f t="shared" si="70"/>
        <v>0.66666666666666663</v>
      </c>
      <c r="P58" s="3">
        <f t="shared" si="70"/>
        <v>0.16666666666666666</v>
      </c>
      <c r="Q58" s="10">
        <f t="shared" si="40"/>
        <v>1</v>
      </c>
      <c r="R58" s="3">
        <f t="shared" si="41"/>
        <v>17.75</v>
      </c>
      <c r="S58" s="10">
        <v>17.5</v>
      </c>
      <c r="T58" s="3">
        <f t="shared" ref="T58:W58" si="71">+M58*$C28</f>
        <v>0.16666666666666666</v>
      </c>
      <c r="U58" s="3">
        <f t="shared" si="71"/>
        <v>0.16666666666666666</v>
      </c>
      <c r="V58" s="3">
        <f t="shared" si="71"/>
        <v>0.66666666666666663</v>
      </c>
      <c r="W58" s="3">
        <f t="shared" si="71"/>
        <v>0.16666666666666666</v>
      </c>
      <c r="X58" s="10">
        <f t="shared" si="44"/>
        <v>1</v>
      </c>
    </row>
    <row r="59" spans="1:24" ht="14.25" customHeight="1" x14ac:dyDescent="0.2">
      <c r="A59" s="3"/>
      <c r="B59" s="3"/>
      <c r="C59" s="3"/>
      <c r="E59" s="10">
        <v>18</v>
      </c>
      <c r="F59" s="3"/>
      <c r="G59" s="3"/>
      <c r="H59" s="3">
        <v>6</v>
      </c>
      <c r="I59" s="3">
        <v>1</v>
      </c>
      <c r="J59" s="10">
        <f t="shared" si="39"/>
        <v>6</v>
      </c>
      <c r="K59" s="3"/>
      <c r="L59" s="10">
        <v>18</v>
      </c>
      <c r="M59" s="3">
        <f t="shared" ref="M59:P59" si="72">+F59/$J59</f>
        <v>0</v>
      </c>
      <c r="N59" s="3">
        <f t="shared" si="72"/>
        <v>0</v>
      </c>
      <c r="O59" s="3">
        <f t="shared" si="72"/>
        <v>1</v>
      </c>
      <c r="P59" s="3">
        <f t="shared" si="72"/>
        <v>0.16666666666666666</v>
      </c>
      <c r="Q59" s="10">
        <f t="shared" si="40"/>
        <v>1</v>
      </c>
      <c r="R59" s="3">
        <v>18.25</v>
      </c>
      <c r="S59" s="10">
        <v>18</v>
      </c>
      <c r="T59" s="3">
        <f t="shared" ref="T59:W59" si="73">+M59*$C29</f>
        <v>0</v>
      </c>
      <c r="U59" s="3">
        <f t="shared" si="73"/>
        <v>0</v>
      </c>
      <c r="V59" s="3">
        <f t="shared" si="73"/>
        <v>0</v>
      </c>
      <c r="W59" s="3">
        <f t="shared" si="73"/>
        <v>0</v>
      </c>
      <c r="X59" s="10">
        <f t="shared" si="44"/>
        <v>0</v>
      </c>
    </row>
    <row r="60" spans="1:24" ht="14.25" customHeight="1" x14ac:dyDescent="0.2">
      <c r="A60" s="3"/>
      <c r="B60" s="3"/>
      <c r="C60" s="3"/>
      <c r="E60" s="10">
        <v>18.5</v>
      </c>
      <c r="F60" s="3"/>
      <c r="G60" s="3"/>
      <c r="H60" s="3">
        <v>1</v>
      </c>
      <c r="I60" s="3"/>
      <c r="J60" s="10">
        <f t="shared" si="39"/>
        <v>1</v>
      </c>
      <c r="K60" s="3"/>
      <c r="L60" s="10">
        <v>18.5</v>
      </c>
      <c r="M60" s="3">
        <f t="shared" ref="M60:P60" si="74">+F60/$J60</f>
        <v>0</v>
      </c>
      <c r="N60" s="3">
        <f t="shared" si="74"/>
        <v>0</v>
      </c>
      <c r="O60" s="3">
        <f t="shared" si="74"/>
        <v>1</v>
      </c>
      <c r="P60" s="3">
        <f t="shared" si="74"/>
        <v>0</v>
      </c>
      <c r="Q60" s="10">
        <f t="shared" si="40"/>
        <v>1</v>
      </c>
      <c r="R60" s="3">
        <v>18.75</v>
      </c>
      <c r="S60" s="10">
        <v>18.5</v>
      </c>
      <c r="T60" s="3">
        <f t="shared" ref="T60:W60" si="75">+M60*$C30</f>
        <v>0</v>
      </c>
      <c r="U60" s="3">
        <f t="shared" si="75"/>
        <v>0</v>
      </c>
      <c r="V60" s="3">
        <f t="shared" si="75"/>
        <v>1</v>
      </c>
      <c r="W60" s="3">
        <f t="shared" si="75"/>
        <v>0</v>
      </c>
      <c r="X60" s="10">
        <f t="shared" si="44"/>
        <v>1</v>
      </c>
    </row>
    <row r="61" spans="1:24" ht="14.25" customHeight="1" x14ac:dyDescent="0.2">
      <c r="A61" s="3"/>
      <c r="B61" s="3"/>
      <c r="C61" s="3"/>
      <c r="E61" s="12" t="s">
        <v>16</v>
      </c>
      <c r="F61" s="14"/>
      <c r="G61" s="14"/>
      <c r="H61" s="14"/>
      <c r="I61" s="14"/>
      <c r="J61" s="15"/>
      <c r="K61" s="3"/>
      <c r="L61" s="12"/>
      <c r="M61" s="14"/>
      <c r="N61" s="14"/>
      <c r="O61" s="14"/>
      <c r="P61" s="14"/>
      <c r="Q61" s="15"/>
      <c r="R61" s="3"/>
      <c r="S61" s="12" t="s">
        <v>16</v>
      </c>
      <c r="T61" s="13">
        <f t="shared" ref="T61:X61" si="76">SUM(T39:T60)</f>
        <v>4.5083333333333337</v>
      </c>
      <c r="U61" s="13">
        <f t="shared" si="76"/>
        <v>1.377777777777778</v>
      </c>
      <c r="V61" s="13">
        <f t="shared" si="76"/>
        <v>3.1138888888888889</v>
      </c>
      <c r="W61" s="13">
        <f t="shared" si="76"/>
        <v>0.54166666666666663</v>
      </c>
      <c r="X61" s="13">
        <f t="shared" si="76"/>
        <v>9</v>
      </c>
    </row>
    <row r="62" spans="1:24" ht="14.25" customHeight="1" x14ac:dyDescent="0.2">
      <c r="A62" s="3"/>
      <c r="B62" s="3"/>
      <c r="C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 t="s">
        <v>11</v>
      </c>
      <c r="T62" s="3">
        <f t="shared" ref="T62:X62" si="77">+T61/$X$61*100</f>
        <v>50.092592592592602</v>
      </c>
      <c r="U62" s="3">
        <f t="shared" si="77"/>
        <v>15.308641975308646</v>
      </c>
      <c r="V62" s="3">
        <f t="shared" si="77"/>
        <v>34.598765432098766</v>
      </c>
      <c r="W62" s="3">
        <f t="shared" si="77"/>
        <v>6.0185185185185182</v>
      </c>
      <c r="X62" s="3">
        <f t="shared" si="77"/>
        <v>100</v>
      </c>
    </row>
    <row r="63" spans="1:24" ht="14.25" customHeight="1" x14ac:dyDescent="0.2">
      <c r="A63" s="3"/>
      <c r="B63" s="3"/>
      <c r="C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 t="s">
        <v>22</v>
      </c>
      <c r="T63" s="22">
        <f t="shared" ref="T63:X63" si="78">+T61/T28*1000</f>
        <v>33.237083000552936</v>
      </c>
      <c r="U63" s="22">
        <f t="shared" si="78"/>
        <v>29.723737040810221</v>
      </c>
      <c r="V63" s="22">
        <f t="shared" si="78"/>
        <v>29.374770714323148</v>
      </c>
      <c r="W63" s="22">
        <f t="shared" si="78"/>
        <v>25.341130604288502</v>
      </c>
      <c r="X63" s="22">
        <f t="shared" si="78"/>
        <v>31.25</v>
      </c>
    </row>
    <row r="64" spans="1:24" ht="14.25" customHeight="1" x14ac:dyDescent="0.2">
      <c r="A64" s="3"/>
      <c r="B64" s="3"/>
      <c r="C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4.25" customHeight="1" x14ac:dyDescent="0.2">
      <c r="A65" s="3"/>
      <c r="B65" s="3"/>
      <c r="C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4.25" customHeight="1" x14ac:dyDescent="0.2">
      <c r="A66" s="3"/>
      <c r="B66" s="3"/>
      <c r="C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4.25" customHeight="1" x14ac:dyDescent="0.2">
      <c r="A67" s="3"/>
      <c r="B67" s="3"/>
      <c r="C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4.25" customHeight="1" x14ac:dyDescent="0.2">
      <c r="A68" s="3"/>
      <c r="B68" s="3"/>
      <c r="C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4.25" customHeight="1" x14ac:dyDescent="0.2">
      <c r="A69" s="3"/>
      <c r="B69" s="3"/>
      <c r="C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4.25" customHeight="1" x14ac:dyDescent="0.2">
      <c r="A70" s="3"/>
      <c r="B70" s="3"/>
      <c r="C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4.25" customHeight="1" x14ac:dyDescent="0.2">
      <c r="A71" s="3"/>
      <c r="B71" s="3"/>
      <c r="C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4.25" customHeight="1" x14ac:dyDescent="0.2">
      <c r="A72" s="3"/>
      <c r="B72" s="3"/>
      <c r="C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4.25" customHeight="1" x14ac:dyDescent="0.2">
      <c r="A73" s="3"/>
      <c r="B73" s="3"/>
      <c r="C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4.25" customHeight="1" x14ac:dyDescent="0.2">
      <c r="A74" s="3"/>
      <c r="B74" s="3"/>
      <c r="C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4.25" customHeight="1" x14ac:dyDescent="0.2">
      <c r="A75" s="3"/>
      <c r="B75" s="3"/>
      <c r="C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4.25" customHeight="1" x14ac:dyDescent="0.2">
      <c r="A76" s="3"/>
      <c r="B76" s="3"/>
      <c r="C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4.25" customHeight="1" x14ac:dyDescent="0.2">
      <c r="A77" s="3"/>
      <c r="B77" s="3"/>
      <c r="C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4.25" customHeight="1" x14ac:dyDescent="0.2">
      <c r="A78" s="3"/>
      <c r="B78" s="3"/>
      <c r="C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4.25" customHeight="1" x14ac:dyDescent="0.2">
      <c r="A79" s="3"/>
      <c r="B79" s="3"/>
      <c r="C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4.25" customHeight="1" x14ac:dyDescent="0.2">
      <c r="A80" s="3"/>
      <c r="B80" s="3"/>
      <c r="C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4.25" customHeight="1" x14ac:dyDescent="0.2">
      <c r="A81" s="3"/>
      <c r="B81" s="3"/>
      <c r="C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4.25" customHeight="1" x14ac:dyDescent="0.2">
      <c r="A82" s="3"/>
      <c r="B82" s="3"/>
      <c r="C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4.25" customHeight="1" x14ac:dyDescent="0.2">
      <c r="A83" s="3"/>
      <c r="B83" s="3"/>
      <c r="C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4.25" customHeight="1" x14ac:dyDescent="0.2">
      <c r="A84" s="3"/>
      <c r="B84" s="3"/>
      <c r="C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4.25" customHeight="1" x14ac:dyDescent="0.2">
      <c r="A85" s="3"/>
      <c r="B85" s="3"/>
      <c r="C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4.25" customHeight="1" x14ac:dyDescent="0.2">
      <c r="A86" s="3"/>
      <c r="B86" s="3"/>
      <c r="C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4.25" customHeight="1" x14ac:dyDescent="0.2">
      <c r="A87" s="3"/>
      <c r="B87" s="3"/>
      <c r="C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4.25" customHeight="1" x14ac:dyDescent="0.2">
      <c r="A88" s="3"/>
      <c r="B88" s="3"/>
      <c r="C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4.25" customHeight="1" x14ac:dyDescent="0.2">
      <c r="A89" s="3"/>
      <c r="B89" s="3"/>
      <c r="C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4.25" customHeight="1" x14ac:dyDescent="0.2">
      <c r="A90" s="3"/>
      <c r="B90" s="3"/>
      <c r="C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4.25" customHeight="1" x14ac:dyDescent="0.2">
      <c r="A91" s="3"/>
      <c r="B91" s="3"/>
      <c r="C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4.25" customHeight="1" x14ac:dyDescent="0.2">
      <c r="A92" s="3"/>
      <c r="B92" s="3"/>
      <c r="C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4.25" customHeight="1" x14ac:dyDescent="0.2">
      <c r="A93" s="3"/>
      <c r="B93" s="3"/>
      <c r="C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4.25" customHeight="1" x14ac:dyDescent="0.2">
      <c r="A94" s="3"/>
      <c r="B94" s="3"/>
      <c r="C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4.25" customHeight="1" x14ac:dyDescent="0.2">
      <c r="A95" s="3"/>
      <c r="B95" s="3"/>
      <c r="C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4.25" customHeight="1" x14ac:dyDescent="0.2">
      <c r="A96" s="3"/>
      <c r="B96" s="3"/>
      <c r="C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4.25" customHeight="1" x14ac:dyDescent="0.2">
      <c r="A97" s="3"/>
      <c r="B97" s="3"/>
      <c r="C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4.25" customHeight="1" x14ac:dyDescent="0.2">
      <c r="A98" s="3"/>
      <c r="B98" s="3"/>
      <c r="C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4.25" customHeight="1" x14ac:dyDescent="0.2">
      <c r="A99" s="3"/>
      <c r="B99" s="3"/>
      <c r="C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4.25" customHeight="1" x14ac:dyDescent="0.2">
      <c r="A100" s="3"/>
      <c r="B100" s="3"/>
      <c r="C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4.25" customHeight="1" x14ac:dyDescent="0.2">
      <c r="A101" s="3"/>
      <c r="B101" s="3"/>
      <c r="C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4.25" customHeight="1" x14ac:dyDescent="0.2">
      <c r="A102" s="3"/>
      <c r="B102" s="3"/>
      <c r="C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4.25" customHeight="1" x14ac:dyDescent="0.2">
      <c r="A103" s="3"/>
      <c r="B103" s="3"/>
      <c r="C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4.25" customHeight="1" x14ac:dyDescent="0.2">
      <c r="A104" s="3"/>
      <c r="B104" s="3"/>
      <c r="C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4.25" customHeight="1" x14ac:dyDescent="0.2">
      <c r="A105" s="3"/>
      <c r="B105" s="3"/>
      <c r="C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4.25" customHeight="1" x14ac:dyDescent="0.2">
      <c r="A106" s="3"/>
      <c r="B106" s="3"/>
      <c r="C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4.25" customHeight="1" x14ac:dyDescent="0.2">
      <c r="A107" s="3"/>
      <c r="B107" s="3"/>
      <c r="C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4.25" customHeight="1" x14ac:dyDescent="0.2">
      <c r="A108" s="3"/>
      <c r="B108" s="3"/>
      <c r="C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4.25" customHeight="1" x14ac:dyDescent="0.2">
      <c r="A109" s="3"/>
      <c r="B109" s="3"/>
      <c r="C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4.25" customHeight="1" x14ac:dyDescent="0.2">
      <c r="A110" s="3"/>
      <c r="B110" s="3"/>
      <c r="C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4.25" customHeight="1" x14ac:dyDescent="0.2">
      <c r="A111" s="3"/>
      <c r="B111" s="3"/>
      <c r="C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4.25" customHeight="1" x14ac:dyDescent="0.2">
      <c r="A112" s="3"/>
      <c r="B112" s="3"/>
      <c r="C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4.25" customHeight="1" x14ac:dyDescent="0.2">
      <c r="A113" s="3"/>
      <c r="B113" s="3"/>
      <c r="C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4.25" customHeight="1" x14ac:dyDescent="0.2">
      <c r="A114" s="3"/>
      <c r="B114" s="3"/>
      <c r="C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4.25" customHeight="1" x14ac:dyDescent="0.2">
      <c r="A115" s="3"/>
      <c r="B115" s="3"/>
      <c r="C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4.25" customHeight="1" x14ac:dyDescent="0.2">
      <c r="A116" s="3"/>
      <c r="B116" s="3"/>
      <c r="C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4.25" customHeight="1" x14ac:dyDescent="0.2">
      <c r="A117" s="3"/>
      <c r="B117" s="3"/>
      <c r="C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4.25" customHeight="1" x14ac:dyDescent="0.2">
      <c r="A118" s="3"/>
      <c r="B118" s="3"/>
      <c r="C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4.25" customHeight="1" x14ac:dyDescent="0.2">
      <c r="A119" s="3"/>
      <c r="B119" s="3"/>
      <c r="C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4.25" customHeight="1" x14ac:dyDescent="0.2">
      <c r="A120" s="3"/>
      <c r="B120" s="3"/>
      <c r="C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4.25" customHeight="1" x14ac:dyDescent="0.2">
      <c r="A121" s="3"/>
      <c r="B121" s="3"/>
      <c r="C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4.25" customHeight="1" x14ac:dyDescent="0.2">
      <c r="A122" s="3"/>
      <c r="B122" s="3"/>
      <c r="C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4.25" customHeight="1" x14ac:dyDescent="0.2">
      <c r="A123" s="3"/>
      <c r="B123" s="3"/>
      <c r="C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4.25" customHeight="1" x14ac:dyDescent="0.2">
      <c r="A124" s="3"/>
      <c r="B124" s="3"/>
      <c r="C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4.25" customHeight="1" x14ac:dyDescent="0.2">
      <c r="A125" s="3"/>
      <c r="B125" s="3"/>
      <c r="C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4.25" customHeight="1" x14ac:dyDescent="0.2">
      <c r="A126" s="3"/>
      <c r="B126" s="3"/>
      <c r="C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4.25" customHeight="1" x14ac:dyDescent="0.2">
      <c r="A127" s="3"/>
      <c r="B127" s="3"/>
      <c r="C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4.25" customHeight="1" x14ac:dyDescent="0.2">
      <c r="A128" s="3"/>
      <c r="B128" s="3"/>
      <c r="C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4.25" customHeight="1" x14ac:dyDescent="0.2">
      <c r="A129" s="3"/>
      <c r="B129" s="3"/>
      <c r="C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4.25" customHeight="1" x14ac:dyDescent="0.2">
      <c r="A130" s="3"/>
      <c r="B130" s="3"/>
      <c r="C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4.25" customHeight="1" x14ac:dyDescent="0.2">
      <c r="A131" s="3"/>
      <c r="B131" s="3"/>
      <c r="C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4.25" customHeight="1" x14ac:dyDescent="0.2">
      <c r="A132" s="3"/>
      <c r="B132" s="3"/>
      <c r="C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4.25" customHeight="1" x14ac:dyDescent="0.2">
      <c r="A133" s="3"/>
      <c r="B133" s="3"/>
      <c r="C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4.25" customHeight="1" x14ac:dyDescent="0.2">
      <c r="A134" s="3"/>
      <c r="B134" s="3"/>
      <c r="C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4.25" customHeight="1" x14ac:dyDescent="0.2">
      <c r="A135" s="3"/>
      <c r="B135" s="3"/>
      <c r="C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4.25" customHeight="1" x14ac:dyDescent="0.2">
      <c r="A136" s="3"/>
      <c r="B136" s="3"/>
      <c r="C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4.25" customHeight="1" x14ac:dyDescent="0.2">
      <c r="A137" s="3"/>
      <c r="B137" s="3"/>
      <c r="C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4.25" customHeight="1" x14ac:dyDescent="0.2">
      <c r="A138" s="3"/>
      <c r="B138" s="3"/>
      <c r="C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4.25" customHeight="1" x14ac:dyDescent="0.2">
      <c r="A139" s="3"/>
      <c r="B139" s="3"/>
      <c r="C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4.25" customHeight="1" x14ac:dyDescent="0.2">
      <c r="A140" s="3"/>
      <c r="B140" s="3"/>
      <c r="C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4.25" customHeight="1" x14ac:dyDescent="0.2">
      <c r="A141" s="3"/>
      <c r="B141" s="3"/>
      <c r="C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4.25" customHeight="1" x14ac:dyDescent="0.2">
      <c r="A142" s="3"/>
      <c r="B142" s="3"/>
      <c r="C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4.25" customHeight="1" x14ac:dyDescent="0.2">
      <c r="A143" s="3"/>
      <c r="B143" s="3"/>
      <c r="C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4.25" customHeight="1" x14ac:dyDescent="0.2">
      <c r="A144" s="3"/>
      <c r="B144" s="3"/>
      <c r="C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4.25" customHeight="1" x14ac:dyDescent="0.2">
      <c r="A145" s="3"/>
      <c r="B145" s="3"/>
      <c r="C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4.25" customHeight="1" x14ac:dyDescent="0.2">
      <c r="A146" s="3"/>
      <c r="B146" s="3"/>
      <c r="C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4.25" customHeight="1" x14ac:dyDescent="0.2">
      <c r="A147" s="3"/>
      <c r="B147" s="3"/>
      <c r="C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4.25" customHeight="1" x14ac:dyDescent="0.2">
      <c r="A148" s="3"/>
      <c r="B148" s="3"/>
      <c r="C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4.25" customHeight="1" x14ac:dyDescent="0.2">
      <c r="A149" s="3"/>
      <c r="B149" s="3"/>
      <c r="C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4.25" customHeight="1" x14ac:dyDescent="0.2">
      <c r="A150" s="3"/>
      <c r="B150" s="3"/>
      <c r="C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4.25" customHeight="1" x14ac:dyDescent="0.2">
      <c r="A151" s="3"/>
      <c r="B151" s="3"/>
      <c r="C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4.25" customHeight="1" x14ac:dyDescent="0.2">
      <c r="A152" s="3"/>
      <c r="B152" s="3"/>
      <c r="C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4.25" customHeight="1" x14ac:dyDescent="0.2">
      <c r="A153" s="3"/>
      <c r="B153" s="3"/>
      <c r="C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4.25" customHeight="1" x14ac:dyDescent="0.2">
      <c r="A154" s="3"/>
      <c r="B154" s="3"/>
      <c r="C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4.25" customHeight="1" x14ac:dyDescent="0.2">
      <c r="A155" s="3"/>
      <c r="B155" s="3"/>
      <c r="C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4.25" customHeight="1" x14ac:dyDescent="0.2">
      <c r="A156" s="3"/>
      <c r="B156" s="3"/>
      <c r="C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4.25" customHeight="1" x14ac:dyDescent="0.2">
      <c r="A157" s="3"/>
      <c r="B157" s="3"/>
      <c r="C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4.25" customHeight="1" x14ac:dyDescent="0.2">
      <c r="A158" s="3"/>
      <c r="B158" s="3"/>
      <c r="C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4.25" customHeight="1" x14ac:dyDescent="0.2">
      <c r="A159" s="3"/>
      <c r="B159" s="3"/>
      <c r="C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4.25" customHeight="1" x14ac:dyDescent="0.2">
      <c r="A160" s="3"/>
      <c r="B160" s="3"/>
      <c r="C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4.25" customHeight="1" x14ac:dyDescent="0.2">
      <c r="A161" s="3"/>
      <c r="B161" s="3"/>
      <c r="C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4.25" customHeight="1" x14ac:dyDescent="0.2">
      <c r="A162" s="3"/>
      <c r="B162" s="3"/>
      <c r="C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4.25" customHeight="1" x14ac:dyDescent="0.2">
      <c r="A163" s="3"/>
      <c r="B163" s="3"/>
      <c r="C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4.25" customHeight="1" x14ac:dyDescent="0.2">
      <c r="A164" s="3"/>
      <c r="B164" s="3"/>
      <c r="C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4.25" customHeight="1" x14ac:dyDescent="0.2">
      <c r="A165" s="3"/>
      <c r="B165" s="3"/>
      <c r="C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4.25" customHeight="1" x14ac:dyDescent="0.2">
      <c r="A166" s="3"/>
      <c r="B166" s="3"/>
      <c r="C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4.25" customHeight="1" x14ac:dyDescent="0.2">
      <c r="A167" s="3"/>
      <c r="B167" s="3"/>
      <c r="C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4.25" customHeight="1" x14ac:dyDescent="0.2">
      <c r="A168" s="3"/>
      <c r="B168" s="3"/>
      <c r="C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4.25" customHeight="1" x14ac:dyDescent="0.2">
      <c r="A169" s="3"/>
      <c r="B169" s="3"/>
      <c r="C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4.25" customHeight="1" x14ac:dyDescent="0.2">
      <c r="A170" s="3"/>
      <c r="B170" s="3"/>
      <c r="C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4.25" customHeight="1" x14ac:dyDescent="0.2">
      <c r="A171" s="3"/>
      <c r="B171" s="3"/>
      <c r="C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4.25" customHeight="1" x14ac:dyDescent="0.2">
      <c r="A172" s="3"/>
      <c r="B172" s="3"/>
      <c r="C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4.25" customHeight="1" x14ac:dyDescent="0.2">
      <c r="A173" s="3"/>
      <c r="B173" s="3"/>
      <c r="C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4.25" customHeight="1" x14ac:dyDescent="0.2">
      <c r="A174" s="3"/>
      <c r="B174" s="3"/>
      <c r="C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4.25" customHeight="1" x14ac:dyDescent="0.2">
      <c r="A175" s="3"/>
      <c r="B175" s="3"/>
      <c r="C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4.25" customHeight="1" x14ac:dyDescent="0.2">
      <c r="A176" s="3"/>
      <c r="B176" s="3"/>
      <c r="C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4.25" customHeight="1" x14ac:dyDescent="0.2">
      <c r="A177" s="3"/>
      <c r="B177" s="3"/>
      <c r="C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4.25" customHeight="1" x14ac:dyDescent="0.2">
      <c r="A178" s="3"/>
      <c r="B178" s="3"/>
      <c r="C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4.25" customHeight="1" x14ac:dyDescent="0.2">
      <c r="A179" s="3"/>
      <c r="B179" s="3"/>
      <c r="C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4.25" customHeight="1" x14ac:dyDescent="0.2">
      <c r="A180" s="3"/>
      <c r="B180" s="3"/>
      <c r="C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4.25" customHeight="1" x14ac:dyDescent="0.2">
      <c r="A181" s="3"/>
      <c r="B181" s="3"/>
      <c r="C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4.25" customHeight="1" x14ac:dyDescent="0.2">
      <c r="A182" s="3"/>
      <c r="B182" s="3"/>
      <c r="C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4.25" customHeight="1" x14ac:dyDescent="0.2">
      <c r="A183" s="3"/>
      <c r="B183" s="3"/>
      <c r="C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4.25" customHeight="1" x14ac:dyDescent="0.2">
      <c r="A184" s="3"/>
      <c r="B184" s="3"/>
      <c r="C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4.25" customHeight="1" x14ac:dyDescent="0.2">
      <c r="A185" s="3"/>
      <c r="B185" s="3"/>
      <c r="C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4.25" customHeight="1" x14ac:dyDescent="0.2">
      <c r="A186" s="3"/>
      <c r="B186" s="3"/>
      <c r="C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4.25" customHeight="1" x14ac:dyDescent="0.2">
      <c r="A187" s="3"/>
      <c r="B187" s="3"/>
      <c r="C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4.25" customHeight="1" x14ac:dyDescent="0.2">
      <c r="A188" s="3"/>
      <c r="B188" s="3"/>
      <c r="C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4.25" customHeight="1" x14ac:dyDescent="0.2">
      <c r="A189" s="3"/>
      <c r="B189" s="3"/>
      <c r="C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4.25" customHeight="1" x14ac:dyDescent="0.2">
      <c r="A190" s="3"/>
      <c r="B190" s="3"/>
      <c r="C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4.25" customHeight="1" x14ac:dyDescent="0.2">
      <c r="A191" s="3"/>
      <c r="B191" s="3"/>
      <c r="C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4.25" customHeight="1" x14ac:dyDescent="0.2">
      <c r="A192" s="3"/>
      <c r="B192" s="3"/>
      <c r="C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4.25" customHeight="1" x14ac:dyDescent="0.2">
      <c r="A193" s="3"/>
      <c r="B193" s="3"/>
      <c r="C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4.25" customHeight="1" x14ac:dyDescent="0.2">
      <c r="A194" s="3"/>
      <c r="B194" s="3"/>
      <c r="C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4.25" customHeight="1" x14ac:dyDescent="0.2">
      <c r="A195" s="3"/>
      <c r="B195" s="3"/>
      <c r="C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4.25" customHeight="1" x14ac:dyDescent="0.2">
      <c r="A196" s="3"/>
      <c r="B196" s="3"/>
      <c r="C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4.25" customHeight="1" x14ac:dyDescent="0.2">
      <c r="A197" s="3"/>
      <c r="B197" s="3"/>
      <c r="C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4.25" customHeight="1" x14ac:dyDescent="0.2">
      <c r="A198" s="3"/>
      <c r="B198" s="3"/>
      <c r="C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4.25" customHeight="1" x14ac:dyDescent="0.2">
      <c r="A199" s="3"/>
      <c r="B199" s="3"/>
      <c r="C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4.25" customHeight="1" x14ac:dyDescent="0.2">
      <c r="A200" s="3"/>
      <c r="B200" s="3"/>
      <c r="C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4.25" customHeight="1" x14ac:dyDescent="0.2">
      <c r="A201" s="3"/>
      <c r="B201" s="3"/>
      <c r="C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4.25" customHeight="1" x14ac:dyDescent="0.2">
      <c r="A202" s="3"/>
      <c r="B202" s="3"/>
      <c r="C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4.25" customHeight="1" x14ac:dyDescent="0.2">
      <c r="A203" s="3"/>
      <c r="B203" s="3"/>
      <c r="C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4.25" customHeight="1" x14ac:dyDescent="0.2">
      <c r="A204" s="3"/>
      <c r="B204" s="3"/>
      <c r="C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4.25" customHeight="1" x14ac:dyDescent="0.2">
      <c r="A205" s="3"/>
      <c r="B205" s="3"/>
      <c r="C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4.25" customHeight="1" x14ac:dyDescent="0.2">
      <c r="A206" s="3"/>
      <c r="B206" s="3"/>
      <c r="C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4.25" customHeight="1" x14ac:dyDescent="0.2">
      <c r="A207" s="3"/>
      <c r="B207" s="3"/>
      <c r="C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4.25" customHeight="1" x14ac:dyDescent="0.2">
      <c r="A208" s="3"/>
      <c r="B208" s="3"/>
      <c r="C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4.25" customHeight="1" x14ac:dyDescent="0.2">
      <c r="A209" s="3"/>
      <c r="B209" s="3"/>
      <c r="C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4.25" customHeight="1" x14ac:dyDescent="0.2">
      <c r="A210" s="3"/>
      <c r="B210" s="3"/>
      <c r="C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4.25" customHeight="1" x14ac:dyDescent="0.2">
      <c r="A211" s="3"/>
      <c r="B211" s="3"/>
      <c r="C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4.25" customHeight="1" x14ac:dyDescent="0.2">
      <c r="A212" s="3"/>
      <c r="B212" s="3"/>
      <c r="C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4.25" customHeight="1" x14ac:dyDescent="0.2">
      <c r="A213" s="3"/>
      <c r="B213" s="3"/>
      <c r="C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4.25" customHeight="1" x14ac:dyDescent="0.2">
      <c r="A214" s="3"/>
      <c r="B214" s="3"/>
      <c r="C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4.25" customHeight="1" x14ac:dyDescent="0.2">
      <c r="A215" s="3"/>
      <c r="B215" s="3"/>
      <c r="C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4.25" customHeight="1" x14ac:dyDescent="0.2">
      <c r="A216" s="3"/>
      <c r="B216" s="3"/>
      <c r="C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4.25" customHeight="1" x14ac:dyDescent="0.2">
      <c r="A217" s="3"/>
      <c r="B217" s="3"/>
      <c r="C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4.25" customHeight="1" x14ac:dyDescent="0.2">
      <c r="A218" s="3"/>
      <c r="B218" s="3"/>
      <c r="C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4.25" customHeight="1" x14ac:dyDescent="0.2">
      <c r="A219" s="3"/>
      <c r="B219" s="3"/>
      <c r="C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4.25" customHeight="1" x14ac:dyDescent="0.2">
      <c r="A220" s="3"/>
      <c r="B220" s="3"/>
      <c r="C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4.25" customHeight="1" x14ac:dyDescent="0.2">
      <c r="A221" s="3"/>
      <c r="B221" s="3"/>
      <c r="C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4.25" customHeight="1" x14ac:dyDescent="0.2">
      <c r="A222" s="3"/>
      <c r="B222" s="3"/>
      <c r="C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4.25" customHeight="1" x14ac:dyDescent="0.2">
      <c r="A223" s="3"/>
      <c r="B223" s="3"/>
      <c r="C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4.25" customHeight="1" x14ac:dyDescent="0.2">
      <c r="A224" s="3"/>
      <c r="B224" s="3"/>
      <c r="C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4.25" customHeight="1" x14ac:dyDescent="0.2">
      <c r="A225" s="3"/>
      <c r="B225" s="3"/>
      <c r="C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4.25" customHeight="1" x14ac:dyDescent="0.2">
      <c r="A226" s="3"/>
      <c r="B226" s="3"/>
      <c r="C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4.25" customHeight="1" x14ac:dyDescent="0.2">
      <c r="A227" s="3"/>
      <c r="B227" s="3"/>
      <c r="C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4.25" customHeight="1" x14ac:dyDescent="0.2">
      <c r="A228" s="3"/>
      <c r="B228" s="3"/>
      <c r="C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4.25" customHeight="1" x14ac:dyDescent="0.2">
      <c r="A229" s="3"/>
      <c r="B229" s="3"/>
      <c r="C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4.25" customHeight="1" x14ac:dyDescent="0.2">
      <c r="A230" s="3"/>
      <c r="B230" s="3"/>
      <c r="C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4.25" customHeight="1" x14ac:dyDescent="0.2">
      <c r="A231" s="3"/>
      <c r="B231" s="3"/>
      <c r="C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4.25" customHeight="1" x14ac:dyDescent="0.2">
      <c r="A232" s="3"/>
      <c r="B232" s="3"/>
      <c r="C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4.25" customHeight="1" x14ac:dyDescent="0.2">
      <c r="A233" s="3"/>
      <c r="B233" s="3"/>
      <c r="C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4.25" customHeight="1" x14ac:dyDescent="0.2">
      <c r="A234" s="3"/>
      <c r="B234" s="3"/>
      <c r="C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4.25" customHeight="1" x14ac:dyDescent="0.2">
      <c r="A235" s="3"/>
      <c r="B235" s="3"/>
      <c r="C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4.25" customHeight="1" x14ac:dyDescent="0.2">
      <c r="A236" s="3"/>
      <c r="B236" s="3"/>
      <c r="C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4.25" customHeight="1" x14ac:dyDescent="0.2">
      <c r="A237" s="3"/>
      <c r="B237" s="3"/>
      <c r="C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4.25" customHeight="1" x14ac:dyDescent="0.2">
      <c r="A238" s="3"/>
      <c r="B238" s="3"/>
      <c r="C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4.25" customHeight="1" x14ac:dyDescent="0.2">
      <c r="A239" s="3"/>
      <c r="B239" s="3"/>
      <c r="C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4.25" customHeight="1" x14ac:dyDescent="0.2">
      <c r="A240" s="3"/>
      <c r="B240" s="3"/>
      <c r="C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4.25" customHeight="1" x14ac:dyDescent="0.2">
      <c r="A241" s="3"/>
      <c r="B241" s="3"/>
      <c r="C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4.25" customHeight="1" x14ac:dyDescent="0.2">
      <c r="A242" s="3"/>
      <c r="B242" s="3"/>
      <c r="C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4.25" customHeight="1" x14ac:dyDescent="0.2">
      <c r="A243" s="3"/>
      <c r="B243" s="3"/>
      <c r="C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4.25" customHeight="1" x14ac:dyDescent="0.2">
      <c r="A244" s="3"/>
      <c r="B244" s="3"/>
      <c r="C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4.25" customHeight="1" x14ac:dyDescent="0.2">
      <c r="A245" s="3"/>
      <c r="B245" s="3"/>
      <c r="C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4.25" customHeight="1" x14ac:dyDescent="0.2">
      <c r="A246" s="3"/>
      <c r="B246" s="3"/>
      <c r="C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4.25" customHeight="1" x14ac:dyDescent="0.2">
      <c r="A247" s="3"/>
      <c r="B247" s="3"/>
      <c r="C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4.25" customHeight="1" x14ac:dyDescent="0.2">
      <c r="A248" s="3"/>
      <c r="B248" s="3"/>
      <c r="C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4.25" customHeight="1" x14ac:dyDescent="0.2">
      <c r="A249" s="3"/>
      <c r="B249" s="3"/>
      <c r="C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4.25" customHeight="1" x14ac:dyDescent="0.2">
      <c r="A250" s="3"/>
      <c r="B250" s="3"/>
      <c r="C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4.25" customHeight="1" x14ac:dyDescent="0.2">
      <c r="A251" s="3"/>
      <c r="B251" s="3"/>
      <c r="C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4.25" customHeight="1" x14ac:dyDescent="0.2">
      <c r="A252" s="3"/>
      <c r="B252" s="3"/>
      <c r="C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4.25" customHeight="1" x14ac:dyDescent="0.2">
      <c r="A253" s="3"/>
      <c r="B253" s="3"/>
      <c r="C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4.25" customHeight="1" x14ac:dyDescent="0.2">
      <c r="A254" s="3"/>
      <c r="B254" s="3"/>
      <c r="C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4.25" customHeight="1" x14ac:dyDescent="0.2">
      <c r="A255" s="3"/>
      <c r="B255" s="3"/>
      <c r="C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4.25" customHeight="1" x14ac:dyDescent="0.2">
      <c r="A256" s="3"/>
      <c r="B256" s="3"/>
      <c r="C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4.25" customHeight="1" x14ac:dyDescent="0.2">
      <c r="A257" s="3"/>
      <c r="B257" s="3"/>
      <c r="C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4.25" customHeight="1" x14ac:dyDescent="0.2">
      <c r="A258" s="3"/>
      <c r="B258" s="3"/>
      <c r="C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4.25" customHeight="1" x14ac:dyDescent="0.2">
      <c r="A259" s="3"/>
      <c r="B259" s="3"/>
      <c r="C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4.25" customHeight="1" x14ac:dyDescent="0.2">
      <c r="A260" s="3"/>
      <c r="B260" s="3"/>
      <c r="C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4.25" customHeight="1" x14ac:dyDescent="0.2">
      <c r="A261" s="3"/>
      <c r="B261" s="3"/>
      <c r="C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4.25" customHeight="1" x14ac:dyDescent="0.2">
      <c r="A262" s="3"/>
      <c r="B262" s="3"/>
      <c r="C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4.25" customHeight="1" x14ac:dyDescent="0.2">
      <c r="A263" s="3"/>
      <c r="B263" s="3"/>
      <c r="C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4.25" customHeight="1" x14ac:dyDescent="0.2">
      <c r="A264" s="3"/>
      <c r="B264" s="3"/>
      <c r="C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4.25" customHeight="1" x14ac:dyDescent="0.2">
      <c r="A265" s="3"/>
      <c r="B265" s="3"/>
      <c r="C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4.25" customHeight="1" x14ac:dyDescent="0.2">
      <c r="A266" s="3"/>
      <c r="B266" s="3"/>
      <c r="C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4.25" customHeight="1" x14ac:dyDescent="0.2">
      <c r="A267" s="3"/>
      <c r="B267" s="3"/>
      <c r="C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4.25" customHeight="1" x14ac:dyDescent="0.2">
      <c r="A268" s="3"/>
      <c r="B268" s="3"/>
      <c r="C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4.25" customHeight="1" x14ac:dyDescent="0.2">
      <c r="A269" s="3"/>
      <c r="B269" s="3"/>
      <c r="C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4.25" customHeight="1" x14ac:dyDescent="0.2">
      <c r="A270" s="3"/>
      <c r="B270" s="3"/>
      <c r="C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4.25" customHeight="1" x14ac:dyDescent="0.2">
      <c r="A271" s="3"/>
      <c r="B271" s="3"/>
      <c r="C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4.25" customHeight="1" x14ac:dyDescent="0.2">
      <c r="A272" s="3"/>
      <c r="B272" s="3"/>
      <c r="C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4.25" customHeight="1" x14ac:dyDescent="0.2">
      <c r="A273" s="3"/>
      <c r="B273" s="3"/>
      <c r="C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4.25" customHeight="1" x14ac:dyDescent="0.2">
      <c r="A274" s="3"/>
      <c r="B274" s="3"/>
      <c r="C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4.25" customHeight="1" x14ac:dyDescent="0.2">
      <c r="A275" s="3"/>
      <c r="B275" s="3"/>
      <c r="C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4.25" customHeight="1" x14ac:dyDescent="0.2">
      <c r="A276" s="3"/>
      <c r="B276" s="3"/>
      <c r="C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4.25" customHeight="1" x14ac:dyDescent="0.2">
      <c r="A277" s="3"/>
      <c r="B277" s="3"/>
      <c r="C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4.25" customHeight="1" x14ac:dyDescent="0.2">
      <c r="A278" s="3"/>
      <c r="B278" s="3"/>
      <c r="C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4.25" customHeight="1" x14ac:dyDescent="0.2">
      <c r="A279" s="3"/>
      <c r="B279" s="3"/>
      <c r="C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4.25" customHeight="1" x14ac:dyDescent="0.2">
      <c r="A280" s="3"/>
      <c r="B280" s="3"/>
      <c r="C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4.25" customHeight="1" x14ac:dyDescent="0.2">
      <c r="A281" s="3"/>
      <c r="B281" s="3"/>
      <c r="C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4.25" customHeight="1" x14ac:dyDescent="0.2">
      <c r="A282" s="3"/>
      <c r="B282" s="3"/>
      <c r="C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4.25" customHeight="1" x14ac:dyDescent="0.2">
      <c r="A283" s="3"/>
      <c r="B283" s="3"/>
      <c r="C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4.25" customHeight="1" x14ac:dyDescent="0.2">
      <c r="A284" s="3"/>
      <c r="B284" s="3"/>
      <c r="C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4.25" customHeight="1" x14ac:dyDescent="0.2">
      <c r="A285" s="3"/>
      <c r="B285" s="3"/>
      <c r="C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4.25" customHeight="1" x14ac:dyDescent="0.2">
      <c r="A286" s="3"/>
      <c r="B286" s="3"/>
      <c r="C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4.25" customHeight="1" x14ac:dyDescent="0.2">
      <c r="A287" s="3"/>
      <c r="B287" s="3"/>
      <c r="C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4.25" customHeight="1" x14ac:dyDescent="0.2">
      <c r="A288" s="3"/>
      <c r="B288" s="3"/>
      <c r="C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4.25" customHeight="1" x14ac:dyDescent="0.2">
      <c r="A289" s="3"/>
      <c r="B289" s="3"/>
      <c r="C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4.25" customHeight="1" x14ac:dyDescent="0.2">
      <c r="A290" s="3"/>
      <c r="B290" s="3"/>
      <c r="C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4.25" customHeight="1" x14ac:dyDescent="0.2">
      <c r="A291" s="3"/>
      <c r="B291" s="3"/>
      <c r="C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4.25" customHeight="1" x14ac:dyDescent="0.2">
      <c r="A292" s="3"/>
      <c r="B292" s="3"/>
      <c r="C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4.25" customHeight="1" x14ac:dyDescent="0.2">
      <c r="A293" s="3"/>
      <c r="B293" s="3"/>
      <c r="C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4.25" customHeight="1" x14ac:dyDescent="0.2">
      <c r="A294" s="3"/>
      <c r="B294" s="3"/>
      <c r="C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4.25" customHeight="1" x14ac:dyDescent="0.2">
      <c r="A295" s="3"/>
      <c r="B295" s="3"/>
      <c r="C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4.25" customHeight="1" x14ac:dyDescent="0.2">
      <c r="A296" s="3"/>
      <c r="B296" s="3"/>
      <c r="C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4.25" customHeight="1" x14ac:dyDescent="0.2">
      <c r="A297" s="3"/>
      <c r="B297" s="3"/>
      <c r="C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4.25" customHeight="1" x14ac:dyDescent="0.2">
      <c r="A298" s="3"/>
      <c r="B298" s="3"/>
      <c r="C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4.25" customHeight="1" x14ac:dyDescent="0.2">
      <c r="A299" s="3"/>
      <c r="B299" s="3"/>
      <c r="C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4.25" customHeight="1" x14ac:dyDescent="0.2">
      <c r="A300" s="3"/>
      <c r="B300" s="3"/>
      <c r="C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4.25" customHeight="1" x14ac:dyDescent="0.2">
      <c r="A301" s="3"/>
      <c r="B301" s="3"/>
      <c r="C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4.25" customHeight="1" x14ac:dyDescent="0.2">
      <c r="A302" s="3"/>
      <c r="B302" s="3"/>
      <c r="C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4.25" customHeight="1" x14ac:dyDescent="0.2">
      <c r="A303" s="3"/>
      <c r="B303" s="3"/>
      <c r="C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4.25" customHeight="1" x14ac:dyDescent="0.2">
      <c r="A304" s="3"/>
      <c r="B304" s="3"/>
      <c r="C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4.25" customHeight="1" x14ac:dyDescent="0.2">
      <c r="A305" s="3"/>
      <c r="B305" s="3"/>
      <c r="C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4.25" customHeight="1" x14ac:dyDescent="0.2">
      <c r="A306" s="3"/>
      <c r="B306" s="3"/>
      <c r="C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4.25" customHeight="1" x14ac:dyDescent="0.2">
      <c r="A307" s="3"/>
      <c r="B307" s="3"/>
      <c r="C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4.25" customHeight="1" x14ac:dyDescent="0.2">
      <c r="A308" s="3"/>
      <c r="B308" s="3"/>
      <c r="C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4.25" customHeight="1" x14ac:dyDescent="0.2">
      <c r="A309" s="3"/>
      <c r="B309" s="3"/>
      <c r="C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4.25" customHeight="1" x14ac:dyDescent="0.2">
      <c r="A310" s="3"/>
      <c r="B310" s="3"/>
      <c r="C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4.25" customHeight="1" x14ac:dyDescent="0.2">
      <c r="A311" s="3"/>
      <c r="B311" s="3"/>
      <c r="C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4.25" customHeight="1" x14ac:dyDescent="0.2">
      <c r="A312" s="3"/>
      <c r="B312" s="3"/>
      <c r="C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4.25" customHeight="1" x14ac:dyDescent="0.2">
      <c r="A313" s="3"/>
      <c r="B313" s="3"/>
      <c r="C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4.25" customHeight="1" x14ac:dyDescent="0.2">
      <c r="A314" s="3"/>
      <c r="B314" s="3"/>
      <c r="C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4.25" customHeight="1" x14ac:dyDescent="0.2">
      <c r="A315" s="3"/>
      <c r="B315" s="3"/>
      <c r="C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4.25" customHeight="1" x14ac:dyDescent="0.2">
      <c r="A316" s="3"/>
      <c r="B316" s="3"/>
      <c r="C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4.25" customHeight="1" x14ac:dyDescent="0.2">
      <c r="A317" s="3"/>
      <c r="B317" s="3"/>
      <c r="C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4.25" customHeight="1" x14ac:dyDescent="0.2">
      <c r="A318" s="3"/>
      <c r="B318" s="3"/>
      <c r="C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4.25" customHeight="1" x14ac:dyDescent="0.2">
      <c r="A319" s="3"/>
      <c r="B319" s="3"/>
      <c r="C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4.25" customHeight="1" x14ac:dyDescent="0.2">
      <c r="A320" s="3"/>
      <c r="B320" s="3"/>
      <c r="C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4.25" customHeight="1" x14ac:dyDescent="0.2">
      <c r="A321" s="3"/>
      <c r="B321" s="3"/>
      <c r="C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4.25" customHeight="1" x14ac:dyDescent="0.2">
      <c r="A322" s="3"/>
      <c r="B322" s="3"/>
      <c r="C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4.25" customHeight="1" x14ac:dyDescent="0.2">
      <c r="A323" s="3"/>
      <c r="B323" s="3"/>
      <c r="C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4.25" customHeight="1" x14ac:dyDescent="0.2">
      <c r="A324" s="3"/>
      <c r="B324" s="3"/>
      <c r="C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4.25" customHeight="1" x14ac:dyDescent="0.2">
      <c r="A325" s="3"/>
      <c r="B325" s="3"/>
      <c r="C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4.25" customHeight="1" x14ac:dyDescent="0.2">
      <c r="A326" s="3"/>
      <c r="B326" s="3"/>
      <c r="C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4.25" customHeight="1" x14ac:dyDescent="0.2">
      <c r="A327" s="3"/>
      <c r="B327" s="3"/>
      <c r="C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4.25" customHeight="1" x14ac:dyDescent="0.2">
      <c r="A328" s="3"/>
      <c r="B328" s="3"/>
      <c r="C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4.25" customHeight="1" x14ac:dyDescent="0.2">
      <c r="A329" s="3"/>
      <c r="B329" s="3"/>
      <c r="C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4.25" customHeight="1" x14ac:dyDescent="0.2">
      <c r="A330" s="3"/>
      <c r="B330" s="3"/>
      <c r="C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4.25" customHeight="1" x14ac:dyDescent="0.2">
      <c r="A331" s="3"/>
      <c r="B331" s="3"/>
      <c r="C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4.25" customHeight="1" x14ac:dyDescent="0.2">
      <c r="A332" s="3"/>
      <c r="B332" s="3"/>
      <c r="C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4.25" customHeight="1" x14ac:dyDescent="0.2">
      <c r="A333" s="3"/>
      <c r="B333" s="3"/>
      <c r="C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4.25" customHeight="1" x14ac:dyDescent="0.2">
      <c r="A334" s="3"/>
      <c r="B334" s="3"/>
      <c r="C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4.25" customHeight="1" x14ac:dyDescent="0.2">
      <c r="A335" s="3"/>
      <c r="B335" s="3"/>
      <c r="C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4.25" customHeight="1" x14ac:dyDescent="0.2">
      <c r="A336" s="3"/>
      <c r="B336" s="3"/>
      <c r="C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4.25" customHeight="1" x14ac:dyDescent="0.2">
      <c r="A337" s="3"/>
      <c r="B337" s="3"/>
      <c r="C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4.25" customHeight="1" x14ac:dyDescent="0.2">
      <c r="A338" s="3"/>
      <c r="B338" s="3"/>
      <c r="C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4.25" customHeight="1" x14ac:dyDescent="0.2">
      <c r="A339" s="3"/>
      <c r="B339" s="3"/>
      <c r="C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4.25" customHeight="1" x14ac:dyDescent="0.2">
      <c r="A340" s="3"/>
      <c r="B340" s="3"/>
      <c r="C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4.25" customHeight="1" x14ac:dyDescent="0.2">
      <c r="A341" s="3"/>
      <c r="B341" s="3"/>
      <c r="C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4.25" customHeight="1" x14ac:dyDescent="0.2">
      <c r="A342" s="3"/>
      <c r="B342" s="3"/>
      <c r="C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14.25" customHeight="1" x14ac:dyDescent="0.2">
      <c r="A343" s="3"/>
      <c r="B343" s="3"/>
      <c r="C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4.25" customHeight="1" x14ac:dyDescent="0.2">
      <c r="A344" s="3"/>
      <c r="B344" s="3"/>
      <c r="C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4.25" customHeight="1" x14ac:dyDescent="0.2">
      <c r="A345" s="3"/>
      <c r="B345" s="3"/>
      <c r="C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4.25" customHeight="1" x14ac:dyDescent="0.2">
      <c r="A346" s="3"/>
      <c r="B346" s="3"/>
      <c r="C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4.25" customHeight="1" x14ac:dyDescent="0.2">
      <c r="A347" s="3"/>
      <c r="B347" s="3"/>
      <c r="C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4.25" customHeight="1" x14ac:dyDescent="0.2">
      <c r="A348" s="3"/>
      <c r="B348" s="3"/>
      <c r="C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4.25" customHeight="1" x14ac:dyDescent="0.2">
      <c r="A349" s="3"/>
      <c r="B349" s="3"/>
      <c r="C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4.25" customHeight="1" x14ac:dyDescent="0.2">
      <c r="A350" s="3"/>
      <c r="B350" s="3"/>
      <c r="C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4.25" customHeight="1" x14ac:dyDescent="0.2">
      <c r="A351" s="3"/>
      <c r="B351" s="3"/>
      <c r="C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4.25" customHeight="1" x14ac:dyDescent="0.2">
      <c r="A352" s="3"/>
      <c r="B352" s="3"/>
      <c r="C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4.25" customHeight="1" x14ac:dyDescent="0.2">
      <c r="A353" s="3"/>
      <c r="B353" s="3"/>
      <c r="C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4.25" customHeight="1" x14ac:dyDescent="0.2">
      <c r="A354" s="3"/>
      <c r="B354" s="3"/>
      <c r="C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4.25" customHeight="1" x14ac:dyDescent="0.2">
      <c r="A355" s="3"/>
      <c r="B355" s="3"/>
      <c r="C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4.25" customHeight="1" x14ac:dyDescent="0.2">
      <c r="A356" s="3"/>
      <c r="B356" s="3"/>
      <c r="C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4.25" customHeight="1" x14ac:dyDescent="0.2">
      <c r="A357" s="3"/>
      <c r="B357" s="3"/>
      <c r="C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4.25" customHeight="1" x14ac:dyDescent="0.2">
      <c r="A358" s="3"/>
      <c r="B358" s="3"/>
      <c r="C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4.25" customHeight="1" x14ac:dyDescent="0.2">
      <c r="A359" s="3"/>
      <c r="B359" s="3"/>
      <c r="C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4.25" customHeight="1" x14ac:dyDescent="0.2">
      <c r="A360" s="3"/>
      <c r="B360" s="3"/>
      <c r="C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4.25" customHeight="1" x14ac:dyDescent="0.2">
      <c r="A361" s="3"/>
      <c r="B361" s="3"/>
      <c r="C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4.25" customHeight="1" x14ac:dyDescent="0.2">
      <c r="A362" s="3"/>
      <c r="B362" s="3"/>
      <c r="C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4.25" customHeight="1" x14ac:dyDescent="0.2">
      <c r="A363" s="3"/>
      <c r="B363" s="3"/>
      <c r="C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4.25" customHeight="1" x14ac:dyDescent="0.2">
      <c r="A364" s="3"/>
      <c r="B364" s="3"/>
      <c r="C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4.25" customHeight="1" x14ac:dyDescent="0.2">
      <c r="A365" s="3"/>
      <c r="B365" s="3"/>
      <c r="C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4.25" customHeight="1" x14ac:dyDescent="0.2">
      <c r="A366" s="3"/>
      <c r="B366" s="3"/>
      <c r="C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4.25" customHeight="1" x14ac:dyDescent="0.2">
      <c r="A367" s="3"/>
      <c r="B367" s="3"/>
      <c r="C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4.25" customHeight="1" x14ac:dyDescent="0.2">
      <c r="A368" s="3"/>
      <c r="B368" s="3"/>
      <c r="C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4.25" customHeight="1" x14ac:dyDescent="0.2">
      <c r="A369" s="3"/>
      <c r="B369" s="3"/>
      <c r="C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4.25" customHeight="1" x14ac:dyDescent="0.2">
      <c r="A370" s="3"/>
      <c r="B370" s="3"/>
      <c r="C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4.25" customHeight="1" x14ac:dyDescent="0.2">
      <c r="A371" s="3"/>
      <c r="B371" s="3"/>
      <c r="C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4.25" customHeight="1" x14ac:dyDescent="0.2">
      <c r="A372" s="3"/>
      <c r="B372" s="3"/>
      <c r="C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4.25" customHeight="1" x14ac:dyDescent="0.2">
      <c r="A373" s="3"/>
      <c r="B373" s="3"/>
      <c r="C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4.25" customHeight="1" x14ac:dyDescent="0.2">
      <c r="A374" s="3"/>
      <c r="B374" s="3"/>
      <c r="C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4.25" customHeight="1" x14ac:dyDescent="0.2">
      <c r="A375" s="3"/>
      <c r="B375" s="3"/>
      <c r="C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4.25" customHeight="1" x14ac:dyDescent="0.2">
      <c r="A376" s="3"/>
      <c r="B376" s="3"/>
      <c r="C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4.25" customHeight="1" x14ac:dyDescent="0.2">
      <c r="A377" s="3"/>
      <c r="B377" s="3"/>
      <c r="C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4.25" customHeight="1" x14ac:dyDescent="0.2">
      <c r="A378" s="3"/>
      <c r="B378" s="3"/>
      <c r="C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4.25" customHeight="1" x14ac:dyDescent="0.2">
      <c r="A379" s="3"/>
      <c r="B379" s="3"/>
      <c r="C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4.25" customHeight="1" x14ac:dyDescent="0.2">
      <c r="A380" s="3"/>
      <c r="B380" s="3"/>
      <c r="C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4.25" customHeight="1" x14ac:dyDescent="0.2">
      <c r="A381" s="3"/>
      <c r="B381" s="3"/>
      <c r="C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4.25" customHeight="1" x14ac:dyDescent="0.2">
      <c r="A382" s="3"/>
      <c r="B382" s="3"/>
      <c r="C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4.25" customHeight="1" x14ac:dyDescent="0.2">
      <c r="A383" s="3"/>
      <c r="B383" s="3"/>
      <c r="C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4.25" customHeight="1" x14ac:dyDescent="0.2">
      <c r="A384" s="3"/>
      <c r="B384" s="3"/>
      <c r="C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4.25" customHeight="1" x14ac:dyDescent="0.2">
      <c r="A385" s="3"/>
      <c r="B385" s="3"/>
      <c r="C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4.25" customHeight="1" x14ac:dyDescent="0.2">
      <c r="A386" s="3"/>
      <c r="B386" s="3"/>
      <c r="C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14.25" customHeight="1" x14ac:dyDescent="0.2">
      <c r="A387" s="3"/>
      <c r="B387" s="3"/>
      <c r="C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4.25" customHeight="1" x14ac:dyDescent="0.2">
      <c r="A388" s="3"/>
      <c r="B388" s="3"/>
      <c r="C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4.25" customHeight="1" x14ac:dyDescent="0.2">
      <c r="A389" s="3"/>
      <c r="B389" s="3"/>
      <c r="C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4.25" customHeight="1" x14ac:dyDescent="0.2">
      <c r="A390" s="3"/>
      <c r="B390" s="3"/>
      <c r="C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14.25" customHeight="1" x14ac:dyDescent="0.2">
      <c r="A391" s="3"/>
      <c r="B391" s="3"/>
      <c r="C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4.25" customHeight="1" x14ac:dyDescent="0.2">
      <c r="A392" s="3"/>
      <c r="B392" s="3"/>
      <c r="C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4.25" customHeight="1" x14ac:dyDescent="0.2">
      <c r="A393" s="3"/>
      <c r="B393" s="3"/>
      <c r="C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4.25" customHeight="1" x14ac:dyDescent="0.2">
      <c r="A394" s="3"/>
      <c r="B394" s="3"/>
      <c r="C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4.25" customHeight="1" x14ac:dyDescent="0.2">
      <c r="A395" s="3"/>
      <c r="B395" s="3"/>
      <c r="C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4.25" customHeight="1" x14ac:dyDescent="0.2">
      <c r="A396" s="3"/>
      <c r="B396" s="3"/>
      <c r="C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4.25" customHeight="1" x14ac:dyDescent="0.2">
      <c r="A397" s="3"/>
      <c r="B397" s="3"/>
      <c r="C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4.25" customHeight="1" x14ac:dyDescent="0.2">
      <c r="A398" s="3"/>
      <c r="B398" s="3"/>
      <c r="C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4.25" customHeight="1" x14ac:dyDescent="0.2">
      <c r="A399" s="3"/>
      <c r="B399" s="3"/>
      <c r="C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4.25" customHeight="1" x14ac:dyDescent="0.2">
      <c r="A400" s="3"/>
      <c r="B400" s="3"/>
      <c r="C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4.25" customHeight="1" x14ac:dyDescent="0.2">
      <c r="A401" s="3"/>
      <c r="B401" s="3"/>
      <c r="C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4.25" customHeight="1" x14ac:dyDescent="0.2">
      <c r="A402" s="3"/>
      <c r="B402" s="3"/>
      <c r="C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4.25" customHeight="1" x14ac:dyDescent="0.2">
      <c r="A403" s="3"/>
      <c r="B403" s="3"/>
      <c r="C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4.25" customHeight="1" x14ac:dyDescent="0.2">
      <c r="A404" s="3"/>
      <c r="B404" s="3"/>
      <c r="C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4.25" customHeight="1" x14ac:dyDescent="0.2">
      <c r="A405" s="3"/>
      <c r="B405" s="3"/>
      <c r="C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4.25" customHeight="1" x14ac:dyDescent="0.2">
      <c r="A406" s="3"/>
      <c r="B406" s="3"/>
      <c r="C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4.25" customHeight="1" x14ac:dyDescent="0.2">
      <c r="A407" s="3"/>
      <c r="B407" s="3"/>
      <c r="C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4.25" customHeight="1" x14ac:dyDescent="0.2">
      <c r="A408" s="3"/>
      <c r="B408" s="3"/>
      <c r="C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4.25" customHeight="1" x14ac:dyDescent="0.2">
      <c r="A409" s="3"/>
      <c r="B409" s="3"/>
      <c r="C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4.25" customHeight="1" x14ac:dyDescent="0.2">
      <c r="A410" s="3"/>
      <c r="B410" s="3"/>
      <c r="C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4.25" customHeight="1" x14ac:dyDescent="0.2">
      <c r="A411" s="3"/>
      <c r="B411" s="3"/>
      <c r="C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4.25" customHeight="1" x14ac:dyDescent="0.2">
      <c r="A412" s="3"/>
      <c r="B412" s="3"/>
      <c r="C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4.25" customHeight="1" x14ac:dyDescent="0.2">
      <c r="A413" s="3"/>
      <c r="B413" s="3"/>
      <c r="C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4.25" customHeight="1" x14ac:dyDescent="0.2">
      <c r="A414" s="3"/>
      <c r="B414" s="3"/>
      <c r="C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4.25" customHeight="1" x14ac:dyDescent="0.2">
      <c r="A415" s="3"/>
      <c r="B415" s="3"/>
      <c r="C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4.25" customHeight="1" x14ac:dyDescent="0.2">
      <c r="A416" s="3"/>
      <c r="B416" s="3"/>
      <c r="C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4.25" customHeight="1" x14ac:dyDescent="0.2">
      <c r="A417" s="3"/>
      <c r="B417" s="3"/>
      <c r="C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4.25" customHeight="1" x14ac:dyDescent="0.2">
      <c r="A418" s="3"/>
      <c r="B418" s="3"/>
      <c r="C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4.25" customHeight="1" x14ac:dyDescent="0.2">
      <c r="A419" s="3"/>
      <c r="B419" s="3"/>
      <c r="C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4.25" customHeight="1" x14ac:dyDescent="0.2">
      <c r="A420" s="3"/>
      <c r="B420" s="3"/>
      <c r="C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4.25" customHeight="1" x14ac:dyDescent="0.2">
      <c r="A421" s="3"/>
      <c r="B421" s="3"/>
      <c r="C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4.25" customHeight="1" x14ac:dyDescent="0.2">
      <c r="A422" s="3"/>
      <c r="B422" s="3"/>
      <c r="C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4.25" customHeight="1" x14ac:dyDescent="0.2">
      <c r="A423" s="3"/>
      <c r="B423" s="3"/>
      <c r="C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4.25" customHeight="1" x14ac:dyDescent="0.2">
      <c r="A424" s="3"/>
      <c r="B424" s="3"/>
      <c r="C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4.25" customHeight="1" x14ac:dyDescent="0.2">
      <c r="A425" s="3"/>
      <c r="B425" s="3"/>
      <c r="C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4.25" customHeight="1" x14ac:dyDescent="0.2">
      <c r="A426" s="3"/>
      <c r="B426" s="3"/>
      <c r="C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4.25" customHeight="1" x14ac:dyDescent="0.2">
      <c r="A427" s="3"/>
      <c r="B427" s="3"/>
      <c r="C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4.25" customHeight="1" x14ac:dyDescent="0.2">
      <c r="A428" s="3"/>
      <c r="B428" s="3"/>
      <c r="C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4.25" customHeight="1" x14ac:dyDescent="0.2">
      <c r="A429" s="3"/>
      <c r="B429" s="3"/>
      <c r="C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4.25" customHeight="1" x14ac:dyDescent="0.2">
      <c r="A430" s="3"/>
      <c r="B430" s="3"/>
      <c r="C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4.25" customHeight="1" x14ac:dyDescent="0.2">
      <c r="A431" s="3"/>
      <c r="B431" s="3"/>
      <c r="C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14.25" customHeight="1" x14ac:dyDescent="0.2">
      <c r="A432" s="3"/>
      <c r="B432" s="3"/>
      <c r="C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14.25" customHeight="1" x14ac:dyDescent="0.2">
      <c r="A433" s="3"/>
      <c r="B433" s="3"/>
      <c r="C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14.25" customHeight="1" x14ac:dyDescent="0.2">
      <c r="A434" s="3"/>
      <c r="B434" s="3"/>
      <c r="C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14.25" customHeight="1" x14ac:dyDescent="0.2">
      <c r="A435" s="3"/>
      <c r="B435" s="3"/>
      <c r="C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4.25" customHeight="1" x14ac:dyDescent="0.2">
      <c r="A436" s="3"/>
      <c r="B436" s="3"/>
      <c r="C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4.25" customHeight="1" x14ac:dyDescent="0.2">
      <c r="A437" s="3"/>
      <c r="B437" s="3"/>
      <c r="C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4.25" customHeight="1" x14ac:dyDescent="0.2">
      <c r="A438" s="3"/>
      <c r="B438" s="3"/>
      <c r="C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4.25" customHeight="1" x14ac:dyDescent="0.2">
      <c r="A439" s="3"/>
      <c r="B439" s="3"/>
      <c r="C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4.25" customHeight="1" x14ac:dyDescent="0.2">
      <c r="A440" s="3"/>
      <c r="B440" s="3"/>
      <c r="C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4.25" customHeight="1" x14ac:dyDescent="0.2">
      <c r="A441" s="3"/>
      <c r="B441" s="3"/>
      <c r="C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4.25" customHeight="1" x14ac:dyDescent="0.2">
      <c r="A442" s="3"/>
      <c r="B442" s="3"/>
      <c r="C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4.25" customHeight="1" x14ac:dyDescent="0.2">
      <c r="A443" s="3"/>
      <c r="B443" s="3"/>
      <c r="C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4.25" customHeight="1" x14ac:dyDescent="0.2">
      <c r="A444" s="3"/>
      <c r="B444" s="3"/>
      <c r="C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4.25" customHeight="1" x14ac:dyDescent="0.2">
      <c r="A445" s="3"/>
      <c r="B445" s="3"/>
      <c r="C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4.25" customHeight="1" x14ac:dyDescent="0.2">
      <c r="A446" s="3"/>
      <c r="B446" s="3"/>
      <c r="C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4.25" customHeight="1" x14ac:dyDescent="0.2">
      <c r="A447" s="3"/>
      <c r="B447" s="3"/>
      <c r="C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4.25" customHeight="1" x14ac:dyDescent="0.2">
      <c r="A448" s="3"/>
      <c r="B448" s="3"/>
      <c r="C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4.25" customHeight="1" x14ac:dyDescent="0.2">
      <c r="A449" s="3"/>
      <c r="B449" s="3"/>
      <c r="C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4.25" customHeight="1" x14ac:dyDescent="0.2">
      <c r="A450" s="3"/>
      <c r="B450" s="3"/>
      <c r="C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4.25" customHeight="1" x14ac:dyDescent="0.2">
      <c r="A451" s="3"/>
      <c r="B451" s="3"/>
      <c r="C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4.25" customHeight="1" x14ac:dyDescent="0.2">
      <c r="A452" s="3"/>
      <c r="B452" s="3"/>
      <c r="C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4.25" customHeight="1" x14ac:dyDescent="0.2">
      <c r="A453" s="3"/>
      <c r="B453" s="3"/>
      <c r="C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4.25" customHeight="1" x14ac:dyDescent="0.2">
      <c r="A454" s="3"/>
      <c r="B454" s="3"/>
      <c r="C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4.25" customHeight="1" x14ac:dyDescent="0.2">
      <c r="A455" s="3"/>
      <c r="B455" s="3"/>
      <c r="C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4.25" customHeight="1" x14ac:dyDescent="0.2">
      <c r="A456" s="3"/>
      <c r="B456" s="3"/>
      <c r="C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4.25" customHeight="1" x14ac:dyDescent="0.2">
      <c r="A457" s="3"/>
      <c r="B457" s="3"/>
      <c r="C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4.25" customHeight="1" x14ac:dyDescent="0.2">
      <c r="A458" s="3"/>
      <c r="B458" s="3"/>
      <c r="C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4.25" customHeight="1" x14ac:dyDescent="0.2">
      <c r="A459" s="3"/>
      <c r="B459" s="3"/>
      <c r="C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4.25" customHeight="1" x14ac:dyDescent="0.2">
      <c r="A460" s="3"/>
      <c r="B460" s="3"/>
      <c r="C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4.25" customHeight="1" x14ac:dyDescent="0.2">
      <c r="A461" s="3"/>
      <c r="B461" s="3"/>
      <c r="C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4.25" customHeight="1" x14ac:dyDescent="0.2">
      <c r="A462" s="3"/>
      <c r="B462" s="3"/>
      <c r="C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4.25" customHeight="1" x14ac:dyDescent="0.2">
      <c r="A463" s="3"/>
      <c r="B463" s="3"/>
      <c r="C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4.25" customHeight="1" x14ac:dyDescent="0.2">
      <c r="A464" s="3"/>
      <c r="B464" s="3"/>
      <c r="C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4.25" customHeight="1" x14ac:dyDescent="0.2">
      <c r="A465" s="3"/>
      <c r="B465" s="3"/>
      <c r="C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4.25" customHeight="1" x14ac:dyDescent="0.2">
      <c r="A466" s="3"/>
      <c r="B466" s="3"/>
      <c r="C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4.25" customHeight="1" x14ac:dyDescent="0.2">
      <c r="A467" s="3"/>
      <c r="B467" s="3"/>
      <c r="C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4.25" customHeight="1" x14ac:dyDescent="0.2">
      <c r="A468" s="3"/>
      <c r="B468" s="3"/>
      <c r="C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4.25" customHeight="1" x14ac:dyDescent="0.2">
      <c r="A469" s="3"/>
      <c r="B469" s="3"/>
      <c r="C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4.25" customHeight="1" x14ac:dyDescent="0.2">
      <c r="A470" s="3"/>
      <c r="B470" s="3"/>
      <c r="C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4.25" customHeight="1" x14ac:dyDescent="0.2">
      <c r="A471" s="3"/>
      <c r="B471" s="3"/>
      <c r="C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4.25" customHeight="1" x14ac:dyDescent="0.2">
      <c r="A472" s="3"/>
      <c r="B472" s="3"/>
      <c r="C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4.25" customHeight="1" x14ac:dyDescent="0.2">
      <c r="A473" s="3"/>
      <c r="B473" s="3"/>
      <c r="C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4.25" customHeight="1" x14ac:dyDescent="0.2">
      <c r="A474" s="3"/>
      <c r="B474" s="3"/>
      <c r="C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4.25" customHeight="1" x14ac:dyDescent="0.2">
      <c r="A475" s="3"/>
      <c r="B475" s="3"/>
      <c r="C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4.25" customHeight="1" x14ac:dyDescent="0.2">
      <c r="A476" s="3"/>
      <c r="B476" s="3"/>
      <c r="C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4.25" customHeight="1" x14ac:dyDescent="0.2">
      <c r="A477" s="3"/>
      <c r="B477" s="3"/>
      <c r="C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4.25" customHeight="1" x14ac:dyDescent="0.2">
      <c r="A478" s="3"/>
      <c r="B478" s="3"/>
      <c r="C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4.25" customHeight="1" x14ac:dyDescent="0.2">
      <c r="A479" s="3"/>
      <c r="B479" s="3"/>
      <c r="C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4.25" customHeight="1" x14ac:dyDescent="0.2">
      <c r="A480" s="3"/>
      <c r="B480" s="3"/>
      <c r="C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4.25" customHeight="1" x14ac:dyDescent="0.2">
      <c r="A481" s="3"/>
      <c r="B481" s="3"/>
      <c r="C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4.25" customHeight="1" x14ac:dyDescent="0.2">
      <c r="A482" s="3"/>
      <c r="B482" s="3"/>
      <c r="C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4.25" customHeight="1" x14ac:dyDescent="0.2">
      <c r="A483" s="3"/>
      <c r="B483" s="3"/>
      <c r="C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4.25" customHeight="1" x14ac:dyDescent="0.2">
      <c r="A484" s="3"/>
      <c r="B484" s="3"/>
      <c r="C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4.25" customHeight="1" x14ac:dyDescent="0.2">
      <c r="A485" s="3"/>
      <c r="B485" s="3"/>
      <c r="C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4.25" customHeight="1" x14ac:dyDescent="0.2">
      <c r="A486" s="3"/>
      <c r="B486" s="3"/>
      <c r="C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4.25" customHeight="1" x14ac:dyDescent="0.2">
      <c r="A487" s="3"/>
      <c r="B487" s="3"/>
      <c r="C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4.25" customHeight="1" x14ac:dyDescent="0.2">
      <c r="A488" s="3"/>
      <c r="B488" s="3"/>
      <c r="C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4.25" customHeight="1" x14ac:dyDescent="0.2">
      <c r="A489" s="3"/>
      <c r="B489" s="3"/>
      <c r="C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4.25" customHeight="1" x14ac:dyDescent="0.2">
      <c r="A490" s="3"/>
      <c r="B490" s="3"/>
      <c r="C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4.25" customHeight="1" x14ac:dyDescent="0.2">
      <c r="A491" s="3"/>
      <c r="B491" s="3"/>
      <c r="C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4.25" customHeight="1" x14ac:dyDescent="0.2">
      <c r="A492" s="3"/>
      <c r="B492" s="3"/>
      <c r="C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4.25" customHeight="1" x14ac:dyDescent="0.2">
      <c r="A493" s="3"/>
      <c r="B493" s="3"/>
      <c r="C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4.25" customHeight="1" x14ac:dyDescent="0.2">
      <c r="A494" s="3"/>
      <c r="B494" s="3"/>
      <c r="C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4.25" customHeight="1" x14ac:dyDescent="0.2">
      <c r="A495" s="3"/>
      <c r="B495" s="3"/>
      <c r="C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4.25" customHeight="1" x14ac:dyDescent="0.2">
      <c r="A496" s="3"/>
      <c r="B496" s="3"/>
      <c r="C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4.25" customHeight="1" x14ac:dyDescent="0.2">
      <c r="A497" s="3"/>
      <c r="B497" s="3"/>
      <c r="C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4.25" customHeight="1" x14ac:dyDescent="0.2">
      <c r="A498" s="3"/>
      <c r="B498" s="3"/>
      <c r="C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4.25" customHeight="1" x14ac:dyDescent="0.2">
      <c r="A499" s="3"/>
      <c r="B499" s="3"/>
      <c r="C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4.25" customHeight="1" x14ac:dyDescent="0.2">
      <c r="A500" s="3"/>
      <c r="B500" s="3"/>
      <c r="C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4.25" customHeight="1" x14ac:dyDescent="0.2">
      <c r="A501" s="3"/>
      <c r="B501" s="3"/>
      <c r="C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4.25" customHeight="1" x14ac:dyDescent="0.2">
      <c r="A502" s="3"/>
      <c r="B502" s="3"/>
      <c r="C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4.25" customHeight="1" x14ac:dyDescent="0.2">
      <c r="A503" s="3"/>
      <c r="B503" s="3"/>
      <c r="C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4.25" customHeight="1" x14ac:dyDescent="0.2">
      <c r="A504" s="3"/>
      <c r="B504" s="3"/>
      <c r="C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4.25" customHeight="1" x14ac:dyDescent="0.2">
      <c r="A505" s="3"/>
      <c r="B505" s="3"/>
      <c r="C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4.25" customHeight="1" x14ac:dyDescent="0.2">
      <c r="A506" s="3"/>
      <c r="B506" s="3"/>
      <c r="C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4.25" customHeight="1" x14ac:dyDescent="0.2">
      <c r="A507" s="3"/>
      <c r="B507" s="3"/>
      <c r="C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4.25" customHeight="1" x14ac:dyDescent="0.2">
      <c r="A508" s="3"/>
      <c r="B508" s="3"/>
      <c r="C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4.25" customHeight="1" x14ac:dyDescent="0.2">
      <c r="A509" s="3"/>
      <c r="B509" s="3"/>
      <c r="C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4.25" customHeight="1" x14ac:dyDescent="0.2">
      <c r="A510" s="3"/>
      <c r="B510" s="3"/>
      <c r="C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4.25" customHeight="1" x14ac:dyDescent="0.2">
      <c r="A511" s="3"/>
      <c r="B511" s="3"/>
      <c r="C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4.25" customHeight="1" x14ac:dyDescent="0.2">
      <c r="A512" s="3"/>
      <c r="B512" s="3"/>
      <c r="C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4.25" customHeight="1" x14ac:dyDescent="0.2">
      <c r="A513" s="3"/>
      <c r="B513" s="3"/>
      <c r="C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4.25" customHeight="1" x14ac:dyDescent="0.2">
      <c r="A514" s="3"/>
      <c r="B514" s="3"/>
      <c r="C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4.25" customHeight="1" x14ac:dyDescent="0.2">
      <c r="A515" s="3"/>
      <c r="B515" s="3"/>
      <c r="C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4.25" customHeight="1" x14ac:dyDescent="0.2">
      <c r="A516" s="3"/>
      <c r="B516" s="3"/>
      <c r="C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4.25" customHeight="1" x14ac:dyDescent="0.2">
      <c r="A517" s="3"/>
      <c r="B517" s="3"/>
      <c r="C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4.25" customHeight="1" x14ac:dyDescent="0.2">
      <c r="A518" s="3"/>
      <c r="B518" s="3"/>
      <c r="C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4.25" customHeight="1" x14ac:dyDescent="0.2">
      <c r="A519" s="3"/>
      <c r="B519" s="3"/>
      <c r="C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4.25" customHeight="1" x14ac:dyDescent="0.2">
      <c r="A520" s="3"/>
      <c r="B520" s="3"/>
      <c r="C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4.25" customHeight="1" x14ac:dyDescent="0.2">
      <c r="A521" s="3"/>
      <c r="B521" s="3"/>
      <c r="C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4.25" customHeight="1" x14ac:dyDescent="0.2">
      <c r="A522" s="3"/>
      <c r="B522" s="3"/>
      <c r="C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4.25" customHeight="1" x14ac:dyDescent="0.2">
      <c r="A523" s="3"/>
      <c r="B523" s="3"/>
      <c r="C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4.25" customHeight="1" x14ac:dyDescent="0.2">
      <c r="A524" s="3"/>
      <c r="B524" s="3"/>
      <c r="C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4.25" customHeight="1" x14ac:dyDescent="0.2">
      <c r="A525" s="3"/>
      <c r="B525" s="3"/>
      <c r="C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4.25" customHeight="1" x14ac:dyDescent="0.2">
      <c r="A526" s="3"/>
      <c r="B526" s="3"/>
      <c r="C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4.25" customHeight="1" x14ac:dyDescent="0.2">
      <c r="A527" s="3"/>
      <c r="B527" s="3"/>
      <c r="C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4.25" customHeight="1" x14ac:dyDescent="0.2">
      <c r="A528" s="3"/>
      <c r="B528" s="3"/>
      <c r="C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4.25" customHeight="1" x14ac:dyDescent="0.2">
      <c r="A529" s="3"/>
      <c r="B529" s="3"/>
      <c r="C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4.25" customHeight="1" x14ac:dyDescent="0.2">
      <c r="A530" s="3"/>
      <c r="B530" s="3"/>
      <c r="C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4.25" customHeight="1" x14ac:dyDescent="0.2">
      <c r="A531" s="3"/>
      <c r="B531" s="3"/>
      <c r="C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4.25" customHeight="1" x14ac:dyDescent="0.2">
      <c r="A532" s="3"/>
      <c r="B532" s="3"/>
      <c r="C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4.25" customHeight="1" x14ac:dyDescent="0.2">
      <c r="A533" s="3"/>
      <c r="B533" s="3"/>
      <c r="C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4.25" customHeight="1" x14ac:dyDescent="0.2">
      <c r="A534" s="3"/>
      <c r="B534" s="3"/>
      <c r="C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4.25" customHeight="1" x14ac:dyDescent="0.2">
      <c r="A535" s="3"/>
      <c r="B535" s="3"/>
      <c r="C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4.25" customHeight="1" x14ac:dyDescent="0.2">
      <c r="A536" s="3"/>
      <c r="B536" s="3"/>
      <c r="C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4.25" customHeight="1" x14ac:dyDescent="0.2">
      <c r="A537" s="3"/>
      <c r="B537" s="3"/>
      <c r="C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4.25" customHeight="1" x14ac:dyDescent="0.2">
      <c r="A538" s="3"/>
      <c r="B538" s="3"/>
      <c r="C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4.25" customHeight="1" x14ac:dyDescent="0.2">
      <c r="A539" s="3"/>
      <c r="B539" s="3"/>
      <c r="C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4.25" customHeight="1" x14ac:dyDescent="0.2">
      <c r="A540" s="3"/>
      <c r="B540" s="3"/>
      <c r="C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4.25" customHeight="1" x14ac:dyDescent="0.2">
      <c r="A541" s="3"/>
      <c r="B541" s="3"/>
      <c r="C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4.25" customHeight="1" x14ac:dyDescent="0.2">
      <c r="A542" s="3"/>
      <c r="B542" s="3"/>
      <c r="C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4.25" customHeight="1" x14ac:dyDescent="0.2">
      <c r="A543" s="3"/>
      <c r="B543" s="3"/>
      <c r="C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4.25" customHeight="1" x14ac:dyDescent="0.2">
      <c r="A544" s="3"/>
      <c r="B544" s="3"/>
      <c r="C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4.25" customHeight="1" x14ac:dyDescent="0.2">
      <c r="A545" s="3"/>
      <c r="B545" s="3"/>
      <c r="C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4.25" customHeight="1" x14ac:dyDescent="0.2">
      <c r="A546" s="3"/>
      <c r="B546" s="3"/>
      <c r="C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4.25" customHeight="1" x14ac:dyDescent="0.2">
      <c r="A547" s="3"/>
      <c r="B547" s="3"/>
      <c r="C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4.25" customHeight="1" x14ac:dyDescent="0.2">
      <c r="A548" s="3"/>
      <c r="B548" s="3"/>
      <c r="C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4.25" customHeight="1" x14ac:dyDescent="0.2">
      <c r="A549" s="3"/>
      <c r="B549" s="3"/>
      <c r="C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4.25" customHeight="1" x14ac:dyDescent="0.2">
      <c r="A550" s="3"/>
      <c r="B550" s="3"/>
      <c r="C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4.25" customHeight="1" x14ac:dyDescent="0.2">
      <c r="A551" s="3"/>
      <c r="B551" s="3"/>
      <c r="C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4.25" customHeight="1" x14ac:dyDescent="0.2">
      <c r="A552" s="3"/>
      <c r="B552" s="3"/>
      <c r="C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4.25" customHeight="1" x14ac:dyDescent="0.2">
      <c r="A553" s="3"/>
      <c r="B553" s="3"/>
      <c r="C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4.25" customHeight="1" x14ac:dyDescent="0.2">
      <c r="A554" s="3"/>
      <c r="B554" s="3"/>
      <c r="C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4.25" customHeight="1" x14ac:dyDescent="0.2">
      <c r="A555" s="3"/>
      <c r="B555" s="3"/>
      <c r="C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4.25" customHeight="1" x14ac:dyDescent="0.2">
      <c r="A556" s="3"/>
      <c r="B556" s="3"/>
      <c r="C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4.25" customHeight="1" x14ac:dyDescent="0.2">
      <c r="A557" s="3"/>
      <c r="B557" s="3"/>
      <c r="C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4.25" customHeight="1" x14ac:dyDescent="0.2">
      <c r="A558" s="3"/>
      <c r="B558" s="3"/>
      <c r="C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4.25" customHeight="1" x14ac:dyDescent="0.2">
      <c r="A559" s="3"/>
      <c r="B559" s="3"/>
      <c r="C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4.25" customHeight="1" x14ac:dyDescent="0.2">
      <c r="A560" s="3"/>
      <c r="B560" s="3"/>
      <c r="C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4.25" customHeight="1" x14ac:dyDescent="0.2">
      <c r="A561" s="3"/>
      <c r="B561" s="3"/>
      <c r="C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4.25" customHeight="1" x14ac:dyDescent="0.2">
      <c r="A562" s="3"/>
      <c r="B562" s="3"/>
      <c r="C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4.25" customHeight="1" x14ac:dyDescent="0.2">
      <c r="A563" s="3"/>
      <c r="B563" s="3"/>
      <c r="C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4.25" customHeight="1" x14ac:dyDescent="0.2">
      <c r="A564" s="3"/>
      <c r="B564" s="3"/>
      <c r="C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4.25" customHeight="1" x14ac:dyDescent="0.2">
      <c r="A565" s="3"/>
      <c r="B565" s="3"/>
      <c r="C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4.25" customHeight="1" x14ac:dyDescent="0.2">
      <c r="A566" s="3"/>
      <c r="B566" s="3"/>
      <c r="C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4.25" customHeight="1" x14ac:dyDescent="0.2">
      <c r="A567" s="3"/>
      <c r="B567" s="3"/>
      <c r="C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4.25" customHeight="1" x14ac:dyDescent="0.2">
      <c r="A568" s="3"/>
      <c r="B568" s="3"/>
      <c r="C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4.25" customHeight="1" x14ac:dyDescent="0.2">
      <c r="A569" s="3"/>
      <c r="B569" s="3"/>
      <c r="C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4.25" customHeight="1" x14ac:dyDescent="0.2">
      <c r="A570" s="3"/>
      <c r="B570" s="3"/>
      <c r="C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4.25" customHeight="1" x14ac:dyDescent="0.2">
      <c r="A571" s="3"/>
      <c r="B571" s="3"/>
      <c r="C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4.25" customHeight="1" x14ac:dyDescent="0.2">
      <c r="A572" s="3"/>
      <c r="B572" s="3"/>
      <c r="C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4.25" customHeight="1" x14ac:dyDescent="0.2">
      <c r="A573" s="3"/>
      <c r="B573" s="3"/>
      <c r="C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4.25" customHeight="1" x14ac:dyDescent="0.2">
      <c r="A574" s="3"/>
      <c r="B574" s="3"/>
      <c r="C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4.25" customHeight="1" x14ac:dyDescent="0.2">
      <c r="A575" s="3"/>
      <c r="B575" s="3"/>
      <c r="C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4.25" customHeight="1" x14ac:dyDescent="0.2">
      <c r="A576" s="3"/>
      <c r="B576" s="3"/>
      <c r="C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4.25" customHeight="1" x14ac:dyDescent="0.2">
      <c r="A577" s="3"/>
      <c r="B577" s="3"/>
      <c r="C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4.25" customHeight="1" x14ac:dyDescent="0.2">
      <c r="A578" s="3"/>
      <c r="B578" s="3"/>
      <c r="C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4.25" customHeight="1" x14ac:dyDescent="0.2">
      <c r="A579" s="3"/>
      <c r="B579" s="3"/>
      <c r="C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4.25" customHeight="1" x14ac:dyDescent="0.2">
      <c r="A580" s="3"/>
      <c r="B580" s="3"/>
      <c r="C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4.25" customHeight="1" x14ac:dyDescent="0.2">
      <c r="A581" s="3"/>
      <c r="B581" s="3"/>
      <c r="C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4.25" customHeight="1" x14ac:dyDescent="0.2">
      <c r="A582" s="3"/>
      <c r="B582" s="3"/>
      <c r="C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4.25" customHeight="1" x14ac:dyDescent="0.2">
      <c r="A583" s="3"/>
      <c r="B583" s="3"/>
      <c r="C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4.25" customHeight="1" x14ac:dyDescent="0.2">
      <c r="A584" s="3"/>
      <c r="B584" s="3"/>
      <c r="C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4.25" customHeight="1" x14ac:dyDescent="0.2">
      <c r="A585" s="3"/>
      <c r="B585" s="3"/>
      <c r="C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4.25" customHeight="1" x14ac:dyDescent="0.2">
      <c r="A586" s="3"/>
      <c r="B586" s="3"/>
      <c r="C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4.25" customHeight="1" x14ac:dyDescent="0.2">
      <c r="A587" s="3"/>
      <c r="B587" s="3"/>
      <c r="C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4.25" customHeight="1" x14ac:dyDescent="0.2">
      <c r="A588" s="3"/>
      <c r="B588" s="3"/>
      <c r="C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4.25" customHeight="1" x14ac:dyDescent="0.2">
      <c r="A589" s="3"/>
      <c r="B589" s="3"/>
      <c r="C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4.25" customHeight="1" x14ac:dyDescent="0.2">
      <c r="A590" s="3"/>
      <c r="B590" s="3"/>
      <c r="C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4.25" customHeight="1" x14ac:dyDescent="0.2">
      <c r="A591" s="3"/>
      <c r="B591" s="3"/>
      <c r="C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4.25" customHeight="1" x14ac:dyDescent="0.2">
      <c r="A592" s="3"/>
      <c r="B592" s="3"/>
      <c r="C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4.25" customHeight="1" x14ac:dyDescent="0.2">
      <c r="A593" s="3"/>
      <c r="B593" s="3"/>
      <c r="C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4.25" customHeight="1" x14ac:dyDescent="0.2">
      <c r="A594" s="3"/>
      <c r="B594" s="3"/>
      <c r="C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4.25" customHeight="1" x14ac:dyDescent="0.2">
      <c r="A595" s="3"/>
      <c r="B595" s="3"/>
      <c r="C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4.25" customHeight="1" x14ac:dyDescent="0.2">
      <c r="A596" s="3"/>
      <c r="B596" s="3"/>
      <c r="C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4.25" customHeight="1" x14ac:dyDescent="0.2">
      <c r="A597" s="3"/>
      <c r="B597" s="3"/>
      <c r="C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4.25" customHeight="1" x14ac:dyDescent="0.2">
      <c r="A598" s="3"/>
      <c r="B598" s="3"/>
      <c r="C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4.25" customHeight="1" x14ac:dyDescent="0.2">
      <c r="A599" s="3"/>
      <c r="B599" s="3"/>
      <c r="C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4.25" customHeight="1" x14ac:dyDescent="0.2">
      <c r="A600" s="3"/>
      <c r="B600" s="3"/>
      <c r="C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4.25" customHeight="1" x14ac:dyDescent="0.2">
      <c r="A601" s="3"/>
      <c r="B601" s="3"/>
      <c r="C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4.25" customHeight="1" x14ac:dyDescent="0.2">
      <c r="A602" s="3"/>
      <c r="B602" s="3"/>
      <c r="C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4.25" customHeight="1" x14ac:dyDescent="0.2">
      <c r="A603" s="3"/>
      <c r="B603" s="3"/>
      <c r="C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4.25" customHeight="1" x14ac:dyDescent="0.2">
      <c r="A604" s="3"/>
      <c r="B604" s="3"/>
      <c r="C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4.25" customHeight="1" x14ac:dyDescent="0.2">
      <c r="A605" s="3"/>
      <c r="B605" s="3"/>
      <c r="C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4.25" customHeight="1" x14ac:dyDescent="0.2">
      <c r="A606" s="3"/>
      <c r="B606" s="3"/>
      <c r="C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4.25" customHeight="1" x14ac:dyDescent="0.2">
      <c r="A607" s="3"/>
      <c r="B607" s="3"/>
      <c r="C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4.25" customHeight="1" x14ac:dyDescent="0.2">
      <c r="A608" s="3"/>
      <c r="B608" s="3"/>
      <c r="C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4.25" customHeight="1" x14ac:dyDescent="0.2">
      <c r="A609" s="3"/>
      <c r="B609" s="3"/>
      <c r="C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4.25" customHeight="1" x14ac:dyDescent="0.2">
      <c r="A610" s="3"/>
      <c r="B610" s="3"/>
      <c r="C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4.25" customHeight="1" x14ac:dyDescent="0.2">
      <c r="A611" s="3"/>
      <c r="B611" s="3"/>
      <c r="C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4.25" customHeight="1" x14ac:dyDescent="0.2">
      <c r="A612" s="3"/>
      <c r="B612" s="3"/>
      <c r="C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4.25" customHeight="1" x14ac:dyDescent="0.2">
      <c r="A613" s="3"/>
      <c r="B613" s="3"/>
      <c r="C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4.25" customHeight="1" x14ac:dyDescent="0.2">
      <c r="A614" s="3"/>
      <c r="B614" s="3"/>
      <c r="C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4.25" customHeight="1" x14ac:dyDescent="0.2">
      <c r="A615" s="3"/>
      <c r="B615" s="3"/>
      <c r="C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4.25" customHeight="1" x14ac:dyDescent="0.2">
      <c r="A616" s="3"/>
      <c r="B616" s="3"/>
      <c r="C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4.25" customHeight="1" x14ac:dyDescent="0.2">
      <c r="A617" s="3"/>
      <c r="B617" s="3"/>
      <c r="C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4.25" customHeight="1" x14ac:dyDescent="0.2">
      <c r="A618" s="3"/>
      <c r="B618" s="3"/>
      <c r="C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4.25" customHeight="1" x14ac:dyDescent="0.2">
      <c r="A619" s="3"/>
      <c r="B619" s="3"/>
      <c r="C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4.25" customHeight="1" x14ac:dyDescent="0.2">
      <c r="A620" s="3"/>
      <c r="B620" s="3"/>
      <c r="C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4.25" customHeight="1" x14ac:dyDescent="0.2">
      <c r="A621" s="3"/>
      <c r="B621" s="3"/>
      <c r="C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4.25" customHeight="1" x14ac:dyDescent="0.2">
      <c r="A622" s="3"/>
      <c r="B622" s="3"/>
      <c r="C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4.25" customHeight="1" x14ac:dyDescent="0.2">
      <c r="A623" s="3"/>
      <c r="B623" s="3"/>
      <c r="C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4.25" customHeight="1" x14ac:dyDescent="0.2">
      <c r="A624" s="3"/>
      <c r="B624" s="3"/>
      <c r="C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4.25" customHeight="1" x14ac:dyDescent="0.2">
      <c r="A625" s="3"/>
      <c r="B625" s="3"/>
      <c r="C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4.25" customHeight="1" x14ac:dyDescent="0.2">
      <c r="A626" s="3"/>
      <c r="B626" s="3"/>
      <c r="C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4.25" customHeight="1" x14ac:dyDescent="0.2">
      <c r="A627" s="3"/>
      <c r="B627" s="3"/>
      <c r="C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4.25" customHeight="1" x14ac:dyDescent="0.2">
      <c r="A628" s="3"/>
      <c r="B628" s="3"/>
      <c r="C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4.25" customHeight="1" x14ac:dyDescent="0.2">
      <c r="A629" s="3"/>
      <c r="B629" s="3"/>
      <c r="C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4.25" customHeight="1" x14ac:dyDescent="0.2">
      <c r="A630" s="3"/>
      <c r="B630" s="3"/>
      <c r="C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4.25" customHeight="1" x14ac:dyDescent="0.2">
      <c r="A631" s="3"/>
      <c r="B631" s="3"/>
      <c r="C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4.25" customHeight="1" x14ac:dyDescent="0.2">
      <c r="A632" s="3"/>
      <c r="B632" s="3"/>
      <c r="C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4.25" customHeight="1" x14ac:dyDescent="0.2">
      <c r="A633" s="3"/>
      <c r="B633" s="3"/>
      <c r="C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4.25" customHeight="1" x14ac:dyDescent="0.2">
      <c r="A634" s="3"/>
      <c r="B634" s="3"/>
      <c r="C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4.25" customHeight="1" x14ac:dyDescent="0.2">
      <c r="A635" s="3"/>
      <c r="B635" s="3"/>
      <c r="C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4.25" customHeight="1" x14ac:dyDescent="0.2">
      <c r="A636" s="3"/>
      <c r="B636" s="3"/>
      <c r="C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4.25" customHeight="1" x14ac:dyDescent="0.2">
      <c r="A637" s="3"/>
      <c r="B637" s="3"/>
      <c r="C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4.25" customHeight="1" x14ac:dyDescent="0.2">
      <c r="A638" s="3"/>
      <c r="B638" s="3"/>
      <c r="C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4.25" customHeight="1" x14ac:dyDescent="0.2">
      <c r="A639" s="3"/>
      <c r="B639" s="3"/>
      <c r="C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4.25" customHeight="1" x14ac:dyDescent="0.2">
      <c r="A640" s="3"/>
      <c r="B640" s="3"/>
      <c r="C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4.25" customHeight="1" x14ac:dyDescent="0.2">
      <c r="A641" s="3"/>
      <c r="B641" s="3"/>
      <c r="C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4.25" customHeight="1" x14ac:dyDescent="0.2">
      <c r="A642" s="3"/>
      <c r="B642" s="3"/>
      <c r="C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4.25" customHeight="1" x14ac:dyDescent="0.2">
      <c r="A643" s="3"/>
      <c r="B643" s="3"/>
      <c r="C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4.25" customHeight="1" x14ac:dyDescent="0.2">
      <c r="A644" s="3"/>
      <c r="B644" s="3"/>
      <c r="C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4.25" customHeight="1" x14ac:dyDescent="0.2">
      <c r="A645" s="3"/>
      <c r="B645" s="3"/>
      <c r="C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4.25" customHeight="1" x14ac:dyDescent="0.2">
      <c r="A646" s="3"/>
      <c r="B646" s="3"/>
      <c r="C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4.25" customHeight="1" x14ac:dyDescent="0.2">
      <c r="A647" s="3"/>
      <c r="B647" s="3"/>
      <c r="C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4.25" customHeight="1" x14ac:dyDescent="0.2">
      <c r="A648" s="3"/>
      <c r="B648" s="3"/>
      <c r="C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4.25" customHeight="1" x14ac:dyDescent="0.2">
      <c r="A649" s="3"/>
      <c r="B649" s="3"/>
      <c r="C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4.25" customHeight="1" x14ac:dyDescent="0.2">
      <c r="A650" s="3"/>
      <c r="B650" s="3"/>
      <c r="C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4.25" customHeight="1" x14ac:dyDescent="0.2">
      <c r="A651" s="3"/>
      <c r="B651" s="3"/>
      <c r="C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4.25" customHeight="1" x14ac:dyDescent="0.2">
      <c r="A652" s="3"/>
      <c r="B652" s="3"/>
      <c r="C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4.25" customHeight="1" x14ac:dyDescent="0.2">
      <c r="A653" s="3"/>
      <c r="B653" s="3"/>
      <c r="C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4.25" customHeight="1" x14ac:dyDescent="0.2">
      <c r="A654" s="3"/>
      <c r="B654" s="3"/>
      <c r="C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4.25" customHeight="1" x14ac:dyDescent="0.2">
      <c r="A655" s="3"/>
      <c r="B655" s="3"/>
      <c r="C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4.25" customHeight="1" x14ac:dyDescent="0.2">
      <c r="A656" s="3"/>
      <c r="B656" s="3"/>
      <c r="C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4.25" customHeight="1" x14ac:dyDescent="0.2">
      <c r="A657" s="3"/>
      <c r="B657" s="3"/>
      <c r="C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4.25" customHeight="1" x14ac:dyDescent="0.2">
      <c r="A658" s="3"/>
      <c r="B658" s="3"/>
      <c r="C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4.25" customHeight="1" x14ac:dyDescent="0.2">
      <c r="A659" s="3"/>
      <c r="B659" s="3"/>
      <c r="C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4.25" customHeight="1" x14ac:dyDescent="0.2">
      <c r="A660" s="3"/>
      <c r="B660" s="3"/>
      <c r="C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4.25" customHeight="1" x14ac:dyDescent="0.2">
      <c r="A661" s="3"/>
      <c r="B661" s="3"/>
      <c r="C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4.25" customHeight="1" x14ac:dyDescent="0.2">
      <c r="A662" s="3"/>
      <c r="B662" s="3"/>
      <c r="C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4.25" customHeight="1" x14ac:dyDescent="0.2">
      <c r="A663" s="3"/>
      <c r="B663" s="3"/>
      <c r="C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4.25" customHeight="1" x14ac:dyDescent="0.2">
      <c r="A664" s="3"/>
      <c r="B664" s="3"/>
      <c r="C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4.25" customHeight="1" x14ac:dyDescent="0.2">
      <c r="A665" s="3"/>
      <c r="B665" s="3"/>
      <c r="C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4.25" customHeight="1" x14ac:dyDescent="0.2">
      <c r="A666" s="3"/>
      <c r="B666" s="3"/>
      <c r="C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4.25" customHeight="1" x14ac:dyDescent="0.2">
      <c r="A667" s="3"/>
      <c r="B667" s="3"/>
      <c r="C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4.25" customHeight="1" x14ac:dyDescent="0.2">
      <c r="A668" s="3"/>
      <c r="B668" s="3"/>
      <c r="C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4.25" customHeight="1" x14ac:dyDescent="0.2">
      <c r="A669" s="3"/>
      <c r="B669" s="3"/>
      <c r="C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4.25" customHeight="1" x14ac:dyDescent="0.2">
      <c r="A670" s="3"/>
      <c r="B670" s="3"/>
      <c r="C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4.25" customHeight="1" x14ac:dyDescent="0.2">
      <c r="A671" s="3"/>
      <c r="B671" s="3"/>
      <c r="C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4.25" customHeight="1" x14ac:dyDescent="0.2">
      <c r="A672" s="3"/>
      <c r="B672" s="3"/>
      <c r="C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4.25" customHeight="1" x14ac:dyDescent="0.2">
      <c r="A673" s="3"/>
      <c r="B673" s="3"/>
      <c r="C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4.25" customHeight="1" x14ac:dyDescent="0.2">
      <c r="A674" s="3"/>
      <c r="B674" s="3"/>
      <c r="C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4.25" customHeight="1" x14ac:dyDescent="0.2">
      <c r="A675" s="3"/>
      <c r="B675" s="3"/>
      <c r="C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4.25" customHeight="1" x14ac:dyDescent="0.2">
      <c r="A676" s="3"/>
      <c r="B676" s="3"/>
      <c r="C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4.25" customHeight="1" x14ac:dyDescent="0.2">
      <c r="A677" s="3"/>
      <c r="B677" s="3"/>
      <c r="C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4.25" customHeight="1" x14ac:dyDescent="0.2">
      <c r="A678" s="3"/>
      <c r="B678" s="3"/>
      <c r="C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4.25" customHeight="1" x14ac:dyDescent="0.2">
      <c r="A679" s="3"/>
      <c r="B679" s="3"/>
      <c r="C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4.25" customHeight="1" x14ac:dyDescent="0.2">
      <c r="A680" s="3"/>
      <c r="B680" s="3"/>
      <c r="C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4.25" customHeight="1" x14ac:dyDescent="0.2">
      <c r="A681" s="3"/>
      <c r="B681" s="3"/>
      <c r="C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4.25" customHeight="1" x14ac:dyDescent="0.2">
      <c r="A682" s="3"/>
      <c r="B682" s="3"/>
      <c r="C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4.25" customHeight="1" x14ac:dyDescent="0.2">
      <c r="A683" s="3"/>
      <c r="B683" s="3"/>
      <c r="C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4.25" customHeight="1" x14ac:dyDescent="0.2">
      <c r="A684" s="3"/>
      <c r="B684" s="3"/>
      <c r="C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4.25" customHeight="1" x14ac:dyDescent="0.2">
      <c r="A685" s="3"/>
      <c r="B685" s="3"/>
      <c r="C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4.25" customHeight="1" x14ac:dyDescent="0.2">
      <c r="A686" s="3"/>
      <c r="B686" s="3"/>
      <c r="C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4.25" customHeight="1" x14ac:dyDescent="0.2">
      <c r="A687" s="3"/>
      <c r="B687" s="3"/>
      <c r="C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4.25" customHeight="1" x14ac:dyDescent="0.2">
      <c r="A688" s="3"/>
      <c r="B688" s="3"/>
      <c r="C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4.25" customHeight="1" x14ac:dyDescent="0.2">
      <c r="A689" s="3"/>
      <c r="B689" s="3"/>
      <c r="C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4.25" customHeight="1" x14ac:dyDescent="0.2">
      <c r="A690" s="3"/>
      <c r="B690" s="3"/>
      <c r="C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4.25" customHeight="1" x14ac:dyDescent="0.2">
      <c r="A691" s="3"/>
      <c r="B691" s="3"/>
      <c r="C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4.25" customHeight="1" x14ac:dyDescent="0.2">
      <c r="A692" s="3"/>
      <c r="B692" s="3"/>
      <c r="C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4.25" customHeight="1" x14ac:dyDescent="0.2">
      <c r="A693" s="3"/>
      <c r="B693" s="3"/>
      <c r="C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4.25" customHeight="1" x14ac:dyDescent="0.2">
      <c r="A694" s="3"/>
      <c r="B694" s="3"/>
      <c r="C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4.25" customHeight="1" x14ac:dyDescent="0.2">
      <c r="A695" s="3"/>
      <c r="B695" s="3"/>
      <c r="C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4.25" customHeight="1" x14ac:dyDescent="0.2">
      <c r="A696" s="3"/>
      <c r="B696" s="3"/>
      <c r="C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4.25" customHeight="1" x14ac:dyDescent="0.2">
      <c r="A697" s="3"/>
      <c r="B697" s="3"/>
      <c r="C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4.25" customHeight="1" x14ac:dyDescent="0.2">
      <c r="A698" s="3"/>
      <c r="B698" s="3"/>
      <c r="C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4.25" customHeight="1" x14ac:dyDescent="0.2">
      <c r="A699" s="3"/>
      <c r="B699" s="3"/>
      <c r="C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4.25" customHeight="1" x14ac:dyDescent="0.2">
      <c r="A700" s="3"/>
      <c r="B700" s="3"/>
      <c r="C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4.25" customHeight="1" x14ac:dyDescent="0.2">
      <c r="A701" s="3"/>
      <c r="B701" s="3"/>
      <c r="C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4.25" customHeight="1" x14ac:dyDescent="0.2">
      <c r="A702" s="3"/>
      <c r="B702" s="3"/>
      <c r="C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4.25" customHeight="1" x14ac:dyDescent="0.2">
      <c r="A703" s="3"/>
      <c r="B703" s="3"/>
      <c r="C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4.25" customHeight="1" x14ac:dyDescent="0.2">
      <c r="A704" s="3"/>
      <c r="B704" s="3"/>
      <c r="C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4.25" customHeight="1" x14ac:dyDescent="0.2">
      <c r="A705" s="3"/>
      <c r="B705" s="3"/>
      <c r="C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4.25" customHeight="1" x14ac:dyDescent="0.2">
      <c r="A706" s="3"/>
      <c r="B706" s="3"/>
      <c r="C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4.25" customHeight="1" x14ac:dyDescent="0.2">
      <c r="A707" s="3"/>
      <c r="B707" s="3"/>
      <c r="C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4.25" customHeight="1" x14ac:dyDescent="0.2">
      <c r="A708" s="3"/>
      <c r="B708" s="3"/>
      <c r="C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4.25" customHeight="1" x14ac:dyDescent="0.2">
      <c r="A709" s="3"/>
      <c r="B709" s="3"/>
      <c r="C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4.25" customHeight="1" x14ac:dyDescent="0.2">
      <c r="A710" s="3"/>
      <c r="B710" s="3"/>
      <c r="C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4.25" customHeight="1" x14ac:dyDescent="0.2">
      <c r="A711" s="3"/>
      <c r="B711" s="3"/>
      <c r="C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4.25" customHeight="1" x14ac:dyDescent="0.2">
      <c r="A712" s="3"/>
      <c r="B712" s="3"/>
      <c r="C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4.25" customHeight="1" x14ac:dyDescent="0.2">
      <c r="A713" s="3"/>
      <c r="B713" s="3"/>
      <c r="C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4.25" customHeight="1" x14ac:dyDescent="0.2">
      <c r="A714" s="3"/>
      <c r="B714" s="3"/>
      <c r="C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4.25" customHeight="1" x14ac:dyDescent="0.2">
      <c r="A715" s="3"/>
      <c r="B715" s="3"/>
      <c r="C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4.25" customHeight="1" x14ac:dyDescent="0.2">
      <c r="A716" s="3"/>
      <c r="B716" s="3"/>
      <c r="C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4.25" customHeight="1" x14ac:dyDescent="0.2">
      <c r="A717" s="3"/>
      <c r="B717" s="3"/>
      <c r="C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4.25" customHeight="1" x14ac:dyDescent="0.2">
      <c r="A718" s="3"/>
      <c r="B718" s="3"/>
      <c r="C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4.25" customHeight="1" x14ac:dyDescent="0.2">
      <c r="A719" s="3"/>
      <c r="B719" s="3"/>
      <c r="C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4.25" customHeight="1" x14ac:dyDescent="0.2">
      <c r="A720" s="3"/>
      <c r="B720" s="3"/>
      <c r="C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4.25" customHeight="1" x14ac:dyDescent="0.2">
      <c r="A721" s="3"/>
      <c r="B721" s="3"/>
      <c r="C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4.25" customHeight="1" x14ac:dyDescent="0.2">
      <c r="A722" s="3"/>
      <c r="B722" s="3"/>
      <c r="C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4.25" customHeight="1" x14ac:dyDescent="0.2">
      <c r="A723" s="3"/>
      <c r="B723" s="3"/>
      <c r="C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4.25" customHeight="1" x14ac:dyDescent="0.2">
      <c r="A724" s="3"/>
      <c r="B724" s="3"/>
      <c r="C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4.25" customHeight="1" x14ac:dyDescent="0.2">
      <c r="A725" s="3"/>
      <c r="B725" s="3"/>
      <c r="C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4.25" customHeight="1" x14ac:dyDescent="0.2">
      <c r="A726" s="3"/>
      <c r="B726" s="3"/>
      <c r="C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4.25" customHeight="1" x14ac:dyDescent="0.2">
      <c r="A727" s="3"/>
      <c r="B727" s="3"/>
      <c r="C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4.25" customHeight="1" x14ac:dyDescent="0.2">
      <c r="A728" s="3"/>
      <c r="B728" s="3"/>
      <c r="C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4.25" customHeight="1" x14ac:dyDescent="0.2">
      <c r="A729" s="3"/>
      <c r="B729" s="3"/>
      <c r="C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4.25" customHeight="1" x14ac:dyDescent="0.2">
      <c r="A730" s="3"/>
      <c r="B730" s="3"/>
      <c r="C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4.25" customHeight="1" x14ac:dyDescent="0.2">
      <c r="A731" s="3"/>
      <c r="B731" s="3"/>
      <c r="C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4.25" customHeight="1" x14ac:dyDescent="0.2">
      <c r="A732" s="3"/>
      <c r="B732" s="3"/>
      <c r="C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4.25" customHeight="1" x14ac:dyDescent="0.2">
      <c r="A733" s="3"/>
      <c r="B733" s="3"/>
      <c r="C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4.25" customHeight="1" x14ac:dyDescent="0.2">
      <c r="A734" s="3"/>
      <c r="B734" s="3"/>
      <c r="C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4.25" customHeight="1" x14ac:dyDescent="0.2">
      <c r="A735" s="3"/>
      <c r="B735" s="3"/>
      <c r="C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4.25" customHeight="1" x14ac:dyDescent="0.2">
      <c r="A736" s="3"/>
      <c r="B736" s="3"/>
      <c r="C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4.25" customHeight="1" x14ac:dyDescent="0.2">
      <c r="A737" s="3"/>
      <c r="B737" s="3"/>
      <c r="C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4.25" customHeight="1" x14ac:dyDescent="0.2">
      <c r="A738" s="3"/>
      <c r="B738" s="3"/>
      <c r="C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4.25" customHeight="1" x14ac:dyDescent="0.2">
      <c r="A739" s="3"/>
      <c r="B739" s="3"/>
      <c r="C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4.25" customHeight="1" x14ac:dyDescent="0.2">
      <c r="A740" s="3"/>
      <c r="B740" s="3"/>
      <c r="C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4.25" customHeight="1" x14ac:dyDescent="0.2">
      <c r="A741" s="3"/>
      <c r="B741" s="3"/>
      <c r="C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4.25" customHeight="1" x14ac:dyDescent="0.2">
      <c r="A742" s="3"/>
      <c r="B742" s="3"/>
      <c r="C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4.25" customHeight="1" x14ac:dyDescent="0.2">
      <c r="A743" s="3"/>
      <c r="B743" s="3"/>
      <c r="C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4.25" customHeight="1" x14ac:dyDescent="0.2">
      <c r="A744" s="3"/>
      <c r="B744" s="3"/>
      <c r="C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4.25" customHeight="1" x14ac:dyDescent="0.2">
      <c r="A745" s="3"/>
      <c r="B745" s="3"/>
      <c r="C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4.25" customHeight="1" x14ac:dyDescent="0.2">
      <c r="A746" s="3"/>
      <c r="B746" s="3"/>
      <c r="C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4.25" customHeight="1" x14ac:dyDescent="0.2">
      <c r="A747" s="3"/>
      <c r="B747" s="3"/>
      <c r="C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4.25" customHeight="1" x14ac:dyDescent="0.2">
      <c r="A748" s="3"/>
      <c r="B748" s="3"/>
      <c r="C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4.25" customHeight="1" x14ac:dyDescent="0.2">
      <c r="A749" s="3"/>
      <c r="B749" s="3"/>
      <c r="C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4.25" customHeight="1" x14ac:dyDescent="0.2">
      <c r="A750" s="3"/>
      <c r="B750" s="3"/>
      <c r="C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4.25" customHeight="1" x14ac:dyDescent="0.2">
      <c r="A751" s="3"/>
      <c r="B751" s="3"/>
      <c r="C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4.25" customHeight="1" x14ac:dyDescent="0.2">
      <c r="A752" s="3"/>
      <c r="B752" s="3"/>
      <c r="C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4.25" customHeight="1" x14ac:dyDescent="0.2">
      <c r="A753" s="3"/>
      <c r="B753" s="3"/>
      <c r="C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4.25" customHeight="1" x14ac:dyDescent="0.2">
      <c r="A754" s="3"/>
      <c r="B754" s="3"/>
      <c r="C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4.25" customHeight="1" x14ac:dyDescent="0.2">
      <c r="A755" s="3"/>
      <c r="B755" s="3"/>
      <c r="C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4.25" customHeight="1" x14ac:dyDescent="0.2">
      <c r="A756" s="3"/>
      <c r="B756" s="3"/>
      <c r="C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4.25" customHeight="1" x14ac:dyDescent="0.2">
      <c r="A757" s="3"/>
      <c r="B757" s="3"/>
      <c r="C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4.25" customHeight="1" x14ac:dyDescent="0.2">
      <c r="A758" s="3"/>
      <c r="B758" s="3"/>
      <c r="C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4.25" customHeight="1" x14ac:dyDescent="0.2">
      <c r="A759" s="3"/>
      <c r="B759" s="3"/>
      <c r="C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4.25" customHeight="1" x14ac:dyDescent="0.2">
      <c r="A760" s="3"/>
      <c r="B760" s="3"/>
      <c r="C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4.25" customHeight="1" x14ac:dyDescent="0.2">
      <c r="A761" s="3"/>
      <c r="B761" s="3"/>
      <c r="C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4.25" customHeight="1" x14ac:dyDescent="0.2">
      <c r="A762" s="3"/>
      <c r="B762" s="3"/>
      <c r="C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4.25" customHeight="1" x14ac:dyDescent="0.2">
      <c r="A763" s="3"/>
      <c r="B763" s="3"/>
      <c r="C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4.25" customHeight="1" x14ac:dyDescent="0.2">
      <c r="A764" s="3"/>
      <c r="B764" s="3"/>
      <c r="C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4.25" customHeight="1" x14ac:dyDescent="0.2">
      <c r="A765" s="3"/>
      <c r="B765" s="3"/>
      <c r="C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4.25" customHeight="1" x14ac:dyDescent="0.2">
      <c r="A766" s="3"/>
      <c r="B766" s="3"/>
      <c r="C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4.25" customHeight="1" x14ac:dyDescent="0.2">
      <c r="A767" s="3"/>
      <c r="B767" s="3"/>
      <c r="C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4.25" customHeight="1" x14ac:dyDescent="0.2">
      <c r="A768" s="3"/>
      <c r="B768" s="3"/>
      <c r="C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4.25" customHeight="1" x14ac:dyDescent="0.2">
      <c r="A769" s="3"/>
      <c r="B769" s="3"/>
      <c r="C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4.25" customHeight="1" x14ac:dyDescent="0.2">
      <c r="A770" s="3"/>
      <c r="B770" s="3"/>
      <c r="C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4.25" customHeight="1" x14ac:dyDescent="0.2">
      <c r="A771" s="3"/>
      <c r="B771" s="3"/>
      <c r="C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4.25" customHeight="1" x14ac:dyDescent="0.2">
      <c r="A772" s="3"/>
      <c r="B772" s="3"/>
      <c r="C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4.25" customHeight="1" x14ac:dyDescent="0.2">
      <c r="A773" s="3"/>
      <c r="B773" s="3"/>
      <c r="C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4.25" customHeight="1" x14ac:dyDescent="0.2">
      <c r="A774" s="3"/>
      <c r="B774" s="3"/>
      <c r="C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4.25" customHeight="1" x14ac:dyDescent="0.2">
      <c r="A775" s="3"/>
      <c r="B775" s="3"/>
      <c r="C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4.25" customHeight="1" x14ac:dyDescent="0.2">
      <c r="A776" s="3"/>
      <c r="B776" s="3"/>
      <c r="C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4.25" customHeight="1" x14ac:dyDescent="0.2">
      <c r="A777" s="3"/>
      <c r="B777" s="3"/>
      <c r="C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4.25" customHeight="1" x14ac:dyDescent="0.2">
      <c r="A778" s="3"/>
      <c r="B778" s="3"/>
      <c r="C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4.25" customHeight="1" x14ac:dyDescent="0.2">
      <c r="A779" s="3"/>
      <c r="B779" s="3"/>
      <c r="C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4.25" customHeight="1" x14ac:dyDescent="0.2">
      <c r="A780" s="3"/>
      <c r="B780" s="3"/>
      <c r="C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4.25" customHeight="1" x14ac:dyDescent="0.2">
      <c r="A781" s="3"/>
      <c r="B781" s="3"/>
      <c r="C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4.25" customHeight="1" x14ac:dyDescent="0.2">
      <c r="A782" s="3"/>
      <c r="B782" s="3"/>
      <c r="C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4.25" customHeight="1" x14ac:dyDescent="0.2">
      <c r="A783" s="3"/>
      <c r="B783" s="3"/>
      <c r="C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4.25" customHeight="1" x14ac:dyDescent="0.2">
      <c r="A784" s="3"/>
      <c r="B784" s="3"/>
      <c r="C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4.25" customHeight="1" x14ac:dyDescent="0.2">
      <c r="A785" s="3"/>
      <c r="B785" s="3"/>
      <c r="C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4.25" customHeight="1" x14ac:dyDescent="0.2">
      <c r="A786" s="3"/>
      <c r="B786" s="3"/>
      <c r="C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4.25" customHeight="1" x14ac:dyDescent="0.2">
      <c r="A787" s="3"/>
      <c r="B787" s="3"/>
      <c r="C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4.25" customHeight="1" x14ac:dyDescent="0.2">
      <c r="A788" s="3"/>
      <c r="B788" s="3"/>
      <c r="C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4.25" customHeight="1" x14ac:dyDescent="0.2">
      <c r="A789" s="3"/>
      <c r="B789" s="3"/>
      <c r="C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4.25" customHeight="1" x14ac:dyDescent="0.2">
      <c r="A790" s="3"/>
      <c r="B790" s="3"/>
      <c r="C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4.25" customHeight="1" x14ac:dyDescent="0.2">
      <c r="A791" s="3"/>
      <c r="B791" s="3"/>
      <c r="C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4.25" customHeight="1" x14ac:dyDescent="0.2">
      <c r="A792" s="3"/>
      <c r="B792" s="3"/>
      <c r="C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4.25" customHeight="1" x14ac:dyDescent="0.2">
      <c r="A793" s="3"/>
      <c r="B793" s="3"/>
      <c r="C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4.25" customHeight="1" x14ac:dyDescent="0.2">
      <c r="A794" s="3"/>
      <c r="B794" s="3"/>
      <c r="C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4.25" customHeight="1" x14ac:dyDescent="0.2">
      <c r="A795" s="3"/>
      <c r="B795" s="3"/>
      <c r="C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4.25" customHeight="1" x14ac:dyDescent="0.2">
      <c r="A796" s="3"/>
      <c r="B796" s="3"/>
      <c r="C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4.25" customHeight="1" x14ac:dyDescent="0.2">
      <c r="A797" s="3"/>
      <c r="B797" s="3"/>
      <c r="C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4.25" customHeight="1" x14ac:dyDescent="0.2">
      <c r="A798" s="3"/>
      <c r="B798" s="3"/>
      <c r="C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4.25" customHeight="1" x14ac:dyDescent="0.2">
      <c r="A799" s="3"/>
      <c r="B799" s="3"/>
      <c r="C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4.25" customHeight="1" x14ac:dyDescent="0.2">
      <c r="A800" s="3"/>
      <c r="B800" s="3"/>
      <c r="C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4.25" customHeight="1" x14ac:dyDescent="0.2">
      <c r="A801" s="3"/>
      <c r="B801" s="3"/>
      <c r="C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4.25" customHeight="1" x14ac:dyDescent="0.2">
      <c r="A802" s="3"/>
      <c r="B802" s="3"/>
      <c r="C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4.25" customHeight="1" x14ac:dyDescent="0.2">
      <c r="A803" s="3"/>
      <c r="B803" s="3"/>
      <c r="C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4.25" customHeight="1" x14ac:dyDescent="0.2">
      <c r="A804" s="3"/>
      <c r="B804" s="3"/>
      <c r="C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4.25" customHeight="1" x14ac:dyDescent="0.2">
      <c r="A805" s="3"/>
      <c r="B805" s="3"/>
      <c r="C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4.25" customHeight="1" x14ac:dyDescent="0.2">
      <c r="A806" s="3"/>
      <c r="B806" s="3"/>
      <c r="C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4.25" customHeight="1" x14ac:dyDescent="0.2">
      <c r="A807" s="3"/>
      <c r="B807" s="3"/>
      <c r="C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4.25" customHeight="1" x14ac:dyDescent="0.2">
      <c r="A808" s="3"/>
      <c r="B808" s="3"/>
      <c r="C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4.25" customHeight="1" x14ac:dyDescent="0.2">
      <c r="A809" s="3"/>
      <c r="B809" s="3"/>
      <c r="C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4.25" customHeight="1" x14ac:dyDescent="0.2">
      <c r="A810" s="3"/>
      <c r="B810" s="3"/>
      <c r="C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4.25" customHeight="1" x14ac:dyDescent="0.2">
      <c r="A811" s="3"/>
      <c r="B811" s="3"/>
      <c r="C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4.25" customHeight="1" x14ac:dyDescent="0.2">
      <c r="A812" s="3"/>
      <c r="B812" s="3"/>
      <c r="C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4.25" customHeight="1" x14ac:dyDescent="0.2">
      <c r="A813" s="3"/>
      <c r="B813" s="3"/>
      <c r="C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4.25" customHeight="1" x14ac:dyDescent="0.2">
      <c r="A814" s="3"/>
      <c r="B814" s="3"/>
      <c r="C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4.25" customHeight="1" x14ac:dyDescent="0.2">
      <c r="A815" s="3"/>
      <c r="B815" s="3"/>
      <c r="C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4.25" customHeight="1" x14ac:dyDescent="0.2">
      <c r="A816" s="3"/>
      <c r="B816" s="3"/>
      <c r="C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4.25" customHeight="1" x14ac:dyDescent="0.2">
      <c r="A817" s="3"/>
      <c r="B817" s="3"/>
      <c r="C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4.25" customHeight="1" x14ac:dyDescent="0.2">
      <c r="A818" s="3"/>
      <c r="B818" s="3"/>
      <c r="C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4.25" customHeight="1" x14ac:dyDescent="0.2">
      <c r="A819" s="3"/>
      <c r="B819" s="3"/>
      <c r="C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4.25" customHeight="1" x14ac:dyDescent="0.2">
      <c r="A820" s="3"/>
      <c r="B820" s="3"/>
      <c r="C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4.25" customHeight="1" x14ac:dyDescent="0.2">
      <c r="A821" s="3"/>
      <c r="B821" s="3"/>
      <c r="C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4.25" customHeight="1" x14ac:dyDescent="0.2">
      <c r="A822" s="3"/>
      <c r="B822" s="3"/>
      <c r="C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4.25" customHeight="1" x14ac:dyDescent="0.2">
      <c r="A823" s="3"/>
      <c r="B823" s="3"/>
      <c r="C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4.25" customHeight="1" x14ac:dyDescent="0.2">
      <c r="A824" s="3"/>
      <c r="B824" s="3"/>
      <c r="C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4.25" customHeight="1" x14ac:dyDescent="0.2">
      <c r="A825" s="3"/>
      <c r="B825" s="3"/>
      <c r="C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4.25" customHeight="1" x14ac:dyDescent="0.2">
      <c r="A826" s="3"/>
      <c r="B826" s="3"/>
      <c r="C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4.25" customHeight="1" x14ac:dyDescent="0.2">
      <c r="A827" s="3"/>
      <c r="B827" s="3"/>
      <c r="C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4.25" customHeight="1" x14ac:dyDescent="0.2">
      <c r="A828" s="3"/>
      <c r="B828" s="3"/>
      <c r="C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4.25" customHeight="1" x14ac:dyDescent="0.2">
      <c r="A829" s="3"/>
      <c r="B829" s="3"/>
      <c r="C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4.25" customHeight="1" x14ac:dyDescent="0.2">
      <c r="A830" s="3"/>
      <c r="B830" s="3"/>
      <c r="C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4.25" customHeight="1" x14ac:dyDescent="0.2">
      <c r="A831" s="3"/>
      <c r="B831" s="3"/>
      <c r="C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4.25" customHeight="1" x14ac:dyDescent="0.2">
      <c r="A832" s="3"/>
      <c r="B832" s="3"/>
      <c r="C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4.25" customHeight="1" x14ac:dyDescent="0.2">
      <c r="A833" s="3"/>
      <c r="B833" s="3"/>
      <c r="C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4.25" customHeight="1" x14ac:dyDescent="0.2">
      <c r="A834" s="3"/>
      <c r="B834" s="3"/>
      <c r="C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4.25" customHeight="1" x14ac:dyDescent="0.2">
      <c r="A835" s="3"/>
      <c r="B835" s="3"/>
      <c r="C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4.25" customHeight="1" x14ac:dyDescent="0.2">
      <c r="A836" s="3"/>
      <c r="B836" s="3"/>
      <c r="C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4.25" customHeight="1" x14ac:dyDescent="0.2">
      <c r="A837" s="3"/>
      <c r="B837" s="3"/>
      <c r="C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4.25" customHeight="1" x14ac:dyDescent="0.2">
      <c r="A838" s="3"/>
      <c r="B838" s="3"/>
      <c r="C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4.25" customHeight="1" x14ac:dyDescent="0.2">
      <c r="A839" s="3"/>
      <c r="B839" s="3"/>
      <c r="C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4.25" customHeight="1" x14ac:dyDescent="0.2">
      <c r="A840" s="3"/>
      <c r="B840" s="3"/>
      <c r="C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4.25" customHeight="1" x14ac:dyDescent="0.2">
      <c r="A841" s="3"/>
      <c r="B841" s="3"/>
      <c r="C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4.25" customHeight="1" x14ac:dyDescent="0.2">
      <c r="A842" s="3"/>
      <c r="B842" s="3"/>
      <c r="C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14.25" customHeight="1" x14ac:dyDescent="0.2">
      <c r="A843" s="3"/>
      <c r="B843" s="3"/>
      <c r="C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14.25" customHeight="1" x14ac:dyDescent="0.2">
      <c r="A844" s="3"/>
      <c r="B844" s="3"/>
      <c r="C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14.25" customHeight="1" x14ac:dyDescent="0.2">
      <c r="A845" s="3"/>
      <c r="B845" s="3"/>
      <c r="C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14.25" customHeight="1" x14ac:dyDescent="0.2">
      <c r="A846" s="3"/>
      <c r="B846" s="3"/>
      <c r="C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14.25" customHeight="1" x14ac:dyDescent="0.2">
      <c r="A847" s="3"/>
      <c r="B847" s="3"/>
      <c r="C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14.25" customHeight="1" x14ac:dyDescent="0.2">
      <c r="A848" s="3"/>
      <c r="B848" s="3"/>
      <c r="C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14.25" customHeight="1" x14ac:dyDescent="0.2">
      <c r="A849" s="3"/>
      <c r="B849" s="3"/>
      <c r="C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14.25" customHeight="1" x14ac:dyDescent="0.2">
      <c r="A850" s="3"/>
      <c r="B850" s="3"/>
      <c r="C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14.25" customHeight="1" x14ac:dyDescent="0.2">
      <c r="A851" s="3"/>
      <c r="B851" s="3"/>
      <c r="C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14.25" customHeight="1" x14ac:dyDescent="0.2">
      <c r="A852" s="3"/>
      <c r="B852" s="3"/>
      <c r="C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14.25" customHeight="1" x14ac:dyDescent="0.2">
      <c r="A853" s="3"/>
      <c r="B853" s="3"/>
      <c r="C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14.25" customHeight="1" x14ac:dyDescent="0.2">
      <c r="A854" s="3"/>
      <c r="B854" s="3"/>
      <c r="C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14.25" customHeight="1" x14ac:dyDescent="0.2">
      <c r="A855" s="3"/>
      <c r="B855" s="3"/>
      <c r="C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14.25" customHeight="1" x14ac:dyDescent="0.2">
      <c r="A856" s="3"/>
      <c r="B856" s="3"/>
      <c r="C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14.25" customHeight="1" x14ac:dyDescent="0.2">
      <c r="A857" s="3"/>
      <c r="B857" s="3"/>
      <c r="C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14.25" customHeight="1" x14ac:dyDescent="0.2">
      <c r="A858" s="3"/>
      <c r="B858" s="3"/>
      <c r="C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14.25" customHeight="1" x14ac:dyDescent="0.2">
      <c r="A859" s="3"/>
      <c r="B859" s="3"/>
      <c r="C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14.25" customHeight="1" x14ac:dyDescent="0.2">
      <c r="A860" s="3"/>
      <c r="B860" s="3"/>
      <c r="C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14.25" customHeight="1" x14ac:dyDescent="0.2">
      <c r="A861" s="3"/>
      <c r="B861" s="3"/>
      <c r="C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14.25" customHeight="1" x14ac:dyDescent="0.2">
      <c r="A862" s="3"/>
      <c r="B862" s="3"/>
      <c r="C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14.25" customHeight="1" x14ac:dyDescent="0.2">
      <c r="A863" s="3"/>
      <c r="B863" s="3"/>
      <c r="C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14.25" customHeight="1" x14ac:dyDescent="0.2">
      <c r="A864" s="3"/>
      <c r="B864" s="3"/>
      <c r="C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14.25" customHeight="1" x14ac:dyDescent="0.2">
      <c r="A865" s="3"/>
      <c r="B865" s="3"/>
      <c r="C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14.25" customHeight="1" x14ac:dyDescent="0.2">
      <c r="A866" s="3"/>
      <c r="B866" s="3"/>
      <c r="C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14.25" customHeight="1" x14ac:dyDescent="0.2">
      <c r="A867" s="3"/>
      <c r="B867" s="3"/>
      <c r="C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14.25" customHeight="1" x14ac:dyDescent="0.2">
      <c r="A868" s="3"/>
      <c r="B868" s="3"/>
      <c r="C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14.25" customHeight="1" x14ac:dyDescent="0.2">
      <c r="A869" s="3"/>
      <c r="B869" s="3"/>
      <c r="C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14.25" customHeight="1" x14ac:dyDescent="0.2">
      <c r="A870" s="3"/>
      <c r="B870" s="3"/>
      <c r="C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14.25" customHeight="1" x14ac:dyDescent="0.2">
      <c r="A871" s="3"/>
      <c r="B871" s="3"/>
      <c r="C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14.25" customHeight="1" x14ac:dyDescent="0.2">
      <c r="A872" s="3"/>
      <c r="B872" s="3"/>
      <c r="C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14.25" customHeight="1" x14ac:dyDescent="0.2">
      <c r="A873" s="3"/>
      <c r="B873" s="3"/>
      <c r="C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14.25" customHeight="1" x14ac:dyDescent="0.2">
      <c r="A874" s="3"/>
      <c r="B874" s="3"/>
      <c r="C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14.25" customHeight="1" x14ac:dyDescent="0.2">
      <c r="A875" s="3"/>
      <c r="B875" s="3"/>
      <c r="C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14.25" customHeight="1" x14ac:dyDescent="0.2">
      <c r="A876" s="3"/>
      <c r="B876" s="3"/>
      <c r="C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14.25" customHeight="1" x14ac:dyDescent="0.2">
      <c r="A877" s="3"/>
      <c r="B877" s="3"/>
      <c r="C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14.25" customHeight="1" x14ac:dyDescent="0.2">
      <c r="A878" s="3"/>
      <c r="B878" s="3"/>
      <c r="C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14.25" customHeight="1" x14ac:dyDescent="0.2">
      <c r="A879" s="3"/>
      <c r="B879" s="3"/>
      <c r="C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14.25" customHeight="1" x14ac:dyDescent="0.2">
      <c r="A880" s="3"/>
      <c r="B880" s="3"/>
      <c r="C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14.25" customHeight="1" x14ac:dyDescent="0.2">
      <c r="A881" s="3"/>
      <c r="B881" s="3"/>
      <c r="C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14.25" customHeight="1" x14ac:dyDescent="0.2">
      <c r="A882" s="3"/>
      <c r="B882" s="3"/>
      <c r="C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14.25" customHeight="1" x14ac:dyDescent="0.2">
      <c r="A883" s="3"/>
      <c r="B883" s="3"/>
      <c r="C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14.25" customHeight="1" x14ac:dyDescent="0.2">
      <c r="A884" s="3"/>
      <c r="B884" s="3"/>
      <c r="C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14.25" customHeight="1" x14ac:dyDescent="0.2">
      <c r="A885" s="3"/>
      <c r="B885" s="3"/>
      <c r="C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14.25" customHeight="1" x14ac:dyDescent="0.2">
      <c r="A886" s="3"/>
      <c r="B886" s="3"/>
      <c r="C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14.25" customHeight="1" x14ac:dyDescent="0.2">
      <c r="A887" s="3"/>
      <c r="B887" s="3"/>
      <c r="C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14.25" customHeight="1" x14ac:dyDescent="0.2">
      <c r="A888" s="3"/>
      <c r="B888" s="3"/>
      <c r="C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14.25" customHeight="1" x14ac:dyDescent="0.2">
      <c r="A889" s="3"/>
      <c r="B889" s="3"/>
      <c r="C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14.25" customHeight="1" x14ac:dyDescent="0.2">
      <c r="A890" s="3"/>
      <c r="B890" s="3"/>
      <c r="C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14.25" customHeight="1" x14ac:dyDescent="0.2">
      <c r="A891" s="3"/>
      <c r="B891" s="3"/>
      <c r="C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14.25" customHeight="1" x14ac:dyDescent="0.2">
      <c r="A892" s="3"/>
      <c r="B892" s="3"/>
      <c r="C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14.25" customHeight="1" x14ac:dyDescent="0.2">
      <c r="A893" s="3"/>
      <c r="B893" s="3"/>
      <c r="C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14.25" customHeight="1" x14ac:dyDescent="0.2">
      <c r="A894" s="3"/>
      <c r="B894" s="3"/>
      <c r="C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14.25" customHeight="1" x14ac:dyDescent="0.2">
      <c r="A895" s="3"/>
      <c r="B895" s="3"/>
      <c r="C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14.25" customHeight="1" x14ac:dyDescent="0.2">
      <c r="A896" s="3"/>
      <c r="B896" s="3"/>
      <c r="C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14.25" customHeight="1" x14ac:dyDescent="0.2">
      <c r="A897" s="3"/>
      <c r="B897" s="3"/>
      <c r="C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14.25" customHeight="1" x14ac:dyDescent="0.2">
      <c r="A898" s="3"/>
      <c r="B898" s="3"/>
      <c r="C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14.25" customHeight="1" x14ac:dyDescent="0.2">
      <c r="A899" s="3"/>
      <c r="B899" s="3"/>
      <c r="C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14.25" customHeight="1" x14ac:dyDescent="0.2">
      <c r="A900" s="3"/>
      <c r="B900" s="3"/>
      <c r="C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14.25" customHeight="1" x14ac:dyDescent="0.2">
      <c r="A901" s="3"/>
      <c r="B901" s="3"/>
      <c r="C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14.25" customHeight="1" x14ac:dyDescent="0.2">
      <c r="A902" s="3"/>
      <c r="B902" s="3"/>
      <c r="C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14.25" customHeight="1" x14ac:dyDescent="0.2">
      <c r="A903" s="3"/>
      <c r="B903" s="3"/>
      <c r="C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14.25" customHeight="1" x14ac:dyDescent="0.2">
      <c r="A904" s="3"/>
      <c r="B904" s="3"/>
      <c r="C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14.25" customHeight="1" x14ac:dyDescent="0.2">
      <c r="A905" s="3"/>
      <c r="B905" s="3"/>
      <c r="C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14.25" customHeight="1" x14ac:dyDescent="0.2">
      <c r="A906" s="3"/>
      <c r="B906" s="3"/>
      <c r="C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14.25" customHeight="1" x14ac:dyDescent="0.2">
      <c r="A907" s="3"/>
      <c r="B907" s="3"/>
      <c r="C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14.25" customHeight="1" x14ac:dyDescent="0.2">
      <c r="A908" s="3"/>
      <c r="B908" s="3"/>
      <c r="C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14.25" customHeight="1" x14ac:dyDescent="0.2">
      <c r="A909" s="3"/>
      <c r="B909" s="3"/>
      <c r="C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14.25" customHeight="1" x14ac:dyDescent="0.2">
      <c r="A910" s="3"/>
      <c r="B910" s="3"/>
      <c r="C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14.25" customHeight="1" x14ac:dyDescent="0.2">
      <c r="A911" s="3"/>
      <c r="B911" s="3"/>
      <c r="C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14.25" customHeight="1" x14ac:dyDescent="0.2">
      <c r="A912" s="3"/>
      <c r="B912" s="3"/>
      <c r="C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14.25" customHeight="1" x14ac:dyDescent="0.2">
      <c r="A913" s="3"/>
      <c r="B913" s="3"/>
      <c r="C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14.25" customHeight="1" x14ac:dyDescent="0.2">
      <c r="A914" s="3"/>
      <c r="B914" s="3"/>
      <c r="C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14.25" customHeight="1" x14ac:dyDescent="0.2">
      <c r="A915" s="3"/>
      <c r="B915" s="3"/>
      <c r="C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14.25" customHeight="1" x14ac:dyDescent="0.2">
      <c r="A916" s="3"/>
      <c r="B916" s="3"/>
      <c r="C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14.25" customHeight="1" x14ac:dyDescent="0.2">
      <c r="A917" s="3"/>
      <c r="B917" s="3"/>
      <c r="C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14.25" customHeight="1" x14ac:dyDescent="0.2">
      <c r="A918" s="3"/>
      <c r="B918" s="3"/>
      <c r="C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14.25" customHeight="1" x14ac:dyDescent="0.2">
      <c r="A919" s="3"/>
      <c r="B919" s="3"/>
      <c r="C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14.25" customHeight="1" x14ac:dyDescent="0.2">
      <c r="A920" s="3"/>
      <c r="B920" s="3"/>
      <c r="C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14.25" customHeight="1" x14ac:dyDescent="0.2">
      <c r="A921" s="3"/>
      <c r="B921" s="3"/>
      <c r="C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14.25" customHeight="1" x14ac:dyDescent="0.2">
      <c r="A922" s="3"/>
      <c r="B922" s="3"/>
      <c r="C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14.25" customHeight="1" x14ac:dyDescent="0.2">
      <c r="A923" s="3"/>
      <c r="B923" s="3"/>
      <c r="C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14.25" customHeight="1" x14ac:dyDescent="0.2">
      <c r="A924" s="3"/>
      <c r="B924" s="3"/>
      <c r="C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14.25" customHeight="1" x14ac:dyDescent="0.2">
      <c r="A925" s="3"/>
      <c r="B925" s="3"/>
      <c r="C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14.25" customHeight="1" x14ac:dyDescent="0.2">
      <c r="A926" s="3"/>
      <c r="B926" s="3"/>
      <c r="C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14.25" customHeight="1" x14ac:dyDescent="0.2">
      <c r="A927" s="3"/>
      <c r="B927" s="3"/>
      <c r="C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14.25" customHeight="1" x14ac:dyDescent="0.2">
      <c r="A928" s="3"/>
      <c r="B928" s="3"/>
      <c r="C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14.25" customHeight="1" x14ac:dyDescent="0.2">
      <c r="A929" s="3"/>
      <c r="B929" s="3"/>
      <c r="C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14.25" customHeight="1" x14ac:dyDescent="0.2">
      <c r="A930" s="3"/>
      <c r="B930" s="3"/>
      <c r="C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14.25" customHeight="1" x14ac:dyDescent="0.2">
      <c r="A931" s="3"/>
      <c r="B931" s="3"/>
      <c r="C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14.25" customHeight="1" x14ac:dyDescent="0.2">
      <c r="A932" s="3"/>
      <c r="B932" s="3"/>
      <c r="C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14.25" customHeight="1" x14ac:dyDescent="0.2">
      <c r="A933" s="3"/>
      <c r="B933" s="3"/>
      <c r="C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14.25" customHeight="1" x14ac:dyDescent="0.2">
      <c r="A934" s="3"/>
      <c r="B934" s="3"/>
      <c r="C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14.25" customHeight="1" x14ac:dyDescent="0.2">
      <c r="A935" s="3"/>
      <c r="B935" s="3"/>
      <c r="C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14.25" customHeight="1" x14ac:dyDescent="0.2">
      <c r="A936" s="3"/>
      <c r="B936" s="3"/>
      <c r="C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14.25" customHeight="1" x14ac:dyDescent="0.2">
      <c r="A937" s="3"/>
      <c r="B937" s="3"/>
      <c r="C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14.25" customHeight="1" x14ac:dyDescent="0.2">
      <c r="A938" s="3"/>
      <c r="B938" s="3"/>
      <c r="C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14.25" customHeight="1" x14ac:dyDescent="0.2">
      <c r="A939" s="3"/>
      <c r="B939" s="3"/>
      <c r="C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14.25" customHeight="1" x14ac:dyDescent="0.2">
      <c r="A940" s="3"/>
      <c r="B940" s="3"/>
      <c r="C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14.25" customHeight="1" x14ac:dyDescent="0.2">
      <c r="A941" s="3"/>
      <c r="B941" s="3"/>
      <c r="C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14.25" customHeight="1" x14ac:dyDescent="0.2">
      <c r="A942" s="3"/>
      <c r="B942" s="3"/>
      <c r="C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ht="14.25" customHeight="1" x14ac:dyDescent="0.2">
      <c r="A943" s="3"/>
      <c r="B943" s="3"/>
      <c r="C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ht="14.25" customHeight="1" x14ac:dyDescent="0.2">
      <c r="A944" s="3"/>
      <c r="B944" s="3"/>
      <c r="C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ht="14.25" customHeight="1" x14ac:dyDescent="0.2">
      <c r="A945" s="3"/>
      <c r="B945" s="3"/>
      <c r="C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ht="14.25" customHeight="1" x14ac:dyDescent="0.2">
      <c r="A946" s="3"/>
      <c r="B946" s="3"/>
      <c r="C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ht="14.25" customHeight="1" x14ac:dyDescent="0.2">
      <c r="A947" s="3"/>
      <c r="B947" s="3"/>
      <c r="C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ht="14.25" customHeight="1" x14ac:dyDescent="0.2">
      <c r="A948" s="3"/>
      <c r="B948" s="3"/>
      <c r="C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ht="14.25" customHeight="1" x14ac:dyDescent="0.2">
      <c r="A949" s="3"/>
      <c r="B949" s="3"/>
      <c r="C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ht="14.25" customHeight="1" x14ac:dyDescent="0.2">
      <c r="A950" s="3"/>
      <c r="B950" s="3"/>
      <c r="C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ht="14.25" customHeight="1" x14ac:dyDescent="0.2">
      <c r="A951" s="3"/>
      <c r="B951" s="3"/>
      <c r="C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ht="14.25" customHeight="1" x14ac:dyDescent="0.2">
      <c r="A952" s="3"/>
      <c r="B952" s="3"/>
      <c r="C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ht="14.25" customHeight="1" x14ac:dyDescent="0.2">
      <c r="A953" s="3"/>
      <c r="B953" s="3"/>
      <c r="C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ht="14.25" customHeight="1" x14ac:dyDescent="0.2">
      <c r="A954" s="3"/>
      <c r="B954" s="3"/>
      <c r="C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ht="14.25" customHeight="1" x14ac:dyDescent="0.2">
      <c r="A955" s="3"/>
      <c r="B955" s="3"/>
      <c r="C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ht="14.25" customHeight="1" x14ac:dyDescent="0.2">
      <c r="A956" s="3"/>
      <c r="B956" s="3"/>
      <c r="C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ht="14.25" customHeight="1" x14ac:dyDescent="0.2">
      <c r="A957" s="3"/>
      <c r="B957" s="3"/>
      <c r="C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ht="14.25" customHeight="1" x14ac:dyDescent="0.2">
      <c r="A958" s="3"/>
      <c r="B958" s="3"/>
      <c r="C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ht="14.25" customHeight="1" x14ac:dyDescent="0.2">
      <c r="A959" s="3"/>
      <c r="B959" s="3"/>
      <c r="C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ht="14.25" customHeight="1" x14ac:dyDescent="0.2">
      <c r="A960" s="3"/>
      <c r="B960" s="3"/>
      <c r="C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ht="14.25" customHeight="1" x14ac:dyDescent="0.2">
      <c r="A961" s="3"/>
      <c r="B961" s="3"/>
      <c r="C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ht="14.25" customHeight="1" x14ac:dyDescent="0.2">
      <c r="A962" s="3"/>
      <c r="B962" s="3"/>
      <c r="C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ht="14.25" customHeight="1" x14ac:dyDescent="0.2">
      <c r="A963" s="3"/>
      <c r="B963" s="3"/>
      <c r="C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ht="14.25" customHeight="1" x14ac:dyDescent="0.2">
      <c r="A964" s="3"/>
      <c r="B964" s="3"/>
      <c r="C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ht="14.25" customHeight="1" x14ac:dyDescent="0.2">
      <c r="A965" s="3"/>
      <c r="B965" s="3"/>
      <c r="C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ht="14.25" customHeight="1" x14ac:dyDescent="0.2">
      <c r="A966" s="3"/>
      <c r="B966" s="3"/>
      <c r="C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ht="14.25" customHeight="1" x14ac:dyDescent="0.2">
      <c r="A967" s="3"/>
      <c r="B967" s="3"/>
      <c r="C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ht="14.25" customHeight="1" x14ac:dyDescent="0.2">
      <c r="A968" s="3"/>
      <c r="B968" s="3"/>
      <c r="C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ht="14.25" customHeight="1" x14ac:dyDescent="0.2">
      <c r="A969" s="3"/>
      <c r="B969" s="3"/>
      <c r="C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ht="14.25" customHeight="1" x14ac:dyDescent="0.2">
      <c r="A970" s="3"/>
      <c r="B970" s="3"/>
      <c r="C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ht="14.25" customHeight="1" x14ac:dyDescent="0.2">
      <c r="A971" s="3"/>
      <c r="B971" s="3"/>
      <c r="C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ht="14.25" customHeight="1" x14ac:dyDescent="0.2">
      <c r="A972" s="3"/>
      <c r="B972" s="3"/>
      <c r="C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ht="14.25" customHeight="1" x14ac:dyDescent="0.2">
      <c r="A973" s="3"/>
      <c r="B973" s="3"/>
      <c r="C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ht="14.25" customHeight="1" x14ac:dyDescent="0.2">
      <c r="A974" s="3"/>
      <c r="B974" s="3"/>
      <c r="C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ht="14.25" customHeight="1" x14ac:dyDescent="0.2">
      <c r="A975" s="3"/>
      <c r="B975" s="3"/>
      <c r="C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ht="14.25" customHeight="1" x14ac:dyDescent="0.2">
      <c r="A976" s="3"/>
      <c r="B976" s="3"/>
      <c r="C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ht="14.25" customHeight="1" x14ac:dyDescent="0.2">
      <c r="A977" s="3"/>
      <c r="B977" s="3"/>
      <c r="C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ht="14.25" customHeight="1" x14ac:dyDescent="0.2">
      <c r="A978" s="3"/>
      <c r="B978" s="3"/>
      <c r="C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ht="14.25" customHeight="1" x14ac:dyDescent="0.2">
      <c r="A979" s="3"/>
      <c r="B979" s="3"/>
      <c r="C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ht="14.25" customHeight="1" x14ac:dyDescent="0.2">
      <c r="A980" s="3"/>
      <c r="B980" s="3"/>
      <c r="C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ht="14.25" customHeight="1" x14ac:dyDescent="0.2">
      <c r="A981" s="3"/>
      <c r="B981" s="3"/>
      <c r="C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ht="14.25" customHeight="1" x14ac:dyDescent="0.2">
      <c r="A982" s="3"/>
      <c r="B982" s="3"/>
      <c r="C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ht="14.25" customHeight="1" x14ac:dyDescent="0.2">
      <c r="A983" s="3"/>
      <c r="B983" s="3"/>
      <c r="C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ht="14.25" customHeight="1" x14ac:dyDescent="0.2">
      <c r="A984" s="3"/>
      <c r="B984" s="3"/>
      <c r="C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ht="14.25" customHeight="1" x14ac:dyDescent="0.2">
      <c r="A985" s="3"/>
      <c r="B985" s="3"/>
      <c r="C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ht="14.25" customHeight="1" x14ac:dyDescent="0.2">
      <c r="A986" s="3"/>
      <c r="B986" s="3"/>
      <c r="C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ht="14.25" customHeight="1" x14ac:dyDescent="0.2">
      <c r="A987" s="3"/>
      <c r="B987" s="3"/>
      <c r="C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ht="14.25" customHeight="1" x14ac:dyDescent="0.2">
      <c r="A988" s="3"/>
      <c r="B988" s="3"/>
      <c r="C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ht="14.25" customHeight="1" x14ac:dyDescent="0.2">
      <c r="A989" s="3"/>
      <c r="B989" s="3"/>
      <c r="C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ht="14.25" customHeight="1" x14ac:dyDescent="0.2">
      <c r="A990" s="3"/>
      <c r="B990" s="3"/>
      <c r="C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ht="14.25" customHeight="1" x14ac:dyDescent="0.2">
      <c r="A991" s="3"/>
      <c r="B991" s="3"/>
      <c r="C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ht="14.25" customHeight="1" x14ac:dyDescent="0.2">
      <c r="A992" s="3"/>
      <c r="B992" s="3"/>
      <c r="C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ht="14.25" customHeight="1" x14ac:dyDescent="0.2">
      <c r="A993" s="3"/>
      <c r="B993" s="3"/>
      <c r="C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ht="14.25" customHeight="1" x14ac:dyDescent="0.2">
      <c r="A994" s="3"/>
      <c r="B994" s="3"/>
      <c r="C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ht="14.25" customHeight="1" x14ac:dyDescent="0.2">
      <c r="A995" s="3"/>
      <c r="B995" s="3"/>
      <c r="C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ht="14.25" customHeight="1" x14ac:dyDescent="0.2">
      <c r="A996" s="3"/>
      <c r="B996" s="3"/>
      <c r="C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ht="14.25" customHeight="1" x14ac:dyDescent="0.2">
      <c r="A997" s="3"/>
      <c r="B997" s="3"/>
      <c r="C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ht="14.25" customHeight="1" x14ac:dyDescent="0.2">
      <c r="A998" s="3"/>
      <c r="B998" s="3"/>
      <c r="C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ht="14.25" customHeight="1" x14ac:dyDescent="0.2">
      <c r="A999" s="3"/>
      <c r="B999" s="3"/>
      <c r="C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ht="14.25" customHeight="1" x14ac:dyDescent="0.2">
      <c r="A1000" s="3"/>
      <c r="B1000" s="3"/>
      <c r="C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mergeCells count="19">
    <mergeCell ref="M4:P4"/>
    <mergeCell ref="T4:W4"/>
    <mergeCell ref="X4:X5"/>
    <mergeCell ref="A1:C1"/>
    <mergeCell ref="E4:E5"/>
    <mergeCell ref="F4:I4"/>
    <mergeCell ref="J4:J5"/>
    <mergeCell ref="L4:L5"/>
    <mergeCell ref="Q4:Q5"/>
    <mergeCell ref="S4:S5"/>
    <mergeCell ref="T37:W37"/>
    <mergeCell ref="X37:X38"/>
    <mergeCell ref="E37:E38"/>
    <mergeCell ref="F37:I37"/>
    <mergeCell ref="J37:J38"/>
    <mergeCell ref="L37:L38"/>
    <mergeCell ref="M37:P37"/>
    <mergeCell ref="Q37:Q38"/>
    <mergeCell ref="S37:S38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003"/>
  <sheetViews>
    <sheetView zoomScale="70" zoomScaleNormal="70" workbookViewId="0">
      <selection activeCell="F48" sqref="F48:J48"/>
    </sheetView>
  </sheetViews>
  <sheetFormatPr baseColWidth="10" defaultColWidth="14.5" defaultRowHeight="15" customHeight="1" x14ac:dyDescent="0.2"/>
  <cols>
    <col min="1" max="3" width="9.1640625" customWidth="1"/>
    <col min="4" max="18" width="8.6640625" customWidth="1"/>
    <col min="19" max="19" width="11.5" customWidth="1"/>
    <col min="20" max="24" width="10.33203125" customWidth="1"/>
    <col min="25" max="26" width="8.6640625" customWidth="1"/>
  </cols>
  <sheetData>
    <row r="1" spans="1:24" ht="15" customHeight="1" x14ac:dyDescent="0.2">
      <c r="E1" s="1" t="s">
        <v>3</v>
      </c>
      <c r="F1" s="1" t="s">
        <v>26</v>
      </c>
      <c r="G1" s="3"/>
      <c r="H1" s="3"/>
      <c r="I1" s="3"/>
      <c r="J1" s="3"/>
      <c r="K1" s="3"/>
      <c r="L1" s="1" t="s">
        <v>3</v>
      </c>
      <c r="M1" s="1" t="s">
        <v>26</v>
      </c>
      <c r="N1" s="3"/>
      <c r="O1" s="3"/>
      <c r="P1" s="3"/>
      <c r="Q1" s="3"/>
      <c r="R1" s="3"/>
      <c r="S1" s="1" t="s">
        <v>3</v>
      </c>
      <c r="T1" s="1" t="s">
        <v>26</v>
      </c>
      <c r="U1" s="3"/>
      <c r="V1" s="3"/>
      <c r="W1" s="3"/>
      <c r="X1" s="3"/>
    </row>
    <row r="2" spans="1:24" ht="15" customHeight="1" x14ac:dyDescent="0.2">
      <c r="E2" s="1" t="s">
        <v>8</v>
      </c>
      <c r="F2" s="1" t="s">
        <v>9</v>
      </c>
      <c r="G2" s="3"/>
      <c r="H2" s="3"/>
      <c r="I2" s="3"/>
      <c r="J2" s="3"/>
      <c r="K2" s="3"/>
      <c r="L2" s="1" t="s">
        <v>8</v>
      </c>
      <c r="M2" s="1" t="s">
        <v>9</v>
      </c>
      <c r="N2" s="3"/>
      <c r="O2" s="3"/>
      <c r="P2" s="3"/>
      <c r="Q2" s="3"/>
      <c r="R2" s="3"/>
      <c r="S2" s="1" t="s">
        <v>8</v>
      </c>
      <c r="T2" s="1" t="s">
        <v>9</v>
      </c>
      <c r="U2" s="3"/>
      <c r="V2" s="3"/>
      <c r="W2" s="3"/>
      <c r="X2" s="3"/>
    </row>
    <row r="3" spans="1:24" ht="15" customHeight="1" x14ac:dyDescent="0.2">
      <c r="E3" s="1" t="s">
        <v>10</v>
      </c>
      <c r="F3" s="1"/>
      <c r="G3" s="1"/>
      <c r="H3" s="1"/>
      <c r="I3" s="1"/>
      <c r="J3" s="1"/>
      <c r="K3" s="1"/>
      <c r="L3" s="1" t="s">
        <v>11</v>
      </c>
      <c r="M3" s="1"/>
      <c r="N3" s="1"/>
      <c r="O3" s="1"/>
      <c r="P3" s="1"/>
      <c r="Q3" s="1"/>
      <c r="R3" s="1"/>
      <c r="S3" s="1" t="s">
        <v>12</v>
      </c>
      <c r="T3" s="1" t="s">
        <v>13</v>
      </c>
      <c r="U3" s="3"/>
      <c r="V3" s="3"/>
      <c r="W3" s="3"/>
      <c r="X3" s="3"/>
    </row>
    <row r="4" spans="1:24" ht="14.25" customHeight="1" x14ac:dyDescent="0.2">
      <c r="A4" s="90" t="s">
        <v>25</v>
      </c>
      <c r="B4" s="91"/>
      <c r="C4" s="91"/>
      <c r="E4" s="84" t="s">
        <v>14</v>
      </c>
      <c r="F4" s="81" t="s">
        <v>15</v>
      </c>
      <c r="G4" s="82"/>
      <c r="H4" s="82"/>
      <c r="I4" s="83"/>
      <c r="J4" s="84" t="s">
        <v>16</v>
      </c>
      <c r="K4" s="3"/>
      <c r="L4" s="84" t="s">
        <v>14</v>
      </c>
      <c r="M4" s="81" t="s">
        <v>15</v>
      </c>
      <c r="N4" s="82"/>
      <c r="O4" s="82"/>
      <c r="P4" s="83"/>
      <c r="Q4" s="84" t="s">
        <v>16</v>
      </c>
      <c r="R4" s="3"/>
      <c r="S4" s="84" t="s">
        <v>14</v>
      </c>
      <c r="T4" s="81" t="s">
        <v>15</v>
      </c>
      <c r="U4" s="82"/>
      <c r="V4" s="82"/>
      <c r="W4" s="83"/>
      <c r="X4" s="84" t="s">
        <v>16</v>
      </c>
    </row>
    <row r="5" spans="1:24" ht="14.25" customHeight="1" x14ac:dyDescent="0.2">
      <c r="A5" s="73"/>
      <c r="B5" s="73" t="s">
        <v>6</v>
      </c>
      <c r="C5" s="73" t="s">
        <v>7</v>
      </c>
      <c r="E5" s="89"/>
      <c r="F5" s="74">
        <v>1</v>
      </c>
      <c r="G5" s="74">
        <v>2</v>
      </c>
      <c r="H5" s="74">
        <v>3</v>
      </c>
      <c r="I5" s="74">
        <v>4</v>
      </c>
      <c r="J5" s="89"/>
      <c r="K5" s="3"/>
      <c r="L5" s="89"/>
      <c r="M5" s="74">
        <v>1</v>
      </c>
      <c r="N5" s="74">
        <v>2</v>
      </c>
      <c r="O5" s="74">
        <v>3</v>
      </c>
      <c r="P5" s="74">
        <v>4</v>
      </c>
      <c r="Q5" s="89"/>
      <c r="R5" s="3"/>
      <c r="S5" s="89"/>
      <c r="T5" s="74">
        <v>1</v>
      </c>
      <c r="U5" s="74">
        <v>2</v>
      </c>
      <c r="V5" s="74">
        <v>3</v>
      </c>
      <c r="W5" s="74">
        <v>4</v>
      </c>
      <c r="X5" s="89"/>
    </row>
    <row r="6" spans="1:24" ht="14.25" customHeight="1" x14ac:dyDescent="0.2">
      <c r="A6" s="73">
        <v>5</v>
      </c>
      <c r="B6" s="73">
        <v>0</v>
      </c>
      <c r="C6" s="73">
        <v>0</v>
      </c>
      <c r="E6" s="73">
        <v>5</v>
      </c>
      <c r="F6" s="28"/>
      <c r="G6" s="28"/>
      <c r="H6" s="28"/>
      <c r="I6" s="28"/>
      <c r="J6" s="28"/>
      <c r="L6" s="73">
        <v>5</v>
      </c>
      <c r="M6" s="28"/>
      <c r="N6" s="28"/>
      <c r="O6" s="28"/>
      <c r="P6" s="28"/>
      <c r="Q6" s="28"/>
      <c r="S6" s="73">
        <v>5</v>
      </c>
      <c r="T6" s="28"/>
      <c r="U6" s="28"/>
      <c r="V6" s="28"/>
      <c r="W6" s="28"/>
      <c r="X6" s="28"/>
    </row>
    <row r="7" spans="1:24" ht="14.25" customHeight="1" x14ac:dyDescent="0.2">
      <c r="A7" s="73">
        <v>5.5</v>
      </c>
      <c r="B7" s="73">
        <v>0</v>
      </c>
      <c r="C7" s="73">
        <v>0</v>
      </c>
      <c r="E7" s="73">
        <v>5.5</v>
      </c>
      <c r="F7" s="28"/>
      <c r="G7" s="28"/>
      <c r="H7" s="28"/>
      <c r="I7" s="28"/>
      <c r="J7" s="28"/>
      <c r="L7" s="73">
        <v>5.5</v>
      </c>
      <c r="M7" s="28"/>
      <c r="N7" s="28"/>
      <c r="O7" s="28"/>
      <c r="P7" s="28"/>
      <c r="Q7" s="28"/>
      <c r="S7" s="73">
        <v>5.5</v>
      </c>
      <c r="T7" s="28"/>
      <c r="U7" s="28"/>
      <c r="V7" s="28"/>
      <c r="W7" s="28"/>
      <c r="X7" s="28"/>
    </row>
    <row r="8" spans="1:24" ht="14.25" customHeight="1" x14ac:dyDescent="0.2">
      <c r="A8" s="73">
        <v>6</v>
      </c>
      <c r="B8" s="73">
        <v>0</v>
      </c>
      <c r="C8" s="73">
        <v>0</v>
      </c>
      <c r="E8" s="73">
        <v>6</v>
      </c>
      <c r="F8" s="28"/>
      <c r="G8" s="28"/>
      <c r="H8" s="28"/>
      <c r="I8" s="28"/>
      <c r="J8" s="28"/>
      <c r="L8" s="73">
        <v>6</v>
      </c>
      <c r="M8" s="28"/>
      <c r="N8" s="28"/>
      <c r="O8" s="28"/>
      <c r="P8" s="28"/>
      <c r="Q8" s="28"/>
      <c r="S8" s="73">
        <v>6</v>
      </c>
      <c r="T8" s="28"/>
      <c r="U8" s="28"/>
      <c r="V8" s="28"/>
      <c r="W8" s="28"/>
      <c r="X8" s="28"/>
    </row>
    <row r="9" spans="1:24" ht="14.25" customHeight="1" x14ac:dyDescent="0.2">
      <c r="A9" s="73">
        <v>6.5</v>
      </c>
      <c r="B9" s="73">
        <v>0</v>
      </c>
      <c r="C9" s="73">
        <v>0</v>
      </c>
      <c r="E9" s="73">
        <v>6.5</v>
      </c>
      <c r="F9" s="28"/>
      <c r="G9" s="28"/>
      <c r="H9" s="28"/>
      <c r="I9" s="28"/>
      <c r="J9" s="28"/>
      <c r="L9" s="73">
        <v>6.5</v>
      </c>
      <c r="M9" s="28"/>
      <c r="N9" s="28"/>
      <c r="O9" s="28"/>
      <c r="P9" s="28"/>
      <c r="Q9" s="28"/>
      <c r="S9" s="73">
        <v>6.5</v>
      </c>
      <c r="T9" s="28"/>
      <c r="U9" s="28"/>
      <c r="V9" s="28"/>
      <c r="W9" s="28"/>
      <c r="X9" s="28"/>
    </row>
    <row r="10" spans="1:24" ht="14.25" customHeight="1" x14ac:dyDescent="0.2">
      <c r="A10" s="73">
        <v>7</v>
      </c>
      <c r="B10" s="73">
        <v>0</v>
      </c>
      <c r="C10" s="73">
        <v>0</v>
      </c>
      <c r="E10" s="73">
        <v>7</v>
      </c>
      <c r="F10" s="28"/>
      <c r="G10" s="28"/>
      <c r="H10" s="28"/>
      <c r="I10" s="28"/>
      <c r="J10" s="28"/>
      <c r="L10" s="73">
        <v>7</v>
      </c>
      <c r="M10" s="28"/>
      <c r="N10" s="28"/>
      <c r="O10" s="28"/>
      <c r="P10" s="28"/>
      <c r="Q10" s="28"/>
      <c r="S10" s="73">
        <v>7</v>
      </c>
      <c r="T10" s="28"/>
      <c r="U10" s="28"/>
      <c r="V10" s="28"/>
      <c r="W10" s="28"/>
      <c r="X10" s="28"/>
    </row>
    <row r="11" spans="1:24" ht="14.25" customHeight="1" x14ac:dyDescent="0.2">
      <c r="A11" s="73">
        <v>7.5</v>
      </c>
      <c r="B11" s="73">
        <v>0</v>
      </c>
      <c r="C11" s="73">
        <v>0</v>
      </c>
      <c r="E11" s="73">
        <v>7.5</v>
      </c>
      <c r="F11" s="28"/>
      <c r="G11" s="28"/>
      <c r="H11" s="28"/>
      <c r="I11" s="28"/>
      <c r="J11" s="28"/>
      <c r="L11" s="73">
        <v>7.5</v>
      </c>
      <c r="M11" s="28"/>
      <c r="N11" s="28"/>
      <c r="O11" s="28"/>
      <c r="P11" s="28"/>
      <c r="Q11" s="28"/>
      <c r="S11" s="73">
        <v>7.5</v>
      </c>
      <c r="T11" s="28"/>
      <c r="U11" s="28"/>
      <c r="V11" s="28"/>
      <c r="W11" s="28"/>
      <c r="X11" s="28"/>
    </row>
    <row r="12" spans="1:24" ht="14.25" customHeight="1" x14ac:dyDescent="0.2">
      <c r="A12" s="73">
        <v>8</v>
      </c>
      <c r="B12" s="73">
        <v>0</v>
      </c>
      <c r="C12" s="73">
        <v>0</v>
      </c>
      <c r="E12" s="73">
        <v>8</v>
      </c>
      <c r="F12" s="73"/>
      <c r="G12" s="73"/>
      <c r="H12" s="73"/>
      <c r="I12" s="73"/>
      <c r="J12" s="79">
        <f t="shared" ref="J12:J33" si="0">SUM(F12:H12)</f>
        <v>0</v>
      </c>
      <c r="K12" s="3"/>
      <c r="L12" s="73">
        <v>8</v>
      </c>
      <c r="M12" s="73"/>
      <c r="N12" s="73"/>
      <c r="O12" s="73"/>
      <c r="P12" s="73"/>
      <c r="Q12" s="79"/>
      <c r="R12" s="3">
        <f t="shared" ref="R12:R31" si="1">+S12+0.25</f>
        <v>8.25</v>
      </c>
      <c r="S12" s="73">
        <v>8</v>
      </c>
      <c r="T12" s="73">
        <f t="shared" ref="T12:T33" si="2">+M12*$B12</f>
        <v>0</v>
      </c>
      <c r="U12" s="73">
        <f t="shared" ref="U12:U33" si="3">+N12*$B12</f>
        <v>0</v>
      </c>
      <c r="V12" s="73">
        <f t="shared" ref="V12:V33" si="4">+O12*$B12</f>
        <v>0</v>
      </c>
      <c r="W12" s="73">
        <f t="shared" ref="W12:W33" si="5">+P12*$B12</f>
        <v>0</v>
      </c>
      <c r="X12" s="79"/>
    </row>
    <row r="13" spans="1:24" ht="14.25" customHeight="1" x14ac:dyDescent="0.2">
      <c r="A13" s="73">
        <v>8.5</v>
      </c>
      <c r="B13" s="73">
        <v>0</v>
      </c>
      <c r="C13" s="73">
        <v>0</v>
      </c>
      <c r="E13" s="73">
        <v>8.5</v>
      </c>
      <c r="F13" s="80"/>
      <c r="G13" s="73"/>
      <c r="H13" s="73"/>
      <c r="I13" s="73"/>
      <c r="J13" s="79">
        <f t="shared" si="0"/>
        <v>0</v>
      </c>
      <c r="K13" s="3"/>
      <c r="L13" s="73">
        <v>8.5</v>
      </c>
      <c r="M13" s="73"/>
      <c r="N13" s="73"/>
      <c r="O13" s="73"/>
      <c r="P13" s="73"/>
      <c r="Q13" s="79"/>
      <c r="R13" s="3">
        <f t="shared" si="1"/>
        <v>8.75</v>
      </c>
      <c r="S13" s="73">
        <v>8.5</v>
      </c>
      <c r="T13" s="73">
        <f t="shared" si="2"/>
        <v>0</v>
      </c>
      <c r="U13" s="73">
        <f t="shared" si="3"/>
        <v>0</v>
      </c>
      <c r="V13" s="73">
        <f t="shared" si="4"/>
        <v>0</v>
      </c>
      <c r="W13" s="73">
        <f t="shared" si="5"/>
        <v>0</v>
      </c>
      <c r="X13" s="79">
        <f t="shared" ref="X13:X33" si="6">SUM(T13:V13)</f>
        <v>0</v>
      </c>
    </row>
    <row r="14" spans="1:24" ht="14.25" customHeight="1" x14ac:dyDescent="0.2">
      <c r="A14" s="73">
        <v>9</v>
      </c>
      <c r="B14" s="73">
        <v>0</v>
      </c>
      <c r="C14" s="73">
        <v>0</v>
      </c>
      <c r="E14" s="73">
        <v>9</v>
      </c>
      <c r="F14" s="80"/>
      <c r="G14" s="73"/>
      <c r="H14" s="73"/>
      <c r="I14" s="73"/>
      <c r="J14" s="79">
        <f t="shared" si="0"/>
        <v>0</v>
      </c>
      <c r="K14" s="3"/>
      <c r="L14" s="73">
        <v>9</v>
      </c>
      <c r="M14" s="73"/>
      <c r="N14" s="73"/>
      <c r="O14" s="73"/>
      <c r="P14" s="73"/>
      <c r="Q14" s="79"/>
      <c r="R14" s="3">
        <f t="shared" si="1"/>
        <v>9.25</v>
      </c>
      <c r="S14" s="73">
        <v>9</v>
      </c>
      <c r="T14" s="73">
        <f t="shared" si="2"/>
        <v>0</v>
      </c>
      <c r="U14" s="73">
        <f t="shared" si="3"/>
        <v>0</v>
      </c>
      <c r="V14" s="73">
        <f t="shared" si="4"/>
        <v>0</v>
      </c>
      <c r="W14" s="73">
        <f t="shared" si="5"/>
        <v>0</v>
      </c>
      <c r="X14" s="79">
        <f t="shared" si="6"/>
        <v>0</v>
      </c>
    </row>
    <row r="15" spans="1:24" ht="14.25" customHeight="1" x14ac:dyDescent="0.2">
      <c r="A15" s="73">
        <v>9.5</v>
      </c>
      <c r="B15" s="73">
        <v>0</v>
      </c>
      <c r="C15" s="73">
        <v>0</v>
      </c>
      <c r="E15" s="73">
        <v>9.5</v>
      </c>
      <c r="F15" s="73"/>
      <c r="G15" s="73"/>
      <c r="H15" s="73"/>
      <c r="I15" s="73"/>
      <c r="J15" s="79">
        <f t="shared" si="0"/>
        <v>0</v>
      </c>
      <c r="K15" s="3"/>
      <c r="L15" s="73">
        <v>9.5</v>
      </c>
      <c r="M15" s="73"/>
      <c r="N15" s="73"/>
      <c r="O15" s="73"/>
      <c r="P15" s="73"/>
      <c r="Q15" s="79"/>
      <c r="R15" s="3">
        <f t="shared" si="1"/>
        <v>9.75</v>
      </c>
      <c r="S15" s="73">
        <v>9.5</v>
      </c>
      <c r="T15" s="73">
        <f t="shared" si="2"/>
        <v>0</v>
      </c>
      <c r="U15" s="73">
        <f t="shared" si="3"/>
        <v>0</v>
      </c>
      <c r="V15" s="73">
        <f t="shared" si="4"/>
        <v>0</v>
      </c>
      <c r="W15" s="73">
        <f t="shared" si="5"/>
        <v>0</v>
      </c>
      <c r="X15" s="79">
        <f t="shared" si="6"/>
        <v>0</v>
      </c>
    </row>
    <row r="16" spans="1:24" ht="14.25" customHeight="1" x14ac:dyDescent="0.2">
      <c r="A16" s="73">
        <v>10</v>
      </c>
      <c r="B16" s="73">
        <v>0</v>
      </c>
      <c r="C16" s="73">
        <v>0</v>
      </c>
      <c r="E16" s="73">
        <v>10</v>
      </c>
      <c r="F16" s="73"/>
      <c r="G16" s="73"/>
      <c r="H16" s="73"/>
      <c r="I16" s="73"/>
      <c r="J16" s="79">
        <f t="shared" si="0"/>
        <v>0</v>
      </c>
      <c r="K16" s="3"/>
      <c r="L16" s="73">
        <v>10</v>
      </c>
      <c r="M16" s="73"/>
      <c r="N16" s="73"/>
      <c r="O16" s="73"/>
      <c r="P16" s="73"/>
      <c r="Q16" s="79"/>
      <c r="R16" s="3">
        <f t="shared" si="1"/>
        <v>10.25</v>
      </c>
      <c r="S16" s="73">
        <v>10</v>
      </c>
      <c r="T16" s="73">
        <f t="shared" si="2"/>
        <v>0</v>
      </c>
      <c r="U16" s="73">
        <f t="shared" si="3"/>
        <v>0</v>
      </c>
      <c r="V16" s="73">
        <f t="shared" si="4"/>
        <v>0</v>
      </c>
      <c r="W16" s="73">
        <f t="shared" si="5"/>
        <v>0</v>
      </c>
      <c r="X16" s="79">
        <f t="shared" si="6"/>
        <v>0</v>
      </c>
    </row>
    <row r="17" spans="1:24" ht="14.25" customHeight="1" x14ac:dyDescent="0.2">
      <c r="A17" s="73">
        <v>10.5</v>
      </c>
      <c r="B17" s="73">
        <v>0</v>
      </c>
      <c r="C17" s="73">
        <v>0</v>
      </c>
      <c r="E17" s="73">
        <v>10.5</v>
      </c>
      <c r="F17" s="73"/>
      <c r="G17" s="73"/>
      <c r="H17" s="73"/>
      <c r="I17" s="73"/>
      <c r="J17" s="79">
        <f t="shared" si="0"/>
        <v>0</v>
      </c>
      <c r="K17" s="3"/>
      <c r="L17" s="73">
        <v>10.5</v>
      </c>
      <c r="M17" s="73"/>
      <c r="N17" s="73"/>
      <c r="O17" s="73"/>
      <c r="P17" s="73"/>
      <c r="Q17" s="79">
        <f t="shared" ref="Q17:Q33" si="7">SUM(M17:O17)</f>
        <v>0</v>
      </c>
      <c r="R17" s="3">
        <f t="shared" si="1"/>
        <v>10.75</v>
      </c>
      <c r="S17" s="73">
        <v>10.5</v>
      </c>
      <c r="T17" s="73">
        <f t="shared" si="2"/>
        <v>0</v>
      </c>
      <c r="U17" s="73">
        <f t="shared" si="3"/>
        <v>0</v>
      </c>
      <c r="V17" s="73">
        <f t="shared" si="4"/>
        <v>0</v>
      </c>
      <c r="W17" s="73">
        <f t="shared" si="5"/>
        <v>0</v>
      </c>
      <c r="X17" s="79">
        <f t="shared" si="6"/>
        <v>0</v>
      </c>
    </row>
    <row r="18" spans="1:24" ht="14.25" customHeight="1" x14ac:dyDescent="0.2">
      <c r="A18" s="73">
        <v>11</v>
      </c>
      <c r="B18" s="73">
        <v>0</v>
      </c>
      <c r="C18" s="73">
        <v>0</v>
      </c>
      <c r="E18" s="73">
        <v>11</v>
      </c>
      <c r="F18" s="73"/>
      <c r="G18" s="73"/>
      <c r="H18" s="73"/>
      <c r="I18" s="73"/>
      <c r="J18" s="79">
        <f t="shared" si="0"/>
        <v>0</v>
      </c>
      <c r="K18" s="3"/>
      <c r="L18" s="73">
        <v>11</v>
      </c>
      <c r="M18" s="73"/>
      <c r="N18" s="73"/>
      <c r="O18" s="73"/>
      <c r="P18" s="73"/>
      <c r="Q18" s="79">
        <f t="shared" si="7"/>
        <v>0</v>
      </c>
      <c r="R18" s="3">
        <f t="shared" si="1"/>
        <v>11.25</v>
      </c>
      <c r="S18" s="73">
        <v>11</v>
      </c>
      <c r="T18" s="73">
        <f t="shared" si="2"/>
        <v>0</v>
      </c>
      <c r="U18" s="73">
        <f t="shared" si="3"/>
        <v>0</v>
      </c>
      <c r="V18" s="73">
        <f t="shared" si="4"/>
        <v>0</v>
      </c>
      <c r="W18" s="73">
        <f t="shared" si="5"/>
        <v>0</v>
      </c>
      <c r="X18" s="79">
        <f t="shared" si="6"/>
        <v>0</v>
      </c>
    </row>
    <row r="19" spans="1:24" ht="14.25" customHeight="1" x14ac:dyDescent="0.2">
      <c r="A19" s="73">
        <v>11.5</v>
      </c>
      <c r="B19" s="73">
        <v>4838</v>
      </c>
      <c r="C19" s="73">
        <v>47</v>
      </c>
      <c r="E19" s="73">
        <v>11.5</v>
      </c>
      <c r="F19" s="73">
        <v>9</v>
      </c>
      <c r="G19" s="73"/>
      <c r="H19" s="73"/>
      <c r="I19" s="73"/>
      <c r="J19" s="79">
        <f t="shared" si="0"/>
        <v>9</v>
      </c>
      <c r="K19" s="3"/>
      <c r="L19" s="73">
        <v>11.5</v>
      </c>
      <c r="M19" s="73">
        <f t="shared" ref="M19:M29" si="8">+F19/$J19</f>
        <v>1</v>
      </c>
      <c r="N19" s="73">
        <f t="shared" ref="N19:N29" si="9">+G19/$J19</f>
        <v>0</v>
      </c>
      <c r="O19" s="73">
        <f t="shared" ref="O19:O29" si="10">+H19/$J19</f>
        <v>0</v>
      </c>
      <c r="P19" s="73">
        <f t="shared" ref="P19:P29" si="11">+I19/$J19</f>
        <v>0</v>
      </c>
      <c r="Q19" s="79">
        <f t="shared" si="7"/>
        <v>1</v>
      </c>
      <c r="R19" s="3">
        <f t="shared" si="1"/>
        <v>11.75</v>
      </c>
      <c r="S19" s="73">
        <v>11.5</v>
      </c>
      <c r="T19" s="73">
        <f t="shared" si="2"/>
        <v>4838</v>
      </c>
      <c r="U19" s="73">
        <f t="shared" si="3"/>
        <v>0</v>
      </c>
      <c r="V19" s="73">
        <f t="shared" si="4"/>
        <v>0</v>
      </c>
      <c r="W19" s="73">
        <f t="shared" si="5"/>
        <v>0</v>
      </c>
      <c r="X19" s="79">
        <f t="shared" si="6"/>
        <v>4838</v>
      </c>
    </row>
    <row r="20" spans="1:24" ht="14.25" customHeight="1" x14ac:dyDescent="0.2">
      <c r="A20" s="73">
        <v>12</v>
      </c>
      <c r="B20" s="73">
        <v>10708</v>
      </c>
      <c r="C20" s="73">
        <v>119</v>
      </c>
      <c r="E20" s="73">
        <v>12</v>
      </c>
      <c r="F20" s="73">
        <v>10</v>
      </c>
      <c r="G20" s="73"/>
      <c r="H20" s="73"/>
      <c r="I20" s="73"/>
      <c r="J20" s="79">
        <f t="shared" si="0"/>
        <v>10</v>
      </c>
      <c r="K20" s="3"/>
      <c r="L20" s="73">
        <v>12</v>
      </c>
      <c r="M20" s="73">
        <f t="shared" si="8"/>
        <v>1</v>
      </c>
      <c r="N20" s="73">
        <f t="shared" si="9"/>
        <v>0</v>
      </c>
      <c r="O20" s="73">
        <f t="shared" si="10"/>
        <v>0</v>
      </c>
      <c r="P20" s="73">
        <f t="shared" si="11"/>
        <v>0</v>
      </c>
      <c r="Q20" s="79">
        <f t="shared" si="7"/>
        <v>1</v>
      </c>
      <c r="R20" s="3">
        <f t="shared" si="1"/>
        <v>12.25</v>
      </c>
      <c r="S20" s="73">
        <v>12</v>
      </c>
      <c r="T20" s="73">
        <f t="shared" si="2"/>
        <v>10708</v>
      </c>
      <c r="U20" s="73">
        <f t="shared" si="3"/>
        <v>0</v>
      </c>
      <c r="V20" s="73">
        <f t="shared" si="4"/>
        <v>0</v>
      </c>
      <c r="W20" s="73">
        <f t="shared" si="5"/>
        <v>0</v>
      </c>
      <c r="X20" s="79">
        <f t="shared" si="6"/>
        <v>10708</v>
      </c>
    </row>
    <row r="21" spans="1:24" ht="14.25" customHeight="1" x14ac:dyDescent="0.2">
      <c r="A21" s="73">
        <v>12.5</v>
      </c>
      <c r="B21" s="73">
        <v>7599</v>
      </c>
      <c r="C21" s="73">
        <v>97</v>
      </c>
      <c r="E21" s="73">
        <v>12.5</v>
      </c>
      <c r="F21" s="73">
        <v>9</v>
      </c>
      <c r="G21" s="73">
        <v>1</v>
      </c>
      <c r="H21" s="73"/>
      <c r="I21" s="73"/>
      <c r="J21" s="79">
        <f t="shared" si="0"/>
        <v>10</v>
      </c>
      <c r="K21" s="3"/>
      <c r="L21" s="73">
        <v>12.5</v>
      </c>
      <c r="M21" s="73">
        <f t="shared" si="8"/>
        <v>0.9</v>
      </c>
      <c r="N21" s="73">
        <f t="shared" si="9"/>
        <v>0.1</v>
      </c>
      <c r="O21" s="73">
        <f t="shared" si="10"/>
        <v>0</v>
      </c>
      <c r="P21" s="73">
        <f t="shared" si="11"/>
        <v>0</v>
      </c>
      <c r="Q21" s="79">
        <f t="shared" si="7"/>
        <v>1</v>
      </c>
      <c r="R21" s="3">
        <f t="shared" si="1"/>
        <v>12.75</v>
      </c>
      <c r="S21" s="73">
        <v>12.5</v>
      </c>
      <c r="T21" s="73">
        <f t="shared" si="2"/>
        <v>6839.1</v>
      </c>
      <c r="U21" s="73">
        <f t="shared" si="3"/>
        <v>759.90000000000009</v>
      </c>
      <c r="V21" s="73">
        <f t="shared" si="4"/>
        <v>0</v>
      </c>
      <c r="W21" s="73">
        <f t="shared" si="5"/>
        <v>0</v>
      </c>
      <c r="X21" s="79">
        <f t="shared" si="6"/>
        <v>7599</v>
      </c>
    </row>
    <row r="22" spans="1:24" ht="14.25" customHeight="1" x14ac:dyDescent="0.2">
      <c r="A22" s="73">
        <v>13</v>
      </c>
      <c r="B22" s="73">
        <v>8633</v>
      </c>
      <c r="C22" s="73">
        <v>126</v>
      </c>
      <c r="E22" s="73">
        <v>13</v>
      </c>
      <c r="F22" s="73">
        <v>8</v>
      </c>
      <c r="G22" s="73">
        <v>2</v>
      </c>
      <c r="H22" s="73"/>
      <c r="I22" s="73"/>
      <c r="J22" s="79">
        <f t="shared" si="0"/>
        <v>10</v>
      </c>
      <c r="K22" s="3"/>
      <c r="L22" s="73">
        <v>13</v>
      </c>
      <c r="M22" s="73">
        <f t="shared" si="8"/>
        <v>0.8</v>
      </c>
      <c r="N22" s="73">
        <f t="shared" si="9"/>
        <v>0.2</v>
      </c>
      <c r="O22" s="73">
        <f t="shared" si="10"/>
        <v>0</v>
      </c>
      <c r="P22" s="73">
        <f t="shared" si="11"/>
        <v>0</v>
      </c>
      <c r="Q22" s="79">
        <f t="shared" si="7"/>
        <v>1</v>
      </c>
      <c r="R22" s="3">
        <f t="shared" si="1"/>
        <v>13.25</v>
      </c>
      <c r="S22" s="73">
        <v>13</v>
      </c>
      <c r="T22" s="73">
        <f t="shared" si="2"/>
        <v>6906.4000000000005</v>
      </c>
      <c r="U22" s="73">
        <f t="shared" si="3"/>
        <v>1726.6000000000001</v>
      </c>
      <c r="V22" s="73">
        <f t="shared" si="4"/>
        <v>0</v>
      </c>
      <c r="W22" s="73">
        <f t="shared" si="5"/>
        <v>0</v>
      </c>
      <c r="X22" s="79">
        <f t="shared" si="6"/>
        <v>8633</v>
      </c>
    </row>
    <row r="23" spans="1:24" ht="14.25" customHeight="1" x14ac:dyDescent="0.2">
      <c r="A23" s="73">
        <v>13.5</v>
      </c>
      <c r="B23" s="73">
        <v>5524</v>
      </c>
      <c r="C23" s="73">
        <v>92</v>
      </c>
      <c r="E23" s="73">
        <v>13.5</v>
      </c>
      <c r="F23" s="73">
        <v>7</v>
      </c>
      <c r="G23" s="73">
        <v>3</v>
      </c>
      <c r="H23" s="73"/>
      <c r="I23" s="73"/>
      <c r="J23" s="79">
        <f t="shared" si="0"/>
        <v>10</v>
      </c>
      <c r="K23" s="3"/>
      <c r="L23" s="73">
        <v>13.5</v>
      </c>
      <c r="M23" s="73">
        <f t="shared" si="8"/>
        <v>0.7</v>
      </c>
      <c r="N23" s="73">
        <f t="shared" si="9"/>
        <v>0.3</v>
      </c>
      <c r="O23" s="73">
        <f t="shared" si="10"/>
        <v>0</v>
      </c>
      <c r="P23" s="73">
        <f t="shared" si="11"/>
        <v>0</v>
      </c>
      <c r="Q23" s="79">
        <f t="shared" si="7"/>
        <v>1</v>
      </c>
      <c r="R23" s="3">
        <f t="shared" si="1"/>
        <v>13.75</v>
      </c>
      <c r="S23" s="73">
        <v>13.5</v>
      </c>
      <c r="T23" s="73">
        <f t="shared" si="2"/>
        <v>3866.7999999999997</v>
      </c>
      <c r="U23" s="73">
        <f t="shared" si="3"/>
        <v>1657.2</v>
      </c>
      <c r="V23" s="73">
        <f t="shared" si="4"/>
        <v>0</v>
      </c>
      <c r="W23" s="73">
        <f t="shared" si="5"/>
        <v>0</v>
      </c>
      <c r="X23" s="79">
        <f t="shared" si="6"/>
        <v>5524</v>
      </c>
    </row>
    <row r="24" spans="1:24" ht="14.25" customHeight="1" x14ac:dyDescent="0.2">
      <c r="A24" s="73">
        <v>14</v>
      </c>
      <c r="B24" s="73">
        <v>3796</v>
      </c>
      <c r="C24" s="73">
        <v>72</v>
      </c>
      <c r="E24" s="73">
        <v>14</v>
      </c>
      <c r="F24" s="73">
        <v>10</v>
      </c>
      <c r="G24" s="73"/>
      <c r="H24" s="73"/>
      <c r="I24" s="73"/>
      <c r="J24" s="79">
        <f t="shared" si="0"/>
        <v>10</v>
      </c>
      <c r="K24" s="3"/>
      <c r="L24" s="73">
        <v>14</v>
      </c>
      <c r="M24" s="73">
        <f t="shared" si="8"/>
        <v>1</v>
      </c>
      <c r="N24" s="73">
        <f t="shared" si="9"/>
        <v>0</v>
      </c>
      <c r="O24" s="73">
        <f t="shared" si="10"/>
        <v>0</v>
      </c>
      <c r="P24" s="73">
        <f t="shared" si="11"/>
        <v>0</v>
      </c>
      <c r="Q24" s="79">
        <f t="shared" si="7"/>
        <v>1</v>
      </c>
      <c r="R24" s="3">
        <f t="shared" si="1"/>
        <v>14.25</v>
      </c>
      <c r="S24" s="73">
        <v>14</v>
      </c>
      <c r="T24" s="73">
        <f t="shared" si="2"/>
        <v>3796</v>
      </c>
      <c r="U24" s="73">
        <f t="shared" si="3"/>
        <v>0</v>
      </c>
      <c r="V24" s="73">
        <f t="shared" si="4"/>
        <v>0</v>
      </c>
      <c r="W24" s="73">
        <f t="shared" si="5"/>
        <v>0</v>
      </c>
      <c r="X24" s="79">
        <f t="shared" si="6"/>
        <v>3796</v>
      </c>
    </row>
    <row r="25" spans="1:24" ht="14.25" customHeight="1" x14ac:dyDescent="0.2">
      <c r="A25" s="73">
        <v>14.5</v>
      </c>
      <c r="B25" s="73">
        <v>11973</v>
      </c>
      <c r="C25" s="73">
        <v>255</v>
      </c>
      <c r="E25" s="73">
        <v>14.5</v>
      </c>
      <c r="F25" s="73">
        <v>7</v>
      </c>
      <c r="G25" s="73">
        <v>3</v>
      </c>
      <c r="H25" s="73">
        <v>1</v>
      </c>
      <c r="I25" s="73"/>
      <c r="J25" s="79">
        <f t="shared" si="0"/>
        <v>11</v>
      </c>
      <c r="K25" s="3"/>
      <c r="L25" s="73">
        <v>14.5</v>
      </c>
      <c r="M25" s="73">
        <f t="shared" si="8"/>
        <v>0.63636363636363635</v>
      </c>
      <c r="N25" s="73">
        <f t="shared" si="9"/>
        <v>0.27272727272727271</v>
      </c>
      <c r="O25" s="73">
        <f t="shared" si="10"/>
        <v>9.0909090909090912E-2</v>
      </c>
      <c r="P25" s="73">
        <f t="shared" si="11"/>
        <v>0</v>
      </c>
      <c r="Q25" s="79">
        <f t="shared" si="7"/>
        <v>1</v>
      </c>
      <c r="R25" s="3">
        <f t="shared" si="1"/>
        <v>14.75</v>
      </c>
      <c r="S25" s="73">
        <v>14.5</v>
      </c>
      <c r="T25" s="73">
        <f t="shared" si="2"/>
        <v>7619.181818181818</v>
      </c>
      <c r="U25" s="73">
        <f t="shared" si="3"/>
        <v>3265.363636363636</v>
      </c>
      <c r="V25" s="73">
        <f t="shared" si="4"/>
        <v>1088.4545454545455</v>
      </c>
      <c r="W25" s="73">
        <f t="shared" si="5"/>
        <v>0</v>
      </c>
      <c r="X25" s="79">
        <f t="shared" si="6"/>
        <v>11973</v>
      </c>
    </row>
    <row r="26" spans="1:24" ht="14.25" customHeight="1" x14ac:dyDescent="0.2">
      <c r="A26" s="73">
        <v>15</v>
      </c>
      <c r="B26" s="73">
        <v>10931</v>
      </c>
      <c r="C26" s="73">
        <v>261</v>
      </c>
      <c r="E26" s="73">
        <v>15</v>
      </c>
      <c r="F26" s="73">
        <v>12</v>
      </c>
      <c r="G26" s="73">
        <v>5</v>
      </c>
      <c r="H26" s="73"/>
      <c r="I26" s="73"/>
      <c r="J26" s="79">
        <f t="shared" si="0"/>
        <v>17</v>
      </c>
      <c r="K26" s="3"/>
      <c r="L26" s="73">
        <v>15</v>
      </c>
      <c r="M26" s="73">
        <f t="shared" si="8"/>
        <v>0.70588235294117652</v>
      </c>
      <c r="N26" s="73">
        <f t="shared" si="9"/>
        <v>0.29411764705882354</v>
      </c>
      <c r="O26" s="73">
        <f t="shared" si="10"/>
        <v>0</v>
      </c>
      <c r="P26" s="73">
        <f t="shared" si="11"/>
        <v>0</v>
      </c>
      <c r="Q26" s="79">
        <f t="shared" si="7"/>
        <v>1</v>
      </c>
      <c r="R26" s="3">
        <f t="shared" si="1"/>
        <v>15.25</v>
      </c>
      <c r="S26" s="73">
        <v>15</v>
      </c>
      <c r="T26" s="73">
        <f t="shared" si="2"/>
        <v>7716.0000000000009</v>
      </c>
      <c r="U26" s="73">
        <f t="shared" si="3"/>
        <v>3215</v>
      </c>
      <c r="V26" s="73">
        <f t="shared" si="4"/>
        <v>0</v>
      </c>
      <c r="W26" s="73">
        <f t="shared" si="5"/>
        <v>0</v>
      </c>
      <c r="X26" s="79">
        <f t="shared" si="6"/>
        <v>10931</v>
      </c>
    </row>
    <row r="27" spans="1:24" ht="14.25" customHeight="1" x14ac:dyDescent="0.2">
      <c r="A27" s="73">
        <v>15.5</v>
      </c>
      <c r="B27" s="73">
        <v>12223</v>
      </c>
      <c r="C27" s="73">
        <v>327</v>
      </c>
      <c r="E27" s="73">
        <v>15.5</v>
      </c>
      <c r="F27" s="73">
        <v>9</v>
      </c>
      <c r="G27" s="73">
        <v>4</v>
      </c>
      <c r="H27" s="73">
        <v>2</v>
      </c>
      <c r="I27" s="73"/>
      <c r="J27" s="79">
        <f t="shared" si="0"/>
        <v>15</v>
      </c>
      <c r="K27" s="3"/>
      <c r="L27" s="73">
        <v>15.5</v>
      </c>
      <c r="M27" s="73">
        <f t="shared" si="8"/>
        <v>0.6</v>
      </c>
      <c r="N27" s="73">
        <f t="shared" si="9"/>
        <v>0.26666666666666666</v>
      </c>
      <c r="O27" s="73">
        <f t="shared" si="10"/>
        <v>0.13333333333333333</v>
      </c>
      <c r="P27" s="73">
        <f t="shared" si="11"/>
        <v>0</v>
      </c>
      <c r="Q27" s="79">
        <f t="shared" si="7"/>
        <v>1</v>
      </c>
      <c r="R27" s="3">
        <f t="shared" si="1"/>
        <v>15.75</v>
      </c>
      <c r="S27" s="73">
        <v>15.5</v>
      </c>
      <c r="T27" s="73">
        <f t="shared" si="2"/>
        <v>7333.8</v>
      </c>
      <c r="U27" s="73">
        <f t="shared" si="3"/>
        <v>3259.4666666666667</v>
      </c>
      <c r="V27" s="73">
        <f t="shared" si="4"/>
        <v>1629.7333333333333</v>
      </c>
      <c r="W27" s="73">
        <f t="shared" si="5"/>
        <v>0</v>
      </c>
      <c r="X27" s="79">
        <f t="shared" si="6"/>
        <v>12223</v>
      </c>
    </row>
    <row r="28" spans="1:24" ht="14.25" customHeight="1" x14ac:dyDescent="0.2">
      <c r="A28" s="73">
        <v>16</v>
      </c>
      <c r="B28" s="73">
        <v>9898</v>
      </c>
      <c r="C28" s="73">
        <v>295</v>
      </c>
      <c r="E28" s="73">
        <v>16</v>
      </c>
      <c r="F28" s="73">
        <v>3</v>
      </c>
      <c r="G28" s="73">
        <v>6</v>
      </c>
      <c r="H28" s="73">
        <v>1</v>
      </c>
      <c r="I28" s="73"/>
      <c r="J28" s="79">
        <f t="shared" si="0"/>
        <v>10</v>
      </c>
      <c r="K28" s="3"/>
      <c r="L28" s="73">
        <v>16</v>
      </c>
      <c r="M28" s="73">
        <f t="shared" si="8"/>
        <v>0.3</v>
      </c>
      <c r="N28" s="73">
        <f t="shared" si="9"/>
        <v>0.6</v>
      </c>
      <c r="O28" s="73">
        <f t="shared" si="10"/>
        <v>0.1</v>
      </c>
      <c r="P28" s="73">
        <f t="shared" si="11"/>
        <v>0</v>
      </c>
      <c r="Q28" s="79">
        <f t="shared" si="7"/>
        <v>0.99999999999999989</v>
      </c>
      <c r="R28" s="3">
        <f t="shared" si="1"/>
        <v>16.25</v>
      </c>
      <c r="S28" s="73">
        <v>16</v>
      </c>
      <c r="T28" s="73">
        <f t="shared" si="2"/>
        <v>2969.4</v>
      </c>
      <c r="U28" s="73">
        <f t="shared" si="3"/>
        <v>5938.8</v>
      </c>
      <c r="V28" s="73">
        <f t="shared" si="4"/>
        <v>989.80000000000007</v>
      </c>
      <c r="W28" s="73">
        <f t="shared" si="5"/>
        <v>0</v>
      </c>
      <c r="X28" s="79">
        <f t="shared" si="6"/>
        <v>9898</v>
      </c>
    </row>
    <row r="29" spans="1:24" ht="14.25" customHeight="1" x14ac:dyDescent="0.2">
      <c r="A29" s="73">
        <v>16.5</v>
      </c>
      <c r="B29" s="73">
        <v>2967</v>
      </c>
      <c r="C29" s="73">
        <v>98</v>
      </c>
      <c r="E29" s="73">
        <v>16.5</v>
      </c>
      <c r="F29" s="73"/>
      <c r="G29" s="73">
        <v>3</v>
      </c>
      <c r="H29" s="73"/>
      <c r="I29" s="73"/>
      <c r="J29" s="79">
        <f t="shared" si="0"/>
        <v>3</v>
      </c>
      <c r="K29" s="3"/>
      <c r="L29" s="73">
        <v>16.5</v>
      </c>
      <c r="M29" s="73">
        <f t="shared" si="8"/>
        <v>0</v>
      </c>
      <c r="N29" s="73">
        <f t="shared" si="9"/>
        <v>1</v>
      </c>
      <c r="O29" s="73">
        <f t="shared" si="10"/>
        <v>0</v>
      </c>
      <c r="P29" s="73">
        <f t="shared" si="11"/>
        <v>0</v>
      </c>
      <c r="Q29" s="79">
        <f t="shared" si="7"/>
        <v>1</v>
      </c>
      <c r="R29" s="3">
        <f t="shared" si="1"/>
        <v>16.75</v>
      </c>
      <c r="S29" s="73">
        <v>16.5</v>
      </c>
      <c r="T29" s="73">
        <f t="shared" si="2"/>
        <v>0</v>
      </c>
      <c r="U29" s="73">
        <f t="shared" si="3"/>
        <v>2967</v>
      </c>
      <c r="V29" s="73">
        <f t="shared" si="4"/>
        <v>0</v>
      </c>
      <c r="W29" s="73">
        <f t="shared" si="5"/>
        <v>0</v>
      </c>
      <c r="X29" s="79">
        <f t="shared" si="6"/>
        <v>2967</v>
      </c>
    </row>
    <row r="30" spans="1:24" ht="14.25" customHeight="1" x14ac:dyDescent="0.2">
      <c r="A30" s="73">
        <v>17</v>
      </c>
      <c r="B30" s="73">
        <v>0</v>
      </c>
      <c r="C30" s="73">
        <v>0</v>
      </c>
      <c r="E30" s="73">
        <v>17</v>
      </c>
      <c r="F30" s="73"/>
      <c r="G30" s="73"/>
      <c r="H30" s="73"/>
      <c r="I30" s="73"/>
      <c r="J30" s="79">
        <f t="shared" si="0"/>
        <v>0</v>
      </c>
      <c r="K30" s="3"/>
      <c r="L30" s="73">
        <v>17</v>
      </c>
      <c r="M30" s="73"/>
      <c r="N30" s="73"/>
      <c r="O30" s="73"/>
      <c r="P30" s="73"/>
      <c r="Q30" s="79">
        <f t="shared" si="7"/>
        <v>0</v>
      </c>
      <c r="R30" s="3">
        <f t="shared" si="1"/>
        <v>17.25</v>
      </c>
      <c r="S30" s="73">
        <v>17</v>
      </c>
      <c r="T30" s="73">
        <f t="shared" si="2"/>
        <v>0</v>
      </c>
      <c r="U30" s="73">
        <f t="shared" si="3"/>
        <v>0</v>
      </c>
      <c r="V30" s="73">
        <f t="shared" si="4"/>
        <v>0</v>
      </c>
      <c r="W30" s="73">
        <f t="shared" si="5"/>
        <v>0</v>
      </c>
      <c r="X30" s="79">
        <f t="shared" si="6"/>
        <v>0</v>
      </c>
    </row>
    <row r="31" spans="1:24" ht="14.25" customHeight="1" x14ac:dyDescent="0.2">
      <c r="A31" s="73">
        <v>17.5</v>
      </c>
      <c r="B31" s="73">
        <v>0</v>
      </c>
      <c r="C31" s="73">
        <v>0</v>
      </c>
      <c r="E31" s="73">
        <v>17.5</v>
      </c>
      <c r="F31" s="73"/>
      <c r="G31" s="73"/>
      <c r="H31" s="73"/>
      <c r="I31" s="73"/>
      <c r="J31" s="79">
        <f t="shared" si="0"/>
        <v>0</v>
      </c>
      <c r="K31" s="3"/>
      <c r="L31" s="73">
        <v>17.5</v>
      </c>
      <c r="M31" s="73"/>
      <c r="N31" s="73"/>
      <c r="O31" s="73"/>
      <c r="P31" s="73"/>
      <c r="Q31" s="79">
        <f t="shared" si="7"/>
        <v>0</v>
      </c>
      <c r="R31" s="3">
        <f t="shared" si="1"/>
        <v>17.75</v>
      </c>
      <c r="S31" s="73">
        <v>17.5</v>
      </c>
      <c r="T31" s="73">
        <f t="shared" si="2"/>
        <v>0</v>
      </c>
      <c r="U31" s="73">
        <f t="shared" si="3"/>
        <v>0</v>
      </c>
      <c r="V31" s="73">
        <f t="shared" si="4"/>
        <v>0</v>
      </c>
      <c r="W31" s="73">
        <f t="shared" si="5"/>
        <v>0</v>
      </c>
      <c r="X31" s="79">
        <f t="shared" si="6"/>
        <v>0</v>
      </c>
    </row>
    <row r="32" spans="1:24" ht="14.25" customHeight="1" x14ac:dyDescent="0.2">
      <c r="A32" s="73">
        <v>18</v>
      </c>
      <c r="B32" s="73">
        <v>0</v>
      </c>
      <c r="C32" s="73">
        <v>0</v>
      </c>
      <c r="E32" s="73">
        <v>18</v>
      </c>
      <c r="F32" s="73"/>
      <c r="G32" s="73"/>
      <c r="H32" s="73"/>
      <c r="I32" s="73"/>
      <c r="J32" s="79">
        <f t="shared" si="0"/>
        <v>0</v>
      </c>
      <c r="K32" s="3"/>
      <c r="L32" s="73">
        <v>18</v>
      </c>
      <c r="M32" s="73"/>
      <c r="N32" s="73"/>
      <c r="O32" s="73"/>
      <c r="P32" s="73"/>
      <c r="Q32" s="79">
        <f t="shared" si="7"/>
        <v>0</v>
      </c>
      <c r="R32" s="3">
        <v>18.25</v>
      </c>
      <c r="S32" s="73">
        <v>18</v>
      </c>
      <c r="T32" s="73">
        <f t="shared" si="2"/>
        <v>0</v>
      </c>
      <c r="U32" s="73">
        <f t="shared" si="3"/>
        <v>0</v>
      </c>
      <c r="V32" s="73">
        <f t="shared" si="4"/>
        <v>0</v>
      </c>
      <c r="W32" s="73">
        <f t="shared" si="5"/>
        <v>0</v>
      </c>
      <c r="X32" s="79">
        <f t="shared" si="6"/>
        <v>0</v>
      </c>
    </row>
    <row r="33" spans="1:24" ht="14.25" customHeight="1" x14ac:dyDescent="0.2">
      <c r="A33" s="73">
        <v>18.5</v>
      </c>
      <c r="B33" s="73">
        <v>0</v>
      </c>
      <c r="C33" s="73">
        <v>0</v>
      </c>
      <c r="E33" s="73">
        <v>18.5</v>
      </c>
      <c r="F33" s="73"/>
      <c r="G33" s="73"/>
      <c r="H33" s="73"/>
      <c r="I33" s="73"/>
      <c r="J33" s="79">
        <f t="shared" si="0"/>
        <v>0</v>
      </c>
      <c r="K33" s="3"/>
      <c r="L33" s="73">
        <v>18.5</v>
      </c>
      <c r="M33" s="73"/>
      <c r="N33" s="73"/>
      <c r="O33" s="73"/>
      <c r="P33" s="73"/>
      <c r="Q33" s="79">
        <f t="shared" si="7"/>
        <v>0</v>
      </c>
      <c r="R33" s="3">
        <v>18.75</v>
      </c>
      <c r="S33" s="73">
        <v>18.5</v>
      </c>
      <c r="T33" s="73">
        <f t="shared" si="2"/>
        <v>0</v>
      </c>
      <c r="U33" s="73">
        <f t="shared" si="3"/>
        <v>0</v>
      </c>
      <c r="V33" s="73">
        <f t="shared" si="4"/>
        <v>0</v>
      </c>
      <c r="W33" s="73">
        <f t="shared" si="5"/>
        <v>0</v>
      </c>
      <c r="X33" s="79">
        <f t="shared" si="6"/>
        <v>0</v>
      </c>
    </row>
    <row r="34" spans="1:24" ht="14.25" customHeight="1" x14ac:dyDescent="0.2">
      <c r="A34" s="73">
        <v>19</v>
      </c>
      <c r="B34" s="73">
        <v>0</v>
      </c>
      <c r="C34" s="73">
        <v>0</v>
      </c>
      <c r="E34" s="73">
        <v>19</v>
      </c>
      <c r="F34" s="28"/>
      <c r="G34" s="28"/>
      <c r="H34" s="28"/>
      <c r="I34" s="28"/>
      <c r="J34" s="28"/>
      <c r="L34" s="73">
        <v>19</v>
      </c>
      <c r="M34" s="28"/>
      <c r="N34" s="28"/>
      <c r="O34" s="28"/>
      <c r="P34" s="28"/>
      <c r="Q34" s="28"/>
      <c r="S34" s="73">
        <v>19</v>
      </c>
      <c r="T34" s="28"/>
      <c r="U34" s="28"/>
      <c r="V34" s="28"/>
      <c r="W34" s="28"/>
      <c r="X34" s="28"/>
    </row>
    <row r="35" spans="1:24" ht="14.25" customHeight="1" x14ac:dyDescent="0.2">
      <c r="A35" s="73">
        <v>19.5</v>
      </c>
      <c r="B35" s="73">
        <v>0</v>
      </c>
      <c r="C35" s="73">
        <v>0</v>
      </c>
      <c r="E35" s="73">
        <v>19.5</v>
      </c>
      <c r="F35" s="28"/>
      <c r="G35" s="28"/>
      <c r="H35" s="28"/>
      <c r="I35" s="28"/>
      <c r="J35" s="28"/>
      <c r="L35" s="73">
        <v>19.5</v>
      </c>
      <c r="M35" s="28"/>
      <c r="N35" s="28"/>
      <c r="O35" s="28"/>
      <c r="P35" s="28"/>
      <c r="Q35" s="28"/>
      <c r="S35" s="73">
        <v>19.5</v>
      </c>
      <c r="T35" s="28"/>
      <c r="U35" s="28"/>
      <c r="V35" s="28"/>
      <c r="W35" s="28"/>
      <c r="X35" s="28"/>
    </row>
    <row r="36" spans="1:24" ht="14.25" customHeight="1" x14ac:dyDescent="0.2">
      <c r="A36" s="73">
        <v>20</v>
      </c>
      <c r="B36" s="73">
        <v>0</v>
      </c>
      <c r="C36" s="73">
        <v>0</v>
      </c>
      <c r="E36" s="73">
        <v>20</v>
      </c>
      <c r="F36" s="28"/>
      <c r="G36" s="28"/>
      <c r="H36" s="28"/>
      <c r="I36" s="28"/>
      <c r="J36" s="28"/>
      <c r="L36" s="73">
        <v>20</v>
      </c>
      <c r="M36" s="28"/>
      <c r="N36" s="28"/>
      <c r="O36" s="28"/>
      <c r="P36" s="28"/>
      <c r="Q36" s="28"/>
      <c r="S36" s="73">
        <v>20</v>
      </c>
      <c r="T36" s="28"/>
      <c r="U36" s="28"/>
      <c r="V36" s="28"/>
      <c r="W36" s="28"/>
      <c r="X36" s="28"/>
    </row>
    <row r="37" spans="1:24" ht="14.25" customHeight="1" x14ac:dyDescent="0.2">
      <c r="A37" s="73">
        <v>20.5</v>
      </c>
      <c r="B37" s="73">
        <v>0</v>
      </c>
      <c r="C37" s="73">
        <v>0</v>
      </c>
      <c r="E37" s="73">
        <v>20.5</v>
      </c>
      <c r="F37" s="28"/>
      <c r="G37" s="28"/>
      <c r="H37" s="28"/>
      <c r="I37" s="28"/>
      <c r="J37" s="28"/>
      <c r="L37" s="73">
        <v>20.5</v>
      </c>
      <c r="M37" s="28"/>
      <c r="N37" s="28"/>
      <c r="O37" s="28"/>
      <c r="P37" s="28"/>
      <c r="Q37" s="28"/>
      <c r="S37" s="73">
        <v>20.5</v>
      </c>
      <c r="T37" s="28"/>
      <c r="U37" s="28"/>
      <c r="V37" s="28"/>
      <c r="W37" s="28"/>
      <c r="X37" s="28"/>
    </row>
    <row r="38" spans="1:24" ht="14.25" customHeight="1" x14ac:dyDescent="0.2">
      <c r="A38" s="73">
        <v>21</v>
      </c>
      <c r="B38" s="73">
        <v>0</v>
      </c>
      <c r="C38" s="73">
        <v>0</v>
      </c>
      <c r="E38" s="73">
        <v>21</v>
      </c>
      <c r="F38" s="28"/>
      <c r="G38" s="28"/>
      <c r="H38" s="28"/>
      <c r="I38" s="28"/>
      <c r="J38" s="28"/>
      <c r="L38" s="73">
        <v>21</v>
      </c>
      <c r="M38" s="28"/>
      <c r="N38" s="28"/>
      <c r="O38" s="28"/>
      <c r="P38" s="28"/>
      <c r="Q38" s="28"/>
      <c r="S38" s="73">
        <v>21</v>
      </c>
      <c r="T38" s="28"/>
      <c r="U38" s="28"/>
      <c r="V38" s="28"/>
      <c r="W38" s="28"/>
      <c r="X38" s="28"/>
    </row>
    <row r="39" spans="1:24" ht="14.25" customHeight="1" x14ac:dyDescent="0.2">
      <c r="A39" s="73">
        <v>21.5</v>
      </c>
      <c r="B39" s="73">
        <v>0</v>
      </c>
      <c r="C39" s="73">
        <v>0</v>
      </c>
      <c r="E39" s="73">
        <v>21.5</v>
      </c>
      <c r="F39" s="28"/>
      <c r="G39" s="28"/>
      <c r="H39" s="28"/>
      <c r="I39" s="28"/>
      <c r="J39" s="28"/>
      <c r="L39" s="73">
        <v>21.5</v>
      </c>
      <c r="M39" s="28"/>
      <c r="N39" s="28"/>
      <c r="O39" s="28"/>
      <c r="P39" s="28"/>
      <c r="Q39" s="28"/>
      <c r="S39" s="73">
        <v>21.5</v>
      </c>
      <c r="T39" s="28"/>
      <c r="U39" s="28"/>
      <c r="V39" s="28"/>
      <c r="W39" s="28"/>
      <c r="X39" s="28"/>
    </row>
    <row r="40" spans="1:24" ht="14.25" customHeight="1" x14ac:dyDescent="0.2">
      <c r="A40" s="73">
        <v>22</v>
      </c>
      <c r="B40" s="73">
        <v>0</v>
      </c>
      <c r="C40" s="73">
        <v>0</v>
      </c>
      <c r="E40" s="73">
        <v>22</v>
      </c>
      <c r="F40" s="28"/>
      <c r="G40" s="28"/>
      <c r="H40" s="28"/>
      <c r="I40" s="28"/>
      <c r="J40" s="28"/>
      <c r="L40" s="73">
        <v>22</v>
      </c>
      <c r="M40" s="28"/>
      <c r="N40" s="28"/>
      <c r="O40" s="28"/>
      <c r="P40" s="28"/>
      <c r="Q40" s="28"/>
      <c r="S40" s="73">
        <v>22</v>
      </c>
      <c r="T40" s="28"/>
      <c r="U40" s="28"/>
      <c r="V40" s="28"/>
      <c r="W40" s="28"/>
      <c r="X40" s="28"/>
    </row>
    <row r="41" spans="1:24" ht="14.25" customHeight="1" x14ac:dyDescent="0.2">
      <c r="A41" s="73">
        <v>22.5</v>
      </c>
      <c r="B41" s="73">
        <v>0</v>
      </c>
      <c r="C41" s="73">
        <v>0</v>
      </c>
      <c r="E41" s="73">
        <v>22.5</v>
      </c>
      <c r="F41" s="28"/>
      <c r="G41" s="28"/>
      <c r="H41" s="28"/>
      <c r="I41" s="28"/>
      <c r="J41" s="28"/>
      <c r="L41" s="73">
        <v>22.5</v>
      </c>
      <c r="M41" s="28"/>
      <c r="N41" s="28"/>
      <c r="O41" s="28"/>
      <c r="P41" s="28"/>
      <c r="Q41" s="28"/>
      <c r="S41" s="73">
        <v>22.5</v>
      </c>
      <c r="T41" s="28"/>
      <c r="U41" s="28"/>
      <c r="V41" s="28"/>
      <c r="W41" s="28"/>
      <c r="X41" s="28"/>
    </row>
    <row r="42" spans="1:24" ht="14.25" customHeight="1" x14ac:dyDescent="0.2">
      <c r="A42" s="73">
        <v>23</v>
      </c>
      <c r="B42" s="73">
        <v>0</v>
      </c>
      <c r="C42" s="73">
        <v>0</v>
      </c>
      <c r="E42" s="73">
        <v>23</v>
      </c>
      <c r="F42" s="28"/>
      <c r="G42" s="28"/>
      <c r="H42" s="28"/>
      <c r="I42" s="28"/>
      <c r="J42" s="28"/>
      <c r="L42" s="73">
        <v>23</v>
      </c>
      <c r="M42" s="28"/>
      <c r="N42" s="28"/>
      <c r="O42" s="28"/>
      <c r="P42" s="28"/>
      <c r="Q42" s="28"/>
      <c r="S42" s="73">
        <v>23</v>
      </c>
      <c r="T42" s="28"/>
      <c r="U42" s="28"/>
      <c r="V42" s="28"/>
      <c r="W42" s="28"/>
      <c r="X42" s="28"/>
    </row>
    <row r="43" spans="1:24" ht="14.25" customHeight="1" x14ac:dyDescent="0.2">
      <c r="A43" s="73">
        <v>23.5</v>
      </c>
      <c r="B43" s="73">
        <v>0</v>
      </c>
      <c r="C43" s="73">
        <v>0</v>
      </c>
      <c r="E43" s="73">
        <v>23.5</v>
      </c>
      <c r="F43" s="28"/>
      <c r="G43" s="28"/>
      <c r="H43" s="28"/>
      <c r="I43" s="28"/>
      <c r="J43" s="28"/>
      <c r="L43" s="73">
        <v>23.5</v>
      </c>
      <c r="M43" s="28"/>
      <c r="N43" s="28"/>
      <c r="O43" s="28"/>
      <c r="P43" s="28"/>
      <c r="Q43" s="28"/>
      <c r="S43" s="73">
        <v>23.5</v>
      </c>
      <c r="T43" s="28"/>
      <c r="U43" s="28"/>
      <c r="V43" s="28"/>
      <c r="W43" s="28"/>
      <c r="X43" s="28"/>
    </row>
    <row r="44" spans="1:24" ht="14.25" customHeight="1" x14ac:dyDescent="0.2">
      <c r="A44" s="73">
        <v>24</v>
      </c>
      <c r="B44" s="73">
        <v>0</v>
      </c>
      <c r="C44" s="73">
        <v>0</v>
      </c>
      <c r="E44" s="73">
        <v>24</v>
      </c>
      <c r="F44" s="28"/>
      <c r="G44" s="28"/>
      <c r="H44" s="28"/>
      <c r="I44" s="28"/>
      <c r="J44" s="28"/>
      <c r="L44" s="73">
        <v>24</v>
      </c>
      <c r="M44" s="28"/>
      <c r="N44" s="28"/>
      <c r="O44" s="28"/>
      <c r="P44" s="28"/>
      <c r="Q44" s="28"/>
      <c r="S44" s="73">
        <v>24</v>
      </c>
      <c r="T44" s="28"/>
      <c r="U44" s="28"/>
      <c r="V44" s="28"/>
      <c r="W44" s="28"/>
      <c r="X44" s="28"/>
    </row>
    <row r="45" spans="1:24" ht="14.25" customHeight="1" x14ac:dyDescent="0.2">
      <c r="A45" s="73">
        <v>24.5</v>
      </c>
      <c r="B45" s="73">
        <v>0</v>
      </c>
      <c r="C45" s="73">
        <v>0</v>
      </c>
      <c r="E45" s="73">
        <v>24.5</v>
      </c>
      <c r="F45" s="28"/>
      <c r="G45" s="28"/>
      <c r="H45" s="28"/>
      <c r="I45" s="28"/>
      <c r="J45" s="28"/>
      <c r="L45" s="73">
        <v>24.5</v>
      </c>
      <c r="M45" s="28"/>
      <c r="N45" s="28"/>
      <c r="O45" s="28"/>
      <c r="P45" s="28"/>
      <c r="Q45" s="28"/>
      <c r="S45" s="73">
        <v>24.5</v>
      </c>
      <c r="T45" s="28"/>
      <c r="U45" s="28"/>
      <c r="V45" s="28"/>
      <c r="W45" s="28"/>
      <c r="X45" s="28"/>
    </row>
    <row r="46" spans="1:24" ht="14.25" customHeight="1" x14ac:dyDescent="0.2">
      <c r="A46" s="73">
        <v>25</v>
      </c>
      <c r="B46" s="73">
        <v>0</v>
      </c>
      <c r="C46" s="73">
        <v>0</v>
      </c>
      <c r="E46" s="73">
        <v>25</v>
      </c>
      <c r="F46" s="28"/>
      <c r="G46" s="28"/>
      <c r="H46" s="28"/>
      <c r="I46" s="28"/>
      <c r="J46" s="28"/>
      <c r="L46" s="73">
        <v>25</v>
      </c>
      <c r="M46" s="28"/>
      <c r="N46" s="28"/>
      <c r="O46" s="28"/>
      <c r="P46" s="28"/>
      <c r="Q46" s="28"/>
      <c r="S46" s="73">
        <v>25</v>
      </c>
      <c r="T46" s="28"/>
      <c r="U46" s="28"/>
      <c r="V46" s="28"/>
      <c r="W46" s="28"/>
      <c r="X46" s="28"/>
    </row>
    <row r="47" spans="1:24" ht="14.25" customHeight="1" x14ac:dyDescent="0.2">
      <c r="A47" s="73">
        <v>25.5</v>
      </c>
      <c r="B47" s="73">
        <v>0</v>
      </c>
      <c r="C47" s="73">
        <v>0</v>
      </c>
      <c r="E47" s="73">
        <v>25.5</v>
      </c>
      <c r="F47" s="28"/>
      <c r="G47" s="28"/>
      <c r="H47" s="28"/>
      <c r="I47" s="28"/>
      <c r="J47" s="28"/>
      <c r="L47" s="73">
        <v>25.5</v>
      </c>
      <c r="M47" s="28"/>
      <c r="N47" s="28"/>
      <c r="O47" s="28"/>
      <c r="P47" s="28"/>
      <c r="Q47" s="28"/>
      <c r="S47" s="73">
        <v>25.5</v>
      </c>
      <c r="T47" s="28"/>
      <c r="U47" s="28"/>
      <c r="V47" s="28"/>
      <c r="W47" s="28"/>
      <c r="X47" s="28"/>
    </row>
    <row r="48" spans="1:24" ht="14.25" customHeight="1" x14ac:dyDescent="0.2">
      <c r="A48" s="3"/>
      <c r="B48" s="3">
        <f>SUM(B6:B47)</f>
        <v>89090</v>
      </c>
      <c r="C48" s="3">
        <f>SUM(C6:C47)</f>
        <v>1789</v>
      </c>
      <c r="E48" s="75" t="s">
        <v>16</v>
      </c>
      <c r="F48" s="76">
        <f>+SUM(F6:F47)</f>
        <v>84</v>
      </c>
      <c r="G48" s="76">
        <f t="shared" ref="G48:J48" si="12">+SUM(G6:G47)</f>
        <v>27</v>
      </c>
      <c r="H48" s="76">
        <f t="shared" si="12"/>
        <v>4</v>
      </c>
      <c r="I48" s="76">
        <f t="shared" si="12"/>
        <v>0</v>
      </c>
      <c r="J48" s="76">
        <f t="shared" si="12"/>
        <v>115</v>
      </c>
      <c r="K48" s="3"/>
      <c r="L48" s="75"/>
      <c r="M48" s="77"/>
      <c r="N48" s="77"/>
      <c r="O48" s="77"/>
      <c r="P48" s="77"/>
      <c r="Q48" s="78"/>
      <c r="R48" s="3"/>
      <c r="S48" s="75" t="s">
        <v>16</v>
      </c>
      <c r="T48" s="76">
        <f>SUM(T12:T33)</f>
        <v>62592.681818181823</v>
      </c>
      <c r="U48" s="76">
        <f>SUM(U12:U33)</f>
        <v>22789.330303030303</v>
      </c>
      <c r="V48" s="76">
        <f>SUM(V12:V33)</f>
        <v>3707.9878787878788</v>
      </c>
      <c r="W48" s="76">
        <f>SUM(W12:W33)</f>
        <v>0</v>
      </c>
      <c r="X48" s="76">
        <f>SUM(X12:X33)</f>
        <v>89090</v>
      </c>
    </row>
    <row r="49" spans="1:24" ht="14.25" customHeight="1" x14ac:dyDescent="0.2">
      <c r="A49" s="3"/>
      <c r="B49" s="3"/>
      <c r="C49" s="3"/>
      <c r="E49" s="16"/>
      <c r="F49" s="1"/>
      <c r="G49" s="1"/>
      <c r="H49" s="1"/>
      <c r="I49" s="1"/>
      <c r="J49" s="1"/>
      <c r="K49" s="3"/>
      <c r="L49" s="16"/>
      <c r="M49" s="1"/>
      <c r="N49" s="1"/>
      <c r="O49" s="1"/>
      <c r="P49" s="1"/>
      <c r="Q49" s="1"/>
      <c r="R49" s="3"/>
      <c r="S49" s="16" t="s">
        <v>11</v>
      </c>
      <c r="T49" s="1">
        <f>+T48/$X$48*100</f>
        <v>70.257808753150556</v>
      </c>
      <c r="U49" s="1">
        <f>+U48/$X$48*100</f>
        <v>25.580121565866321</v>
      </c>
      <c r="V49" s="1">
        <f>+V48/$X$48*100</f>
        <v>4.1620696809831399</v>
      </c>
      <c r="W49" s="1">
        <f>+W48/$X$48*100</f>
        <v>0</v>
      </c>
      <c r="X49" s="1">
        <f>+X48/$X$48*100</f>
        <v>100</v>
      </c>
    </row>
    <row r="50" spans="1:24" ht="14.25" customHeight="1" x14ac:dyDescent="0.2">
      <c r="A50" s="18" t="s">
        <v>21</v>
      </c>
      <c r="B50" s="19">
        <f>0.25+SUMPRODUCT(A6:A47,B6:B47)/B48</f>
        <v>14.319154787293748</v>
      </c>
      <c r="C50" s="3"/>
      <c r="E50" s="16"/>
      <c r="F50" s="1"/>
      <c r="G50" s="1"/>
      <c r="H50" s="1"/>
      <c r="I50" s="1"/>
      <c r="J50" s="1"/>
      <c r="K50" s="3"/>
      <c r="L50" s="16"/>
      <c r="M50" s="1"/>
      <c r="N50" s="1"/>
      <c r="O50" s="1"/>
      <c r="P50" s="1"/>
      <c r="Q50" s="1"/>
      <c r="R50" s="3"/>
      <c r="S50" s="16" t="s">
        <v>17</v>
      </c>
      <c r="T50" s="17">
        <f>SUMPRODUCT(T12:T33,$R$12:$R$33)/T$48</f>
        <v>13.864262268534151</v>
      </c>
      <c r="U50" s="17">
        <f>SUMPRODUCT(U12:U33,$R$12:$R$33)/U$48</f>
        <v>15.36178922246841</v>
      </c>
      <c r="V50" s="17">
        <f>SUMPRODUCT(V12:V33,$R$12:$R$33)/V$48</f>
        <v>15.589925435341883</v>
      </c>
      <c r="W50" s="17"/>
      <c r="X50" s="17">
        <f>SUMPRODUCT(X12:X33,$R$12:$R$33)/X$48</f>
        <v>14.319154787293748</v>
      </c>
    </row>
    <row r="51" spans="1:24" ht="14.25" customHeight="1" x14ac:dyDescent="0.2">
      <c r="A51" s="3"/>
      <c r="B51" s="3"/>
      <c r="C51" s="3"/>
    </row>
    <row r="52" spans="1:24" ht="14.25" customHeight="1" x14ac:dyDescent="0.2">
      <c r="A52" s="3"/>
      <c r="B52" s="3"/>
      <c r="C52" s="3"/>
      <c r="E52" s="1" t="s">
        <v>3</v>
      </c>
      <c r="F52" s="1" t="s">
        <v>26</v>
      </c>
      <c r="G52" s="3"/>
      <c r="H52" s="3"/>
      <c r="I52" s="3"/>
      <c r="J52" s="3"/>
      <c r="K52" s="3"/>
      <c r="L52" s="1" t="s">
        <v>3</v>
      </c>
      <c r="M52" s="1" t="s">
        <v>26</v>
      </c>
      <c r="N52" s="3"/>
      <c r="O52" s="3"/>
      <c r="P52" s="3"/>
      <c r="Q52" s="3"/>
      <c r="R52" s="3"/>
      <c r="S52" s="1" t="s">
        <v>3</v>
      </c>
      <c r="T52" s="1" t="s">
        <v>26</v>
      </c>
      <c r="U52" s="3"/>
      <c r="V52" s="3"/>
      <c r="W52" s="3"/>
      <c r="X52" s="3"/>
    </row>
    <row r="53" spans="1:24" ht="14.25" customHeight="1" x14ac:dyDescent="0.2">
      <c r="A53" s="3"/>
      <c r="B53" s="3"/>
      <c r="C53" s="3"/>
      <c r="E53" s="1" t="s">
        <v>8</v>
      </c>
      <c r="F53" s="1" t="s">
        <v>9</v>
      </c>
      <c r="G53" s="3"/>
      <c r="H53" s="3"/>
      <c r="I53" s="3"/>
      <c r="J53" s="3"/>
      <c r="K53" s="3"/>
      <c r="L53" s="1" t="s">
        <v>8</v>
      </c>
      <c r="M53" s="1" t="s">
        <v>9</v>
      </c>
      <c r="N53" s="3"/>
      <c r="O53" s="3"/>
      <c r="P53" s="3"/>
      <c r="Q53" s="3"/>
      <c r="R53" s="3"/>
      <c r="S53" s="1" t="s">
        <v>8</v>
      </c>
      <c r="T53" s="1" t="s">
        <v>9</v>
      </c>
      <c r="U53" s="3"/>
      <c r="V53" s="3"/>
      <c r="W53" s="3"/>
      <c r="X53" s="3"/>
    </row>
    <row r="54" spans="1:24" ht="14.25" customHeight="1" x14ac:dyDescent="0.2">
      <c r="A54" s="3"/>
      <c r="B54" s="3"/>
      <c r="C54" s="3"/>
      <c r="E54" s="1" t="s">
        <v>18</v>
      </c>
      <c r="F54" s="1"/>
      <c r="G54" s="1"/>
      <c r="H54" s="1"/>
      <c r="I54" s="1"/>
      <c r="J54" s="1"/>
      <c r="K54" s="1"/>
      <c r="L54" s="1" t="s">
        <v>11</v>
      </c>
      <c r="M54" s="1"/>
      <c r="N54" s="1"/>
      <c r="O54" s="1"/>
      <c r="P54" s="1"/>
      <c r="Q54" s="1"/>
      <c r="R54" s="1"/>
      <c r="S54" s="1" t="s">
        <v>19</v>
      </c>
      <c r="T54" s="1" t="s">
        <v>20</v>
      </c>
      <c r="U54" s="3"/>
      <c r="V54" s="3"/>
      <c r="W54" s="3"/>
      <c r="X54" s="3"/>
    </row>
    <row r="55" spans="1:24" ht="14.25" customHeight="1" x14ac:dyDescent="0.2">
      <c r="A55" s="3"/>
      <c r="B55" s="3"/>
      <c r="C55" s="3"/>
      <c r="E55" s="84" t="s">
        <v>14</v>
      </c>
      <c r="F55" s="81" t="s">
        <v>15</v>
      </c>
      <c r="G55" s="82"/>
      <c r="H55" s="82"/>
      <c r="I55" s="83"/>
      <c r="J55" s="84" t="s">
        <v>16</v>
      </c>
      <c r="K55" s="3"/>
      <c r="L55" s="84" t="s">
        <v>14</v>
      </c>
      <c r="M55" s="81" t="s">
        <v>15</v>
      </c>
      <c r="N55" s="82"/>
      <c r="O55" s="82"/>
      <c r="P55" s="83"/>
      <c r="Q55" s="84" t="s">
        <v>16</v>
      </c>
      <c r="R55" s="3"/>
      <c r="S55" s="84" t="s">
        <v>14</v>
      </c>
      <c r="T55" s="81" t="s">
        <v>15</v>
      </c>
      <c r="U55" s="82"/>
      <c r="V55" s="82"/>
      <c r="W55" s="83"/>
      <c r="X55" s="84" t="s">
        <v>16</v>
      </c>
    </row>
    <row r="56" spans="1:24" ht="14.25" customHeight="1" x14ac:dyDescent="0.2">
      <c r="A56" s="3"/>
      <c r="B56" s="3"/>
      <c r="C56" s="3"/>
      <c r="E56" s="85"/>
      <c r="F56" s="9">
        <v>1</v>
      </c>
      <c r="G56" s="9">
        <v>2</v>
      </c>
      <c r="H56" s="9">
        <v>3</v>
      </c>
      <c r="I56" s="9">
        <v>4</v>
      </c>
      <c r="J56" s="85"/>
      <c r="K56" s="3"/>
      <c r="L56" s="85"/>
      <c r="M56" s="9">
        <v>1</v>
      </c>
      <c r="N56" s="9">
        <v>2</v>
      </c>
      <c r="O56" s="9">
        <v>3</v>
      </c>
      <c r="P56" s="9">
        <v>4</v>
      </c>
      <c r="Q56" s="85"/>
      <c r="R56" s="3"/>
      <c r="S56" s="85"/>
      <c r="T56" s="9">
        <v>1</v>
      </c>
      <c r="U56" s="9">
        <v>2</v>
      </c>
      <c r="V56" s="9">
        <v>3</v>
      </c>
      <c r="W56" s="9">
        <v>4</v>
      </c>
      <c r="X56" s="85"/>
    </row>
    <row r="57" spans="1:24" ht="14.25" customHeight="1" x14ac:dyDescent="0.2">
      <c r="A57" s="3"/>
      <c r="B57" s="3"/>
      <c r="C57" s="3"/>
      <c r="E57" s="10">
        <v>8</v>
      </c>
      <c r="F57" s="3"/>
      <c r="G57" s="3"/>
      <c r="H57" s="3"/>
      <c r="I57" s="3"/>
      <c r="J57" s="10">
        <f t="shared" ref="J57:J78" si="13">SUM(F57:H57)</f>
        <v>0</v>
      </c>
      <c r="K57" s="3"/>
      <c r="L57" s="10">
        <v>8</v>
      </c>
      <c r="M57" s="3"/>
      <c r="N57" s="3"/>
      <c r="O57" s="3"/>
      <c r="P57" s="3"/>
      <c r="Q57" s="10">
        <f t="shared" ref="Q57:Q78" si="14">SUM(M57:O57)</f>
        <v>0</v>
      </c>
      <c r="R57" s="3">
        <f t="shared" ref="R57:R76" si="15">+S57+0.25</f>
        <v>8.25</v>
      </c>
      <c r="S57" s="10">
        <v>8</v>
      </c>
      <c r="T57" s="3">
        <f t="shared" ref="T57:T78" si="16">+M57*$C12</f>
        <v>0</v>
      </c>
      <c r="U57" s="3">
        <f t="shared" ref="U57:U78" si="17">+N57*$C12</f>
        <v>0</v>
      </c>
      <c r="V57" s="3">
        <f t="shared" ref="V57:V78" si="18">+O57*$C12</f>
        <v>0</v>
      </c>
      <c r="W57" s="3">
        <f t="shared" ref="W57:W78" si="19">+P57*$C12</f>
        <v>0</v>
      </c>
      <c r="X57" s="10"/>
    </row>
    <row r="58" spans="1:24" ht="14.25" customHeight="1" x14ac:dyDescent="0.2">
      <c r="A58" s="3"/>
      <c r="B58" s="3"/>
      <c r="C58" s="3"/>
      <c r="E58" s="10">
        <v>8.5</v>
      </c>
      <c r="F58" s="11"/>
      <c r="G58" s="3"/>
      <c r="H58" s="3"/>
      <c r="I58" s="3"/>
      <c r="J58" s="10">
        <f t="shared" si="13"/>
        <v>0</v>
      </c>
      <c r="K58" s="3"/>
      <c r="L58" s="10">
        <v>8.5</v>
      </c>
      <c r="M58" s="3"/>
      <c r="N58" s="3"/>
      <c r="O58" s="3"/>
      <c r="P58" s="3"/>
      <c r="Q58" s="10">
        <f t="shared" si="14"/>
        <v>0</v>
      </c>
      <c r="R58" s="3">
        <f t="shared" si="15"/>
        <v>8.75</v>
      </c>
      <c r="S58" s="10">
        <v>8.5</v>
      </c>
      <c r="T58" s="3">
        <f t="shared" si="16"/>
        <v>0</v>
      </c>
      <c r="U58" s="3">
        <f t="shared" si="17"/>
        <v>0</v>
      </c>
      <c r="V58" s="3">
        <f t="shared" si="18"/>
        <v>0</v>
      </c>
      <c r="W58" s="3">
        <f t="shared" si="19"/>
        <v>0</v>
      </c>
      <c r="X58" s="10">
        <f t="shared" ref="X58:X78" si="20">SUM(T58:V58)</f>
        <v>0</v>
      </c>
    </row>
    <row r="59" spans="1:24" ht="14.25" customHeight="1" x14ac:dyDescent="0.2">
      <c r="A59" s="3"/>
      <c r="B59" s="3"/>
      <c r="C59" s="3"/>
      <c r="E59" s="10">
        <v>9</v>
      </c>
      <c r="F59" s="11"/>
      <c r="G59" s="3"/>
      <c r="H59" s="3"/>
      <c r="I59" s="3"/>
      <c r="J59" s="10">
        <f t="shared" si="13"/>
        <v>0</v>
      </c>
      <c r="K59" s="3"/>
      <c r="L59" s="10">
        <v>9</v>
      </c>
      <c r="M59" s="3"/>
      <c r="N59" s="3"/>
      <c r="O59" s="3"/>
      <c r="P59" s="3"/>
      <c r="Q59" s="10">
        <f t="shared" si="14"/>
        <v>0</v>
      </c>
      <c r="R59" s="3">
        <f t="shared" si="15"/>
        <v>9.25</v>
      </c>
      <c r="S59" s="10">
        <v>9</v>
      </c>
      <c r="T59" s="3">
        <f t="shared" si="16"/>
        <v>0</v>
      </c>
      <c r="U59" s="3">
        <f t="shared" si="17"/>
        <v>0</v>
      </c>
      <c r="V59" s="3">
        <f t="shared" si="18"/>
        <v>0</v>
      </c>
      <c r="W59" s="3">
        <f t="shared" si="19"/>
        <v>0</v>
      </c>
      <c r="X59" s="10">
        <f t="shared" si="20"/>
        <v>0</v>
      </c>
    </row>
    <row r="60" spans="1:24" ht="14.25" customHeight="1" x14ac:dyDescent="0.2">
      <c r="A60" s="3"/>
      <c r="B60" s="3"/>
      <c r="C60" s="3"/>
      <c r="E60" s="10">
        <v>9.5</v>
      </c>
      <c r="F60" s="3"/>
      <c r="G60" s="3"/>
      <c r="H60" s="3"/>
      <c r="I60" s="3"/>
      <c r="J60" s="10">
        <f t="shared" si="13"/>
        <v>0</v>
      </c>
      <c r="K60" s="3"/>
      <c r="L60" s="10">
        <v>9.5</v>
      </c>
      <c r="M60" s="3"/>
      <c r="N60" s="3"/>
      <c r="O60" s="3"/>
      <c r="P60" s="3"/>
      <c r="Q60" s="10">
        <f t="shared" si="14"/>
        <v>0</v>
      </c>
      <c r="R60" s="3">
        <f t="shared" si="15"/>
        <v>9.75</v>
      </c>
      <c r="S60" s="10">
        <v>9.5</v>
      </c>
      <c r="T60" s="3">
        <f t="shared" si="16"/>
        <v>0</v>
      </c>
      <c r="U60" s="3">
        <f t="shared" si="17"/>
        <v>0</v>
      </c>
      <c r="V60" s="3">
        <f t="shared" si="18"/>
        <v>0</v>
      </c>
      <c r="W60" s="3">
        <f t="shared" si="19"/>
        <v>0</v>
      </c>
      <c r="X60" s="10">
        <f t="shared" si="20"/>
        <v>0</v>
      </c>
    </row>
    <row r="61" spans="1:24" ht="14.25" customHeight="1" x14ac:dyDescent="0.2">
      <c r="A61" s="3"/>
      <c r="B61" s="3"/>
      <c r="C61" s="3"/>
      <c r="E61" s="10">
        <v>10</v>
      </c>
      <c r="F61" s="3"/>
      <c r="G61" s="3"/>
      <c r="H61" s="3"/>
      <c r="I61" s="3"/>
      <c r="J61" s="10">
        <f t="shared" si="13"/>
        <v>0</v>
      </c>
      <c r="K61" s="3"/>
      <c r="L61" s="10">
        <v>10</v>
      </c>
      <c r="M61" s="3"/>
      <c r="N61" s="3"/>
      <c r="O61" s="3"/>
      <c r="P61" s="3"/>
      <c r="Q61" s="10">
        <f t="shared" si="14"/>
        <v>0</v>
      </c>
      <c r="R61" s="3">
        <f t="shared" si="15"/>
        <v>10.25</v>
      </c>
      <c r="S61" s="10">
        <v>10</v>
      </c>
      <c r="T61" s="3">
        <f t="shared" si="16"/>
        <v>0</v>
      </c>
      <c r="U61" s="3">
        <f t="shared" si="17"/>
        <v>0</v>
      </c>
      <c r="V61" s="3">
        <f t="shared" si="18"/>
        <v>0</v>
      </c>
      <c r="W61" s="3">
        <f t="shared" si="19"/>
        <v>0</v>
      </c>
      <c r="X61" s="10">
        <f t="shared" si="20"/>
        <v>0</v>
      </c>
    </row>
    <row r="62" spans="1:24" ht="14.25" customHeight="1" x14ac:dyDescent="0.2">
      <c r="A62" s="3"/>
      <c r="B62" s="3"/>
      <c r="C62" s="3"/>
      <c r="E62" s="10">
        <v>10.5</v>
      </c>
      <c r="F62" s="3"/>
      <c r="G62" s="3"/>
      <c r="H62" s="3"/>
      <c r="I62" s="3"/>
      <c r="J62" s="10">
        <f t="shared" si="13"/>
        <v>0</v>
      </c>
      <c r="K62" s="3"/>
      <c r="L62" s="10">
        <v>10.5</v>
      </c>
      <c r="M62" s="3"/>
      <c r="N62" s="3"/>
      <c r="O62" s="3"/>
      <c r="P62" s="3"/>
      <c r="Q62" s="10">
        <f t="shared" si="14"/>
        <v>0</v>
      </c>
      <c r="R62" s="3">
        <f t="shared" si="15"/>
        <v>10.75</v>
      </c>
      <c r="S62" s="10">
        <v>10.5</v>
      </c>
      <c r="T62" s="3">
        <f t="shared" si="16"/>
        <v>0</v>
      </c>
      <c r="U62" s="3">
        <f t="shared" si="17"/>
        <v>0</v>
      </c>
      <c r="V62" s="3">
        <f t="shared" si="18"/>
        <v>0</v>
      </c>
      <c r="W62" s="3">
        <f t="shared" si="19"/>
        <v>0</v>
      </c>
      <c r="X62" s="10">
        <f t="shared" si="20"/>
        <v>0</v>
      </c>
    </row>
    <row r="63" spans="1:24" ht="14.25" customHeight="1" x14ac:dyDescent="0.2">
      <c r="A63" s="3"/>
      <c r="B63" s="3"/>
      <c r="C63" s="3"/>
      <c r="E63" s="10">
        <v>11</v>
      </c>
      <c r="F63" s="3"/>
      <c r="G63" s="3"/>
      <c r="H63" s="3"/>
      <c r="I63" s="3"/>
      <c r="J63" s="10">
        <f t="shared" si="13"/>
        <v>0</v>
      </c>
      <c r="K63" s="3"/>
      <c r="L63" s="10">
        <v>11</v>
      </c>
      <c r="M63" s="3"/>
      <c r="N63" s="3"/>
      <c r="O63" s="3"/>
      <c r="P63" s="3"/>
      <c r="Q63" s="10">
        <f t="shared" si="14"/>
        <v>0</v>
      </c>
      <c r="R63" s="3">
        <f t="shared" si="15"/>
        <v>11.25</v>
      </c>
      <c r="S63" s="10">
        <v>11</v>
      </c>
      <c r="T63" s="3">
        <f t="shared" si="16"/>
        <v>0</v>
      </c>
      <c r="U63" s="3">
        <f t="shared" si="17"/>
        <v>0</v>
      </c>
      <c r="V63" s="3">
        <f t="shared" si="18"/>
        <v>0</v>
      </c>
      <c r="W63" s="3">
        <f t="shared" si="19"/>
        <v>0</v>
      </c>
      <c r="X63" s="10">
        <f t="shared" si="20"/>
        <v>0</v>
      </c>
    </row>
    <row r="64" spans="1:24" ht="14.25" customHeight="1" x14ac:dyDescent="0.2">
      <c r="A64" s="3"/>
      <c r="B64" s="3"/>
      <c r="C64" s="3"/>
      <c r="E64" s="10">
        <v>11.5</v>
      </c>
      <c r="F64" s="3">
        <v>9</v>
      </c>
      <c r="G64" s="3"/>
      <c r="H64" s="3"/>
      <c r="I64" s="3"/>
      <c r="J64" s="10">
        <f t="shared" si="13"/>
        <v>9</v>
      </c>
      <c r="K64" s="3"/>
      <c r="L64" s="10">
        <v>11.5</v>
      </c>
      <c r="M64" s="3">
        <f t="shared" ref="M64:M74" si="21">+F64/$J64</f>
        <v>1</v>
      </c>
      <c r="N64" s="3">
        <f t="shared" ref="N64:N74" si="22">+G64/$J64</f>
        <v>0</v>
      </c>
      <c r="O64" s="3">
        <f t="shared" ref="O64:O74" si="23">+H64/$J64</f>
        <v>0</v>
      </c>
      <c r="P64" s="3">
        <f t="shared" ref="P64:P74" si="24">+I64/$J64</f>
        <v>0</v>
      </c>
      <c r="Q64" s="10">
        <f t="shared" si="14"/>
        <v>1</v>
      </c>
      <c r="R64" s="3">
        <f t="shared" si="15"/>
        <v>11.75</v>
      </c>
      <c r="S64" s="10">
        <v>11.5</v>
      </c>
      <c r="T64" s="3">
        <f t="shared" si="16"/>
        <v>47</v>
      </c>
      <c r="U64" s="3">
        <f t="shared" si="17"/>
        <v>0</v>
      </c>
      <c r="V64" s="3">
        <f t="shared" si="18"/>
        <v>0</v>
      </c>
      <c r="W64" s="3">
        <f t="shared" si="19"/>
        <v>0</v>
      </c>
      <c r="X64" s="10">
        <f t="shared" si="20"/>
        <v>47</v>
      </c>
    </row>
    <row r="65" spans="1:24" ht="14.25" customHeight="1" x14ac:dyDescent="0.2">
      <c r="A65" s="3"/>
      <c r="B65" s="3"/>
      <c r="C65" s="3"/>
      <c r="E65" s="10">
        <v>12</v>
      </c>
      <c r="F65" s="3">
        <v>10</v>
      </c>
      <c r="G65" s="3"/>
      <c r="H65" s="3"/>
      <c r="I65" s="3"/>
      <c r="J65" s="10">
        <f t="shared" si="13"/>
        <v>10</v>
      </c>
      <c r="K65" s="3"/>
      <c r="L65" s="10">
        <v>12</v>
      </c>
      <c r="M65" s="3">
        <f t="shared" si="21"/>
        <v>1</v>
      </c>
      <c r="N65" s="3">
        <f t="shared" si="22"/>
        <v>0</v>
      </c>
      <c r="O65" s="3">
        <f t="shared" si="23"/>
        <v>0</v>
      </c>
      <c r="P65" s="3">
        <f t="shared" si="24"/>
        <v>0</v>
      </c>
      <c r="Q65" s="10">
        <f t="shared" si="14"/>
        <v>1</v>
      </c>
      <c r="R65" s="3">
        <f t="shared" si="15"/>
        <v>12.25</v>
      </c>
      <c r="S65" s="10">
        <v>12</v>
      </c>
      <c r="T65" s="3">
        <f t="shared" si="16"/>
        <v>119</v>
      </c>
      <c r="U65" s="3">
        <f t="shared" si="17"/>
        <v>0</v>
      </c>
      <c r="V65" s="3">
        <f t="shared" si="18"/>
        <v>0</v>
      </c>
      <c r="W65" s="3">
        <f t="shared" si="19"/>
        <v>0</v>
      </c>
      <c r="X65" s="10">
        <f t="shared" si="20"/>
        <v>119</v>
      </c>
    </row>
    <row r="66" spans="1:24" ht="14.25" customHeight="1" x14ac:dyDescent="0.2">
      <c r="A66" s="3"/>
      <c r="B66" s="3"/>
      <c r="C66" s="3"/>
      <c r="E66" s="10">
        <v>12.5</v>
      </c>
      <c r="F66" s="3">
        <v>9</v>
      </c>
      <c r="G66" s="3">
        <v>1</v>
      </c>
      <c r="H66" s="3"/>
      <c r="I66" s="3"/>
      <c r="J66" s="10">
        <f t="shared" si="13"/>
        <v>10</v>
      </c>
      <c r="K66" s="3"/>
      <c r="L66" s="10">
        <v>12.5</v>
      </c>
      <c r="M66" s="3">
        <f t="shared" si="21"/>
        <v>0.9</v>
      </c>
      <c r="N66" s="3">
        <f t="shared" si="22"/>
        <v>0.1</v>
      </c>
      <c r="O66" s="3">
        <f t="shared" si="23"/>
        <v>0</v>
      </c>
      <c r="P66" s="3">
        <f t="shared" si="24"/>
        <v>0</v>
      </c>
      <c r="Q66" s="10">
        <f t="shared" si="14"/>
        <v>1</v>
      </c>
      <c r="R66" s="3">
        <f t="shared" si="15"/>
        <v>12.75</v>
      </c>
      <c r="S66" s="10">
        <v>12.5</v>
      </c>
      <c r="T66" s="3">
        <f t="shared" si="16"/>
        <v>87.3</v>
      </c>
      <c r="U66" s="3">
        <f t="shared" si="17"/>
        <v>9.7000000000000011</v>
      </c>
      <c r="V66" s="3">
        <f t="shared" si="18"/>
        <v>0</v>
      </c>
      <c r="W66" s="3">
        <f t="shared" si="19"/>
        <v>0</v>
      </c>
      <c r="X66" s="10">
        <f t="shared" si="20"/>
        <v>97</v>
      </c>
    </row>
    <row r="67" spans="1:24" ht="14.25" customHeight="1" x14ac:dyDescent="0.2">
      <c r="A67" s="3"/>
      <c r="B67" s="3"/>
      <c r="C67" s="3"/>
      <c r="E67" s="10">
        <v>13</v>
      </c>
      <c r="F67" s="3">
        <v>8</v>
      </c>
      <c r="G67" s="3">
        <v>2</v>
      </c>
      <c r="H67" s="3"/>
      <c r="I67" s="3"/>
      <c r="J67" s="10">
        <f t="shared" si="13"/>
        <v>10</v>
      </c>
      <c r="K67" s="3"/>
      <c r="L67" s="10">
        <v>13</v>
      </c>
      <c r="M67" s="3">
        <f t="shared" si="21"/>
        <v>0.8</v>
      </c>
      <c r="N67" s="3">
        <f t="shared" si="22"/>
        <v>0.2</v>
      </c>
      <c r="O67" s="3">
        <f t="shared" si="23"/>
        <v>0</v>
      </c>
      <c r="P67" s="3">
        <f t="shared" si="24"/>
        <v>0</v>
      </c>
      <c r="Q67" s="10">
        <f t="shared" si="14"/>
        <v>1</v>
      </c>
      <c r="R67" s="3">
        <f t="shared" si="15"/>
        <v>13.25</v>
      </c>
      <c r="S67" s="10">
        <v>13</v>
      </c>
      <c r="T67" s="3">
        <f t="shared" si="16"/>
        <v>100.80000000000001</v>
      </c>
      <c r="U67" s="3">
        <f t="shared" si="17"/>
        <v>25.200000000000003</v>
      </c>
      <c r="V67" s="3">
        <f t="shared" si="18"/>
        <v>0</v>
      </c>
      <c r="W67" s="3">
        <f t="shared" si="19"/>
        <v>0</v>
      </c>
      <c r="X67" s="10">
        <f t="shared" si="20"/>
        <v>126.00000000000001</v>
      </c>
    </row>
    <row r="68" spans="1:24" ht="14.25" customHeight="1" x14ac:dyDescent="0.2">
      <c r="A68" s="3"/>
      <c r="B68" s="3"/>
      <c r="C68" s="3"/>
      <c r="E68" s="10">
        <v>13.5</v>
      </c>
      <c r="F68" s="3">
        <v>7</v>
      </c>
      <c r="G68" s="3">
        <v>3</v>
      </c>
      <c r="H68" s="3"/>
      <c r="I68" s="3"/>
      <c r="J68" s="10">
        <f t="shared" si="13"/>
        <v>10</v>
      </c>
      <c r="K68" s="3"/>
      <c r="L68" s="10">
        <v>13.5</v>
      </c>
      <c r="M68" s="3">
        <f t="shared" si="21"/>
        <v>0.7</v>
      </c>
      <c r="N68" s="3">
        <f t="shared" si="22"/>
        <v>0.3</v>
      </c>
      <c r="O68" s="3">
        <f t="shared" si="23"/>
        <v>0</v>
      </c>
      <c r="P68" s="3">
        <f t="shared" si="24"/>
        <v>0</v>
      </c>
      <c r="Q68" s="10">
        <f t="shared" si="14"/>
        <v>1</v>
      </c>
      <c r="R68" s="3">
        <f t="shared" si="15"/>
        <v>13.75</v>
      </c>
      <c r="S68" s="10">
        <v>13.5</v>
      </c>
      <c r="T68" s="3">
        <f t="shared" si="16"/>
        <v>64.399999999999991</v>
      </c>
      <c r="U68" s="3">
        <f t="shared" si="17"/>
        <v>27.599999999999998</v>
      </c>
      <c r="V68" s="3">
        <f t="shared" si="18"/>
        <v>0</v>
      </c>
      <c r="W68" s="3">
        <f t="shared" si="19"/>
        <v>0</v>
      </c>
      <c r="X68" s="10">
        <f t="shared" si="20"/>
        <v>91.999999999999986</v>
      </c>
    </row>
    <row r="69" spans="1:24" ht="14.25" customHeight="1" x14ac:dyDescent="0.2">
      <c r="A69" s="3"/>
      <c r="B69" s="3"/>
      <c r="C69" s="3"/>
      <c r="E69" s="10">
        <v>14</v>
      </c>
      <c r="F69" s="3">
        <v>10</v>
      </c>
      <c r="G69" s="3"/>
      <c r="H69" s="3"/>
      <c r="I69" s="3"/>
      <c r="J69" s="10">
        <f t="shared" si="13"/>
        <v>10</v>
      </c>
      <c r="K69" s="3"/>
      <c r="L69" s="10">
        <v>14</v>
      </c>
      <c r="M69" s="3">
        <f t="shared" si="21"/>
        <v>1</v>
      </c>
      <c r="N69" s="3">
        <f t="shared" si="22"/>
        <v>0</v>
      </c>
      <c r="O69" s="3">
        <f t="shared" si="23"/>
        <v>0</v>
      </c>
      <c r="P69" s="3">
        <f t="shared" si="24"/>
        <v>0</v>
      </c>
      <c r="Q69" s="10">
        <f t="shared" si="14"/>
        <v>1</v>
      </c>
      <c r="R69" s="3">
        <f t="shared" si="15"/>
        <v>14.25</v>
      </c>
      <c r="S69" s="10">
        <v>14</v>
      </c>
      <c r="T69" s="3">
        <f t="shared" si="16"/>
        <v>72</v>
      </c>
      <c r="U69" s="3">
        <f t="shared" si="17"/>
        <v>0</v>
      </c>
      <c r="V69" s="3">
        <f t="shared" si="18"/>
        <v>0</v>
      </c>
      <c r="W69" s="3">
        <f t="shared" si="19"/>
        <v>0</v>
      </c>
      <c r="X69" s="10">
        <f t="shared" si="20"/>
        <v>72</v>
      </c>
    </row>
    <row r="70" spans="1:24" ht="14.25" customHeight="1" x14ac:dyDescent="0.2">
      <c r="A70" s="3"/>
      <c r="B70" s="3"/>
      <c r="C70" s="3"/>
      <c r="E70" s="10">
        <v>14.5</v>
      </c>
      <c r="F70" s="3">
        <v>7</v>
      </c>
      <c r="G70" s="3">
        <v>3</v>
      </c>
      <c r="H70" s="3">
        <v>1</v>
      </c>
      <c r="I70" s="3"/>
      <c r="J70" s="10">
        <f t="shared" si="13"/>
        <v>11</v>
      </c>
      <c r="K70" s="3"/>
      <c r="L70" s="10">
        <v>14.5</v>
      </c>
      <c r="M70" s="3">
        <f t="shared" si="21"/>
        <v>0.63636363636363635</v>
      </c>
      <c r="N70" s="3">
        <f t="shared" si="22"/>
        <v>0.27272727272727271</v>
      </c>
      <c r="O70" s="3">
        <f t="shared" si="23"/>
        <v>9.0909090909090912E-2</v>
      </c>
      <c r="P70" s="3">
        <f t="shared" si="24"/>
        <v>0</v>
      </c>
      <c r="Q70" s="10">
        <f t="shared" si="14"/>
        <v>1</v>
      </c>
      <c r="R70" s="3">
        <f t="shared" si="15"/>
        <v>14.75</v>
      </c>
      <c r="S70" s="10">
        <v>14.5</v>
      </c>
      <c r="T70" s="3">
        <f t="shared" si="16"/>
        <v>162.27272727272728</v>
      </c>
      <c r="U70" s="3">
        <f t="shared" si="17"/>
        <v>69.545454545454547</v>
      </c>
      <c r="V70" s="3">
        <f t="shared" si="18"/>
        <v>23.181818181818183</v>
      </c>
      <c r="W70" s="3">
        <f t="shared" si="19"/>
        <v>0</v>
      </c>
      <c r="X70" s="10">
        <f t="shared" si="20"/>
        <v>255</v>
      </c>
    </row>
    <row r="71" spans="1:24" ht="14.25" customHeight="1" x14ac:dyDescent="0.2">
      <c r="A71" s="3"/>
      <c r="B71" s="3"/>
      <c r="C71" s="3"/>
      <c r="E71" s="10">
        <v>15</v>
      </c>
      <c r="F71" s="3">
        <v>12</v>
      </c>
      <c r="G71" s="3">
        <v>5</v>
      </c>
      <c r="H71" s="3"/>
      <c r="I71" s="3"/>
      <c r="J71" s="10">
        <f t="shared" si="13"/>
        <v>17</v>
      </c>
      <c r="K71" s="3"/>
      <c r="L71" s="10">
        <v>15</v>
      </c>
      <c r="M71" s="3">
        <f t="shared" si="21"/>
        <v>0.70588235294117652</v>
      </c>
      <c r="N71" s="3">
        <f t="shared" si="22"/>
        <v>0.29411764705882354</v>
      </c>
      <c r="O71" s="3">
        <f t="shared" si="23"/>
        <v>0</v>
      </c>
      <c r="P71" s="3">
        <f t="shared" si="24"/>
        <v>0</v>
      </c>
      <c r="Q71" s="10">
        <f t="shared" si="14"/>
        <v>1</v>
      </c>
      <c r="R71" s="3">
        <f t="shared" si="15"/>
        <v>15.25</v>
      </c>
      <c r="S71" s="10">
        <v>15</v>
      </c>
      <c r="T71" s="3">
        <f t="shared" si="16"/>
        <v>184.23529411764707</v>
      </c>
      <c r="U71" s="3">
        <f t="shared" si="17"/>
        <v>76.764705882352942</v>
      </c>
      <c r="V71" s="3">
        <f t="shared" si="18"/>
        <v>0</v>
      </c>
      <c r="W71" s="3">
        <f t="shared" si="19"/>
        <v>0</v>
      </c>
      <c r="X71" s="10">
        <f t="shared" si="20"/>
        <v>261</v>
      </c>
    </row>
    <row r="72" spans="1:24" ht="14.25" customHeight="1" x14ac:dyDescent="0.2">
      <c r="A72" s="3"/>
      <c r="B72" s="3"/>
      <c r="C72" s="3"/>
      <c r="E72" s="10">
        <v>15.5</v>
      </c>
      <c r="F72" s="3">
        <v>9</v>
      </c>
      <c r="G72" s="3">
        <v>4</v>
      </c>
      <c r="H72" s="3">
        <v>2</v>
      </c>
      <c r="I72" s="3"/>
      <c r="J72" s="10">
        <f t="shared" si="13"/>
        <v>15</v>
      </c>
      <c r="K72" s="3"/>
      <c r="L72" s="10">
        <v>15.5</v>
      </c>
      <c r="M72" s="3">
        <f t="shared" si="21"/>
        <v>0.6</v>
      </c>
      <c r="N72" s="3">
        <f t="shared" si="22"/>
        <v>0.26666666666666666</v>
      </c>
      <c r="O72" s="3">
        <f t="shared" si="23"/>
        <v>0.13333333333333333</v>
      </c>
      <c r="P72" s="3">
        <f t="shared" si="24"/>
        <v>0</v>
      </c>
      <c r="Q72" s="10">
        <f t="shared" si="14"/>
        <v>1</v>
      </c>
      <c r="R72" s="3">
        <f t="shared" si="15"/>
        <v>15.75</v>
      </c>
      <c r="S72" s="10">
        <v>15.5</v>
      </c>
      <c r="T72" s="3">
        <f t="shared" si="16"/>
        <v>196.2</v>
      </c>
      <c r="U72" s="3">
        <f t="shared" si="17"/>
        <v>87.2</v>
      </c>
      <c r="V72" s="3">
        <f t="shared" si="18"/>
        <v>43.6</v>
      </c>
      <c r="W72" s="3">
        <f t="shared" si="19"/>
        <v>0</v>
      </c>
      <c r="X72" s="10">
        <f t="shared" si="20"/>
        <v>327</v>
      </c>
    </row>
    <row r="73" spans="1:24" ht="14.25" customHeight="1" x14ac:dyDescent="0.2">
      <c r="A73" s="3"/>
      <c r="B73" s="3"/>
      <c r="C73" s="3"/>
      <c r="E73" s="10">
        <v>16</v>
      </c>
      <c r="F73" s="3">
        <v>3</v>
      </c>
      <c r="G73" s="3">
        <v>6</v>
      </c>
      <c r="H73" s="3">
        <v>1</v>
      </c>
      <c r="I73" s="3"/>
      <c r="J73" s="10">
        <f t="shared" si="13"/>
        <v>10</v>
      </c>
      <c r="K73" s="3"/>
      <c r="L73" s="10">
        <v>16</v>
      </c>
      <c r="M73" s="3">
        <f t="shared" si="21"/>
        <v>0.3</v>
      </c>
      <c r="N73" s="3">
        <f t="shared" si="22"/>
        <v>0.6</v>
      </c>
      <c r="O73" s="3">
        <f t="shared" si="23"/>
        <v>0.1</v>
      </c>
      <c r="P73" s="3">
        <f t="shared" si="24"/>
        <v>0</v>
      </c>
      <c r="Q73" s="10">
        <f t="shared" si="14"/>
        <v>0.99999999999999989</v>
      </c>
      <c r="R73" s="3">
        <f t="shared" si="15"/>
        <v>16.25</v>
      </c>
      <c r="S73" s="10">
        <v>16</v>
      </c>
      <c r="T73" s="3">
        <f t="shared" si="16"/>
        <v>88.5</v>
      </c>
      <c r="U73" s="3">
        <f t="shared" si="17"/>
        <v>177</v>
      </c>
      <c r="V73" s="3">
        <f t="shared" si="18"/>
        <v>29.5</v>
      </c>
      <c r="W73" s="3">
        <f t="shared" si="19"/>
        <v>0</v>
      </c>
      <c r="X73" s="10">
        <f t="shared" si="20"/>
        <v>295</v>
      </c>
    </row>
    <row r="74" spans="1:24" ht="14.25" customHeight="1" x14ac:dyDescent="0.2">
      <c r="A74" s="3"/>
      <c r="B74" s="3"/>
      <c r="C74" s="3"/>
      <c r="E74" s="10">
        <v>16.5</v>
      </c>
      <c r="F74" s="3"/>
      <c r="G74" s="3">
        <v>3</v>
      </c>
      <c r="H74" s="3"/>
      <c r="I74" s="3"/>
      <c r="J74" s="10">
        <f t="shared" si="13"/>
        <v>3</v>
      </c>
      <c r="K74" s="3"/>
      <c r="L74" s="10">
        <v>16.5</v>
      </c>
      <c r="M74" s="3">
        <f t="shared" si="21"/>
        <v>0</v>
      </c>
      <c r="N74" s="3">
        <f t="shared" si="22"/>
        <v>1</v>
      </c>
      <c r="O74" s="3">
        <f t="shared" si="23"/>
        <v>0</v>
      </c>
      <c r="P74" s="3">
        <f t="shared" si="24"/>
        <v>0</v>
      </c>
      <c r="Q74" s="10">
        <f t="shared" si="14"/>
        <v>1</v>
      </c>
      <c r="R74" s="3">
        <f t="shared" si="15"/>
        <v>16.75</v>
      </c>
      <c r="S74" s="10">
        <v>16.5</v>
      </c>
      <c r="T74" s="3">
        <f t="shared" si="16"/>
        <v>0</v>
      </c>
      <c r="U74" s="3">
        <f t="shared" si="17"/>
        <v>98</v>
      </c>
      <c r="V74" s="3">
        <f t="shared" si="18"/>
        <v>0</v>
      </c>
      <c r="W74" s="3">
        <f t="shared" si="19"/>
        <v>0</v>
      </c>
      <c r="X74" s="10">
        <f t="shared" si="20"/>
        <v>98</v>
      </c>
    </row>
    <row r="75" spans="1:24" ht="14.25" customHeight="1" x14ac:dyDescent="0.2">
      <c r="A75" s="3"/>
      <c r="B75" s="3"/>
      <c r="C75" s="3"/>
      <c r="E75" s="10">
        <v>17</v>
      </c>
      <c r="F75" s="3"/>
      <c r="G75" s="3"/>
      <c r="H75" s="3"/>
      <c r="I75" s="3"/>
      <c r="J75" s="10">
        <f t="shared" si="13"/>
        <v>0</v>
      </c>
      <c r="K75" s="3"/>
      <c r="L75" s="10">
        <v>17</v>
      </c>
      <c r="M75" s="3"/>
      <c r="N75" s="3"/>
      <c r="O75" s="3"/>
      <c r="P75" s="3"/>
      <c r="Q75" s="10">
        <f t="shared" si="14"/>
        <v>0</v>
      </c>
      <c r="R75" s="3">
        <f t="shared" si="15"/>
        <v>17.25</v>
      </c>
      <c r="S75" s="10">
        <v>17</v>
      </c>
      <c r="T75" s="3">
        <f t="shared" si="16"/>
        <v>0</v>
      </c>
      <c r="U75" s="3">
        <f t="shared" si="17"/>
        <v>0</v>
      </c>
      <c r="V75" s="3">
        <f t="shared" si="18"/>
        <v>0</v>
      </c>
      <c r="W75" s="3">
        <f t="shared" si="19"/>
        <v>0</v>
      </c>
      <c r="X75" s="10">
        <f t="shared" si="20"/>
        <v>0</v>
      </c>
    </row>
    <row r="76" spans="1:24" ht="14.25" customHeight="1" x14ac:dyDescent="0.2">
      <c r="A76" s="3"/>
      <c r="B76" s="3"/>
      <c r="C76" s="3"/>
      <c r="E76" s="10">
        <v>17.5</v>
      </c>
      <c r="F76" s="3"/>
      <c r="G76" s="3"/>
      <c r="H76" s="3"/>
      <c r="I76" s="3"/>
      <c r="J76" s="10">
        <f t="shared" si="13"/>
        <v>0</v>
      </c>
      <c r="K76" s="3"/>
      <c r="L76" s="10">
        <v>17.5</v>
      </c>
      <c r="M76" s="3"/>
      <c r="N76" s="3"/>
      <c r="O76" s="3"/>
      <c r="P76" s="3"/>
      <c r="Q76" s="10">
        <f t="shared" si="14"/>
        <v>0</v>
      </c>
      <c r="R76" s="3">
        <f t="shared" si="15"/>
        <v>17.75</v>
      </c>
      <c r="S76" s="10">
        <v>17.5</v>
      </c>
      <c r="T76" s="3">
        <f t="shared" si="16"/>
        <v>0</v>
      </c>
      <c r="U76" s="3">
        <f t="shared" si="17"/>
        <v>0</v>
      </c>
      <c r="V76" s="3">
        <f t="shared" si="18"/>
        <v>0</v>
      </c>
      <c r="W76" s="3">
        <f t="shared" si="19"/>
        <v>0</v>
      </c>
      <c r="X76" s="10">
        <f t="shared" si="20"/>
        <v>0</v>
      </c>
    </row>
    <row r="77" spans="1:24" ht="14.25" customHeight="1" x14ac:dyDescent="0.2">
      <c r="A77" s="3"/>
      <c r="B77" s="3"/>
      <c r="C77" s="3"/>
      <c r="E77" s="10">
        <v>18</v>
      </c>
      <c r="F77" s="3"/>
      <c r="G77" s="3"/>
      <c r="H77" s="3"/>
      <c r="I77" s="3"/>
      <c r="J77" s="10">
        <f t="shared" si="13"/>
        <v>0</v>
      </c>
      <c r="K77" s="3"/>
      <c r="L77" s="10">
        <v>18</v>
      </c>
      <c r="M77" s="3"/>
      <c r="N77" s="3"/>
      <c r="O77" s="3"/>
      <c r="P77" s="3"/>
      <c r="Q77" s="10">
        <f t="shared" si="14"/>
        <v>0</v>
      </c>
      <c r="R77" s="3">
        <v>18.25</v>
      </c>
      <c r="S77" s="10">
        <v>18</v>
      </c>
      <c r="T77" s="3">
        <f t="shared" si="16"/>
        <v>0</v>
      </c>
      <c r="U77" s="3">
        <f t="shared" si="17"/>
        <v>0</v>
      </c>
      <c r="V77" s="3">
        <f t="shared" si="18"/>
        <v>0</v>
      </c>
      <c r="W77" s="3">
        <f t="shared" si="19"/>
        <v>0</v>
      </c>
      <c r="X77" s="10">
        <f t="shared" si="20"/>
        <v>0</v>
      </c>
    </row>
    <row r="78" spans="1:24" ht="14.25" customHeight="1" x14ac:dyDescent="0.2">
      <c r="A78" s="3"/>
      <c r="B78" s="3"/>
      <c r="C78" s="3"/>
      <c r="E78" s="10">
        <v>18.5</v>
      </c>
      <c r="F78" s="3"/>
      <c r="G78" s="3"/>
      <c r="H78" s="3"/>
      <c r="I78" s="3"/>
      <c r="J78" s="10">
        <f t="shared" si="13"/>
        <v>0</v>
      </c>
      <c r="K78" s="3"/>
      <c r="L78" s="10">
        <v>18.5</v>
      </c>
      <c r="M78" s="3"/>
      <c r="N78" s="3"/>
      <c r="O78" s="3"/>
      <c r="P78" s="3"/>
      <c r="Q78" s="10">
        <f t="shared" si="14"/>
        <v>0</v>
      </c>
      <c r="R78" s="3">
        <v>18.75</v>
      </c>
      <c r="S78" s="10">
        <v>18.5</v>
      </c>
      <c r="T78" s="3">
        <f t="shared" si="16"/>
        <v>0</v>
      </c>
      <c r="U78" s="3">
        <f t="shared" si="17"/>
        <v>0</v>
      </c>
      <c r="V78" s="3">
        <f t="shared" si="18"/>
        <v>0</v>
      </c>
      <c r="W78" s="3">
        <f t="shared" si="19"/>
        <v>0</v>
      </c>
      <c r="X78" s="10">
        <f t="shared" si="20"/>
        <v>0</v>
      </c>
    </row>
    <row r="79" spans="1:24" ht="14.25" customHeight="1" x14ac:dyDescent="0.2">
      <c r="A79" s="3"/>
      <c r="B79" s="3"/>
      <c r="C79" s="3"/>
      <c r="E79" s="12" t="s">
        <v>16</v>
      </c>
      <c r="F79" s="14"/>
      <c r="G79" s="14"/>
      <c r="H79" s="14"/>
      <c r="I79" s="14"/>
      <c r="J79" s="15"/>
      <c r="K79" s="3"/>
      <c r="L79" s="12"/>
      <c r="M79" s="14"/>
      <c r="N79" s="14"/>
      <c r="O79" s="14"/>
      <c r="P79" s="14"/>
      <c r="Q79" s="15"/>
      <c r="R79" s="3"/>
      <c r="S79" s="12" t="s">
        <v>16</v>
      </c>
      <c r="T79" s="13">
        <f t="shared" ref="T79:X79" si="25">SUM(T57:T78)</f>
        <v>1121.7080213903744</v>
      </c>
      <c r="U79" s="13">
        <f t="shared" si="25"/>
        <v>571.01016042780748</v>
      </c>
      <c r="V79" s="13">
        <f t="shared" si="25"/>
        <v>96.281818181818181</v>
      </c>
      <c r="W79" s="13">
        <f t="shared" si="25"/>
        <v>0</v>
      </c>
      <c r="X79" s="13">
        <f t="shared" si="25"/>
        <v>1789</v>
      </c>
    </row>
    <row r="80" spans="1:24" ht="14.25" customHeight="1" x14ac:dyDescent="0.2">
      <c r="A80" s="3"/>
      <c r="B80" s="3"/>
      <c r="C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 t="s">
        <v>11</v>
      </c>
      <c r="T80" s="3">
        <f>+T79/$X$79*100</f>
        <v>62.700280681407172</v>
      </c>
      <c r="U80" s="3">
        <f>+U79/$X$79*100</f>
        <v>31.917840158066372</v>
      </c>
      <c r="V80" s="3">
        <f>+V79/$X$79*100</f>
        <v>5.3818791605264495</v>
      </c>
      <c r="W80" s="3">
        <f>+W79/$X$79*100</f>
        <v>0</v>
      </c>
      <c r="X80" s="3">
        <f>+X79/$X$79*100</f>
        <v>100</v>
      </c>
    </row>
    <row r="81" spans="1:24" ht="14.25" customHeight="1" x14ac:dyDescent="0.2">
      <c r="A81" s="3"/>
      <c r="B81" s="3"/>
      <c r="C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 t="s">
        <v>22</v>
      </c>
      <c r="T81" s="22">
        <f>+T79/T48*1000</f>
        <v>17.920753493973834</v>
      </c>
      <c r="U81" s="22">
        <f>+U79/U48*1000</f>
        <v>25.056030731709573</v>
      </c>
      <c r="V81" s="22">
        <f>+V79/V48*1000</f>
        <v>25.966055264800971</v>
      </c>
      <c r="W81" s="22"/>
      <c r="X81" s="22">
        <f>+X79/X48*1000</f>
        <v>20.080817151195422</v>
      </c>
    </row>
    <row r="82" spans="1:24" ht="14.25" customHeight="1" x14ac:dyDescent="0.2">
      <c r="A82" s="3"/>
      <c r="B82" s="3"/>
      <c r="C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4.25" customHeight="1" x14ac:dyDescent="0.2">
      <c r="A83" s="3"/>
      <c r="B83" s="3"/>
      <c r="C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4.25" customHeight="1" x14ac:dyDescent="0.2">
      <c r="A84" s="3"/>
      <c r="B84" s="3"/>
      <c r="C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4.25" customHeight="1" x14ac:dyDescent="0.2">
      <c r="A85" s="3"/>
      <c r="B85" s="3"/>
      <c r="C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4.25" customHeight="1" x14ac:dyDescent="0.2">
      <c r="A86" s="3"/>
      <c r="B86" s="3"/>
      <c r="C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4.25" customHeight="1" x14ac:dyDescent="0.2">
      <c r="A87" s="3"/>
      <c r="B87" s="3"/>
      <c r="C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4.25" customHeight="1" x14ac:dyDescent="0.2">
      <c r="A88" s="3"/>
      <c r="B88" s="3"/>
      <c r="C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4.25" customHeight="1" x14ac:dyDescent="0.2">
      <c r="A89" s="3"/>
      <c r="B89" s="3"/>
      <c r="C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4.25" customHeight="1" x14ac:dyDescent="0.2">
      <c r="A90" s="3"/>
      <c r="B90" s="3"/>
      <c r="C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4.25" customHeight="1" x14ac:dyDescent="0.2">
      <c r="A91" s="3"/>
      <c r="B91" s="3"/>
      <c r="C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4.25" customHeight="1" x14ac:dyDescent="0.2">
      <c r="A92" s="3"/>
      <c r="B92" s="3"/>
      <c r="C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4.25" customHeight="1" x14ac:dyDescent="0.2">
      <c r="A93" s="3"/>
      <c r="B93" s="3"/>
      <c r="C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4.25" customHeight="1" x14ac:dyDescent="0.2">
      <c r="A94" s="3"/>
      <c r="B94" s="3"/>
      <c r="C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4.25" customHeight="1" x14ac:dyDescent="0.2">
      <c r="A95" s="3"/>
      <c r="B95" s="3"/>
      <c r="C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4.25" customHeight="1" x14ac:dyDescent="0.2">
      <c r="A96" s="3"/>
      <c r="B96" s="3"/>
      <c r="C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4.25" customHeight="1" x14ac:dyDescent="0.2">
      <c r="A97" s="3"/>
      <c r="B97" s="3"/>
      <c r="C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4.25" customHeight="1" x14ac:dyDescent="0.2">
      <c r="A98" s="3"/>
      <c r="B98" s="3"/>
      <c r="C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4.25" customHeight="1" x14ac:dyDescent="0.2">
      <c r="A99" s="3"/>
      <c r="B99" s="3"/>
      <c r="C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4.25" customHeight="1" x14ac:dyDescent="0.2">
      <c r="A100" s="3"/>
      <c r="B100" s="3"/>
      <c r="C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4.25" customHeight="1" x14ac:dyDescent="0.2">
      <c r="A101" s="3"/>
      <c r="B101" s="3"/>
      <c r="C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4.25" customHeight="1" x14ac:dyDescent="0.2">
      <c r="A102" s="3"/>
      <c r="B102" s="3"/>
      <c r="C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4.25" customHeight="1" x14ac:dyDescent="0.2">
      <c r="A103" s="3"/>
      <c r="B103" s="3"/>
      <c r="C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4.25" customHeight="1" x14ac:dyDescent="0.2">
      <c r="A104" s="3"/>
      <c r="B104" s="3"/>
      <c r="C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4.25" customHeight="1" x14ac:dyDescent="0.2">
      <c r="A105" s="3"/>
      <c r="B105" s="3"/>
      <c r="C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4.25" customHeight="1" x14ac:dyDescent="0.2">
      <c r="A106" s="3"/>
      <c r="B106" s="3"/>
      <c r="C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4.25" customHeight="1" x14ac:dyDescent="0.2">
      <c r="A107" s="3"/>
      <c r="B107" s="3"/>
      <c r="C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4.25" customHeight="1" x14ac:dyDescent="0.2">
      <c r="A108" s="3"/>
      <c r="B108" s="3"/>
      <c r="C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4.25" customHeight="1" x14ac:dyDescent="0.2">
      <c r="A109" s="3"/>
      <c r="B109" s="3"/>
      <c r="C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4.25" customHeight="1" x14ac:dyDescent="0.2">
      <c r="A110" s="3"/>
      <c r="B110" s="3"/>
      <c r="C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4.25" customHeight="1" x14ac:dyDescent="0.2">
      <c r="A111" s="3"/>
      <c r="B111" s="3"/>
      <c r="C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4.25" customHeight="1" x14ac:dyDescent="0.2">
      <c r="A112" s="3"/>
      <c r="B112" s="3"/>
      <c r="C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4.25" customHeight="1" x14ac:dyDescent="0.2">
      <c r="A113" s="3"/>
      <c r="B113" s="3"/>
      <c r="C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4.25" customHeight="1" x14ac:dyDescent="0.2">
      <c r="A114" s="3"/>
      <c r="B114" s="3"/>
      <c r="C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4.25" customHeight="1" x14ac:dyDescent="0.2">
      <c r="A115" s="3"/>
      <c r="B115" s="3"/>
      <c r="C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4.25" customHeight="1" x14ac:dyDescent="0.2">
      <c r="A116" s="3"/>
      <c r="B116" s="3"/>
      <c r="C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4.25" customHeight="1" x14ac:dyDescent="0.2">
      <c r="A117" s="3"/>
      <c r="B117" s="3"/>
      <c r="C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4.25" customHeight="1" x14ac:dyDescent="0.2">
      <c r="A118" s="3"/>
      <c r="B118" s="3"/>
      <c r="C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4.25" customHeight="1" x14ac:dyDescent="0.2">
      <c r="A119" s="3"/>
      <c r="B119" s="3"/>
      <c r="C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4.25" customHeight="1" x14ac:dyDescent="0.2">
      <c r="A120" s="3"/>
      <c r="B120" s="3"/>
      <c r="C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4.25" customHeight="1" x14ac:dyDescent="0.2">
      <c r="A121" s="3"/>
      <c r="B121" s="3"/>
      <c r="C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4.25" customHeight="1" x14ac:dyDescent="0.2">
      <c r="A122" s="3"/>
      <c r="B122" s="3"/>
      <c r="C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4.25" customHeight="1" x14ac:dyDescent="0.2">
      <c r="A123" s="3"/>
      <c r="B123" s="3"/>
      <c r="C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4.25" customHeight="1" x14ac:dyDescent="0.2">
      <c r="A124" s="3"/>
      <c r="B124" s="3"/>
      <c r="C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4.25" customHeight="1" x14ac:dyDescent="0.2">
      <c r="A125" s="3"/>
      <c r="B125" s="3"/>
      <c r="C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4.25" customHeight="1" x14ac:dyDescent="0.2">
      <c r="A126" s="3"/>
      <c r="B126" s="3"/>
      <c r="C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4.25" customHeight="1" x14ac:dyDescent="0.2">
      <c r="A127" s="3"/>
      <c r="B127" s="3"/>
      <c r="C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4.25" customHeight="1" x14ac:dyDescent="0.2">
      <c r="A128" s="3"/>
      <c r="B128" s="3"/>
      <c r="C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4.25" customHeight="1" x14ac:dyDescent="0.2">
      <c r="A129" s="3"/>
      <c r="B129" s="3"/>
      <c r="C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4.25" customHeight="1" x14ac:dyDescent="0.2">
      <c r="A130" s="3"/>
      <c r="B130" s="3"/>
      <c r="C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4.25" customHeight="1" x14ac:dyDescent="0.2">
      <c r="A131" s="3"/>
      <c r="B131" s="3"/>
      <c r="C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4.25" customHeight="1" x14ac:dyDescent="0.2">
      <c r="A132" s="3"/>
      <c r="B132" s="3"/>
      <c r="C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4.25" customHeight="1" x14ac:dyDescent="0.2">
      <c r="A133" s="3"/>
      <c r="B133" s="3"/>
      <c r="C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4.25" customHeight="1" x14ac:dyDescent="0.2">
      <c r="A134" s="3"/>
      <c r="B134" s="3"/>
      <c r="C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4.25" customHeight="1" x14ac:dyDescent="0.2">
      <c r="A135" s="3"/>
      <c r="B135" s="3"/>
      <c r="C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4.25" customHeight="1" x14ac:dyDescent="0.2">
      <c r="A136" s="3"/>
      <c r="B136" s="3"/>
      <c r="C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4.25" customHeight="1" x14ac:dyDescent="0.2">
      <c r="A137" s="3"/>
      <c r="B137" s="3"/>
      <c r="C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4.25" customHeight="1" x14ac:dyDescent="0.2">
      <c r="A138" s="3"/>
      <c r="B138" s="3"/>
      <c r="C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4.25" customHeight="1" x14ac:dyDescent="0.2">
      <c r="A139" s="3"/>
      <c r="B139" s="3"/>
      <c r="C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4.25" customHeight="1" x14ac:dyDescent="0.2">
      <c r="A140" s="3"/>
      <c r="B140" s="3"/>
      <c r="C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4.25" customHeight="1" x14ac:dyDescent="0.2">
      <c r="A141" s="3"/>
      <c r="B141" s="3"/>
      <c r="C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4.25" customHeight="1" x14ac:dyDescent="0.2">
      <c r="A142" s="3"/>
      <c r="B142" s="3"/>
      <c r="C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4.25" customHeight="1" x14ac:dyDescent="0.2">
      <c r="A143" s="3"/>
      <c r="B143" s="3"/>
      <c r="C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4.25" customHeight="1" x14ac:dyDescent="0.2">
      <c r="A144" s="3"/>
      <c r="B144" s="3"/>
      <c r="C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4.25" customHeight="1" x14ac:dyDescent="0.2">
      <c r="A145" s="3"/>
      <c r="B145" s="3"/>
      <c r="C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4.25" customHeight="1" x14ac:dyDescent="0.2">
      <c r="A146" s="3"/>
      <c r="B146" s="3"/>
      <c r="C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4.25" customHeight="1" x14ac:dyDescent="0.2">
      <c r="A147" s="3"/>
      <c r="B147" s="3"/>
      <c r="C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4.25" customHeight="1" x14ac:dyDescent="0.2">
      <c r="A148" s="3"/>
      <c r="B148" s="3"/>
      <c r="C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4.25" customHeight="1" x14ac:dyDescent="0.2">
      <c r="A149" s="3"/>
      <c r="B149" s="3"/>
      <c r="C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4.25" customHeight="1" x14ac:dyDescent="0.2">
      <c r="A150" s="3"/>
      <c r="B150" s="3"/>
      <c r="C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4.25" customHeight="1" x14ac:dyDescent="0.2">
      <c r="A151" s="3"/>
      <c r="B151" s="3"/>
      <c r="C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4.25" customHeight="1" x14ac:dyDescent="0.2">
      <c r="A152" s="3"/>
      <c r="B152" s="3"/>
      <c r="C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4.25" customHeight="1" x14ac:dyDescent="0.2">
      <c r="A153" s="3"/>
      <c r="B153" s="3"/>
      <c r="C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4.25" customHeight="1" x14ac:dyDescent="0.2">
      <c r="A154" s="3"/>
      <c r="B154" s="3"/>
      <c r="C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4.25" customHeight="1" x14ac:dyDescent="0.2">
      <c r="A155" s="3"/>
      <c r="B155" s="3"/>
      <c r="C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4.25" customHeight="1" x14ac:dyDescent="0.2">
      <c r="A156" s="3"/>
      <c r="B156" s="3"/>
      <c r="C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4.25" customHeight="1" x14ac:dyDescent="0.2">
      <c r="A157" s="3"/>
      <c r="B157" s="3"/>
      <c r="C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4.25" customHeight="1" x14ac:dyDescent="0.2">
      <c r="A158" s="3"/>
      <c r="B158" s="3"/>
      <c r="C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4.25" customHeight="1" x14ac:dyDescent="0.2">
      <c r="A159" s="3"/>
      <c r="B159" s="3"/>
      <c r="C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4.25" customHeight="1" x14ac:dyDescent="0.2">
      <c r="A160" s="3"/>
      <c r="B160" s="3"/>
      <c r="C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4.25" customHeight="1" x14ac:dyDescent="0.2">
      <c r="A161" s="3"/>
      <c r="B161" s="3"/>
      <c r="C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4.25" customHeight="1" x14ac:dyDescent="0.2">
      <c r="A162" s="3"/>
      <c r="B162" s="3"/>
      <c r="C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4.25" customHeight="1" x14ac:dyDescent="0.2">
      <c r="A163" s="3"/>
      <c r="B163" s="3"/>
      <c r="C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4.25" customHeight="1" x14ac:dyDescent="0.2">
      <c r="A164" s="3"/>
      <c r="B164" s="3"/>
      <c r="C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4.25" customHeight="1" x14ac:dyDescent="0.2">
      <c r="A165" s="3"/>
      <c r="B165" s="3"/>
      <c r="C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4.25" customHeight="1" x14ac:dyDescent="0.2">
      <c r="A166" s="3"/>
      <c r="B166" s="3"/>
      <c r="C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4.25" customHeight="1" x14ac:dyDescent="0.2">
      <c r="A167" s="3"/>
      <c r="B167" s="3"/>
      <c r="C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4.25" customHeight="1" x14ac:dyDescent="0.2">
      <c r="A168" s="3"/>
      <c r="B168" s="3"/>
      <c r="C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4.25" customHeight="1" x14ac:dyDescent="0.2">
      <c r="A169" s="3"/>
      <c r="B169" s="3"/>
      <c r="C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4.25" customHeight="1" x14ac:dyDescent="0.2">
      <c r="A170" s="3"/>
      <c r="B170" s="3"/>
      <c r="C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4.25" customHeight="1" x14ac:dyDescent="0.2">
      <c r="A171" s="3"/>
      <c r="B171" s="3"/>
      <c r="C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4.25" customHeight="1" x14ac:dyDescent="0.2">
      <c r="A172" s="3"/>
      <c r="B172" s="3"/>
      <c r="C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4.25" customHeight="1" x14ac:dyDescent="0.2">
      <c r="A173" s="3"/>
      <c r="B173" s="3"/>
      <c r="C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4.25" customHeight="1" x14ac:dyDescent="0.2">
      <c r="A174" s="3"/>
      <c r="B174" s="3"/>
      <c r="C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4.25" customHeight="1" x14ac:dyDescent="0.2">
      <c r="A175" s="3"/>
      <c r="B175" s="3"/>
      <c r="C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4.25" customHeight="1" x14ac:dyDescent="0.2">
      <c r="A176" s="3"/>
      <c r="B176" s="3"/>
      <c r="C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4.25" customHeight="1" x14ac:dyDescent="0.2">
      <c r="A177" s="3"/>
      <c r="B177" s="3"/>
      <c r="C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4.25" customHeight="1" x14ac:dyDescent="0.2">
      <c r="A178" s="3"/>
      <c r="B178" s="3"/>
      <c r="C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4.25" customHeight="1" x14ac:dyDescent="0.2">
      <c r="A179" s="3"/>
      <c r="B179" s="3"/>
      <c r="C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4.25" customHeight="1" x14ac:dyDescent="0.2">
      <c r="A180" s="3"/>
      <c r="B180" s="3"/>
      <c r="C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4.25" customHeight="1" x14ac:dyDescent="0.2">
      <c r="A181" s="3"/>
      <c r="B181" s="3"/>
      <c r="C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4.25" customHeight="1" x14ac:dyDescent="0.2">
      <c r="A182" s="3"/>
      <c r="B182" s="3"/>
      <c r="C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4.25" customHeight="1" x14ac:dyDescent="0.2">
      <c r="A183" s="3"/>
      <c r="B183" s="3"/>
      <c r="C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4.25" customHeight="1" x14ac:dyDescent="0.2">
      <c r="A184" s="3"/>
      <c r="B184" s="3"/>
      <c r="C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4.25" customHeight="1" x14ac:dyDescent="0.2">
      <c r="A185" s="3"/>
      <c r="B185" s="3"/>
      <c r="C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4.25" customHeight="1" x14ac:dyDescent="0.2">
      <c r="A186" s="3"/>
      <c r="B186" s="3"/>
      <c r="C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4.25" customHeight="1" x14ac:dyDescent="0.2">
      <c r="A187" s="3"/>
      <c r="B187" s="3"/>
      <c r="C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4.25" customHeight="1" x14ac:dyDescent="0.2">
      <c r="A188" s="3"/>
      <c r="B188" s="3"/>
      <c r="C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4.25" customHeight="1" x14ac:dyDescent="0.2">
      <c r="A189" s="3"/>
      <c r="B189" s="3"/>
      <c r="C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4.25" customHeight="1" x14ac:dyDescent="0.2">
      <c r="A190" s="3"/>
      <c r="B190" s="3"/>
      <c r="C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4.25" customHeight="1" x14ac:dyDescent="0.2">
      <c r="A191" s="3"/>
      <c r="B191" s="3"/>
      <c r="C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4.25" customHeight="1" x14ac:dyDescent="0.2">
      <c r="A192" s="3"/>
      <c r="B192" s="3"/>
      <c r="C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4.25" customHeight="1" x14ac:dyDescent="0.2">
      <c r="A193" s="3"/>
      <c r="B193" s="3"/>
      <c r="C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4.25" customHeight="1" x14ac:dyDescent="0.2">
      <c r="A194" s="3"/>
      <c r="B194" s="3"/>
      <c r="C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4.25" customHeight="1" x14ac:dyDescent="0.2">
      <c r="A195" s="3"/>
      <c r="B195" s="3"/>
      <c r="C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4.25" customHeight="1" x14ac:dyDescent="0.2">
      <c r="A196" s="3"/>
      <c r="B196" s="3"/>
      <c r="C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4.25" customHeight="1" x14ac:dyDescent="0.2">
      <c r="A197" s="3"/>
      <c r="B197" s="3"/>
      <c r="C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4.25" customHeight="1" x14ac:dyDescent="0.2">
      <c r="A198" s="3"/>
      <c r="B198" s="3"/>
      <c r="C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4.25" customHeight="1" x14ac:dyDescent="0.2">
      <c r="A199" s="3"/>
      <c r="B199" s="3"/>
      <c r="C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4.25" customHeight="1" x14ac:dyDescent="0.2">
      <c r="A200" s="3"/>
      <c r="B200" s="3"/>
      <c r="C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4.25" customHeight="1" x14ac:dyDescent="0.2">
      <c r="A201" s="3"/>
      <c r="B201" s="3"/>
      <c r="C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4.25" customHeight="1" x14ac:dyDescent="0.2">
      <c r="A202" s="3"/>
      <c r="B202" s="3"/>
      <c r="C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4.25" customHeight="1" x14ac:dyDescent="0.2">
      <c r="A203" s="3"/>
      <c r="B203" s="3"/>
      <c r="C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4.25" customHeight="1" x14ac:dyDescent="0.2">
      <c r="A204" s="3"/>
      <c r="B204" s="3"/>
      <c r="C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4.25" customHeight="1" x14ac:dyDescent="0.2">
      <c r="A205" s="3"/>
      <c r="B205" s="3"/>
      <c r="C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4.25" customHeight="1" x14ac:dyDescent="0.2">
      <c r="A206" s="3"/>
      <c r="B206" s="3"/>
      <c r="C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4.25" customHeight="1" x14ac:dyDescent="0.2">
      <c r="A207" s="3"/>
      <c r="B207" s="3"/>
      <c r="C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4.25" customHeight="1" x14ac:dyDescent="0.2">
      <c r="A208" s="3"/>
      <c r="B208" s="3"/>
      <c r="C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4.25" customHeight="1" x14ac:dyDescent="0.2">
      <c r="A209" s="3"/>
      <c r="B209" s="3"/>
      <c r="C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4.25" customHeight="1" x14ac:dyDescent="0.2">
      <c r="A210" s="3"/>
      <c r="B210" s="3"/>
      <c r="C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4.25" customHeight="1" x14ac:dyDescent="0.2">
      <c r="A211" s="3"/>
      <c r="B211" s="3"/>
      <c r="C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4.25" customHeight="1" x14ac:dyDescent="0.2">
      <c r="A212" s="3"/>
      <c r="B212" s="3"/>
      <c r="C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4.25" customHeight="1" x14ac:dyDescent="0.2">
      <c r="A213" s="3"/>
      <c r="B213" s="3"/>
      <c r="C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4.25" customHeight="1" x14ac:dyDescent="0.2">
      <c r="A214" s="3"/>
      <c r="B214" s="3"/>
      <c r="C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4.25" customHeight="1" x14ac:dyDescent="0.2">
      <c r="A215" s="3"/>
      <c r="B215" s="3"/>
      <c r="C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4.25" customHeight="1" x14ac:dyDescent="0.2">
      <c r="A216" s="3"/>
      <c r="B216" s="3"/>
      <c r="C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4.25" customHeight="1" x14ac:dyDescent="0.2">
      <c r="A217" s="3"/>
      <c r="B217" s="3"/>
      <c r="C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4.25" customHeight="1" x14ac:dyDescent="0.2">
      <c r="A218" s="3"/>
      <c r="B218" s="3"/>
      <c r="C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4.25" customHeight="1" x14ac:dyDescent="0.2">
      <c r="A219" s="3"/>
      <c r="B219" s="3"/>
      <c r="C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4.25" customHeight="1" x14ac:dyDescent="0.2">
      <c r="A220" s="3"/>
      <c r="B220" s="3"/>
      <c r="C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4.25" customHeight="1" x14ac:dyDescent="0.2">
      <c r="A221" s="3"/>
      <c r="B221" s="3"/>
      <c r="C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4.25" customHeight="1" x14ac:dyDescent="0.2">
      <c r="A222" s="3"/>
      <c r="B222" s="3"/>
      <c r="C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4.25" customHeight="1" x14ac:dyDescent="0.2">
      <c r="A223" s="3"/>
      <c r="B223" s="3"/>
      <c r="C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4.25" customHeight="1" x14ac:dyDescent="0.2">
      <c r="A224" s="3"/>
      <c r="B224" s="3"/>
      <c r="C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4.25" customHeight="1" x14ac:dyDescent="0.2">
      <c r="A225" s="3"/>
      <c r="B225" s="3"/>
      <c r="C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4.25" customHeight="1" x14ac:dyDescent="0.2">
      <c r="A226" s="3"/>
      <c r="B226" s="3"/>
      <c r="C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4.25" customHeight="1" x14ac:dyDescent="0.2">
      <c r="A227" s="3"/>
      <c r="B227" s="3"/>
      <c r="C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4.25" customHeight="1" x14ac:dyDescent="0.2">
      <c r="A228" s="3"/>
      <c r="B228" s="3"/>
      <c r="C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4.25" customHeight="1" x14ac:dyDescent="0.2">
      <c r="A229" s="3"/>
      <c r="B229" s="3"/>
      <c r="C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4.25" customHeight="1" x14ac:dyDescent="0.2">
      <c r="A230" s="3"/>
      <c r="B230" s="3"/>
      <c r="C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4.25" customHeight="1" x14ac:dyDescent="0.2">
      <c r="A231" s="3"/>
      <c r="B231" s="3"/>
      <c r="C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4.25" customHeight="1" x14ac:dyDescent="0.2">
      <c r="A232" s="3"/>
      <c r="B232" s="3"/>
      <c r="C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4.25" customHeight="1" x14ac:dyDescent="0.2">
      <c r="A233" s="3"/>
      <c r="B233" s="3"/>
      <c r="C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4.25" customHeight="1" x14ac:dyDescent="0.2">
      <c r="A234" s="3"/>
      <c r="B234" s="3"/>
      <c r="C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4.25" customHeight="1" x14ac:dyDescent="0.2">
      <c r="A235" s="3"/>
      <c r="B235" s="3"/>
      <c r="C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4.25" customHeight="1" x14ac:dyDescent="0.2">
      <c r="A236" s="3"/>
      <c r="B236" s="3"/>
      <c r="C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4.25" customHeight="1" x14ac:dyDescent="0.2">
      <c r="A237" s="3"/>
      <c r="B237" s="3"/>
      <c r="C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4.25" customHeight="1" x14ac:dyDescent="0.2">
      <c r="A238" s="3"/>
      <c r="B238" s="3"/>
      <c r="C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4.25" customHeight="1" x14ac:dyDescent="0.2">
      <c r="A239" s="3"/>
      <c r="B239" s="3"/>
      <c r="C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4.25" customHeight="1" x14ac:dyDescent="0.2">
      <c r="A240" s="3"/>
      <c r="B240" s="3"/>
      <c r="C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4.25" customHeight="1" x14ac:dyDescent="0.2">
      <c r="A241" s="3"/>
      <c r="B241" s="3"/>
      <c r="C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4.25" customHeight="1" x14ac:dyDescent="0.2">
      <c r="A242" s="3"/>
      <c r="B242" s="3"/>
      <c r="C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4.25" customHeight="1" x14ac:dyDescent="0.2">
      <c r="A243" s="3"/>
      <c r="B243" s="3"/>
      <c r="C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4.25" customHeight="1" x14ac:dyDescent="0.2">
      <c r="A244" s="3"/>
      <c r="B244" s="3"/>
      <c r="C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4.25" customHeight="1" x14ac:dyDescent="0.2">
      <c r="A245" s="3"/>
      <c r="B245" s="3"/>
      <c r="C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4.25" customHeight="1" x14ac:dyDescent="0.2">
      <c r="A246" s="3"/>
      <c r="B246" s="3"/>
      <c r="C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4.25" customHeight="1" x14ac:dyDescent="0.2">
      <c r="A247" s="3"/>
      <c r="B247" s="3"/>
      <c r="C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4.25" customHeight="1" x14ac:dyDescent="0.2">
      <c r="A248" s="3"/>
      <c r="B248" s="3"/>
      <c r="C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4.25" customHeight="1" x14ac:dyDescent="0.2">
      <c r="A249" s="3"/>
      <c r="B249" s="3"/>
      <c r="C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4.25" customHeight="1" x14ac:dyDescent="0.2">
      <c r="A250" s="3"/>
      <c r="B250" s="3"/>
      <c r="C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4.25" customHeight="1" x14ac:dyDescent="0.2">
      <c r="A251" s="3"/>
      <c r="B251" s="3"/>
      <c r="C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4.25" customHeight="1" x14ac:dyDescent="0.2">
      <c r="A252" s="3"/>
      <c r="B252" s="3"/>
      <c r="C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4.25" customHeight="1" x14ac:dyDescent="0.2">
      <c r="A253" s="3"/>
      <c r="B253" s="3"/>
      <c r="C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4.25" customHeight="1" x14ac:dyDescent="0.2">
      <c r="A254" s="3"/>
      <c r="B254" s="3"/>
      <c r="C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4.25" customHeight="1" x14ac:dyDescent="0.2">
      <c r="A255" s="3"/>
      <c r="B255" s="3"/>
      <c r="C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4.25" customHeight="1" x14ac:dyDescent="0.2">
      <c r="A256" s="3"/>
      <c r="B256" s="3"/>
      <c r="C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4.25" customHeight="1" x14ac:dyDescent="0.2">
      <c r="A257" s="3"/>
      <c r="B257" s="3"/>
      <c r="C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4.25" customHeight="1" x14ac:dyDescent="0.2">
      <c r="A258" s="3"/>
      <c r="B258" s="3"/>
      <c r="C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4.25" customHeight="1" x14ac:dyDescent="0.2">
      <c r="A259" s="3"/>
      <c r="B259" s="3"/>
      <c r="C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4.25" customHeight="1" x14ac:dyDescent="0.2">
      <c r="A260" s="3"/>
      <c r="B260" s="3"/>
      <c r="C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4.25" customHeight="1" x14ac:dyDescent="0.2">
      <c r="A261" s="3"/>
      <c r="B261" s="3"/>
      <c r="C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4.25" customHeight="1" x14ac:dyDescent="0.2">
      <c r="A262" s="3"/>
      <c r="B262" s="3"/>
      <c r="C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4.25" customHeight="1" x14ac:dyDescent="0.2">
      <c r="A263" s="3"/>
      <c r="B263" s="3"/>
      <c r="C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4.25" customHeight="1" x14ac:dyDescent="0.2">
      <c r="A264" s="3"/>
      <c r="B264" s="3"/>
      <c r="C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4.25" customHeight="1" x14ac:dyDescent="0.2">
      <c r="A265" s="3"/>
      <c r="B265" s="3"/>
      <c r="C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4.25" customHeight="1" x14ac:dyDescent="0.2">
      <c r="A266" s="3"/>
      <c r="B266" s="3"/>
      <c r="C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4.25" customHeight="1" x14ac:dyDescent="0.2">
      <c r="A267" s="3"/>
      <c r="B267" s="3"/>
      <c r="C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4.25" customHeight="1" x14ac:dyDescent="0.2">
      <c r="A268" s="3"/>
      <c r="B268" s="3"/>
      <c r="C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4.25" customHeight="1" x14ac:dyDescent="0.2">
      <c r="A269" s="3"/>
      <c r="B269" s="3"/>
      <c r="C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4.25" customHeight="1" x14ac:dyDescent="0.2">
      <c r="A270" s="3"/>
      <c r="B270" s="3"/>
      <c r="C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4.25" customHeight="1" x14ac:dyDescent="0.2">
      <c r="A271" s="3"/>
      <c r="B271" s="3"/>
      <c r="C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4.25" customHeight="1" x14ac:dyDescent="0.2">
      <c r="A272" s="3"/>
      <c r="B272" s="3"/>
      <c r="C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4.25" customHeight="1" x14ac:dyDescent="0.2">
      <c r="A273" s="3"/>
      <c r="B273" s="3"/>
      <c r="C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4.25" customHeight="1" x14ac:dyDescent="0.2">
      <c r="A274" s="3"/>
      <c r="B274" s="3"/>
      <c r="C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4.25" customHeight="1" x14ac:dyDescent="0.2">
      <c r="A275" s="3"/>
      <c r="B275" s="3"/>
      <c r="C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4.25" customHeight="1" x14ac:dyDescent="0.2">
      <c r="A276" s="3"/>
      <c r="B276" s="3"/>
      <c r="C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4.25" customHeight="1" x14ac:dyDescent="0.2">
      <c r="A277" s="3"/>
      <c r="B277" s="3"/>
      <c r="C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4.25" customHeight="1" x14ac:dyDescent="0.2">
      <c r="A278" s="3"/>
      <c r="B278" s="3"/>
      <c r="C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4.25" customHeight="1" x14ac:dyDescent="0.2">
      <c r="A279" s="3"/>
      <c r="B279" s="3"/>
      <c r="C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4.25" customHeight="1" x14ac:dyDescent="0.2">
      <c r="A280" s="3"/>
      <c r="B280" s="3"/>
      <c r="C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4.25" customHeight="1" x14ac:dyDescent="0.2">
      <c r="A281" s="3"/>
      <c r="B281" s="3"/>
      <c r="C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4.25" customHeight="1" x14ac:dyDescent="0.2">
      <c r="A282" s="3"/>
      <c r="B282" s="3"/>
      <c r="C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4.25" customHeight="1" x14ac:dyDescent="0.2">
      <c r="A283" s="3"/>
      <c r="B283" s="3"/>
      <c r="C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4.25" customHeight="1" x14ac:dyDescent="0.2">
      <c r="A284" s="3"/>
      <c r="B284" s="3"/>
      <c r="C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4.25" customHeight="1" x14ac:dyDescent="0.2">
      <c r="A285" s="3"/>
      <c r="B285" s="3"/>
      <c r="C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4.25" customHeight="1" x14ac:dyDescent="0.2">
      <c r="A286" s="3"/>
      <c r="B286" s="3"/>
      <c r="C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4.25" customHeight="1" x14ac:dyDescent="0.2">
      <c r="A287" s="3"/>
      <c r="B287" s="3"/>
      <c r="C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4.25" customHeight="1" x14ac:dyDescent="0.2">
      <c r="A288" s="3"/>
      <c r="B288" s="3"/>
      <c r="C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4.25" customHeight="1" x14ac:dyDescent="0.2">
      <c r="A289" s="3"/>
      <c r="B289" s="3"/>
      <c r="C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4.25" customHeight="1" x14ac:dyDescent="0.2">
      <c r="A290" s="3"/>
      <c r="B290" s="3"/>
      <c r="C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4.25" customHeight="1" x14ac:dyDescent="0.2">
      <c r="A291" s="3"/>
      <c r="B291" s="3"/>
      <c r="C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4.25" customHeight="1" x14ac:dyDescent="0.2">
      <c r="A292" s="3"/>
      <c r="B292" s="3"/>
      <c r="C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4.25" customHeight="1" x14ac:dyDescent="0.2">
      <c r="A293" s="3"/>
      <c r="B293" s="3"/>
      <c r="C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4.25" customHeight="1" x14ac:dyDescent="0.2">
      <c r="A294" s="3"/>
      <c r="B294" s="3"/>
      <c r="C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4.25" customHeight="1" x14ac:dyDescent="0.2">
      <c r="A295" s="3"/>
      <c r="B295" s="3"/>
      <c r="C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4.25" customHeight="1" x14ac:dyDescent="0.2">
      <c r="A296" s="3"/>
      <c r="B296" s="3"/>
      <c r="C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4.25" customHeight="1" x14ac:dyDescent="0.2">
      <c r="A297" s="3"/>
      <c r="B297" s="3"/>
      <c r="C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4.25" customHeight="1" x14ac:dyDescent="0.2">
      <c r="A298" s="3"/>
      <c r="B298" s="3"/>
      <c r="C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4.25" customHeight="1" x14ac:dyDescent="0.2">
      <c r="A299" s="3"/>
      <c r="B299" s="3"/>
      <c r="C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4.25" customHeight="1" x14ac:dyDescent="0.2">
      <c r="A300" s="3"/>
      <c r="B300" s="3"/>
      <c r="C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4.25" customHeight="1" x14ac:dyDescent="0.2">
      <c r="A301" s="3"/>
      <c r="B301" s="3"/>
      <c r="C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4.25" customHeight="1" x14ac:dyDescent="0.2">
      <c r="A302" s="3"/>
      <c r="B302" s="3"/>
      <c r="C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4.25" customHeight="1" x14ac:dyDescent="0.2">
      <c r="A303" s="3"/>
      <c r="B303" s="3"/>
      <c r="C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4.25" customHeight="1" x14ac:dyDescent="0.2">
      <c r="A304" s="3"/>
      <c r="B304" s="3"/>
      <c r="C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4.25" customHeight="1" x14ac:dyDescent="0.2">
      <c r="A305" s="3"/>
      <c r="B305" s="3"/>
      <c r="C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4.25" customHeight="1" x14ac:dyDescent="0.2">
      <c r="A306" s="3"/>
      <c r="B306" s="3"/>
      <c r="C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4.25" customHeight="1" x14ac:dyDescent="0.2">
      <c r="A307" s="3"/>
      <c r="B307" s="3"/>
      <c r="C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4.25" customHeight="1" x14ac:dyDescent="0.2">
      <c r="A308" s="3"/>
      <c r="B308" s="3"/>
      <c r="C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4.25" customHeight="1" x14ac:dyDescent="0.2">
      <c r="A309" s="3"/>
      <c r="B309" s="3"/>
      <c r="C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4.25" customHeight="1" x14ac:dyDescent="0.2">
      <c r="A310" s="3"/>
      <c r="B310" s="3"/>
      <c r="C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4.25" customHeight="1" x14ac:dyDescent="0.2">
      <c r="A311" s="3"/>
      <c r="B311" s="3"/>
      <c r="C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4.25" customHeight="1" x14ac:dyDescent="0.2">
      <c r="A312" s="3"/>
      <c r="B312" s="3"/>
      <c r="C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4.25" customHeight="1" x14ac:dyDescent="0.2">
      <c r="A313" s="3"/>
      <c r="B313" s="3"/>
      <c r="C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4.25" customHeight="1" x14ac:dyDescent="0.2">
      <c r="A314" s="3"/>
      <c r="B314" s="3"/>
      <c r="C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4.25" customHeight="1" x14ac:dyDescent="0.2">
      <c r="A315" s="3"/>
      <c r="B315" s="3"/>
      <c r="C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4.25" customHeight="1" x14ac:dyDescent="0.2">
      <c r="A316" s="3"/>
      <c r="B316" s="3"/>
      <c r="C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4.25" customHeight="1" x14ac:dyDescent="0.2">
      <c r="A317" s="3"/>
      <c r="B317" s="3"/>
      <c r="C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4.25" customHeight="1" x14ac:dyDescent="0.2">
      <c r="A318" s="3"/>
      <c r="B318" s="3"/>
      <c r="C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4.25" customHeight="1" x14ac:dyDescent="0.2">
      <c r="A319" s="3"/>
      <c r="B319" s="3"/>
      <c r="C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4.25" customHeight="1" x14ac:dyDescent="0.2">
      <c r="A320" s="3"/>
      <c r="B320" s="3"/>
      <c r="C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4.25" customHeight="1" x14ac:dyDescent="0.2">
      <c r="A321" s="3"/>
      <c r="B321" s="3"/>
      <c r="C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4.25" customHeight="1" x14ac:dyDescent="0.2">
      <c r="A322" s="3"/>
      <c r="B322" s="3"/>
      <c r="C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4.25" customHeight="1" x14ac:dyDescent="0.2">
      <c r="A323" s="3"/>
      <c r="B323" s="3"/>
      <c r="C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4.25" customHeight="1" x14ac:dyDescent="0.2">
      <c r="A324" s="3"/>
      <c r="B324" s="3"/>
      <c r="C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4.25" customHeight="1" x14ac:dyDescent="0.2">
      <c r="A325" s="3"/>
      <c r="B325" s="3"/>
      <c r="C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4.25" customHeight="1" x14ac:dyDescent="0.2">
      <c r="A326" s="3"/>
      <c r="B326" s="3"/>
      <c r="C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4.25" customHeight="1" x14ac:dyDescent="0.2">
      <c r="A327" s="3"/>
      <c r="B327" s="3"/>
      <c r="C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4.25" customHeight="1" x14ac:dyDescent="0.2">
      <c r="A328" s="3"/>
      <c r="B328" s="3"/>
      <c r="C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4.25" customHeight="1" x14ac:dyDescent="0.2">
      <c r="A329" s="3"/>
      <c r="B329" s="3"/>
      <c r="C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4.25" customHeight="1" x14ac:dyDescent="0.2">
      <c r="A330" s="3"/>
      <c r="B330" s="3"/>
      <c r="C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4.25" customHeight="1" x14ac:dyDescent="0.2">
      <c r="A331" s="3"/>
      <c r="B331" s="3"/>
      <c r="C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4.25" customHeight="1" x14ac:dyDescent="0.2">
      <c r="A332" s="3"/>
      <c r="B332" s="3"/>
      <c r="C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4.25" customHeight="1" x14ac:dyDescent="0.2">
      <c r="A333" s="3"/>
      <c r="B333" s="3"/>
      <c r="C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4.25" customHeight="1" x14ac:dyDescent="0.2">
      <c r="A334" s="3"/>
      <c r="B334" s="3"/>
      <c r="C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4.25" customHeight="1" x14ac:dyDescent="0.2">
      <c r="A335" s="3"/>
      <c r="B335" s="3"/>
      <c r="C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4.25" customHeight="1" x14ac:dyDescent="0.2">
      <c r="A336" s="3"/>
      <c r="B336" s="3"/>
      <c r="C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4.25" customHeight="1" x14ac:dyDescent="0.2">
      <c r="A337" s="3"/>
      <c r="B337" s="3"/>
      <c r="C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4.25" customHeight="1" x14ac:dyDescent="0.2">
      <c r="A338" s="3"/>
      <c r="B338" s="3"/>
      <c r="C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4.25" customHeight="1" x14ac:dyDescent="0.2">
      <c r="A339" s="3"/>
      <c r="B339" s="3"/>
      <c r="C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4.25" customHeight="1" x14ac:dyDescent="0.2">
      <c r="A340" s="3"/>
      <c r="B340" s="3"/>
      <c r="C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4.25" customHeight="1" x14ac:dyDescent="0.2">
      <c r="A341" s="3"/>
      <c r="B341" s="3"/>
      <c r="C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4.25" customHeight="1" x14ac:dyDescent="0.2">
      <c r="A342" s="3"/>
      <c r="B342" s="3"/>
      <c r="C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14.25" customHeight="1" x14ac:dyDescent="0.2">
      <c r="A343" s="3"/>
      <c r="B343" s="3"/>
      <c r="C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4.25" customHeight="1" x14ac:dyDescent="0.2">
      <c r="A344" s="3"/>
      <c r="B344" s="3"/>
      <c r="C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4.25" customHeight="1" x14ac:dyDescent="0.2">
      <c r="A345" s="3"/>
      <c r="B345" s="3"/>
      <c r="C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4.25" customHeight="1" x14ac:dyDescent="0.2">
      <c r="A346" s="3"/>
      <c r="B346" s="3"/>
      <c r="C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4.25" customHeight="1" x14ac:dyDescent="0.2">
      <c r="A347" s="3"/>
      <c r="B347" s="3"/>
      <c r="C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4.25" customHeight="1" x14ac:dyDescent="0.2">
      <c r="A348" s="3"/>
      <c r="B348" s="3"/>
      <c r="C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4.25" customHeight="1" x14ac:dyDescent="0.2">
      <c r="A349" s="3"/>
      <c r="B349" s="3"/>
      <c r="C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4.25" customHeight="1" x14ac:dyDescent="0.2">
      <c r="A350" s="3"/>
      <c r="B350" s="3"/>
      <c r="C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4.25" customHeight="1" x14ac:dyDescent="0.2">
      <c r="A351" s="3"/>
      <c r="B351" s="3"/>
      <c r="C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4.25" customHeight="1" x14ac:dyDescent="0.2">
      <c r="A352" s="3"/>
      <c r="B352" s="3"/>
      <c r="C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4.25" customHeight="1" x14ac:dyDescent="0.2">
      <c r="A353" s="3"/>
      <c r="B353" s="3"/>
      <c r="C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4.25" customHeight="1" x14ac:dyDescent="0.2">
      <c r="A354" s="3"/>
      <c r="B354" s="3"/>
      <c r="C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4.25" customHeight="1" x14ac:dyDescent="0.2">
      <c r="A355" s="3"/>
      <c r="B355" s="3"/>
      <c r="C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4.25" customHeight="1" x14ac:dyDescent="0.2">
      <c r="A356" s="3"/>
      <c r="B356" s="3"/>
      <c r="C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4.25" customHeight="1" x14ac:dyDescent="0.2">
      <c r="A357" s="3"/>
      <c r="B357" s="3"/>
      <c r="C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4.25" customHeight="1" x14ac:dyDescent="0.2">
      <c r="A358" s="3"/>
      <c r="B358" s="3"/>
      <c r="C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4.25" customHeight="1" x14ac:dyDescent="0.2">
      <c r="A359" s="3"/>
      <c r="B359" s="3"/>
      <c r="C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4.25" customHeight="1" x14ac:dyDescent="0.2">
      <c r="A360" s="3"/>
      <c r="B360" s="3"/>
      <c r="C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4.25" customHeight="1" x14ac:dyDescent="0.2">
      <c r="A361" s="3"/>
      <c r="B361" s="3"/>
      <c r="C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4.25" customHeight="1" x14ac:dyDescent="0.2">
      <c r="A362" s="3"/>
      <c r="B362" s="3"/>
      <c r="C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4.25" customHeight="1" x14ac:dyDescent="0.2">
      <c r="A363" s="3"/>
      <c r="B363" s="3"/>
      <c r="C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4.25" customHeight="1" x14ac:dyDescent="0.2">
      <c r="A364" s="3"/>
      <c r="B364" s="3"/>
      <c r="C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4.25" customHeight="1" x14ac:dyDescent="0.2">
      <c r="A365" s="3"/>
      <c r="B365" s="3"/>
      <c r="C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4.25" customHeight="1" x14ac:dyDescent="0.2">
      <c r="A366" s="3"/>
      <c r="B366" s="3"/>
      <c r="C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4.25" customHeight="1" x14ac:dyDescent="0.2">
      <c r="A367" s="3"/>
      <c r="B367" s="3"/>
      <c r="C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4.25" customHeight="1" x14ac:dyDescent="0.2">
      <c r="A368" s="3"/>
      <c r="B368" s="3"/>
      <c r="C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4.25" customHeight="1" x14ac:dyDescent="0.2">
      <c r="A369" s="3"/>
      <c r="B369" s="3"/>
      <c r="C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4.25" customHeight="1" x14ac:dyDescent="0.2">
      <c r="A370" s="3"/>
      <c r="B370" s="3"/>
      <c r="C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4.25" customHeight="1" x14ac:dyDescent="0.2">
      <c r="A371" s="3"/>
      <c r="B371" s="3"/>
      <c r="C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4.25" customHeight="1" x14ac:dyDescent="0.2">
      <c r="A372" s="3"/>
      <c r="B372" s="3"/>
      <c r="C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4.25" customHeight="1" x14ac:dyDescent="0.2">
      <c r="A373" s="3"/>
      <c r="B373" s="3"/>
      <c r="C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4.25" customHeight="1" x14ac:dyDescent="0.2">
      <c r="A374" s="3"/>
      <c r="B374" s="3"/>
      <c r="C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4.25" customHeight="1" x14ac:dyDescent="0.2">
      <c r="A375" s="3"/>
      <c r="B375" s="3"/>
      <c r="C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4.25" customHeight="1" x14ac:dyDescent="0.2">
      <c r="A376" s="3"/>
      <c r="B376" s="3"/>
      <c r="C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4.25" customHeight="1" x14ac:dyDescent="0.2">
      <c r="A377" s="3"/>
      <c r="B377" s="3"/>
      <c r="C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4.25" customHeight="1" x14ac:dyDescent="0.2">
      <c r="A378" s="3"/>
      <c r="B378" s="3"/>
      <c r="C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4.25" customHeight="1" x14ac:dyDescent="0.2">
      <c r="A379" s="3"/>
      <c r="B379" s="3"/>
      <c r="C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4.25" customHeight="1" x14ac:dyDescent="0.2">
      <c r="A380" s="3"/>
      <c r="B380" s="3"/>
      <c r="C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4.25" customHeight="1" x14ac:dyDescent="0.2">
      <c r="A381" s="3"/>
      <c r="B381" s="3"/>
      <c r="C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4.25" customHeight="1" x14ac:dyDescent="0.2">
      <c r="A382" s="3"/>
      <c r="B382" s="3"/>
      <c r="C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4.25" customHeight="1" x14ac:dyDescent="0.2">
      <c r="A383" s="3"/>
      <c r="B383" s="3"/>
      <c r="C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4.25" customHeight="1" x14ac:dyDescent="0.2">
      <c r="A384" s="3"/>
      <c r="B384" s="3"/>
      <c r="C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4.25" customHeight="1" x14ac:dyDescent="0.2">
      <c r="A385" s="3"/>
      <c r="B385" s="3"/>
      <c r="C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4.25" customHeight="1" x14ac:dyDescent="0.2">
      <c r="A386" s="3"/>
      <c r="B386" s="3"/>
      <c r="C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14.25" customHeight="1" x14ac:dyDescent="0.2">
      <c r="A387" s="3"/>
      <c r="B387" s="3"/>
      <c r="C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4.25" customHeight="1" x14ac:dyDescent="0.2">
      <c r="A388" s="3"/>
      <c r="B388" s="3"/>
      <c r="C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4.25" customHeight="1" x14ac:dyDescent="0.2">
      <c r="A389" s="3"/>
      <c r="B389" s="3"/>
      <c r="C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4.25" customHeight="1" x14ac:dyDescent="0.2">
      <c r="A390" s="3"/>
      <c r="B390" s="3"/>
      <c r="C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14.25" customHeight="1" x14ac:dyDescent="0.2">
      <c r="A391" s="3"/>
      <c r="B391" s="3"/>
      <c r="C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4.25" customHeight="1" x14ac:dyDescent="0.2">
      <c r="A392" s="3"/>
      <c r="B392" s="3"/>
      <c r="C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4.25" customHeight="1" x14ac:dyDescent="0.2">
      <c r="A393" s="3"/>
      <c r="B393" s="3"/>
      <c r="C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4.25" customHeight="1" x14ac:dyDescent="0.2">
      <c r="A394" s="3"/>
      <c r="B394" s="3"/>
      <c r="C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4.25" customHeight="1" x14ac:dyDescent="0.2">
      <c r="A395" s="3"/>
      <c r="B395" s="3"/>
      <c r="C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4.25" customHeight="1" x14ac:dyDescent="0.2">
      <c r="A396" s="3"/>
      <c r="B396" s="3"/>
      <c r="C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4.25" customHeight="1" x14ac:dyDescent="0.2">
      <c r="A397" s="3"/>
      <c r="B397" s="3"/>
      <c r="C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4.25" customHeight="1" x14ac:dyDescent="0.2">
      <c r="A398" s="3"/>
      <c r="B398" s="3"/>
      <c r="C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4.25" customHeight="1" x14ac:dyDescent="0.2">
      <c r="A399" s="3"/>
      <c r="B399" s="3"/>
      <c r="C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4.25" customHeight="1" x14ac:dyDescent="0.2">
      <c r="A400" s="3"/>
      <c r="B400" s="3"/>
      <c r="C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4.25" customHeight="1" x14ac:dyDescent="0.2">
      <c r="A401" s="3"/>
      <c r="B401" s="3"/>
      <c r="C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4.25" customHeight="1" x14ac:dyDescent="0.2">
      <c r="A402" s="3"/>
      <c r="B402" s="3"/>
      <c r="C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4.25" customHeight="1" x14ac:dyDescent="0.2">
      <c r="A403" s="3"/>
      <c r="B403" s="3"/>
      <c r="C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4.25" customHeight="1" x14ac:dyDescent="0.2">
      <c r="A404" s="3"/>
      <c r="B404" s="3"/>
      <c r="C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4.25" customHeight="1" x14ac:dyDescent="0.2">
      <c r="A405" s="3"/>
      <c r="B405" s="3"/>
      <c r="C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4.25" customHeight="1" x14ac:dyDescent="0.2">
      <c r="A406" s="3"/>
      <c r="B406" s="3"/>
      <c r="C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4.25" customHeight="1" x14ac:dyDescent="0.2">
      <c r="A407" s="3"/>
      <c r="B407" s="3"/>
      <c r="C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4.25" customHeight="1" x14ac:dyDescent="0.2">
      <c r="A408" s="3"/>
      <c r="B408" s="3"/>
      <c r="C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4.25" customHeight="1" x14ac:dyDescent="0.2">
      <c r="A409" s="3"/>
      <c r="B409" s="3"/>
      <c r="C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4.25" customHeight="1" x14ac:dyDescent="0.2">
      <c r="A410" s="3"/>
      <c r="B410" s="3"/>
      <c r="C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4.25" customHeight="1" x14ac:dyDescent="0.2">
      <c r="A411" s="3"/>
      <c r="B411" s="3"/>
      <c r="C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4.25" customHeight="1" x14ac:dyDescent="0.2">
      <c r="A412" s="3"/>
      <c r="B412" s="3"/>
      <c r="C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4.25" customHeight="1" x14ac:dyDescent="0.2">
      <c r="A413" s="3"/>
      <c r="B413" s="3"/>
      <c r="C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4.25" customHeight="1" x14ac:dyDescent="0.2">
      <c r="A414" s="3"/>
      <c r="B414" s="3"/>
      <c r="C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4.25" customHeight="1" x14ac:dyDescent="0.2">
      <c r="A415" s="3"/>
      <c r="B415" s="3"/>
      <c r="C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4.25" customHeight="1" x14ac:dyDescent="0.2">
      <c r="A416" s="3"/>
      <c r="B416" s="3"/>
      <c r="C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4.25" customHeight="1" x14ac:dyDescent="0.2">
      <c r="A417" s="3"/>
      <c r="B417" s="3"/>
      <c r="C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4.25" customHeight="1" x14ac:dyDescent="0.2">
      <c r="A418" s="3"/>
      <c r="B418" s="3"/>
      <c r="C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4.25" customHeight="1" x14ac:dyDescent="0.2">
      <c r="A419" s="3"/>
      <c r="B419" s="3"/>
      <c r="C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4.25" customHeight="1" x14ac:dyDescent="0.2">
      <c r="A420" s="3"/>
      <c r="B420" s="3"/>
      <c r="C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4.25" customHeight="1" x14ac:dyDescent="0.2">
      <c r="A421" s="3"/>
      <c r="B421" s="3"/>
      <c r="C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4.25" customHeight="1" x14ac:dyDescent="0.2">
      <c r="A422" s="3"/>
      <c r="B422" s="3"/>
      <c r="C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4.25" customHeight="1" x14ac:dyDescent="0.2">
      <c r="A423" s="3"/>
      <c r="B423" s="3"/>
      <c r="C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4.25" customHeight="1" x14ac:dyDescent="0.2">
      <c r="A424" s="3"/>
      <c r="B424" s="3"/>
      <c r="C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4.25" customHeight="1" x14ac:dyDescent="0.2">
      <c r="A425" s="3"/>
      <c r="B425" s="3"/>
      <c r="C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4.25" customHeight="1" x14ac:dyDescent="0.2">
      <c r="A426" s="3"/>
      <c r="B426" s="3"/>
      <c r="C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4.25" customHeight="1" x14ac:dyDescent="0.2">
      <c r="A427" s="3"/>
      <c r="B427" s="3"/>
      <c r="C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4.25" customHeight="1" x14ac:dyDescent="0.2">
      <c r="A428" s="3"/>
      <c r="B428" s="3"/>
      <c r="C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4.25" customHeight="1" x14ac:dyDescent="0.2">
      <c r="A429" s="3"/>
      <c r="B429" s="3"/>
      <c r="C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4.25" customHeight="1" x14ac:dyDescent="0.2">
      <c r="A430" s="3"/>
      <c r="B430" s="3"/>
      <c r="C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4.25" customHeight="1" x14ac:dyDescent="0.2">
      <c r="A431" s="3"/>
      <c r="B431" s="3"/>
      <c r="C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14.25" customHeight="1" x14ac:dyDescent="0.2">
      <c r="A432" s="3"/>
      <c r="B432" s="3"/>
      <c r="C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14.25" customHeight="1" x14ac:dyDescent="0.2">
      <c r="A433" s="3"/>
      <c r="B433" s="3"/>
      <c r="C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14.25" customHeight="1" x14ac:dyDescent="0.2">
      <c r="A434" s="3"/>
      <c r="B434" s="3"/>
      <c r="C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14.25" customHeight="1" x14ac:dyDescent="0.2">
      <c r="A435" s="3"/>
      <c r="B435" s="3"/>
      <c r="C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4.25" customHeight="1" x14ac:dyDescent="0.2">
      <c r="A436" s="3"/>
      <c r="B436" s="3"/>
      <c r="C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4.25" customHeight="1" x14ac:dyDescent="0.2">
      <c r="A437" s="3"/>
      <c r="B437" s="3"/>
      <c r="C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4.25" customHeight="1" x14ac:dyDescent="0.2">
      <c r="A438" s="3"/>
      <c r="B438" s="3"/>
      <c r="C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4.25" customHeight="1" x14ac:dyDescent="0.2">
      <c r="A439" s="3"/>
      <c r="B439" s="3"/>
      <c r="C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4.25" customHeight="1" x14ac:dyDescent="0.2">
      <c r="A440" s="3"/>
      <c r="B440" s="3"/>
      <c r="C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4.25" customHeight="1" x14ac:dyDescent="0.2">
      <c r="A441" s="3"/>
      <c r="B441" s="3"/>
      <c r="C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4.25" customHeight="1" x14ac:dyDescent="0.2">
      <c r="A442" s="3"/>
      <c r="B442" s="3"/>
      <c r="C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4.25" customHeight="1" x14ac:dyDescent="0.2">
      <c r="A443" s="3"/>
      <c r="B443" s="3"/>
      <c r="C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4.25" customHeight="1" x14ac:dyDescent="0.2">
      <c r="A444" s="3"/>
      <c r="B444" s="3"/>
      <c r="C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4.25" customHeight="1" x14ac:dyDescent="0.2">
      <c r="A445" s="3"/>
      <c r="B445" s="3"/>
      <c r="C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4.25" customHeight="1" x14ac:dyDescent="0.2">
      <c r="A446" s="3"/>
      <c r="B446" s="3"/>
      <c r="C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4.25" customHeight="1" x14ac:dyDescent="0.2">
      <c r="A447" s="3"/>
      <c r="B447" s="3"/>
      <c r="C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4.25" customHeight="1" x14ac:dyDescent="0.2">
      <c r="A448" s="3"/>
      <c r="B448" s="3"/>
      <c r="C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4.25" customHeight="1" x14ac:dyDescent="0.2">
      <c r="A449" s="3"/>
      <c r="B449" s="3"/>
      <c r="C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4.25" customHeight="1" x14ac:dyDescent="0.2">
      <c r="A450" s="3"/>
      <c r="B450" s="3"/>
      <c r="C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4.25" customHeight="1" x14ac:dyDescent="0.2">
      <c r="A451" s="3"/>
      <c r="B451" s="3"/>
      <c r="C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4.25" customHeight="1" x14ac:dyDescent="0.2">
      <c r="A452" s="3"/>
      <c r="B452" s="3"/>
      <c r="C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4.25" customHeight="1" x14ac:dyDescent="0.2">
      <c r="A453" s="3"/>
      <c r="B453" s="3"/>
      <c r="C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4.25" customHeight="1" x14ac:dyDescent="0.2">
      <c r="A454" s="3"/>
      <c r="B454" s="3"/>
      <c r="C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4.25" customHeight="1" x14ac:dyDescent="0.2">
      <c r="A455" s="3"/>
      <c r="B455" s="3"/>
      <c r="C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4.25" customHeight="1" x14ac:dyDescent="0.2">
      <c r="A456" s="3"/>
      <c r="B456" s="3"/>
      <c r="C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4.25" customHeight="1" x14ac:dyDescent="0.2">
      <c r="A457" s="3"/>
      <c r="B457" s="3"/>
      <c r="C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4.25" customHeight="1" x14ac:dyDescent="0.2">
      <c r="A458" s="3"/>
      <c r="B458" s="3"/>
      <c r="C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4.25" customHeight="1" x14ac:dyDescent="0.2">
      <c r="A459" s="3"/>
      <c r="B459" s="3"/>
      <c r="C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4.25" customHeight="1" x14ac:dyDescent="0.2">
      <c r="A460" s="3"/>
      <c r="B460" s="3"/>
      <c r="C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4.25" customHeight="1" x14ac:dyDescent="0.2">
      <c r="A461" s="3"/>
      <c r="B461" s="3"/>
      <c r="C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4.25" customHeight="1" x14ac:dyDescent="0.2">
      <c r="A462" s="3"/>
      <c r="B462" s="3"/>
      <c r="C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4.25" customHeight="1" x14ac:dyDescent="0.2">
      <c r="A463" s="3"/>
      <c r="B463" s="3"/>
      <c r="C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4.25" customHeight="1" x14ac:dyDescent="0.2">
      <c r="A464" s="3"/>
      <c r="B464" s="3"/>
      <c r="C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4.25" customHeight="1" x14ac:dyDescent="0.2">
      <c r="A465" s="3"/>
      <c r="B465" s="3"/>
      <c r="C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4.25" customHeight="1" x14ac:dyDescent="0.2">
      <c r="A466" s="3"/>
      <c r="B466" s="3"/>
      <c r="C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4.25" customHeight="1" x14ac:dyDescent="0.2">
      <c r="A467" s="3"/>
      <c r="B467" s="3"/>
      <c r="C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4.25" customHeight="1" x14ac:dyDescent="0.2">
      <c r="A468" s="3"/>
      <c r="B468" s="3"/>
      <c r="C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4.25" customHeight="1" x14ac:dyDescent="0.2">
      <c r="A469" s="3"/>
      <c r="B469" s="3"/>
      <c r="C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4.25" customHeight="1" x14ac:dyDescent="0.2">
      <c r="A470" s="3"/>
      <c r="B470" s="3"/>
      <c r="C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4.25" customHeight="1" x14ac:dyDescent="0.2">
      <c r="A471" s="3"/>
      <c r="B471" s="3"/>
      <c r="C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4.25" customHeight="1" x14ac:dyDescent="0.2">
      <c r="A472" s="3"/>
      <c r="B472" s="3"/>
      <c r="C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4.25" customHeight="1" x14ac:dyDescent="0.2">
      <c r="A473" s="3"/>
      <c r="B473" s="3"/>
      <c r="C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4.25" customHeight="1" x14ac:dyDescent="0.2">
      <c r="A474" s="3"/>
      <c r="B474" s="3"/>
      <c r="C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4.25" customHeight="1" x14ac:dyDescent="0.2">
      <c r="A475" s="3"/>
      <c r="B475" s="3"/>
      <c r="C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4.25" customHeight="1" x14ac:dyDescent="0.2">
      <c r="A476" s="3"/>
      <c r="B476" s="3"/>
      <c r="C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4.25" customHeight="1" x14ac:dyDescent="0.2">
      <c r="A477" s="3"/>
      <c r="B477" s="3"/>
      <c r="C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4.25" customHeight="1" x14ac:dyDescent="0.2">
      <c r="A478" s="3"/>
      <c r="B478" s="3"/>
      <c r="C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4.25" customHeight="1" x14ac:dyDescent="0.2">
      <c r="A479" s="3"/>
      <c r="B479" s="3"/>
      <c r="C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4.25" customHeight="1" x14ac:dyDescent="0.2">
      <c r="A480" s="3"/>
      <c r="B480" s="3"/>
      <c r="C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4.25" customHeight="1" x14ac:dyDescent="0.2">
      <c r="A481" s="3"/>
      <c r="B481" s="3"/>
      <c r="C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4.25" customHeight="1" x14ac:dyDescent="0.2">
      <c r="A482" s="3"/>
      <c r="B482" s="3"/>
      <c r="C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4.25" customHeight="1" x14ac:dyDescent="0.2">
      <c r="A483" s="3"/>
      <c r="B483" s="3"/>
      <c r="C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4.25" customHeight="1" x14ac:dyDescent="0.2">
      <c r="A484" s="3"/>
      <c r="B484" s="3"/>
      <c r="C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4.25" customHeight="1" x14ac:dyDescent="0.2">
      <c r="A485" s="3"/>
      <c r="B485" s="3"/>
      <c r="C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4.25" customHeight="1" x14ac:dyDescent="0.2">
      <c r="A486" s="3"/>
      <c r="B486" s="3"/>
      <c r="C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4.25" customHeight="1" x14ac:dyDescent="0.2">
      <c r="A487" s="3"/>
      <c r="B487" s="3"/>
      <c r="C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4.25" customHeight="1" x14ac:dyDescent="0.2">
      <c r="A488" s="3"/>
      <c r="B488" s="3"/>
      <c r="C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4.25" customHeight="1" x14ac:dyDescent="0.2">
      <c r="A489" s="3"/>
      <c r="B489" s="3"/>
      <c r="C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4.25" customHeight="1" x14ac:dyDescent="0.2">
      <c r="A490" s="3"/>
      <c r="B490" s="3"/>
      <c r="C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4.25" customHeight="1" x14ac:dyDescent="0.2">
      <c r="A491" s="3"/>
      <c r="B491" s="3"/>
      <c r="C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4.25" customHeight="1" x14ac:dyDescent="0.2">
      <c r="A492" s="3"/>
      <c r="B492" s="3"/>
      <c r="C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4.25" customHeight="1" x14ac:dyDescent="0.2">
      <c r="A493" s="3"/>
      <c r="B493" s="3"/>
      <c r="C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4.25" customHeight="1" x14ac:dyDescent="0.2">
      <c r="A494" s="3"/>
      <c r="B494" s="3"/>
      <c r="C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4.25" customHeight="1" x14ac:dyDescent="0.2">
      <c r="A495" s="3"/>
      <c r="B495" s="3"/>
      <c r="C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4.25" customHeight="1" x14ac:dyDescent="0.2">
      <c r="A496" s="3"/>
      <c r="B496" s="3"/>
      <c r="C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4.25" customHeight="1" x14ac:dyDescent="0.2">
      <c r="A497" s="3"/>
      <c r="B497" s="3"/>
      <c r="C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4.25" customHeight="1" x14ac:dyDescent="0.2">
      <c r="A498" s="3"/>
      <c r="B498" s="3"/>
      <c r="C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4.25" customHeight="1" x14ac:dyDescent="0.2">
      <c r="A499" s="3"/>
      <c r="B499" s="3"/>
      <c r="C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4.25" customHeight="1" x14ac:dyDescent="0.2">
      <c r="A500" s="3"/>
      <c r="B500" s="3"/>
      <c r="C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4.25" customHeight="1" x14ac:dyDescent="0.2">
      <c r="A501" s="3"/>
      <c r="B501" s="3"/>
      <c r="C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4.25" customHeight="1" x14ac:dyDescent="0.2">
      <c r="A502" s="3"/>
      <c r="B502" s="3"/>
      <c r="C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4.25" customHeight="1" x14ac:dyDescent="0.2">
      <c r="A503" s="3"/>
      <c r="B503" s="3"/>
      <c r="C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4.25" customHeight="1" x14ac:dyDescent="0.2">
      <c r="A504" s="3"/>
      <c r="B504" s="3"/>
      <c r="C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4.25" customHeight="1" x14ac:dyDescent="0.2">
      <c r="A505" s="3"/>
      <c r="B505" s="3"/>
      <c r="C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4.25" customHeight="1" x14ac:dyDescent="0.2">
      <c r="A506" s="3"/>
      <c r="B506" s="3"/>
      <c r="C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4.25" customHeight="1" x14ac:dyDescent="0.2">
      <c r="A507" s="3"/>
      <c r="B507" s="3"/>
      <c r="C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4.25" customHeight="1" x14ac:dyDescent="0.2">
      <c r="A508" s="3"/>
      <c r="B508" s="3"/>
      <c r="C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4.25" customHeight="1" x14ac:dyDescent="0.2">
      <c r="A509" s="3"/>
      <c r="B509" s="3"/>
      <c r="C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4.25" customHeight="1" x14ac:dyDescent="0.2">
      <c r="A510" s="3"/>
      <c r="B510" s="3"/>
      <c r="C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4.25" customHeight="1" x14ac:dyDescent="0.2">
      <c r="A511" s="3"/>
      <c r="B511" s="3"/>
      <c r="C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4.25" customHeight="1" x14ac:dyDescent="0.2">
      <c r="A512" s="3"/>
      <c r="B512" s="3"/>
      <c r="C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4.25" customHeight="1" x14ac:dyDescent="0.2">
      <c r="A513" s="3"/>
      <c r="B513" s="3"/>
      <c r="C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4.25" customHeight="1" x14ac:dyDescent="0.2">
      <c r="A514" s="3"/>
      <c r="B514" s="3"/>
      <c r="C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4.25" customHeight="1" x14ac:dyDescent="0.2">
      <c r="A515" s="3"/>
      <c r="B515" s="3"/>
      <c r="C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4.25" customHeight="1" x14ac:dyDescent="0.2">
      <c r="A516" s="3"/>
      <c r="B516" s="3"/>
      <c r="C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4.25" customHeight="1" x14ac:dyDescent="0.2">
      <c r="A517" s="3"/>
      <c r="B517" s="3"/>
      <c r="C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4.25" customHeight="1" x14ac:dyDescent="0.2">
      <c r="A518" s="3"/>
      <c r="B518" s="3"/>
      <c r="C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4.25" customHeight="1" x14ac:dyDescent="0.2">
      <c r="A519" s="3"/>
      <c r="B519" s="3"/>
      <c r="C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4.25" customHeight="1" x14ac:dyDescent="0.2">
      <c r="A520" s="3"/>
      <c r="B520" s="3"/>
      <c r="C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4.25" customHeight="1" x14ac:dyDescent="0.2">
      <c r="A521" s="3"/>
      <c r="B521" s="3"/>
      <c r="C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4.25" customHeight="1" x14ac:dyDescent="0.2">
      <c r="A522" s="3"/>
      <c r="B522" s="3"/>
      <c r="C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4.25" customHeight="1" x14ac:dyDescent="0.2">
      <c r="A523" s="3"/>
      <c r="B523" s="3"/>
      <c r="C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4.25" customHeight="1" x14ac:dyDescent="0.2">
      <c r="A524" s="3"/>
      <c r="B524" s="3"/>
      <c r="C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4.25" customHeight="1" x14ac:dyDescent="0.2">
      <c r="A525" s="3"/>
      <c r="B525" s="3"/>
      <c r="C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4.25" customHeight="1" x14ac:dyDescent="0.2">
      <c r="A526" s="3"/>
      <c r="B526" s="3"/>
      <c r="C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4.25" customHeight="1" x14ac:dyDescent="0.2">
      <c r="A527" s="3"/>
      <c r="B527" s="3"/>
      <c r="C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4.25" customHeight="1" x14ac:dyDescent="0.2">
      <c r="A528" s="3"/>
      <c r="B528" s="3"/>
      <c r="C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4.25" customHeight="1" x14ac:dyDescent="0.2">
      <c r="A529" s="3"/>
      <c r="B529" s="3"/>
      <c r="C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4.25" customHeight="1" x14ac:dyDescent="0.2">
      <c r="A530" s="3"/>
      <c r="B530" s="3"/>
      <c r="C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4.25" customHeight="1" x14ac:dyDescent="0.2">
      <c r="A531" s="3"/>
      <c r="B531" s="3"/>
      <c r="C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4.25" customHeight="1" x14ac:dyDescent="0.2">
      <c r="A532" s="3"/>
      <c r="B532" s="3"/>
      <c r="C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4.25" customHeight="1" x14ac:dyDescent="0.2">
      <c r="A533" s="3"/>
      <c r="B533" s="3"/>
      <c r="C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4.25" customHeight="1" x14ac:dyDescent="0.2">
      <c r="A534" s="3"/>
      <c r="B534" s="3"/>
      <c r="C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4.25" customHeight="1" x14ac:dyDescent="0.2">
      <c r="A535" s="3"/>
      <c r="B535" s="3"/>
      <c r="C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4.25" customHeight="1" x14ac:dyDescent="0.2">
      <c r="A536" s="3"/>
      <c r="B536" s="3"/>
      <c r="C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4.25" customHeight="1" x14ac:dyDescent="0.2">
      <c r="A537" s="3"/>
      <c r="B537" s="3"/>
      <c r="C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4.25" customHeight="1" x14ac:dyDescent="0.2">
      <c r="A538" s="3"/>
      <c r="B538" s="3"/>
      <c r="C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4.25" customHeight="1" x14ac:dyDescent="0.2">
      <c r="A539" s="3"/>
      <c r="B539" s="3"/>
      <c r="C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4.25" customHeight="1" x14ac:dyDescent="0.2">
      <c r="A540" s="3"/>
      <c r="B540" s="3"/>
      <c r="C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4.25" customHeight="1" x14ac:dyDescent="0.2">
      <c r="A541" s="3"/>
      <c r="B541" s="3"/>
      <c r="C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4.25" customHeight="1" x14ac:dyDescent="0.2">
      <c r="A542" s="3"/>
      <c r="B542" s="3"/>
      <c r="C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4.25" customHeight="1" x14ac:dyDescent="0.2">
      <c r="A543" s="3"/>
      <c r="B543" s="3"/>
      <c r="C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4.25" customHeight="1" x14ac:dyDescent="0.2">
      <c r="A544" s="3"/>
      <c r="B544" s="3"/>
      <c r="C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4.25" customHeight="1" x14ac:dyDescent="0.2">
      <c r="A545" s="3"/>
      <c r="B545" s="3"/>
      <c r="C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4.25" customHeight="1" x14ac:dyDescent="0.2">
      <c r="A546" s="3"/>
      <c r="B546" s="3"/>
      <c r="C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4.25" customHeight="1" x14ac:dyDescent="0.2">
      <c r="A547" s="3"/>
      <c r="B547" s="3"/>
      <c r="C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4.25" customHeight="1" x14ac:dyDescent="0.2">
      <c r="A548" s="3"/>
      <c r="B548" s="3"/>
      <c r="C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4.25" customHeight="1" x14ac:dyDescent="0.2">
      <c r="A549" s="3"/>
      <c r="B549" s="3"/>
      <c r="C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4.25" customHeight="1" x14ac:dyDescent="0.2">
      <c r="A550" s="3"/>
      <c r="B550" s="3"/>
      <c r="C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4.25" customHeight="1" x14ac:dyDescent="0.2">
      <c r="A551" s="3"/>
      <c r="B551" s="3"/>
      <c r="C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4.25" customHeight="1" x14ac:dyDescent="0.2">
      <c r="A552" s="3"/>
      <c r="B552" s="3"/>
      <c r="C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4.25" customHeight="1" x14ac:dyDescent="0.2">
      <c r="A553" s="3"/>
      <c r="B553" s="3"/>
      <c r="C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4.25" customHeight="1" x14ac:dyDescent="0.2">
      <c r="A554" s="3"/>
      <c r="B554" s="3"/>
      <c r="C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4.25" customHeight="1" x14ac:dyDescent="0.2">
      <c r="A555" s="3"/>
      <c r="B555" s="3"/>
      <c r="C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4.25" customHeight="1" x14ac:dyDescent="0.2">
      <c r="A556" s="3"/>
      <c r="B556" s="3"/>
      <c r="C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4.25" customHeight="1" x14ac:dyDescent="0.2">
      <c r="A557" s="3"/>
      <c r="B557" s="3"/>
      <c r="C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4.25" customHeight="1" x14ac:dyDescent="0.2">
      <c r="A558" s="3"/>
      <c r="B558" s="3"/>
      <c r="C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4.25" customHeight="1" x14ac:dyDescent="0.2">
      <c r="A559" s="3"/>
      <c r="B559" s="3"/>
      <c r="C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4.25" customHeight="1" x14ac:dyDescent="0.2">
      <c r="A560" s="3"/>
      <c r="B560" s="3"/>
      <c r="C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4.25" customHeight="1" x14ac:dyDescent="0.2">
      <c r="A561" s="3"/>
      <c r="B561" s="3"/>
      <c r="C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4.25" customHeight="1" x14ac:dyDescent="0.2">
      <c r="A562" s="3"/>
      <c r="B562" s="3"/>
      <c r="C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4.25" customHeight="1" x14ac:dyDescent="0.2">
      <c r="A563" s="3"/>
      <c r="B563" s="3"/>
      <c r="C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4.25" customHeight="1" x14ac:dyDescent="0.2">
      <c r="A564" s="3"/>
      <c r="B564" s="3"/>
      <c r="C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4.25" customHeight="1" x14ac:dyDescent="0.2">
      <c r="A565" s="3"/>
      <c r="B565" s="3"/>
      <c r="C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4.25" customHeight="1" x14ac:dyDescent="0.2">
      <c r="A566" s="3"/>
      <c r="B566" s="3"/>
      <c r="C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4.25" customHeight="1" x14ac:dyDescent="0.2">
      <c r="A567" s="3"/>
      <c r="B567" s="3"/>
      <c r="C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4.25" customHeight="1" x14ac:dyDescent="0.2">
      <c r="A568" s="3"/>
      <c r="B568" s="3"/>
      <c r="C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4.25" customHeight="1" x14ac:dyDescent="0.2">
      <c r="A569" s="3"/>
      <c r="B569" s="3"/>
      <c r="C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4.25" customHeight="1" x14ac:dyDescent="0.2">
      <c r="A570" s="3"/>
      <c r="B570" s="3"/>
      <c r="C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4.25" customHeight="1" x14ac:dyDescent="0.2">
      <c r="A571" s="3"/>
      <c r="B571" s="3"/>
      <c r="C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4.25" customHeight="1" x14ac:dyDescent="0.2">
      <c r="A572" s="3"/>
      <c r="B572" s="3"/>
      <c r="C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4.25" customHeight="1" x14ac:dyDescent="0.2">
      <c r="A573" s="3"/>
      <c r="B573" s="3"/>
      <c r="C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4.25" customHeight="1" x14ac:dyDescent="0.2">
      <c r="A574" s="3"/>
      <c r="B574" s="3"/>
      <c r="C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4.25" customHeight="1" x14ac:dyDescent="0.2">
      <c r="A575" s="3"/>
      <c r="B575" s="3"/>
      <c r="C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4.25" customHeight="1" x14ac:dyDescent="0.2">
      <c r="A576" s="3"/>
      <c r="B576" s="3"/>
      <c r="C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4.25" customHeight="1" x14ac:dyDescent="0.2">
      <c r="A577" s="3"/>
      <c r="B577" s="3"/>
      <c r="C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4.25" customHeight="1" x14ac:dyDescent="0.2">
      <c r="A578" s="3"/>
      <c r="B578" s="3"/>
      <c r="C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4.25" customHeight="1" x14ac:dyDescent="0.2">
      <c r="A579" s="3"/>
      <c r="B579" s="3"/>
      <c r="C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4.25" customHeight="1" x14ac:dyDescent="0.2">
      <c r="A580" s="3"/>
      <c r="B580" s="3"/>
      <c r="C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4.25" customHeight="1" x14ac:dyDescent="0.2">
      <c r="A581" s="3"/>
      <c r="B581" s="3"/>
      <c r="C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4.25" customHeight="1" x14ac:dyDescent="0.2">
      <c r="A582" s="3"/>
      <c r="B582" s="3"/>
      <c r="C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4.25" customHeight="1" x14ac:dyDescent="0.2">
      <c r="A583" s="3"/>
      <c r="B583" s="3"/>
      <c r="C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4.25" customHeight="1" x14ac:dyDescent="0.2">
      <c r="A584" s="3"/>
      <c r="B584" s="3"/>
      <c r="C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4.25" customHeight="1" x14ac:dyDescent="0.2">
      <c r="A585" s="3"/>
      <c r="B585" s="3"/>
      <c r="C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4.25" customHeight="1" x14ac:dyDescent="0.2">
      <c r="A586" s="3"/>
      <c r="B586" s="3"/>
      <c r="C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4.25" customHeight="1" x14ac:dyDescent="0.2">
      <c r="A587" s="3"/>
      <c r="B587" s="3"/>
      <c r="C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4.25" customHeight="1" x14ac:dyDescent="0.2">
      <c r="A588" s="3"/>
      <c r="B588" s="3"/>
      <c r="C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4.25" customHeight="1" x14ac:dyDescent="0.2">
      <c r="A589" s="3"/>
      <c r="B589" s="3"/>
      <c r="C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4.25" customHeight="1" x14ac:dyDescent="0.2">
      <c r="A590" s="3"/>
      <c r="B590" s="3"/>
      <c r="C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4.25" customHeight="1" x14ac:dyDescent="0.2">
      <c r="A591" s="3"/>
      <c r="B591" s="3"/>
      <c r="C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4.25" customHeight="1" x14ac:dyDescent="0.2">
      <c r="A592" s="3"/>
      <c r="B592" s="3"/>
      <c r="C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4.25" customHeight="1" x14ac:dyDescent="0.2">
      <c r="A593" s="3"/>
      <c r="B593" s="3"/>
      <c r="C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4.25" customHeight="1" x14ac:dyDescent="0.2">
      <c r="A594" s="3"/>
      <c r="B594" s="3"/>
      <c r="C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4.25" customHeight="1" x14ac:dyDescent="0.2">
      <c r="A595" s="3"/>
      <c r="B595" s="3"/>
      <c r="C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4.25" customHeight="1" x14ac:dyDescent="0.2">
      <c r="A596" s="3"/>
      <c r="B596" s="3"/>
      <c r="C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4.25" customHeight="1" x14ac:dyDescent="0.2">
      <c r="A597" s="3"/>
      <c r="B597" s="3"/>
      <c r="C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4.25" customHeight="1" x14ac:dyDescent="0.2">
      <c r="A598" s="3"/>
      <c r="B598" s="3"/>
      <c r="C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4.25" customHeight="1" x14ac:dyDescent="0.2">
      <c r="A599" s="3"/>
      <c r="B599" s="3"/>
      <c r="C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4.25" customHeight="1" x14ac:dyDescent="0.2">
      <c r="A600" s="3"/>
      <c r="B600" s="3"/>
      <c r="C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4.25" customHeight="1" x14ac:dyDescent="0.2">
      <c r="A601" s="3"/>
      <c r="B601" s="3"/>
      <c r="C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4.25" customHeight="1" x14ac:dyDescent="0.2">
      <c r="A602" s="3"/>
      <c r="B602" s="3"/>
      <c r="C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4.25" customHeight="1" x14ac:dyDescent="0.2">
      <c r="A603" s="3"/>
      <c r="B603" s="3"/>
      <c r="C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4.25" customHeight="1" x14ac:dyDescent="0.2">
      <c r="A604" s="3"/>
      <c r="B604" s="3"/>
      <c r="C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4.25" customHeight="1" x14ac:dyDescent="0.2">
      <c r="A605" s="3"/>
      <c r="B605" s="3"/>
      <c r="C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4.25" customHeight="1" x14ac:dyDescent="0.2">
      <c r="A606" s="3"/>
      <c r="B606" s="3"/>
      <c r="C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4.25" customHeight="1" x14ac:dyDescent="0.2">
      <c r="A607" s="3"/>
      <c r="B607" s="3"/>
      <c r="C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4.25" customHeight="1" x14ac:dyDescent="0.2">
      <c r="A608" s="3"/>
      <c r="B608" s="3"/>
      <c r="C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4.25" customHeight="1" x14ac:dyDescent="0.2">
      <c r="A609" s="3"/>
      <c r="B609" s="3"/>
      <c r="C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4.25" customHeight="1" x14ac:dyDescent="0.2">
      <c r="A610" s="3"/>
      <c r="B610" s="3"/>
      <c r="C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4.25" customHeight="1" x14ac:dyDescent="0.2">
      <c r="A611" s="3"/>
      <c r="B611" s="3"/>
      <c r="C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4.25" customHeight="1" x14ac:dyDescent="0.2">
      <c r="A612" s="3"/>
      <c r="B612" s="3"/>
      <c r="C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4.25" customHeight="1" x14ac:dyDescent="0.2">
      <c r="A613" s="3"/>
      <c r="B613" s="3"/>
      <c r="C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4.25" customHeight="1" x14ac:dyDescent="0.2">
      <c r="A614" s="3"/>
      <c r="B614" s="3"/>
      <c r="C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4.25" customHeight="1" x14ac:dyDescent="0.2">
      <c r="A615" s="3"/>
      <c r="B615" s="3"/>
      <c r="C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4.25" customHeight="1" x14ac:dyDescent="0.2">
      <c r="A616" s="3"/>
      <c r="B616" s="3"/>
      <c r="C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4.25" customHeight="1" x14ac:dyDescent="0.2">
      <c r="A617" s="3"/>
      <c r="B617" s="3"/>
      <c r="C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4.25" customHeight="1" x14ac:dyDescent="0.2">
      <c r="A618" s="3"/>
      <c r="B618" s="3"/>
      <c r="C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4.25" customHeight="1" x14ac:dyDescent="0.2">
      <c r="A619" s="3"/>
      <c r="B619" s="3"/>
      <c r="C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4.25" customHeight="1" x14ac:dyDescent="0.2">
      <c r="A620" s="3"/>
      <c r="B620" s="3"/>
      <c r="C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4.25" customHeight="1" x14ac:dyDescent="0.2">
      <c r="A621" s="3"/>
      <c r="B621" s="3"/>
      <c r="C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4.25" customHeight="1" x14ac:dyDescent="0.2">
      <c r="A622" s="3"/>
      <c r="B622" s="3"/>
      <c r="C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4.25" customHeight="1" x14ac:dyDescent="0.2">
      <c r="A623" s="3"/>
      <c r="B623" s="3"/>
      <c r="C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4.25" customHeight="1" x14ac:dyDescent="0.2">
      <c r="A624" s="3"/>
      <c r="B624" s="3"/>
      <c r="C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4.25" customHeight="1" x14ac:dyDescent="0.2">
      <c r="A625" s="3"/>
      <c r="B625" s="3"/>
      <c r="C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4.25" customHeight="1" x14ac:dyDescent="0.2">
      <c r="A626" s="3"/>
      <c r="B626" s="3"/>
      <c r="C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4.25" customHeight="1" x14ac:dyDescent="0.2">
      <c r="A627" s="3"/>
      <c r="B627" s="3"/>
      <c r="C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4.25" customHeight="1" x14ac:dyDescent="0.2">
      <c r="A628" s="3"/>
      <c r="B628" s="3"/>
      <c r="C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4.25" customHeight="1" x14ac:dyDescent="0.2">
      <c r="A629" s="3"/>
      <c r="B629" s="3"/>
      <c r="C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4.25" customHeight="1" x14ac:dyDescent="0.2">
      <c r="A630" s="3"/>
      <c r="B630" s="3"/>
      <c r="C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4.25" customHeight="1" x14ac:dyDescent="0.2">
      <c r="A631" s="3"/>
      <c r="B631" s="3"/>
      <c r="C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4.25" customHeight="1" x14ac:dyDescent="0.2">
      <c r="A632" s="3"/>
      <c r="B632" s="3"/>
      <c r="C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4.25" customHeight="1" x14ac:dyDescent="0.2">
      <c r="A633" s="3"/>
      <c r="B633" s="3"/>
      <c r="C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4.25" customHeight="1" x14ac:dyDescent="0.2">
      <c r="A634" s="3"/>
      <c r="B634" s="3"/>
      <c r="C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4.25" customHeight="1" x14ac:dyDescent="0.2">
      <c r="A635" s="3"/>
      <c r="B635" s="3"/>
      <c r="C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4.25" customHeight="1" x14ac:dyDescent="0.2">
      <c r="A636" s="3"/>
      <c r="B636" s="3"/>
      <c r="C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4.25" customHeight="1" x14ac:dyDescent="0.2">
      <c r="A637" s="3"/>
      <c r="B637" s="3"/>
      <c r="C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4.25" customHeight="1" x14ac:dyDescent="0.2">
      <c r="A638" s="3"/>
      <c r="B638" s="3"/>
      <c r="C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4.25" customHeight="1" x14ac:dyDescent="0.2">
      <c r="A639" s="3"/>
      <c r="B639" s="3"/>
      <c r="C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4.25" customHeight="1" x14ac:dyDescent="0.2">
      <c r="A640" s="3"/>
      <c r="B640" s="3"/>
      <c r="C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4.25" customHeight="1" x14ac:dyDescent="0.2">
      <c r="A641" s="3"/>
      <c r="B641" s="3"/>
      <c r="C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4.25" customHeight="1" x14ac:dyDescent="0.2">
      <c r="A642" s="3"/>
      <c r="B642" s="3"/>
      <c r="C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4.25" customHeight="1" x14ac:dyDescent="0.2">
      <c r="A643" s="3"/>
      <c r="B643" s="3"/>
      <c r="C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4.25" customHeight="1" x14ac:dyDescent="0.2">
      <c r="A644" s="3"/>
      <c r="B644" s="3"/>
      <c r="C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4.25" customHeight="1" x14ac:dyDescent="0.2">
      <c r="A645" s="3"/>
      <c r="B645" s="3"/>
      <c r="C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4.25" customHeight="1" x14ac:dyDescent="0.2">
      <c r="A646" s="3"/>
      <c r="B646" s="3"/>
      <c r="C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4.25" customHeight="1" x14ac:dyDescent="0.2">
      <c r="A647" s="3"/>
      <c r="B647" s="3"/>
      <c r="C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4.25" customHeight="1" x14ac:dyDescent="0.2">
      <c r="A648" s="3"/>
      <c r="B648" s="3"/>
      <c r="C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4.25" customHeight="1" x14ac:dyDescent="0.2">
      <c r="A649" s="3"/>
      <c r="B649" s="3"/>
      <c r="C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4.25" customHeight="1" x14ac:dyDescent="0.2">
      <c r="A650" s="3"/>
      <c r="B650" s="3"/>
      <c r="C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4.25" customHeight="1" x14ac:dyDescent="0.2">
      <c r="A651" s="3"/>
      <c r="B651" s="3"/>
      <c r="C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4.25" customHeight="1" x14ac:dyDescent="0.2">
      <c r="A652" s="3"/>
      <c r="B652" s="3"/>
      <c r="C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4.25" customHeight="1" x14ac:dyDescent="0.2">
      <c r="A653" s="3"/>
      <c r="B653" s="3"/>
      <c r="C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4.25" customHeight="1" x14ac:dyDescent="0.2">
      <c r="A654" s="3"/>
      <c r="B654" s="3"/>
      <c r="C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4.25" customHeight="1" x14ac:dyDescent="0.2">
      <c r="A655" s="3"/>
      <c r="B655" s="3"/>
      <c r="C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4.25" customHeight="1" x14ac:dyDescent="0.2">
      <c r="A656" s="3"/>
      <c r="B656" s="3"/>
      <c r="C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4.25" customHeight="1" x14ac:dyDescent="0.2">
      <c r="A657" s="3"/>
      <c r="B657" s="3"/>
      <c r="C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4.25" customHeight="1" x14ac:dyDescent="0.2">
      <c r="A658" s="3"/>
      <c r="B658" s="3"/>
      <c r="C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4.25" customHeight="1" x14ac:dyDescent="0.2">
      <c r="A659" s="3"/>
      <c r="B659" s="3"/>
      <c r="C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4.25" customHeight="1" x14ac:dyDescent="0.2">
      <c r="A660" s="3"/>
      <c r="B660" s="3"/>
      <c r="C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4.25" customHeight="1" x14ac:dyDescent="0.2">
      <c r="A661" s="3"/>
      <c r="B661" s="3"/>
      <c r="C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4.25" customHeight="1" x14ac:dyDescent="0.2">
      <c r="A662" s="3"/>
      <c r="B662" s="3"/>
      <c r="C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4.25" customHeight="1" x14ac:dyDescent="0.2">
      <c r="A663" s="3"/>
      <c r="B663" s="3"/>
      <c r="C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4.25" customHeight="1" x14ac:dyDescent="0.2">
      <c r="A664" s="3"/>
      <c r="B664" s="3"/>
      <c r="C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4.25" customHeight="1" x14ac:dyDescent="0.2">
      <c r="A665" s="3"/>
      <c r="B665" s="3"/>
      <c r="C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4.25" customHeight="1" x14ac:dyDescent="0.2">
      <c r="A666" s="3"/>
      <c r="B666" s="3"/>
      <c r="C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4.25" customHeight="1" x14ac:dyDescent="0.2">
      <c r="A667" s="3"/>
      <c r="B667" s="3"/>
      <c r="C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4.25" customHeight="1" x14ac:dyDescent="0.2">
      <c r="A668" s="3"/>
      <c r="B668" s="3"/>
      <c r="C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4.25" customHeight="1" x14ac:dyDescent="0.2">
      <c r="A669" s="3"/>
      <c r="B669" s="3"/>
      <c r="C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4.25" customHeight="1" x14ac:dyDescent="0.2">
      <c r="A670" s="3"/>
      <c r="B670" s="3"/>
      <c r="C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4.25" customHeight="1" x14ac:dyDescent="0.2">
      <c r="A671" s="3"/>
      <c r="B671" s="3"/>
      <c r="C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4.25" customHeight="1" x14ac:dyDescent="0.2">
      <c r="A672" s="3"/>
      <c r="B672" s="3"/>
      <c r="C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4.25" customHeight="1" x14ac:dyDescent="0.2">
      <c r="A673" s="3"/>
      <c r="B673" s="3"/>
      <c r="C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4.25" customHeight="1" x14ac:dyDescent="0.2">
      <c r="A674" s="3"/>
      <c r="B674" s="3"/>
      <c r="C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4.25" customHeight="1" x14ac:dyDescent="0.2">
      <c r="A675" s="3"/>
      <c r="B675" s="3"/>
      <c r="C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4.25" customHeight="1" x14ac:dyDescent="0.2">
      <c r="A676" s="3"/>
      <c r="B676" s="3"/>
      <c r="C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4.25" customHeight="1" x14ac:dyDescent="0.2">
      <c r="A677" s="3"/>
      <c r="B677" s="3"/>
      <c r="C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4.25" customHeight="1" x14ac:dyDescent="0.2">
      <c r="A678" s="3"/>
      <c r="B678" s="3"/>
      <c r="C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4.25" customHeight="1" x14ac:dyDescent="0.2">
      <c r="A679" s="3"/>
      <c r="B679" s="3"/>
      <c r="C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4.25" customHeight="1" x14ac:dyDescent="0.2">
      <c r="A680" s="3"/>
      <c r="B680" s="3"/>
      <c r="C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4.25" customHeight="1" x14ac:dyDescent="0.2">
      <c r="A681" s="3"/>
      <c r="B681" s="3"/>
      <c r="C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4.25" customHeight="1" x14ac:dyDescent="0.2">
      <c r="A682" s="3"/>
      <c r="B682" s="3"/>
      <c r="C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4.25" customHeight="1" x14ac:dyDescent="0.2">
      <c r="A683" s="3"/>
      <c r="B683" s="3"/>
      <c r="C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4.25" customHeight="1" x14ac:dyDescent="0.2">
      <c r="A684" s="3"/>
      <c r="B684" s="3"/>
      <c r="C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4.25" customHeight="1" x14ac:dyDescent="0.2">
      <c r="A685" s="3"/>
      <c r="B685" s="3"/>
      <c r="C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4.25" customHeight="1" x14ac:dyDescent="0.2">
      <c r="A686" s="3"/>
      <c r="B686" s="3"/>
      <c r="C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4.25" customHeight="1" x14ac:dyDescent="0.2">
      <c r="A687" s="3"/>
      <c r="B687" s="3"/>
      <c r="C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4.25" customHeight="1" x14ac:dyDescent="0.2">
      <c r="A688" s="3"/>
      <c r="B688" s="3"/>
      <c r="C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4.25" customHeight="1" x14ac:dyDescent="0.2">
      <c r="A689" s="3"/>
      <c r="B689" s="3"/>
      <c r="C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4.25" customHeight="1" x14ac:dyDescent="0.2">
      <c r="A690" s="3"/>
      <c r="B690" s="3"/>
      <c r="C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4.25" customHeight="1" x14ac:dyDescent="0.2">
      <c r="A691" s="3"/>
      <c r="B691" s="3"/>
      <c r="C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4.25" customHeight="1" x14ac:dyDescent="0.2">
      <c r="A692" s="3"/>
      <c r="B692" s="3"/>
      <c r="C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4.25" customHeight="1" x14ac:dyDescent="0.2">
      <c r="A693" s="3"/>
      <c r="B693" s="3"/>
      <c r="C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4.25" customHeight="1" x14ac:dyDescent="0.2">
      <c r="A694" s="3"/>
      <c r="B694" s="3"/>
      <c r="C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4.25" customHeight="1" x14ac:dyDescent="0.2">
      <c r="A695" s="3"/>
      <c r="B695" s="3"/>
      <c r="C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4.25" customHeight="1" x14ac:dyDescent="0.2">
      <c r="A696" s="3"/>
      <c r="B696" s="3"/>
      <c r="C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4.25" customHeight="1" x14ac:dyDescent="0.2">
      <c r="A697" s="3"/>
      <c r="B697" s="3"/>
      <c r="C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4.25" customHeight="1" x14ac:dyDescent="0.2">
      <c r="A698" s="3"/>
      <c r="B698" s="3"/>
      <c r="C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4.25" customHeight="1" x14ac:dyDescent="0.2">
      <c r="A699" s="3"/>
      <c r="B699" s="3"/>
      <c r="C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4.25" customHeight="1" x14ac:dyDescent="0.2">
      <c r="A700" s="3"/>
      <c r="B700" s="3"/>
      <c r="C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4.25" customHeight="1" x14ac:dyDescent="0.2">
      <c r="A701" s="3"/>
      <c r="B701" s="3"/>
      <c r="C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4.25" customHeight="1" x14ac:dyDescent="0.2">
      <c r="A702" s="3"/>
      <c r="B702" s="3"/>
      <c r="C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4.25" customHeight="1" x14ac:dyDescent="0.2">
      <c r="A703" s="3"/>
      <c r="B703" s="3"/>
      <c r="C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4.25" customHeight="1" x14ac:dyDescent="0.2">
      <c r="A704" s="3"/>
      <c r="B704" s="3"/>
      <c r="C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4.25" customHeight="1" x14ac:dyDescent="0.2">
      <c r="A705" s="3"/>
      <c r="B705" s="3"/>
      <c r="C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4.25" customHeight="1" x14ac:dyDescent="0.2">
      <c r="A706" s="3"/>
      <c r="B706" s="3"/>
      <c r="C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4.25" customHeight="1" x14ac:dyDescent="0.2">
      <c r="A707" s="3"/>
      <c r="B707" s="3"/>
      <c r="C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4.25" customHeight="1" x14ac:dyDescent="0.2">
      <c r="A708" s="3"/>
      <c r="B708" s="3"/>
      <c r="C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4.25" customHeight="1" x14ac:dyDescent="0.2">
      <c r="A709" s="3"/>
      <c r="B709" s="3"/>
      <c r="C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4.25" customHeight="1" x14ac:dyDescent="0.2">
      <c r="A710" s="3"/>
      <c r="B710" s="3"/>
      <c r="C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4.25" customHeight="1" x14ac:dyDescent="0.2">
      <c r="A711" s="3"/>
      <c r="B711" s="3"/>
      <c r="C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4.25" customHeight="1" x14ac:dyDescent="0.2">
      <c r="A712" s="3"/>
      <c r="B712" s="3"/>
      <c r="C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4.25" customHeight="1" x14ac:dyDescent="0.2">
      <c r="A713" s="3"/>
      <c r="B713" s="3"/>
      <c r="C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4.25" customHeight="1" x14ac:dyDescent="0.2">
      <c r="A714" s="3"/>
      <c r="B714" s="3"/>
      <c r="C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4.25" customHeight="1" x14ac:dyDescent="0.2">
      <c r="A715" s="3"/>
      <c r="B715" s="3"/>
      <c r="C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4.25" customHeight="1" x14ac:dyDescent="0.2">
      <c r="A716" s="3"/>
      <c r="B716" s="3"/>
      <c r="C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4.25" customHeight="1" x14ac:dyDescent="0.2">
      <c r="A717" s="3"/>
      <c r="B717" s="3"/>
      <c r="C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4.25" customHeight="1" x14ac:dyDescent="0.2">
      <c r="A718" s="3"/>
      <c r="B718" s="3"/>
      <c r="C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4.25" customHeight="1" x14ac:dyDescent="0.2">
      <c r="A719" s="3"/>
      <c r="B719" s="3"/>
      <c r="C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4.25" customHeight="1" x14ac:dyDescent="0.2">
      <c r="A720" s="3"/>
      <c r="B720" s="3"/>
      <c r="C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4.25" customHeight="1" x14ac:dyDescent="0.2">
      <c r="A721" s="3"/>
      <c r="B721" s="3"/>
      <c r="C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4.25" customHeight="1" x14ac:dyDescent="0.2">
      <c r="A722" s="3"/>
      <c r="B722" s="3"/>
      <c r="C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4.25" customHeight="1" x14ac:dyDescent="0.2">
      <c r="A723" s="3"/>
      <c r="B723" s="3"/>
      <c r="C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4.25" customHeight="1" x14ac:dyDescent="0.2">
      <c r="A724" s="3"/>
      <c r="B724" s="3"/>
      <c r="C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4.25" customHeight="1" x14ac:dyDescent="0.2">
      <c r="A725" s="3"/>
      <c r="B725" s="3"/>
      <c r="C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4.25" customHeight="1" x14ac:dyDescent="0.2">
      <c r="A726" s="3"/>
      <c r="B726" s="3"/>
      <c r="C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4.25" customHeight="1" x14ac:dyDescent="0.2">
      <c r="A727" s="3"/>
      <c r="B727" s="3"/>
      <c r="C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4.25" customHeight="1" x14ac:dyDescent="0.2">
      <c r="A728" s="3"/>
      <c r="B728" s="3"/>
      <c r="C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4.25" customHeight="1" x14ac:dyDescent="0.2">
      <c r="A729" s="3"/>
      <c r="B729" s="3"/>
      <c r="C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4.25" customHeight="1" x14ac:dyDescent="0.2">
      <c r="A730" s="3"/>
      <c r="B730" s="3"/>
      <c r="C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4.25" customHeight="1" x14ac:dyDescent="0.2">
      <c r="A731" s="3"/>
      <c r="B731" s="3"/>
      <c r="C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4.25" customHeight="1" x14ac:dyDescent="0.2">
      <c r="A732" s="3"/>
      <c r="B732" s="3"/>
      <c r="C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4.25" customHeight="1" x14ac:dyDescent="0.2">
      <c r="A733" s="3"/>
      <c r="B733" s="3"/>
      <c r="C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4.25" customHeight="1" x14ac:dyDescent="0.2">
      <c r="A734" s="3"/>
      <c r="B734" s="3"/>
      <c r="C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4.25" customHeight="1" x14ac:dyDescent="0.2">
      <c r="A735" s="3"/>
      <c r="B735" s="3"/>
      <c r="C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4.25" customHeight="1" x14ac:dyDescent="0.2">
      <c r="A736" s="3"/>
      <c r="B736" s="3"/>
      <c r="C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4.25" customHeight="1" x14ac:dyDescent="0.2">
      <c r="A737" s="3"/>
      <c r="B737" s="3"/>
      <c r="C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4.25" customHeight="1" x14ac:dyDescent="0.2">
      <c r="A738" s="3"/>
      <c r="B738" s="3"/>
      <c r="C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4.25" customHeight="1" x14ac:dyDescent="0.2">
      <c r="A739" s="3"/>
      <c r="B739" s="3"/>
      <c r="C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4.25" customHeight="1" x14ac:dyDescent="0.2">
      <c r="A740" s="3"/>
      <c r="B740" s="3"/>
      <c r="C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4.25" customHeight="1" x14ac:dyDescent="0.2">
      <c r="A741" s="3"/>
      <c r="B741" s="3"/>
      <c r="C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4.25" customHeight="1" x14ac:dyDescent="0.2">
      <c r="A742" s="3"/>
      <c r="B742" s="3"/>
      <c r="C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4.25" customHeight="1" x14ac:dyDescent="0.2">
      <c r="A743" s="3"/>
      <c r="B743" s="3"/>
      <c r="C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4.25" customHeight="1" x14ac:dyDescent="0.2">
      <c r="A744" s="3"/>
      <c r="B744" s="3"/>
      <c r="C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4.25" customHeight="1" x14ac:dyDescent="0.2">
      <c r="A745" s="3"/>
      <c r="B745" s="3"/>
      <c r="C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4.25" customHeight="1" x14ac:dyDescent="0.2">
      <c r="A746" s="3"/>
      <c r="B746" s="3"/>
      <c r="C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4.25" customHeight="1" x14ac:dyDescent="0.2">
      <c r="A747" s="3"/>
      <c r="B747" s="3"/>
      <c r="C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4.25" customHeight="1" x14ac:dyDescent="0.2">
      <c r="A748" s="3"/>
      <c r="B748" s="3"/>
      <c r="C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4.25" customHeight="1" x14ac:dyDescent="0.2">
      <c r="A749" s="3"/>
      <c r="B749" s="3"/>
      <c r="C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4.25" customHeight="1" x14ac:dyDescent="0.2">
      <c r="A750" s="3"/>
      <c r="B750" s="3"/>
      <c r="C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4.25" customHeight="1" x14ac:dyDescent="0.2">
      <c r="A751" s="3"/>
      <c r="B751" s="3"/>
      <c r="C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4.25" customHeight="1" x14ac:dyDescent="0.2">
      <c r="A752" s="3"/>
      <c r="B752" s="3"/>
      <c r="C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4.25" customHeight="1" x14ac:dyDescent="0.2">
      <c r="A753" s="3"/>
      <c r="B753" s="3"/>
      <c r="C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4.25" customHeight="1" x14ac:dyDescent="0.2">
      <c r="A754" s="3"/>
      <c r="B754" s="3"/>
      <c r="C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4.25" customHeight="1" x14ac:dyDescent="0.2">
      <c r="A755" s="3"/>
      <c r="B755" s="3"/>
      <c r="C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4.25" customHeight="1" x14ac:dyDescent="0.2">
      <c r="A756" s="3"/>
      <c r="B756" s="3"/>
      <c r="C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4.25" customHeight="1" x14ac:dyDescent="0.2">
      <c r="A757" s="3"/>
      <c r="B757" s="3"/>
      <c r="C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4.25" customHeight="1" x14ac:dyDescent="0.2">
      <c r="A758" s="3"/>
      <c r="B758" s="3"/>
      <c r="C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4.25" customHeight="1" x14ac:dyDescent="0.2">
      <c r="A759" s="3"/>
      <c r="B759" s="3"/>
      <c r="C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4.25" customHeight="1" x14ac:dyDescent="0.2">
      <c r="A760" s="3"/>
      <c r="B760" s="3"/>
      <c r="C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4.25" customHeight="1" x14ac:dyDescent="0.2">
      <c r="A761" s="3"/>
      <c r="B761" s="3"/>
      <c r="C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4.25" customHeight="1" x14ac:dyDescent="0.2">
      <c r="A762" s="3"/>
      <c r="B762" s="3"/>
      <c r="C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4.25" customHeight="1" x14ac:dyDescent="0.2">
      <c r="A763" s="3"/>
      <c r="B763" s="3"/>
      <c r="C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4.25" customHeight="1" x14ac:dyDescent="0.2">
      <c r="A764" s="3"/>
      <c r="B764" s="3"/>
      <c r="C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4.25" customHeight="1" x14ac:dyDescent="0.2">
      <c r="A765" s="3"/>
      <c r="B765" s="3"/>
      <c r="C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4.25" customHeight="1" x14ac:dyDescent="0.2">
      <c r="A766" s="3"/>
      <c r="B766" s="3"/>
      <c r="C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4.25" customHeight="1" x14ac:dyDescent="0.2">
      <c r="A767" s="3"/>
      <c r="B767" s="3"/>
      <c r="C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4.25" customHeight="1" x14ac:dyDescent="0.2">
      <c r="A768" s="3"/>
      <c r="B768" s="3"/>
      <c r="C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4.25" customHeight="1" x14ac:dyDescent="0.2">
      <c r="A769" s="3"/>
      <c r="B769" s="3"/>
      <c r="C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4.25" customHeight="1" x14ac:dyDescent="0.2">
      <c r="A770" s="3"/>
      <c r="B770" s="3"/>
      <c r="C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4.25" customHeight="1" x14ac:dyDescent="0.2">
      <c r="A771" s="3"/>
      <c r="B771" s="3"/>
      <c r="C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4.25" customHeight="1" x14ac:dyDescent="0.2">
      <c r="A772" s="3"/>
      <c r="B772" s="3"/>
      <c r="C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4.25" customHeight="1" x14ac:dyDescent="0.2">
      <c r="A773" s="3"/>
      <c r="B773" s="3"/>
      <c r="C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4.25" customHeight="1" x14ac:dyDescent="0.2">
      <c r="A774" s="3"/>
      <c r="B774" s="3"/>
      <c r="C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4.25" customHeight="1" x14ac:dyDescent="0.2">
      <c r="A775" s="3"/>
      <c r="B775" s="3"/>
      <c r="C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4.25" customHeight="1" x14ac:dyDescent="0.2">
      <c r="A776" s="3"/>
      <c r="B776" s="3"/>
      <c r="C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4.25" customHeight="1" x14ac:dyDescent="0.2">
      <c r="A777" s="3"/>
      <c r="B777" s="3"/>
      <c r="C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4.25" customHeight="1" x14ac:dyDescent="0.2">
      <c r="A778" s="3"/>
      <c r="B778" s="3"/>
      <c r="C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4.25" customHeight="1" x14ac:dyDescent="0.2">
      <c r="A779" s="3"/>
      <c r="B779" s="3"/>
      <c r="C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4.25" customHeight="1" x14ac:dyDescent="0.2">
      <c r="A780" s="3"/>
      <c r="B780" s="3"/>
      <c r="C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4.25" customHeight="1" x14ac:dyDescent="0.2">
      <c r="A781" s="3"/>
      <c r="B781" s="3"/>
      <c r="C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4.25" customHeight="1" x14ac:dyDescent="0.2">
      <c r="A782" s="3"/>
      <c r="B782" s="3"/>
      <c r="C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4.25" customHeight="1" x14ac:dyDescent="0.2">
      <c r="A783" s="3"/>
      <c r="B783" s="3"/>
      <c r="C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4.25" customHeight="1" x14ac:dyDescent="0.2">
      <c r="A784" s="3"/>
      <c r="B784" s="3"/>
      <c r="C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4.25" customHeight="1" x14ac:dyDescent="0.2">
      <c r="A785" s="3"/>
      <c r="B785" s="3"/>
      <c r="C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4.25" customHeight="1" x14ac:dyDescent="0.2">
      <c r="A786" s="3"/>
      <c r="B786" s="3"/>
      <c r="C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4.25" customHeight="1" x14ac:dyDescent="0.2">
      <c r="A787" s="3"/>
      <c r="B787" s="3"/>
      <c r="C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4.25" customHeight="1" x14ac:dyDescent="0.2">
      <c r="A788" s="3"/>
      <c r="B788" s="3"/>
      <c r="C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4.25" customHeight="1" x14ac:dyDescent="0.2">
      <c r="A789" s="3"/>
      <c r="B789" s="3"/>
      <c r="C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4.25" customHeight="1" x14ac:dyDescent="0.2">
      <c r="A790" s="3"/>
      <c r="B790" s="3"/>
      <c r="C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4.25" customHeight="1" x14ac:dyDescent="0.2">
      <c r="A791" s="3"/>
      <c r="B791" s="3"/>
      <c r="C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4.25" customHeight="1" x14ac:dyDescent="0.2">
      <c r="A792" s="3"/>
      <c r="B792" s="3"/>
      <c r="C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4.25" customHeight="1" x14ac:dyDescent="0.2">
      <c r="A793" s="3"/>
      <c r="B793" s="3"/>
      <c r="C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4.25" customHeight="1" x14ac:dyDescent="0.2">
      <c r="A794" s="3"/>
      <c r="B794" s="3"/>
      <c r="C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4.25" customHeight="1" x14ac:dyDescent="0.2">
      <c r="A795" s="3"/>
      <c r="B795" s="3"/>
      <c r="C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4.25" customHeight="1" x14ac:dyDescent="0.2">
      <c r="A796" s="3"/>
      <c r="B796" s="3"/>
      <c r="C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4.25" customHeight="1" x14ac:dyDescent="0.2">
      <c r="A797" s="3"/>
      <c r="B797" s="3"/>
      <c r="C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4.25" customHeight="1" x14ac:dyDescent="0.2">
      <c r="A798" s="3"/>
      <c r="B798" s="3"/>
      <c r="C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4.25" customHeight="1" x14ac:dyDescent="0.2">
      <c r="A799" s="3"/>
      <c r="B799" s="3"/>
      <c r="C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4.25" customHeight="1" x14ac:dyDescent="0.2">
      <c r="A800" s="3"/>
      <c r="B800" s="3"/>
      <c r="C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4.25" customHeight="1" x14ac:dyDescent="0.2">
      <c r="A801" s="3"/>
      <c r="B801" s="3"/>
      <c r="C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4.25" customHeight="1" x14ac:dyDescent="0.2">
      <c r="A802" s="3"/>
      <c r="B802" s="3"/>
      <c r="C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4.25" customHeight="1" x14ac:dyDescent="0.2">
      <c r="A803" s="3"/>
      <c r="B803" s="3"/>
      <c r="C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4.25" customHeight="1" x14ac:dyDescent="0.2">
      <c r="A804" s="3"/>
      <c r="B804" s="3"/>
      <c r="C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4.25" customHeight="1" x14ac:dyDescent="0.2">
      <c r="A805" s="3"/>
      <c r="B805" s="3"/>
      <c r="C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4.25" customHeight="1" x14ac:dyDescent="0.2">
      <c r="A806" s="3"/>
      <c r="B806" s="3"/>
      <c r="C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4.25" customHeight="1" x14ac:dyDescent="0.2">
      <c r="A807" s="3"/>
      <c r="B807" s="3"/>
      <c r="C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4.25" customHeight="1" x14ac:dyDescent="0.2">
      <c r="A808" s="3"/>
      <c r="B808" s="3"/>
      <c r="C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4.25" customHeight="1" x14ac:dyDescent="0.2">
      <c r="A809" s="3"/>
      <c r="B809" s="3"/>
      <c r="C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4.25" customHeight="1" x14ac:dyDescent="0.2">
      <c r="A810" s="3"/>
      <c r="B810" s="3"/>
      <c r="C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4.25" customHeight="1" x14ac:dyDescent="0.2">
      <c r="A811" s="3"/>
      <c r="B811" s="3"/>
      <c r="C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4.25" customHeight="1" x14ac:dyDescent="0.2">
      <c r="A812" s="3"/>
      <c r="B812" s="3"/>
      <c r="C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4.25" customHeight="1" x14ac:dyDescent="0.2">
      <c r="A813" s="3"/>
      <c r="B813" s="3"/>
      <c r="C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4.25" customHeight="1" x14ac:dyDescent="0.2">
      <c r="A814" s="3"/>
      <c r="B814" s="3"/>
      <c r="C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4.25" customHeight="1" x14ac:dyDescent="0.2">
      <c r="A815" s="3"/>
      <c r="B815" s="3"/>
      <c r="C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4.25" customHeight="1" x14ac:dyDescent="0.2">
      <c r="A816" s="3"/>
      <c r="B816" s="3"/>
      <c r="C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4.25" customHeight="1" x14ac:dyDescent="0.2">
      <c r="A817" s="3"/>
      <c r="B817" s="3"/>
      <c r="C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4.25" customHeight="1" x14ac:dyDescent="0.2">
      <c r="A818" s="3"/>
      <c r="B818" s="3"/>
      <c r="C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4.25" customHeight="1" x14ac:dyDescent="0.2">
      <c r="A819" s="3"/>
      <c r="B819" s="3"/>
      <c r="C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4.25" customHeight="1" x14ac:dyDescent="0.2">
      <c r="A820" s="3"/>
      <c r="B820" s="3"/>
      <c r="C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4.25" customHeight="1" x14ac:dyDescent="0.2">
      <c r="A821" s="3"/>
      <c r="B821" s="3"/>
      <c r="C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4.25" customHeight="1" x14ac:dyDescent="0.2">
      <c r="A822" s="3"/>
      <c r="B822" s="3"/>
      <c r="C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4.25" customHeight="1" x14ac:dyDescent="0.2">
      <c r="A823" s="3"/>
      <c r="B823" s="3"/>
      <c r="C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4.25" customHeight="1" x14ac:dyDescent="0.2">
      <c r="A824" s="3"/>
      <c r="B824" s="3"/>
      <c r="C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4.25" customHeight="1" x14ac:dyDescent="0.2">
      <c r="A825" s="3"/>
      <c r="B825" s="3"/>
      <c r="C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4.25" customHeight="1" x14ac:dyDescent="0.2">
      <c r="A826" s="3"/>
      <c r="B826" s="3"/>
      <c r="C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4.25" customHeight="1" x14ac:dyDescent="0.2">
      <c r="A827" s="3"/>
      <c r="B827" s="3"/>
      <c r="C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4.25" customHeight="1" x14ac:dyDescent="0.2">
      <c r="A828" s="3"/>
      <c r="B828" s="3"/>
      <c r="C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4.25" customHeight="1" x14ac:dyDescent="0.2">
      <c r="A829" s="3"/>
      <c r="B829" s="3"/>
      <c r="C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4.25" customHeight="1" x14ac:dyDescent="0.2">
      <c r="A830" s="3"/>
      <c r="B830" s="3"/>
      <c r="C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4.25" customHeight="1" x14ac:dyDescent="0.2">
      <c r="A831" s="3"/>
      <c r="B831" s="3"/>
      <c r="C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4.25" customHeight="1" x14ac:dyDescent="0.2">
      <c r="A832" s="3"/>
      <c r="B832" s="3"/>
      <c r="C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4.25" customHeight="1" x14ac:dyDescent="0.2">
      <c r="A833" s="3"/>
      <c r="B833" s="3"/>
      <c r="C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4.25" customHeight="1" x14ac:dyDescent="0.2">
      <c r="A834" s="3"/>
      <c r="B834" s="3"/>
      <c r="C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4.25" customHeight="1" x14ac:dyDescent="0.2">
      <c r="A835" s="3"/>
      <c r="B835" s="3"/>
      <c r="C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4.25" customHeight="1" x14ac:dyDescent="0.2">
      <c r="A836" s="3"/>
      <c r="B836" s="3"/>
      <c r="C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4.25" customHeight="1" x14ac:dyDescent="0.2">
      <c r="A837" s="3"/>
      <c r="B837" s="3"/>
      <c r="C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4.25" customHeight="1" x14ac:dyDescent="0.2">
      <c r="A838" s="3"/>
      <c r="B838" s="3"/>
      <c r="C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4.25" customHeight="1" x14ac:dyDescent="0.2">
      <c r="A839" s="3"/>
      <c r="B839" s="3"/>
      <c r="C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4.25" customHeight="1" x14ac:dyDescent="0.2">
      <c r="A840" s="3"/>
      <c r="B840" s="3"/>
      <c r="C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4.25" customHeight="1" x14ac:dyDescent="0.2">
      <c r="A841" s="3"/>
      <c r="B841" s="3"/>
      <c r="C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4.25" customHeight="1" x14ac:dyDescent="0.2">
      <c r="A842" s="3"/>
      <c r="B842" s="3"/>
      <c r="C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14.25" customHeight="1" x14ac:dyDescent="0.2">
      <c r="A843" s="3"/>
      <c r="B843" s="3"/>
      <c r="C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14.25" customHeight="1" x14ac:dyDescent="0.2">
      <c r="A844" s="3"/>
      <c r="B844" s="3"/>
      <c r="C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14.25" customHeight="1" x14ac:dyDescent="0.2">
      <c r="A845" s="3"/>
      <c r="B845" s="3"/>
      <c r="C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14.25" customHeight="1" x14ac:dyDescent="0.2">
      <c r="A846" s="3"/>
      <c r="B846" s="3"/>
      <c r="C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14.25" customHeight="1" x14ac:dyDescent="0.2">
      <c r="A847" s="3"/>
      <c r="B847" s="3"/>
      <c r="C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14.25" customHeight="1" x14ac:dyDescent="0.2">
      <c r="A848" s="3"/>
      <c r="B848" s="3"/>
      <c r="C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14.25" customHeight="1" x14ac:dyDescent="0.2">
      <c r="A849" s="3"/>
      <c r="B849" s="3"/>
      <c r="C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14.25" customHeight="1" x14ac:dyDescent="0.2">
      <c r="A850" s="3"/>
      <c r="B850" s="3"/>
      <c r="C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14.25" customHeight="1" x14ac:dyDescent="0.2">
      <c r="A851" s="3"/>
      <c r="B851" s="3"/>
      <c r="C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14.25" customHeight="1" x14ac:dyDescent="0.2">
      <c r="A852" s="3"/>
      <c r="B852" s="3"/>
      <c r="C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14.25" customHeight="1" x14ac:dyDescent="0.2">
      <c r="A853" s="3"/>
      <c r="B853" s="3"/>
      <c r="C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14.25" customHeight="1" x14ac:dyDescent="0.2">
      <c r="A854" s="3"/>
      <c r="B854" s="3"/>
      <c r="C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14.25" customHeight="1" x14ac:dyDescent="0.2">
      <c r="A855" s="3"/>
      <c r="B855" s="3"/>
      <c r="C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14.25" customHeight="1" x14ac:dyDescent="0.2">
      <c r="A856" s="3"/>
      <c r="B856" s="3"/>
      <c r="C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14.25" customHeight="1" x14ac:dyDescent="0.2">
      <c r="A857" s="3"/>
      <c r="B857" s="3"/>
      <c r="C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14.25" customHeight="1" x14ac:dyDescent="0.2">
      <c r="A858" s="3"/>
      <c r="B858" s="3"/>
      <c r="C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14.25" customHeight="1" x14ac:dyDescent="0.2">
      <c r="A859" s="3"/>
      <c r="B859" s="3"/>
      <c r="C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14.25" customHeight="1" x14ac:dyDescent="0.2">
      <c r="A860" s="3"/>
      <c r="B860" s="3"/>
      <c r="C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14.25" customHeight="1" x14ac:dyDescent="0.2">
      <c r="A861" s="3"/>
      <c r="B861" s="3"/>
      <c r="C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14.25" customHeight="1" x14ac:dyDescent="0.2">
      <c r="A862" s="3"/>
      <c r="B862" s="3"/>
      <c r="C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14.25" customHeight="1" x14ac:dyDescent="0.2">
      <c r="A863" s="3"/>
      <c r="B863" s="3"/>
      <c r="C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14.25" customHeight="1" x14ac:dyDescent="0.2">
      <c r="A864" s="3"/>
      <c r="B864" s="3"/>
      <c r="C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14.25" customHeight="1" x14ac:dyDescent="0.2">
      <c r="A865" s="3"/>
      <c r="B865" s="3"/>
      <c r="C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14.25" customHeight="1" x14ac:dyDescent="0.2">
      <c r="A866" s="3"/>
      <c r="B866" s="3"/>
      <c r="C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14.25" customHeight="1" x14ac:dyDescent="0.2">
      <c r="A867" s="3"/>
      <c r="B867" s="3"/>
      <c r="C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14.25" customHeight="1" x14ac:dyDescent="0.2">
      <c r="A868" s="3"/>
      <c r="B868" s="3"/>
      <c r="C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14.25" customHeight="1" x14ac:dyDescent="0.2">
      <c r="A869" s="3"/>
      <c r="B869" s="3"/>
      <c r="C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14.25" customHeight="1" x14ac:dyDescent="0.2">
      <c r="A870" s="3"/>
      <c r="B870" s="3"/>
      <c r="C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14.25" customHeight="1" x14ac:dyDescent="0.2">
      <c r="A871" s="3"/>
      <c r="B871" s="3"/>
      <c r="C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14.25" customHeight="1" x14ac:dyDescent="0.2">
      <c r="A872" s="3"/>
      <c r="B872" s="3"/>
      <c r="C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14.25" customHeight="1" x14ac:dyDescent="0.2">
      <c r="A873" s="3"/>
      <c r="B873" s="3"/>
      <c r="C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14.25" customHeight="1" x14ac:dyDescent="0.2">
      <c r="A874" s="3"/>
      <c r="B874" s="3"/>
      <c r="C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14.25" customHeight="1" x14ac:dyDescent="0.2">
      <c r="A875" s="3"/>
      <c r="B875" s="3"/>
      <c r="C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14.25" customHeight="1" x14ac:dyDescent="0.2">
      <c r="A876" s="3"/>
      <c r="B876" s="3"/>
      <c r="C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14.25" customHeight="1" x14ac:dyDescent="0.2">
      <c r="A877" s="3"/>
      <c r="B877" s="3"/>
      <c r="C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14.25" customHeight="1" x14ac:dyDescent="0.2">
      <c r="A878" s="3"/>
      <c r="B878" s="3"/>
      <c r="C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14.25" customHeight="1" x14ac:dyDescent="0.2">
      <c r="A879" s="3"/>
      <c r="B879" s="3"/>
      <c r="C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14.25" customHeight="1" x14ac:dyDescent="0.2">
      <c r="A880" s="3"/>
      <c r="B880" s="3"/>
      <c r="C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14.25" customHeight="1" x14ac:dyDescent="0.2">
      <c r="A881" s="3"/>
      <c r="B881" s="3"/>
      <c r="C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14.25" customHeight="1" x14ac:dyDescent="0.2">
      <c r="A882" s="3"/>
      <c r="B882" s="3"/>
      <c r="C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14.25" customHeight="1" x14ac:dyDescent="0.2">
      <c r="A883" s="3"/>
      <c r="B883" s="3"/>
      <c r="C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14.25" customHeight="1" x14ac:dyDescent="0.2">
      <c r="A884" s="3"/>
      <c r="B884" s="3"/>
      <c r="C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14.25" customHeight="1" x14ac:dyDescent="0.2">
      <c r="A885" s="3"/>
      <c r="B885" s="3"/>
      <c r="C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14.25" customHeight="1" x14ac:dyDescent="0.2">
      <c r="A886" s="3"/>
      <c r="B886" s="3"/>
      <c r="C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14.25" customHeight="1" x14ac:dyDescent="0.2">
      <c r="A887" s="3"/>
      <c r="B887" s="3"/>
      <c r="C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14.25" customHeight="1" x14ac:dyDescent="0.2">
      <c r="A888" s="3"/>
      <c r="B888" s="3"/>
      <c r="C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14.25" customHeight="1" x14ac:dyDescent="0.2">
      <c r="A889" s="3"/>
      <c r="B889" s="3"/>
      <c r="C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14.25" customHeight="1" x14ac:dyDescent="0.2">
      <c r="A890" s="3"/>
      <c r="B890" s="3"/>
      <c r="C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14.25" customHeight="1" x14ac:dyDescent="0.2">
      <c r="A891" s="3"/>
      <c r="B891" s="3"/>
      <c r="C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14.25" customHeight="1" x14ac:dyDescent="0.2">
      <c r="A892" s="3"/>
      <c r="B892" s="3"/>
      <c r="C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14.25" customHeight="1" x14ac:dyDescent="0.2">
      <c r="A893" s="3"/>
      <c r="B893" s="3"/>
      <c r="C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14.25" customHeight="1" x14ac:dyDescent="0.2">
      <c r="A894" s="3"/>
      <c r="B894" s="3"/>
      <c r="C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14.25" customHeight="1" x14ac:dyDescent="0.2">
      <c r="A895" s="3"/>
      <c r="B895" s="3"/>
      <c r="C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14.25" customHeight="1" x14ac:dyDescent="0.2">
      <c r="A896" s="3"/>
      <c r="B896" s="3"/>
      <c r="C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14.25" customHeight="1" x14ac:dyDescent="0.2">
      <c r="A897" s="3"/>
      <c r="B897" s="3"/>
      <c r="C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14.25" customHeight="1" x14ac:dyDescent="0.2">
      <c r="A898" s="3"/>
      <c r="B898" s="3"/>
      <c r="C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14.25" customHeight="1" x14ac:dyDescent="0.2">
      <c r="A899" s="3"/>
      <c r="B899" s="3"/>
      <c r="C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14.25" customHeight="1" x14ac:dyDescent="0.2">
      <c r="A900" s="3"/>
      <c r="B900" s="3"/>
      <c r="C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14.25" customHeight="1" x14ac:dyDescent="0.2">
      <c r="A901" s="3"/>
      <c r="B901" s="3"/>
      <c r="C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14.25" customHeight="1" x14ac:dyDescent="0.2">
      <c r="A902" s="3"/>
      <c r="B902" s="3"/>
      <c r="C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14.25" customHeight="1" x14ac:dyDescent="0.2">
      <c r="A903" s="3"/>
      <c r="B903" s="3"/>
      <c r="C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14.25" customHeight="1" x14ac:dyDescent="0.2">
      <c r="A904" s="3"/>
      <c r="B904" s="3"/>
      <c r="C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14.25" customHeight="1" x14ac:dyDescent="0.2">
      <c r="A905" s="3"/>
      <c r="B905" s="3"/>
      <c r="C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14.25" customHeight="1" x14ac:dyDescent="0.2">
      <c r="A906" s="3"/>
      <c r="B906" s="3"/>
      <c r="C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14.25" customHeight="1" x14ac:dyDescent="0.2">
      <c r="A907" s="3"/>
      <c r="B907" s="3"/>
      <c r="C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14.25" customHeight="1" x14ac:dyDescent="0.2">
      <c r="A908" s="3"/>
      <c r="B908" s="3"/>
      <c r="C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14.25" customHeight="1" x14ac:dyDescent="0.2">
      <c r="A909" s="3"/>
      <c r="B909" s="3"/>
      <c r="C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14.25" customHeight="1" x14ac:dyDescent="0.2">
      <c r="A910" s="3"/>
      <c r="B910" s="3"/>
      <c r="C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14.25" customHeight="1" x14ac:dyDescent="0.2">
      <c r="A911" s="3"/>
      <c r="B911" s="3"/>
      <c r="C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14.25" customHeight="1" x14ac:dyDescent="0.2">
      <c r="A912" s="3"/>
      <c r="B912" s="3"/>
      <c r="C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14.25" customHeight="1" x14ac:dyDescent="0.2">
      <c r="A913" s="3"/>
      <c r="B913" s="3"/>
      <c r="C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14.25" customHeight="1" x14ac:dyDescent="0.2">
      <c r="A914" s="3"/>
      <c r="B914" s="3"/>
      <c r="C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14.25" customHeight="1" x14ac:dyDescent="0.2">
      <c r="A915" s="3"/>
      <c r="B915" s="3"/>
      <c r="C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14.25" customHeight="1" x14ac:dyDescent="0.2">
      <c r="A916" s="3"/>
      <c r="B916" s="3"/>
      <c r="C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14.25" customHeight="1" x14ac:dyDescent="0.2">
      <c r="A917" s="3"/>
      <c r="B917" s="3"/>
      <c r="C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14.25" customHeight="1" x14ac:dyDescent="0.2">
      <c r="A918" s="3"/>
      <c r="B918" s="3"/>
      <c r="C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14.25" customHeight="1" x14ac:dyDescent="0.2">
      <c r="A919" s="3"/>
      <c r="B919" s="3"/>
      <c r="C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14.25" customHeight="1" x14ac:dyDescent="0.2">
      <c r="A920" s="3"/>
      <c r="B920" s="3"/>
      <c r="C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14.25" customHeight="1" x14ac:dyDescent="0.2">
      <c r="A921" s="3"/>
      <c r="B921" s="3"/>
      <c r="C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14.25" customHeight="1" x14ac:dyDescent="0.2">
      <c r="A922" s="3"/>
      <c r="B922" s="3"/>
      <c r="C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14.25" customHeight="1" x14ac:dyDescent="0.2">
      <c r="A923" s="3"/>
      <c r="B923" s="3"/>
      <c r="C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14.25" customHeight="1" x14ac:dyDescent="0.2">
      <c r="A924" s="3"/>
      <c r="B924" s="3"/>
      <c r="C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14.25" customHeight="1" x14ac:dyDescent="0.2">
      <c r="A925" s="3"/>
      <c r="B925" s="3"/>
      <c r="C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14.25" customHeight="1" x14ac:dyDescent="0.2">
      <c r="A926" s="3"/>
      <c r="B926" s="3"/>
      <c r="C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14.25" customHeight="1" x14ac:dyDescent="0.2">
      <c r="A927" s="3"/>
      <c r="B927" s="3"/>
      <c r="C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14.25" customHeight="1" x14ac:dyDescent="0.2">
      <c r="A928" s="3"/>
      <c r="B928" s="3"/>
      <c r="C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14.25" customHeight="1" x14ac:dyDescent="0.2">
      <c r="A929" s="3"/>
      <c r="B929" s="3"/>
      <c r="C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14.25" customHeight="1" x14ac:dyDescent="0.2">
      <c r="A930" s="3"/>
      <c r="B930" s="3"/>
      <c r="C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14.25" customHeight="1" x14ac:dyDescent="0.2">
      <c r="A931" s="3"/>
      <c r="B931" s="3"/>
      <c r="C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14.25" customHeight="1" x14ac:dyDescent="0.2">
      <c r="A932" s="3"/>
      <c r="B932" s="3"/>
      <c r="C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14.25" customHeight="1" x14ac:dyDescent="0.2">
      <c r="A933" s="3"/>
      <c r="B933" s="3"/>
      <c r="C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14.25" customHeight="1" x14ac:dyDescent="0.2">
      <c r="A934" s="3"/>
      <c r="B934" s="3"/>
      <c r="C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14.25" customHeight="1" x14ac:dyDescent="0.2">
      <c r="A935" s="3"/>
      <c r="B935" s="3"/>
      <c r="C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14.25" customHeight="1" x14ac:dyDescent="0.2">
      <c r="A936" s="3"/>
      <c r="B936" s="3"/>
      <c r="C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14.25" customHeight="1" x14ac:dyDescent="0.2">
      <c r="A937" s="3"/>
      <c r="B937" s="3"/>
      <c r="C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14.25" customHeight="1" x14ac:dyDescent="0.2">
      <c r="A938" s="3"/>
      <c r="B938" s="3"/>
      <c r="C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14.25" customHeight="1" x14ac:dyDescent="0.2">
      <c r="A939" s="3"/>
      <c r="B939" s="3"/>
      <c r="C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14.25" customHeight="1" x14ac:dyDescent="0.2">
      <c r="A940" s="3"/>
      <c r="B940" s="3"/>
      <c r="C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14.25" customHeight="1" x14ac:dyDescent="0.2">
      <c r="A941" s="3"/>
      <c r="B941" s="3"/>
      <c r="C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14.25" customHeight="1" x14ac:dyDescent="0.2">
      <c r="A942" s="3"/>
      <c r="B942" s="3"/>
      <c r="C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ht="14.25" customHeight="1" x14ac:dyDescent="0.2">
      <c r="A943" s="3"/>
      <c r="B943" s="3"/>
      <c r="C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ht="14.25" customHeight="1" x14ac:dyDescent="0.2">
      <c r="A944" s="3"/>
      <c r="B944" s="3"/>
      <c r="C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ht="14.25" customHeight="1" x14ac:dyDescent="0.2">
      <c r="A945" s="3"/>
      <c r="B945" s="3"/>
      <c r="C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ht="14.25" customHeight="1" x14ac:dyDescent="0.2">
      <c r="A946" s="3"/>
      <c r="B946" s="3"/>
      <c r="C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ht="14.25" customHeight="1" x14ac:dyDescent="0.2">
      <c r="A947" s="3"/>
      <c r="B947" s="3"/>
      <c r="C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ht="14.25" customHeight="1" x14ac:dyDescent="0.2">
      <c r="A948" s="3"/>
      <c r="B948" s="3"/>
      <c r="C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ht="14.25" customHeight="1" x14ac:dyDescent="0.2">
      <c r="A949" s="3"/>
      <c r="B949" s="3"/>
      <c r="C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ht="14.25" customHeight="1" x14ac:dyDescent="0.2">
      <c r="A950" s="3"/>
      <c r="B950" s="3"/>
      <c r="C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ht="14.25" customHeight="1" x14ac:dyDescent="0.2">
      <c r="A951" s="3"/>
      <c r="B951" s="3"/>
      <c r="C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ht="14.25" customHeight="1" x14ac:dyDescent="0.2">
      <c r="A952" s="3"/>
      <c r="B952" s="3"/>
      <c r="C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ht="14.25" customHeight="1" x14ac:dyDescent="0.2">
      <c r="A953" s="3"/>
      <c r="B953" s="3"/>
      <c r="C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ht="14.25" customHeight="1" x14ac:dyDescent="0.2">
      <c r="A954" s="3"/>
      <c r="B954" s="3"/>
      <c r="C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ht="14.25" customHeight="1" x14ac:dyDescent="0.2">
      <c r="A955" s="3"/>
      <c r="B955" s="3"/>
      <c r="C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ht="14.25" customHeight="1" x14ac:dyDescent="0.2">
      <c r="A956" s="3"/>
      <c r="B956" s="3"/>
      <c r="C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ht="14.25" customHeight="1" x14ac:dyDescent="0.2">
      <c r="A957" s="3"/>
      <c r="B957" s="3"/>
      <c r="C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ht="14.25" customHeight="1" x14ac:dyDescent="0.2">
      <c r="A958" s="3"/>
      <c r="B958" s="3"/>
      <c r="C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ht="14.25" customHeight="1" x14ac:dyDescent="0.2">
      <c r="A959" s="3"/>
      <c r="B959" s="3"/>
      <c r="C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ht="14.25" customHeight="1" x14ac:dyDescent="0.2">
      <c r="A960" s="3"/>
      <c r="B960" s="3"/>
      <c r="C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ht="14.25" customHeight="1" x14ac:dyDescent="0.2">
      <c r="A961" s="3"/>
      <c r="B961" s="3"/>
      <c r="C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ht="14.25" customHeight="1" x14ac:dyDescent="0.2">
      <c r="A962" s="3"/>
      <c r="B962" s="3"/>
      <c r="C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ht="14.25" customHeight="1" x14ac:dyDescent="0.2">
      <c r="A963" s="3"/>
      <c r="B963" s="3"/>
      <c r="C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ht="14.25" customHeight="1" x14ac:dyDescent="0.2">
      <c r="A964" s="3"/>
      <c r="B964" s="3"/>
      <c r="C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ht="14.25" customHeight="1" x14ac:dyDescent="0.2">
      <c r="A965" s="3"/>
      <c r="B965" s="3"/>
      <c r="C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ht="14.25" customHeight="1" x14ac:dyDescent="0.2">
      <c r="A966" s="3"/>
      <c r="B966" s="3"/>
      <c r="C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ht="14.25" customHeight="1" x14ac:dyDescent="0.2">
      <c r="A967" s="3"/>
      <c r="B967" s="3"/>
      <c r="C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ht="14.25" customHeight="1" x14ac:dyDescent="0.2">
      <c r="A968" s="3"/>
      <c r="B968" s="3"/>
      <c r="C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ht="14.25" customHeight="1" x14ac:dyDescent="0.2">
      <c r="A969" s="3"/>
      <c r="B969" s="3"/>
      <c r="C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ht="14.25" customHeight="1" x14ac:dyDescent="0.2">
      <c r="A970" s="3"/>
      <c r="B970" s="3"/>
      <c r="C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ht="14.25" customHeight="1" x14ac:dyDescent="0.2">
      <c r="A971" s="3"/>
      <c r="B971" s="3"/>
      <c r="C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ht="14.25" customHeight="1" x14ac:dyDescent="0.2">
      <c r="A972" s="3"/>
      <c r="B972" s="3"/>
      <c r="C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ht="14.25" customHeight="1" x14ac:dyDescent="0.2">
      <c r="A973" s="3"/>
      <c r="B973" s="3"/>
      <c r="C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ht="14.25" customHeight="1" x14ac:dyDescent="0.2">
      <c r="A974" s="3"/>
      <c r="B974" s="3"/>
      <c r="C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ht="14.25" customHeight="1" x14ac:dyDescent="0.2">
      <c r="A975" s="3"/>
      <c r="B975" s="3"/>
      <c r="C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ht="14.25" customHeight="1" x14ac:dyDescent="0.2">
      <c r="A976" s="3"/>
      <c r="B976" s="3"/>
      <c r="C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ht="14.25" customHeight="1" x14ac:dyDescent="0.2">
      <c r="A977" s="3"/>
      <c r="B977" s="3"/>
      <c r="C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ht="14.25" customHeight="1" x14ac:dyDescent="0.2">
      <c r="A978" s="3"/>
      <c r="B978" s="3"/>
      <c r="C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ht="14.25" customHeight="1" x14ac:dyDescent="0.2">
      <c r="A979" s="3"/>
      <c r="B979" s="3"/>
      <c r="C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ht="14.25" customHeight="1" x14ac:dyDescent="0.2">
      <c r="A980" s="3"/>
      <c r="B980" s="3"/>
      <c r="C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ht="14.25" customHeight="1" x14ac:dyDescent="0.2">
      <c r="A981" s="3"/>
      <c r="B981" s="3"/>
      <c r="C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ht="14.25" customHeight="1" x14ac:dyDescent="0.2">
      <c r="A982" s="3"/>
      <c r="B982" s="3"/>
      <c r="C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ht="14.25" customHeight="1" x14ac:dyDescent="0.2">
      <c r="A983" s="3"/>
      <c r="B983" s="3"/>
      <c r="C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ht="14.25" customHeight="1" x14ac:dyDescent="0.2">
      <c r="A984" s="3"/>
      <c r="B984" s="3"/>
      <c r="C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ht="14.25" customHeight="1" x14ac:dyDescent="0.2">
      <c r="A985" s="3"/>
      <c r="B985" s="3"/>
      <c r="C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ht="14.25" customHeight="1" x14ac:dyDescent="0.2">
      <c r="A986" s="3"/>
      <c r="B986" s="3"/>
      <c r="C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ht="14.25" customHeight="1" x14ac:dyDescent="0.2">
      <c r="A987" s="3"/>
      <c r="B987" s="3"/>
      <c r="C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ht="14.25" customHeight="1" x14ac:dyDescent="0.2">
      <c r="A988" s="3"/>
      <c r="B988" s="3"/>
      <c r="C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ht="14.25" customHeight="1" x14ac:dyDescent="0.2">
      <c r="A989" s="3"/>
      <c r="B989" s="3"/>
      <c r="C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ht="14.25" customHeight="1" x14ac:dyDescent="0.2">
      <c r="A990" s="3"/>
      <c r="B990" s="3"/>
      <c r="C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ht="14.25" customHeight="1" x14ac:dyDescent="0.2">
      <c r="A991" s="3"/>
      <c r="B991" s="3"/>
      <c r="C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ht="14.25" customHeight="1" x14ac:dyDescent="0.2">
      <c r="A992" s="3"/>
      <c r="B992" s="3"/>
      <c r="C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ht="14.25" customHeight="1" x14ac:dyDescent="0.2">
      <c r="A993" s="3"/>
      <c r="B993" s="3"/>
      <c r="C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ht="14.25" customHeight="1" x14ac:dyDescent="0.2">
      <c r="A994" s="3"/>
      <c r="B994" s="3"/>
      <c r="C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ht="14.25" customHeight="1" x14ac:dyDescent="0.2">
      <c r="A995" s="3"/>
      <c r="B995" s="3"/>
      <c r="C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ht="14.25" customHeight="1" x14ac:dyDescent="0.2">
      <c r="A996" s="3"/>
      <c r="B996" s="3"/>
      <c r="C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ht="14.25" customHeight="1" x14ac:dyDescent="0.2">
      <c r="A997" s="3"/>
      <c r="B997" s="3"/>
      <c r="C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ht="14.25" customHeight="1" x14ac:dyDescent="0.2">
      <c r="A998" s="3"/>
      <c r="B998" s="3"/>
      <c r="C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ht="14.25" customHeight="1" x14ac:dyDescent="0.2">
      <c r="A999" s="3"/>
      <c r="B999" s="3"/>
      <c r="C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ht="14.25" customHeight="1" x14ac:dyDescent="0.2">
      <c r="A1000" s="3"/>
      <c r="B1000" s="3"/>
      <c r="C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 spans="1:24" ht="14.25" customHeight="1" x14ac:dyDescent="0.2">
      <c r="A1001" s="3"/>
      <c r="B1001" s="3"/>
      <c r="C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  <row r="1002" spans="1:24" ht="14.25" customHeight="1" x14ac:dyDescent="0.2">
      <c r="A1002" s="3"/>
      <c r="B1002" s="3"/>
      <c r="C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</row>
    <row r="1003" spans="1:24" ht="14.25" customHeight="1" x14ac:dyDescent="0.2">
      <c r="A1003" s="3"/>
      <c r="B1003" s="3"/>
      <c r="C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</row>
  </sheetData>
  <mergeCells count="19">
    <mergeCell ref="M4:P4"/>
    <mergeCell ref="T4:W4"/>
    <mergeCell ref="X4:X5"/>
    <mergeCell ref="A4:C4"/>
    <mergeCell ref="E4:E5"/>
    <mergeCell ref="F4:I4"/>
    <mergeCell ref="J4:J5"/>
    <mergeCell ref="L4:L5"/>
    <mergeCell ref="Q4:Q5"/>
    <mergeCell ref="S4:S5"/>
    <mergeCell ref="T55:W55"/>
    <mergeCell ref="X55:X56"/>
    <mergeCell ref="E55:E56"/>
    <mergeCell ref="F55:I55"/>
    <mergeCell ref="J55:J56"/>
    <mergeCell ref="L55:L56"/>
    <mergeCell ref="M55:P55"/>
    <mergeCell ref="Q55:Q56"/>
    <mergeCell ref="S55:S56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03"/>
  <sheetViews>
    <sheetView zoomScale="70" zoomScaleNormal="70" workbookViewId="0">
      <selection activeCell="F48" sqref="F48:J48"/>
    </sheetView>
  </sheetViews>
  <sheetFormatPr baseColWidth="10" defaultColWidth="14.5" defaultRowHeight="15" customHeight="1" x14ac:dyDescent="0.2"/>
  <cols>
    <col min="1" max="1" width="9.1640625" customWidth="1"/>
    <col min="2" max="2" width="11.1640625" customWidth="1"/>
    <col min="3" max="3" width="8.33203125" customWidth="1"/>
    <col min="4" max="18" width="8.6640625" customWidth="1"/>
    <col min="19" max="19" width="11.5" customWidth="1"/>
    <col min="20" max="24" width="10.33203125" customWidth="1"/>
    <col min="25" max="26" width="8.6640625" customWidth="1"/>
  </cols>
  <sheetData>
    <row r="1" spans="1:24" ht="15" customHeight="1" x14ac:dyDescent="0.2">
      <c r="E1" s="1" t="s">
        <v>3</v>
      </c>
      <c r="F1" s="1" t="s">
        <v>28</v>
      </c>
      <c r="G1" s="3"/>
      <c r="H1" s="3"/>
      <c r="I1" s="3"/>
      <c r="J1" s="3"/>
      <c r="K1" s="3"/>
      <c r="L1" s="1" t="s">
        <v>3</v>
      </c>
      <c r="M1" s="1" t="s">
        <v>28</v>
      </c>
      <c r="N1" s="3"/>
      <c r="O1" s="3"/>
      <c r="P1" s="3"/>
      <c r="Q1" s="3"/>
      <c r="R1" s="3"/>
      <c r="S1" s="1" t="s">
        <v>3</v>
      </c>
      <c r="T1" s="1" t="s">
        <v>28</v>
      </c>
      <c r="U1" s="3"/>
      <c r="V1" s="3"/>
      <c r="W1" s="3"/>
      <c r="X1" s="3"/>
    </row>
    <row r="2" spans="1:24" ht="15" customHeight="1" x14ac:dyDescent="0.2">
      <c r="E2" s="1" t="s">
        <v>8</v>
      </c>
      <c r="F2" s="1" t="s">
        <v>9</v>
      </c>
      <c r="G2" s="3"/>
      <c r="H2" s="3"/>
      <c r="I2" s="3"/>
      <c r="J2" s="3"/>
      <c r="K2" s="3"/>
      <c r="L2" s="1" t="s">
        <v>8</v>
      </c>
      <c r="M2" s="1" t="s">
        <v>9</v>
      </c>
      <c r="N2" s="3"/>
      <c r="O2" s="3"/>
      <c r="P2" s="3"/>
      <c r="Q2" s="3"/>
      <c r="R2" s="3"/>
      <c r="S2" s="1" t="s">
        <v>8</v>
      </c>
      <c r="T2" s="1" t="s">
        <v>9</v>
      </c>
      <c r="U2" s="3"/>
      <c r="V2" s="3"/>
      <c r="W2" s="3"/>
      <c r="X2" s="3"/>
    </row>
    <row r="3" spans="1:24" ht="15" customHeight="1" x14ac:dyDescent="0.2">
      <c r="E3" s="1" t="s">
        <v>10</v>
      </c>
      <c r="F3" s="1"/>
      <c r="G3" s="1"/>
      <c r="H3" s="1"/>
      <c r="I3" s="1"/>
      <c r="J3" s="1"/>
      <c r="K3" s="1"/>
      <c r="L3" s="1" t="s">
        <v>11</v>
      </c>
      <c r="M3" s="1"/>
      <c r="N3" s="1"/>
      <c r="O3" s="1"/>
      <c r="P3" s="1"/>
      <c r="Q3" s="1"/>
      <c r="R3" s="1"/>
      <c r="S3" s="1" t="s">
        <v>12</v>
      </c>
      <c r="T3" s="1" t="s">
        <v>13</v>
      </c>
      <c r="U3" s="3"/>
      <c r="V3" s="3"/>
      <c r="W3" s="3"/>
      <c r="X3" s="3"/>
    </row>
    <row r="4" spans="1:24" ht="14.25" customHeight="1" x14ac:dyDescent="0.2">
      <c r="A4" s="90" t="s">
        <v>27</v>
      </c>
      <c r="B4" s="91"/>
      <c r="C4" s="91"/>
      <c r="E4" s="84" t="s">
        <v>14</v>
      </c>
      <c r="F4" s="81" t="s">
        <v>15</v>
      </c>
      <c r="G4" s="82"/>
      <c r="H4" s="82"/>
      <c r="I4" s="83"/>
      <c r="J4" s="84" t="s">
        <v>16</v>
      </c>
      <c r="K4" s="3"/>
      <c r="L4" s="84" t="s">
        <v>14</v>
      </c>
      <c r="M4" s="81" t="s">
        <v>15</v>
      </c>
      <c r="N4" s="82"/>
      <c r="O4" s="82"/>
      <c r="P4" s="83"/>
      <c r="Q4" s="84" t="s">
        <v>16</v>
      </c>
      <c r="R4" s="3"/>
      <c r="S4" s="84" t="s">
        <v>14</v>
      </c>
      <c r="T4" s="81" t="s">
        <v>15</v>
      </c>
      <c r="U4" s="82"/>
      <c r="V4" s="82"/>
      <c r="W4" s="83"/>
      <c r="X4" s="84" t="s">
        <v>16</v>
      </c>
    </row>
    <row r="5" spans="1:24" ht="14.25" customHeight="1" x14ac:dyDescent="0.2">
      <c r="A5" s="73"/>
      <c r="B5" s="73" t="s">
        <v>6</v>
      </c>
      <c r="C5" s="73" t="s">
        <v>7</v>
      </c>
      <c r="E5" s="89"/>
      <c r="F5" s="74">
        <v>1</v>
      </c>
      <c r="G5" s="74">
        <v>2</v>
      </c>
      <c r="H5" s="74">
        <v>3</v>
      </c>
      <c r="I5" s="74">
        <v>4</v>
      </c>
      <c r="J5" s="89"/>
      <c r="K5" s="3"/>
      <c r="L5" s="89"/>
      <c r="M5" s="74">
        <v>1</v>
      </c>
      <c r="N5" s="74">
        <v>2</v>
      </c>
      <c r="O5" s="74">
        <v>3</v>
      </c>
      <c r="P5" s="74">
        <v>4</v>
      </c>
      <c r="Q5" s="89"/>
      <c r="R5" s="3"/>
      <c r="S5" s="89"/>
      <c r="T5" s="74">
        <v>1</v>
      </c>
      <c r="U5" s="74">
        <v>2</v>
      </c>
      <c r="V5" s="74">
        <v>3</v>
      </c>
      <c r="W5" s="74">
        <v>4</v>
      </c>
      <c r="X5" s="89"/>
    </row>
    <row r="6" spans="1:24" ht="14.25" customHeight="1" x14ac:dyDescent="0.2">
      <c r="A6" s="73">
        <v>5</v>
      </c>
      <c r="B6" s="73">
        <v>0</v>
      </c>
      <c r="C6" s="73">
        <v>0</v>
      </c>
      <c r="E6" s="73">
        <v>5</v>
      </c>
      <c r="F6" s="28"/>
      <c r="G6" s="28"/>
      <c r="H6" s="28"/>
      <c r="I6" s="28"/>
      <c r="J6" s="28"/>
      <c r="L6" s="73">
        <v>5</v>
      </c>
      <c r="M6" s="28"/>
      <c r="N6" s="28"/>
      <c r="O6" s="28"/>
      <c r="P6" s="28"/>
      <c r="Q6" s="28"/>
      <c r="S6" s="73">
        <v>5</v>
      </c>
      <c r="T6" s="28"/>
      <c r="U6" s="28"/>
      <c r="V6" s="28"/>
      <c r="W6" s="28"/>
      <c r="X6" s="28"/>
    </row>
    <row r="7" spans="1:24" ht="14.25" customHeight="1" x14ac:dyDescent="0.2">
      <c r="A7" s="73">
        <v>5.5</v>
      </c>
      <c r="B7" s="73">
        <v>0</v>
      </c>
      <c r="C7" s="73">
        <v>0</v>
      </c>
      <c r="E7" s="73">
        <v>5.5</v>
      </c>
      <c r="F7" s="28"/>
      <c r="G7" s="28"/>
      <c r="H7" s="28"/>
      <c r="I7" s="28"/>
      <c r="J7" s="28"/>
      <c r="L7" s="73">
        <v>5.5</v>
      </c>
      <c r="M7" s="28"/>
      <c r="N7" s="28"/>
      <c r="O7" s="28"/>
      <c r="P7" s="28"/>
      <c r="Q7" s="28"/>
      <c r="S7" s="73">
        <v>5.5</v>
      </c>
      <c r="T7" s="28"/>
      <c r="U7" s="28"/>
      <c r="V7" s="28"/>
      <c r="W7" s="28"/>
      <c r="X7" s="28"/>
    </row>
    <row r="8" spans="1:24" ht="14.25" customHeight="1" x14ac:dyDescent="0.2">
      <c r="A8" s="73">
        <v>6</v>
      </c>
      <c r="B8" s="73">
        <v>0</v>
      </c>
      <c r="C8" s="73">
        <v>0</v>
      </c>
      <c r="E8" s="73">
        <v>6</v>
      </c>
      <c r="F8" s="28"/>
      <c r="G8" s="28"/>
      <c r="H8" s="28"/>
      <c r="I8" s="28"/>
      <c r="J8" s="28"/>
      <c r="L8" s="73">
        <v>6</v>
      </c>
      <c r="M8" s="28"/>
      <c r="N8" s="28"/>
      <c r="O8" s="28"/>
      <c r="P8" s="28"/>
      <c r="Q8" s="28"/>
      <c r="S8" s="73">
        <v>6</v>
      </c>
      <c r="T8" s="28"/>
      <c r="U8" s="28"/>
      <c r="V8" s="28"/>
      <c r="W8" s="28"/>
      <c r="X8" s="28"/>
    </row>
    <row r="9" spans="1:24" ht="14.25" customHeight="1" x14ac:dyDescent="0.2">
      <c r="A9" s="73">
        <v>6.5</v>
      </c>
      <c r="B9" s="73">
        <v>0</v>
      </c>
      <c r="C9" s="73">
        <v>0</v>
      </c>
      <c r="E9" s="73">
        <v>6.5</v>
      </c>
      <c r="F9" s="28"/>
      <c r="G9" s="28"/>
      <c r="H9" s="28"/>
      <c r="I9" s="28"/>
      <c r="J9" s="28"/>
      <c r="L9" s="73">
        <v>6.5</v>
      </c>
      <c r="M9" s="28"/>
      <c r="N9" s="28"/>
      <c r="O9" s="28"/>
      <c r="P9" s="28"/>
      <c r="Q9" s="28"/>
      <c r="S9" s="73">
        <v>6.5</v>
      </c>
      <c r="T9" s="28"/>
      <c r="U9" s="28"/>
      <c r="V9" s="28"/>
      <c r="W9" s="28"/>
      <c r="X9" s="28"/>
    </row>
    <row r="10" spans="1:24" ht="14.25" customHeight="1" x14ac:dyDescent="0.2">
      <c r="A10" s="73">
        <v>7</v>
      </c>
      <c r="B10" s="73">
        <v>0</v>
      </c>
      <c r="C10" s="73">
        <v>0</v>
      </c>
      <c r="E10" s="73">
        <v>7</v>
      </c>
      <c r="F10" s="28"/>
      <c r="G10" s="28"/>
      <c r="H10" s="28"/>
      <c r="I10" s="28"/>
      <c r="J10" s="28"/>
      <c r="L10" s="73">
        <v>7</v>
      </c>
      <c r="M10" s="28"/>
      <c r="N10" s="28"/>
      <c r="O10" s="28"/>
      <c r="P10" s="28"/>
      <c r="Q10" s="28"/>
      <c r="S10" s="73">
        <v>7</v>
      </c>
      <c r="T10" s="28"/>
      <c r="U10" s="28"/>
      <c r="V10" s="28"/>
      <c r="W10" s="28"/>
      <c r="X10" s="28"/>
    </row>
    <row r="11" spans="1:24" ht="14.25" customHeight="1" x14ac:dyDescent="0.2">
      <c r="A11" s="73">
        <v>7.5</v>
      </c>
      <c r="B11" s="73">
        <v>26127</v>
      </c>
      <c r="C11" s="73">
        <v>58</v>
      </c>
      <c r="E11" s="73">
        <v>7.5</v>
      </c>
      <c r="F11" s="73">
        <v>10</v>
      </c>
      <c r="G11" s="73"/>
      <c r="H11" s="73"/>
      <c r="I11" s="73"/>
      <c r="J11" s="79">
        <f t="shared" ref="J11:J33" si="0">SUM(F11:H11)</f>
        <v>10</v>
      </c>
      <c r="K11" s="3"/>
      <c r="L11" s="73">
        <v>7.5</v>
      </c>
      <c r="M11" s="73">
        <f t="shared" ref="M11:M29" si="1">+F11/$J11</f>
        <v>1</v>
      </c>
      <c r="N11" s="73">
        <f t="shared" ref="N11:N29" si="2">+G11/$J11</f>
        <v>0</v>
      </c>
      <c r="O11" s="73">
        <f t="shared" ref="O11:O29" si="3">+H11/$J11</f>
        <v>0</v>
      </c>
      <c r="P11" s="73">
        <f t="shared" ref="P11:P29" si="4">+I11/$J11</f>
        <v>0</v>
      </c>
      <c r="Q11" s="79">
        <f t="shared" ref="Q11:Q33" si="5">SUM(M11:O11)</f>
        <v>1</v>
      </c>
      <c r="R11" s="3">
        <v>7.75</v>
      </c>
      <c r="S11" s="73">
        <v>7.5</v>
      </c>
      <c r="T11" s="73">
        <f t="shared" ref="T11:T33" si="6">+M11*$B11</f>
        <v>26127</v>
      </c>
      <c r="U11" s="73">
        <f t="shared" ref="U11:U33" si="7">+N11*$B11</f>
        <v>0</v>
      </c>
      <c r="V11" s="73">
        <f t="shared" ref="V11:V33" si="8">+O11*$B11</f>
        <v>0</v>
      </c>
      <c r="W11" s="73">
        <f t="shared" ref="W11:W33" si="9">+P11*$B11</f>
        <v>0</v>
      </c>
      <c r="X11" s="79">
        <f t="shared" ref="X11:X33" si="10">SUM(T11:V11)</f>
        <v>26127</v>
      </c>
    </row>
    <row r="12" spans="1:24" ht="14.25" customHeight="1" x14ac:dyDescent="0.2">
      <c r="A12" s="73">
        <v>8</v>
      </c>
      <c r="B12" s="73">
        <v>34320</v>
      </c>
      <c r="C12" s="73">
        <v>94</v>
      </c>
      <c r="E12" s="73">
        <v>8</v>
      </c>
      <c r="F12" s="73">
        <v>7</v>
      </c>
      <c r="G12" s="73"/>
      <c r="H12" s="73"/>
      <c r="I12" s="73"/>
      <c r="J12" s="79">
        <f t="shared" si="0"/>
        <v>7</v>
      </c>
      <c r="K12" s="3"/>
      <c r="L12" s="73">
        <v>8</v>
      </c>
      <c r="M12" s="73">
        <f t="shared" si="1"/>
        <v>1</v>
      </c>
      <c r="N12" s="73">
        <f t="shared" si="2"/>
        <v>0</v>
      </c>
      <c r="O12" s="73">
        <f t="shared" si="3"/>
        <v>0</v>
      </c>
      <c r="P12" s="73">
        <f t="shared" si="4"/>
        <v>0</v>
      </c>
      <c r="Q12" s="79">
        <f t="shared" si="5"/>
        <v>1</v>
      </c>
      <c r="R12" s="3">
        <f t="shared" ref="R12:R31" si="11">+S12+0.25</f>
        <v>8.25</v>
      </c>
      <c r="S12" s="73">
        <v>8</v>
      </c>
      <c r="T12" s="73">
        <f t="shared" si="6"/>
        <v>34320</v>
      </c>
      <c r="U12" s="73">
        <f t="shared" si="7"/>
        <v>0</v>
      </c>
      <c r="V12" s="73">
        <f t="shared" si="8"/>
        <v>0</v>
      </c>
      <c r="W12" s="73">
        <f t="shared" si="9"/>
        <v>0</v>
      </c>
      <c r="X12" s="79">
        <f t="shared" si="10"/>
        <v>34320</v>
      </c>
    </row>
    <row r="13" spans="1:24" ht="14.25" customHeight="1" x14ac:dyDescent="0.2">
      <c r="A13" s="73">
        <v>8.5</v>
      </c>
      <c r="B13" s="73">
        <v>60447</v>
      </c>
      <c r="C13" s="73">
        <v>202</v>
      </c>
      <c r="E13" s="73">
        <v>8.5</v>
      </c>
      <c r="F13" s="73">
        <v>4</v>
      </c>
      <c r="G13" s="73"/>
      <c r="H13" s="73"/>
      <c r="I13" s="73"/>
      <c r="J13" s="79">
        <f t="shared" si="0"/>
        <v>4</v>
      </c>
      <c r="K13" s="3"/>
      <c r="L13" s="73">
        <v>8.5</v>
      </c>
      <c r="M13" s="73">
        <f t="shared" si="1"/>
        <v>1</v>
      </c>
      <c r="N13" s="73">
        <f t="shared" si="2"/>
        <v>0</v>
      </c>
      <c r="O13" s="73">
        <f t="shared" si="3"/>
        <v>0</v>
      </c>
      <c r="P13" s="73">
        <f t="shared" si="4"/>
        <v>0</v>
      </c>
      <c r="Q13" s="79">
        <f t="shared" si="5"/>
        <v>1</v>
      </c>
      <c r="R13" s="3">
        <f t="shared" si="11"/>
        <v>8.75</v>
      </c>
      <c r="S13" s="73">
        <v>8.5</v>
      </c>
      <c r="T13" s="73">
        <f t="shared" si="6"/>
        <v>60447</v>
      </c>
      <c r="U13" s="73">
        <f t="shared" si="7"/>
        <v>0</v>
      </c>
      <c r="V13" s="73">
        <f t="shared" si="8"/>
        <v>0</v>
      </c>
      <c r="W13" s="73">
        <f t="shared" si="9"/>
        <v>0</v>
      </c>
      <c r="X13" s="79">
        <f t="shared" si="10"/>
        <v>60447</v>
      </c>
    </row>
    <row r="14" spans="1:24" ht="14.25" customHeight="1" x14ac:dyDescent="0.2">
      <c r="A14" s="73">
        <v>9</v>
      </c>
      <c r="B14" s="73">
        <v>193324</v>
      </c>
      <c r="C14" s="73">
        <v>778</v>
      </c>
      <c r="E14" s="73">
        <v>9</v>
      </c>
      <c r="F14" s="73">
        <v>10</v>
      </c>
      <c r="G14" s="73"/>
      <c r="H14" s="73"/>
      <c r="I14" s="73"/>
      <c r="J14" s="79">
        <f t="shared" si="0"/>
        <v>10</v>
      </c>
      <c r="K14" s="3"/>
      <c r="L14" s="73">
        <v>9</v>
      </c>
      <c r="M14" s="73">
        <f t="shared" si="1"/>
        <v>1</v>
      </c>
      <c r="N14" s="73">
        <f t="shared" si="2"/>
        <v>0</v>
      </c>
      <c r="O14" s="73">
        <f t="shared" si="3"/>
        <v>0</v>
      </c>
      <c r="P14" s="73">
        <f t="shared" si="4"/>
        <v>0</v>
      </c>
      <c r="Q14" s="79">
        <f t="shared" si="5"/>
        <v>1</v>
      </c>
      <c r="R14" s="3">
        <f t="shared" si="11"/>
        <v>9.25</v>
      </c>
      <c r="S14" s="73">
        <v>9</v>
      </c>
      <c r="T14" s="73">
        <f t="shared" si="6"/>
        <v>193324</v>
      </c>
      <c r="U14" s="73">
        <f t="shared" si="7"/>
        <v>0</v>
      </c>
      <c r="V14" s="73">
        <f t="shared" si="8"/>
        <v>0</v>
      </c>
      <c r="W14" s="73">
        <f t="shared" si="9"/>
        <v>0</v>
      </c>
      <c r="X14" s="79">
        <f t="shared" si="10"/>
        <v>193324</v>
      </c>
    </row>
    <row r="15" spans="1:24" ht="14.25" customHeight="1" x14ac:dyDescent="0.2">
      <c r="A15" s="73">
        <v>9.5</v>
      </c>
      <c r="B15" s="73">
        <v>300598</v>
      </c>
      <c r="C15" s="73">
        <v>1441</v>
      </c>
      <c r="E15" s="73">
        <v>9.5</v>
      </c>
      <c r="F15" s="73">
        <v>9</v>
      </c>
      <c r="G15" s="73"/>
      <c r="H15" s="73"/>
      <c r="I15" s="73"/>
      <c r="J15" s="79">
        <f t="shared" si="0"/>
        <v>9</v>
      </c>
      <c r="K15" s="3"/>
      <c r="L15" s="73">
        <v>9.5</v>
      </c>
      <c r="M15" s="73">
        <f t="shared" si="1"/>
        <v>1</v>
      </c>
      <c r="N15" s="73">
        <f t="shared" si="2"/>
        <v>0</v>
      </c>
      <c r="O15" s="73">
        <f t="shared" si="3"/>
        <v>0</v>
      </c>
      <c r="P15" s="73">
        <f t="shared" si="4"/>
        <v>0</v>
      </c>
      <c r="Q15" s="79">
        <f t="shared" si="5"/>
        <v>1</v>
      </c>
      <c r="R15" s="3">
        <f t="shared" si="11"/>
        <v>9.75</v>
      </c>
      <c r="S15" s="73">
        <v>9.5</v>
      </c>
      <c r="T15" s="73">
        <f t="shared" si="6"/>
        <v>300598</v>
      </c>
      <c r="U15" s="73">
        <f t="shared" si="7"/>
        <v>0</v>
      </c>
      <c r="V15" s="73">
        <f t="shared" si="8"/>
        <v>0</v>
      </c>
      <c r="W15" s="73">
        <f t="shared" si="9"/>
        <v>0</v>
      </c>
      <c r="X15" s="79">
        <f t="shared" si="10"/>
        <v>300598</v>
      </c>
    </row>
    <row r="16" spans="1:24" ht="14.25" customHeight="1" x14ac:dyDescent="0.2">
      <c r="A16" s="73">
        <v>10</v>
      </c>
      <c r="B16" s="73">
        <v>589256</v>
      </c>
      <c r="C16" s="73">
        <v>3335</v>
      </c>
      <c r="E16" s="73">
        <v>10</v>
      </c>
      <c r="F16" s="73">
        <v>10</v>
      </c>
      <c r="G16" s="73"/>
      <c r="H16" s="73"/>
      <c r="I16" s="73"/>
      <c r="J16" s="79">
        <f t="shared" si="0"/>
        <v>10</v>
      </c>
      <c r="K16" s="3"/>
      <c r="L16" s="73">
        <v>10</v>
      </c>
      <c r="M16" s="73">
        <f t="shared" si="1"/>
        <v>1</v>
      </c>
      <c r="N16" s="73">
        <f t="shared" si="2"/>
        <v>0</v>
      </c>
      <c r="O16" s="73">
        <f t="shared" si="3"/>
        <v>0</v>
      </c>
      <c r="P16" s="73">
        <f t="shared" si="4"/>
        <v>0</v>
      </c>
      <c r="Q16" s="79">
        <f t="shared" si="5"/>
        <v>1</v>
      </c>
      <c r="R16" s="3">
        <f t="shared" si="11"/>
        <v>10.25</v>
      </c>
      <c r="S16" s="73">
        <v>10</v>
      </c>
      <c r="T16" s="73">
        <f t="shared" si="6"/>
        <v>589256</v>
      </c>
      <c r="U16" s="73">
        <f t="shared" si="7"/>
        <v>0</v>
      </c>
      <c r="V16" s="73">
        <f t="shared" si="8"/>
        <v>0</v>
      </c>
      <c r="W16" s="73">
        <f t="shared" si="9"/>
        <v>0</v>
      </c>
      <c r="X16" s="79">
        <f t="shared" si="10"/>
        <v>589256</v>
      </c>
    </row>
    <row r="17" spans="1:24" ht="14.25" customHeight="1" x14ac:dyDescent="0.2">
      <c r="A17" s="73">
        <v>10.5</v>
      </c>
      <c r="B17" s="73">
        <v>764810</v>
      </c>
      <c r="C17" s="73">
        <v>5068</v>
      </c>
      <c r="E17" s="73">
        <v>10.5</v>
      </c>
      <c r="F17" s="73">
        <v>10</v>
      </c>
      <c r="G17" s="73"/>
      <c r="H17" s="73"/>
      <c r="I17" s="73"/>
      <c r="J17" s="79">
        <f t="shared" si="0"/>
        <v>10</v>
      </c>
      <c r="K17" s="3"/>
      <c r="L17" s="73">
        <v>10.5</v>
      </c>
      <c r="M17" s="73">
        <f t="shared" si="1"/>
        <v>1</v>
      </c>
      <c r="N17" s="73">
        <f t="shared" si="2"/>
        <v>0</v>
      </c>
      <c r="O17" s="73">
        <f t="shared" si="3"/>
        <v>0</v>
      </c>
      <c r="P17" s="73">
        <f t="shared" si="4"/>
        <v>0</v>
      </c>
      <c r="Q17" s="79">
        <f t="shared" si="5"/>
        <v>1</v>
      </c>
      <c r="R17" s="3">
        <f t="shared" si="11"/>
        <v>10.75</v>
      </c>
      <c r="S17" s="73">
        <v>10.5</v>
      </c>
      <c r="T17" s="73">
        <f t="shared" si="6"/>
        <v>764810</v>
      </c>
      <c r="U17" s="73">
        <f t="shared" si="7"/>
        <v>0</v>
      </c>
      <c r="V17" s="73">
        <f t="shared" si="8"/>
        <v>0</v>
      </c>
      <c r="W17" s="73">
        <f t="shared" si="9"/>
        <v>0</v>
      </c>
      <c r="X17" s="79">
        <f t="shared" si="10"/>
        <v>764810</v>
      </c>
    </row>
    <row r="18" spans="1:24" ht="14.25" customHeight="1" x14ac:dyDescent="0.2">
      <c r="A18" s="73">
        <v>11</v>
      </c>
      <c r="B18" s="73">
        <v>1145787</v>
      </c>
      <c r="C18" s="73">
        <v>8828</v>
      </c>
      <c r="E18" s="73">
        <v>11</v>
      </c>
      <c r="F18" s="73">
        <v>10</v>
      </c>
      <c r="G18" s="73"/>
      <c r="H18" s="73"/>
      <c r="I18" s="73"/>
      <c r="J18" s="79">
        <f t="shared" si="0"/>
        <v>10</v>
      </c>
      <c r="K18" s="3"/>
      <c r="L18" s="73">
        <v>11</v>
      </c>
      <c r="M18" s="73">
        <f t="shared" si="1"/>
        <v>1</v>
      </c>
      <c r="N18" s="73">
        <f t="shared" si="2"/>
        <v>0</v>
      </c>
      <c r="O18" s="73">
        <f t="shared" si="3"/>
        <v>0</v>
      </c>
      <c r="P18" s="73">
        <f t="shared" si="4"/>
        <v>0</v>
      </c>
      <c r="Q18" s="79">
        <f t="shared" si="5"/>
        <v>1</v>
      </c>
      <c r="R18" s="3">
        <f t="shared" si="11"/>
        <v>11.25</v>
      </c>
      <c r="S18" s="73">
        <v>11</v>
      </c>
      <c r="T18" s="73">
        <f t="shared" si="6"/>
        <v>1145787</v>
      </c>
      <c r="U18" s="73">
        <f t="shared" si="7"/>
        <v>0</v>
      </c>
      <c r="V18" s="73">
        <f t="shared" si="8"/>
        <v>0</v>
      </c>
      <c r="W18" s="73">
        <f t="shared" si="9"/>
        <v>0</v>
      </c>
      <c r="X18" s="79">
        <f t="shared" si="10"/>
        <v>1145787</v>
      </c>
    </row>
    <row r="19" spans="1:24" ht="14.25" customHeight="1" x14ac:dyDescent="0.2">
      <c r="A19" s="73">
        <v>11.5</v>
      </c>
      <c r="B19" s="73">
        <v>671016</v>
      </c>
      <c r="C19" s="73">
        <v>5973</v>
      </c>
      <c r="E19" s="73">
        <v>11.5</v>
      </c>
      <c r="F19" s="73">
        <v>5</v>
      </c>
      <c r="G19" s="73">
        <v>4</v>
      </c>
      <c r="H19" s="73"/>
      <c r="I19" s="73"/>
      <c r="J19" s="79">
        <f t="shared" si="0"/>
        <v>9</v>
      </c>
      <c r="K19" s="3"/>
      <c r="L19" s="73">
        <v>11.5</v>
      </c>
      <c r="M19" s="73">
        <f t="shared" si="1"/>
        <v>0.55555555555555558</v>
      </c>
      <c r="N19" s="73">
        <f t="shared" si="2"/>
        <v>0.44444444444444442</v>
      </c>
      <c r="O19" s="73">
        <f t="shared" si="3"/>
        <v>0</v>
      </c>
      <c r="P19" s="73">
        <f t="shared" si="4"/>
        <v>0</v>
      </c>
      <c r="Q19" s="79">
        <f t="shared" si="5"/>
        <v>1</v>
      </c>
      <c r="R19" s="3">
        <f t="shared" si="11"/>
        <v>11.75</v>
      </c>
      <c r="S19" s="73">
        <v>11.5</v>
      </c>
      <c r="T19" s="73">
        <f t="shared" si="6"/>
        <v>372786.66666666669</v>
      </c>
      <c r="U19" s="73">
        <f t="shared" si="7"/>
        <v>298229.33333333331</v>
      </c>
      <c r="V19" s="73">
        <f t="shared" si="8"/>
        <v>0</v>
      </c>
      <c r="W19" s="73">
        <f t="shared" si="9"/>
        <v>0</v>
      </c>
      <c r="X19" s="79">
        <f t="shared" si="10"/>
        <v>671016</v>
      </c>
    </row>
    <row r="20" spans="1:24" ht="14.25" customHeight="1" x14ac:dyDescent="0.2">
      <c r="A20" s="73">
        <v>12</v>
      </c>
      <c r="B20" s="73">
        <v>561994</v>
      </c>
      <c r="C20" s="73">
        <v>5743</v>
      </c>
      <c r="E20" s="73">
        <v>12</v>
      </c>
      <c r="F20" s="73">
        <v>6</v>
      </c>
      <c r="G20" s="73">
        <v>4</v>
      </c>
      <c r="H20" s="73"/>
      <c r="I20" s="73"/>
      <c r="J20" s="79">
        <f t="shared" si="0"/>
        <v>10</v>
      </c>
      <c r="K20" s="3"/>
      <c r="L20" s="73">
        <v>12</v>
      </c>
      <c r="M20" s="73">
        <f t="shared" si="1"/>
        <v>0.6</v>
      </c>
      <c r="N20" s="73">
        <f t="shared" si="2"/>
        <v>0.4</v>
      </c>
      <c r="O20" s="73">
        <f t="shared" si="3"/>
        <v>0</v>
      </c>
      <c r="P20" s="73">
        <f t="shared" si="4"/>
        <v>0</v>
      </c>
      <c r="Q20" s="79">
        <f t="shared" si="5"/>
        <v>1</v>
      </c>
      <c r="R20" s="3">
        <f t="shared" si="11"/>
        <v>12.25</v>
      </c>
      <c r="S20" s="73">
        <v>12</v>
      </c>
      <c r="T20" s="73">
        <f t="shared" si="6"/>
        <v>337196.39999999997</v>
      </c>
      <c r="U20" s="73">
        <f t="shared" si="7"/>
        <v>224797.6</v>
      </c>
      <c r="V20" s="73">
        <f t="shared" si="8"/>
        <v>0</v>
      </c>
      <c r="W20" s="73">
        <f t="shared" si="9"/>
        <v>0</v>
      </c>
      <c r="X20" s="79">
        <f t="shared" si="10"/>
        <v>561994</v>
      </c>
    </row>
    <row r="21" spans="1:24" ht="14.25" customHeight="1" x14ac:dyDescent="0.2">
      <c r="A21" s="73">
        <v>12.5</v>
      </c>
      <c r="B21" s="73">
        <v>457562</v>
      </c>
      <c r="C21" s="73">
        <v>5341</v>
      </c>
      <c r="E21" s="73">
        <v>12.5</v>
      </c>
      <c r="F21" s="80">
        <v>9</v>
      </c>
      <c r="G21" s="80">
        <v>1</v>
      </c>
      <c r="H21" s="73"/>
      <c r="I21" s="73"/>
      <c r="J21" s="79">
        <f t="shared" si="0"/>
        <v>10</v>
      </c>
      <c r="K21" s="11" t="s">
        <v>29</v>
      </c>
      <c r="L21" s="73">
        <v>12.5</v>
      </c>
      <c r="M21" s="73">
        <f t="shared" si="1"/>
        <v>0.9</v>
      </c>
      <c r="N21" s="73">
        <f t="shared" si="2"/>
        <v>0.1</v>
      </c>
      <c r="O21" s="73">
        <f t="shared" si="3"/>
        <v>0</v>
      </c>
      <c r="P21" s="73">
        <f t="shared" si="4"/>
        <v>0</v>
      </c>
      <c r="Q21" s="79">
        <f t="shared" si="5"/>
        <v>1</v>
      </c>
      <c r="R21" s="3">
        <f t="shared" si="11"/>
        <v>12.75</v>
      </c>
      <c r="S21" s="73">
        <v>12.5</v>
      </c>
      <c r="T21" s="73">
        <f t="shared" si="6"/>
        <v>411805.8</v>
      </c>
      <c r="U21" s="73">
        <f t="shared" si="7"/>
        <v>45756.200000000004</v>
      </c>
      <c r="V21" s="73">
        <f t="shared" si="8"/>
        <v>0</v>
      </c>
      <c r="W21" s="73">
        <f t="shared" si="9"/>
        <v>0</v>
      </c>
      <c r="X21" s="79">
        <f t="shared" si="10"/>
        <v>457562</v>
      </c>
    </row>
    <row r="22" spans="1:24" ht="14.25" customHeight="1" x14ac:dyDescent="0.2">
      <c r="A22" s="73">
        <v>13</v>
      </c>
      <c r="B22" s="73">
        <v>360297</v>
      </c>
      <c r="C22" s="73">
        <v>4779</v>
      </c>
      <c r="E22" s="73">
        <v>13</v>
      </c>
      <c r="F22" s="80">
        <v>8</v>
      </c>
      <c r="G22" s="80">
        <v>2</v>
      </c>
      <c r="H22" s="73"/>
      <c r="I22" s="73"/>
      <c r="J22" s="79">
        <f t="shared" si="0"/>
        <v>10</v>
      </c>
      <c r="K22" s="3"/>
      <c r="L22" s="73">
        <v>13</v>
      </c>
      <c r="M22" s="73">
        <f t="shared" si="1"/>
        <v>0.8</v>
      </c>
      <c r="N22" s="73">
        <f t="shared" si="2"/>
        <v>0.2</v>
      </c>
      <c r="O22" s="73">
        <f t="shared" si="3"/>
        <v>0</v>
      </c>
      <c r="P22" s="73">
        <f t="shared" si="4"/>
        <v>0</v>
      </c>
      <c r="Q22" s="79">
        <f t="shared" si="5"/>
        <v>1</v>
      </c>
      <c r="R22" s="3">
        <f t="shared" si="11"/>
        <v>13.25</v>
      </c>
      <c r="S22" s="73">
        <v>13</v>
      </c>
      <c r="T22" s="73">
        <f t="shared" si="6"/>
        <v>288237.60000000003</v>
      </c>
      <c r="U22" s="73">
        <f t="shared" si="7"/>
        <v>72059.400000000009</v>
      </c>
      <c r="V22" s="73">
        <f t="shared" si="8"/>
        <v>0</v>
      </c>
      <c r="W22" s="73">
        <f t="shared" si="9"/>
        <v>0</v>
      </c>
      <c r="X22" s="79">
        <f t="shared" si="10"/>
        <v>360297.00000000006</v>
      </c>
    </row>
    <row r="23" spans="1:24" ht="14.25" customHeight="1" x14ac:dyDescent="0.2">
      <c r="A23" s="73">
        <v>13.5</v>
      </c>
      <c r="B23" s="73">
        <v>204054</v>
      </c>
      <c r="C23" s="73">
        <v>3062</v>
      </c>
      <c r="E23" s="73">
        <v>13.5</v>
      </c>
      <c r="F23" s="80">
        <v>7</v>
      </c>
      <c r="G23" s="80">
        <v>3</v>
      </c>
      <c r="H23" s="73"/>
      <c r="I23" s="73"/>
      <c r="J23" s="79">
        <f t="shared" si="0"/>
        <v>10</v>
      </c>
      <c r="K23" s="3"/>
      <c r="L23" s="73">
        <v>13.5</v>
      </c>
      <c r="M23" s="73">
        <f t="shared" si="1"/>
        <v>0.7</v>
      </c>
      <c r="N23" s="73">
        <f t="shared" si="2"/>
        <v>0.3</v>
      </c>
      <c r="O23" s="73">
        <f t="shared" si="3"/>
        <v>0</v>
      </c>
      <c r="P23" s="73">
        <f t="shared" si="4"/>
        <v>0</v>
      </c>
      <c r="Q23" s="79">
        <f t="shared" si="5"/>
        <v>1</v>
      </c>
      <c r="R23" s="3">
        <f t="shared" si="11"/>
        <v>13.75</v>
      </c>
      <c r="S23" s="73">
        <v>13.5</v>
      </c>
      <c r="T23" s="73">
        <f t="shared" si="6"/>
        <v>142837.79999999999</v>
      </c>
      <c r="U23" s="73">
        <f t="shared" si="7"/>
        <v>61216.2</v>
      </c>
      <c r="V23" s="73">
        <f t="shared" si="8"/>
        <v>0</v>
      </c>
      <c r="W23" s="73">
        <f t="shared" si="9"/>
        <v>0</v>
      </c>
      <c r="X23" s="79">
        <f t="shared" si="10"/>
        <v>204054</v>
      </c>
    </row>
    <row r="24" spans="1:24" ht="14.25" customHeight="1" x14ac:dyDescent="0.2">
      <c r="A24" s="73">
        <v>14</v>
      </c>
      <c r="B24" s="73">
        <v>104410</v>
      </c>
      <c r="C24" s="73">
        <v>1763</v>
      </c>
      <c r="E24" s="73">
        <v>14</v>
      </c>
      <c r="F24" s="73">
        <v>6</v>
      </c>
      <c r="G24" s="73">
        <v>1</v>
      </c>
      <c r="H24" s="73"/>
      <c r="I24" s="73"/>
      <c r="J24" s="79">
        <f t="shared" si="0"/>
        <v>7</v>
      </c>
      <c r="K24" s="3"/>
      <c r="L24" s="73">
        <v>14</v>
      </c>
      <c r="M24" s="73">
        <f t="shared" si="1"/>
        <v>0.8571428571428571</v>
      </c>
      <c r="N24" s="73">
        <f t="shared" si="2"/>
        <v>0.14285714285714285</v>
      </c>
      <c r="O24" s="73">
        <f t="shared" si="3"/>
        <v>0</v>
      </c>
      <c r="P24" s="73">
        <f t="shared" si="4"/>
        <v>0</v>
      </c>
      <c r="Q24" s="79">
        <f t="shared" si="5"/>
        <v>1</v>
      </c>
      <c r="R24" s="3">
        <f t="shared" si="11"/>
        <v>14.25</v>
      </c>
      <c r="S24" s="73">
        <v>14</v>
      </c>
      <c r="T24" s="73">
        <f t="shared" si="6"/>
        <v>89494.28571428571</v>
      </c>
      <c r="U24" s="73">
        <f t="shared" si="7"/>
        <v>14915.714285714284</v>
      </c>
      <c r="V24" s="73">
        <f t="shared" si="8"/>
        <v>0</v>
      </c>
      <c r="W24" s="73">
        <f t="shared" si="9"/>
        <v>0</v>
      </c>
      <c r="X24" s="79">
        <f t="shared" si="10"/>
        <v>104410</v>
      </c>
    </row>
    <row r="25" spans="1:24" ht="14.25" customHeight="1" x14ac:dyDescent="0.2">
      <c r="A25" s="73">
        <v>14.5</v>
      </c>
      <c r="B25" s="73">
        <v>42416</v>
      </c>
      <c r="C25" s="73">
        <v>803</v>
      </c>
      <c r="E25" s="73">
        <v>14.5</v>
      </c>
      <c r="F25" s="73">
        <v>1</v>
      </c>
      <c r="G25" s="73">
        <v>4</v>
      </c>
      <c r="H25" s="73"/>
      <c r="I25" s="73"/>
      <c r="J25" s="79">
        <f t="shared" si="0"/>
        <v>5</v>
      </c>
      <c r="K25" s="3"/>
      <c r="L25" s="73">
        <v>14.5</v>
      </c>
      <c r="M25" s="73">
        <f t="shared" si="1"/>
        <v>0.2</v>
      </c>
      <c r="N25" s="73">
        <f t="shared" si="2"/>
        <v>0.8</v>
      </c>
      <c r="O25" s="73">
        <f t="shared" si="3"/>
        <v>0</v>
      </c>
      <c r="P25" s="73">
        <f t="shared" si="4"/>
        <v>0</v>
      </c>
      <c r="Q25" s="79">
        <f t="shared" si="5"/>
        <v>1</v>
      </c>
      <c r="R25" s="3">
        <f t="shared" si="11"/>
        <v>14.75</v>
      </c>
      <c r="S25" s="73">
        <v>14.5</v>
      </c>
      <c r="T25" s="73">
        <f t="shared" si="6"/>
        <v>8483.2000000000007</v>
      </c>
      <c r="U25" s="73">
        <f t="shared" si="7"/>
        <v>33932.800000000003</v>
      </c>
      <c r="V25" s="73">
        <f t="shared" si="8"/>
        <v>0</v>
      </c>
      <c r="W25" s="73">
        <f t="shared" si="9"/>
        <v>0</v>
      </c>
      <c r="X25" s="79">
        <f t="shared" si="10"/>
        <v>42416</v>
      </c>
    </row>
    <row r="26" spans="1:24" ht="14.25" customHeight="1" x14ac:dyDescent="0.2">
      <c r="A26" s="73">
        <v>15</v>
      </c>
      <c r="B26" s="73">
        <v>26655</v>
      </c>
      <c r="C26" s="73">
        <v>563</v>
      </c>
      <c r="E26" s="73">
        <v>15</v>
      </c>
      <c r="F26" s="73">
        <v>4</v>
      </c>
      <c r="G26" s="73"/>
      <c r="H26" s="73"/>
      <c r="I26" s="73"/>
      <c r="J26" s="79">
        <f t="shared" si="0"/>
        <v>4</v>
      </c>
      <c r="K26" s="3"/>
      <c r="L26" s="73">
        <v>15</v>
      </c>
      <c r="M26" s="73">
        <f t="shared" si="1"/>
        <v>1</v>
      </c>
      <c r="N26" s="73">
        <f t="shared" si="2"/>
        <v>0</v>
      </c>
      <c r="O26" s="73">
        <f t="shared" si="3"/>
        <v>0</v>
      </c>
      <c r="P26" s="73">
        <f t="shared" si="4"/>
        <v>0</v>
      </c>
      <c r="Q26" s="79">
        <f t="shared" si="5"/>
        <v>1</v>
      </c>
      <c r="R26" s="3">
        <f t="shared" si="11"/>
        <v>15.25</v>
      </c>
      <c r="S26" s="73">
        <v>15</v>
      </c>
      <c r="T26" s="73">
        <f t="shared" si="6"/>
        <v>26655</v>
      </c>
      <c r="U26" s="73">
        <f t="shared" si="7"/>
        <v>0</v>
      </c>
      <c r="V26" s="73">
        <f t="shared" si="8"/>
        <v>0</v>
      </c>
      <c r="W26" s="73">
        <f t="shared" si="9"/>
        <v>0</v>
      </c>
      <c r="X26" s="79">
        <f t="shared" si="10"/>
        <v>26655</v>
      </c>
    </row>
    <row r="27" spans="1:24" ht="14.25" customHeight="1" x14ac:dyDescent="0.2">
      <c r="A27" s="73">
        <v>15.5</v>
      </c>
      <c r="B27" s="73">
        <v>3208</v>
      </c>
      <c r="C27" s="73">
        <v>76</v>
      </c>
      <c r="E27" s="73">
        <v>15.5</v>
      </c>
      <c r="F27" s="80">
        <v>9</v>
      </c>
      <c r="G27" s="80">
        <v>4</v>
      </c>
      <c r="H27" s="80">
        <v>2</v>
      </c>
      <c r="I27" s="73"/>
      <c r="J27" s="79">
        <f t="shared" si="0"/>
        <v>15</v>
      </c>
      <c r="K27" s="3"/>
      <c r="L27" s="73">
        <v>15.5</v>
      </c>
      <c r="M27" s="73">
        <f t="shared" si="1"/>
        <v>0.6</v>
      </c>
      <c r="N27" s="73">
        <f t="shared" si="2"/>
        <v>0.26666666666666666</v>
      </c>
      <c r="O27" s="73">
        <f t="shared" si="3"/>
        <v>0.13333333333333333</v>
      </c>
      <c r="P27" s="73">
        <f t="shared" si="4"/>
        <v>0</v>
      </c>
      <c r="Q27" s="79">
        <f t="shared" si="5"/>
        <v>1</v>
      </c>
      <c r="R27" s="3">
        <f t="shared" si="11"/>
        <v>15.75</v>
      </c>
      <c r="S27" s="73">
        <v>15.5</v>
      </c>
      <c r="T27" s="73">
        <f t="shared" si="6"/>
        <v>1924.8</v>
      </c>
      <c r="U27" s="73">
        <f t="shared" si="7"/>
        <v>855.4666666666667</v>
      </c>
      <c r="V27" s="73">
        <f t="shared" si="8"/>
        <v>427.73333333333335</v>
      </c>
      <c r="W27" s="73">
        <f t="shared" si="9"/>
        <v>0</v>
      </c>
      <c r="X27" s="79">
        <f t="shared" si="10"/>
        <v>3208</v>
      </c>
    </row>
    <row r="28" spans="1:24" ht="14.25" customHeight="1" x14ac:dyDescent="0.2">
      <c r="A28" s="73">
        <v>16</v>
      </c>
      <c r="B28" s="73">
        <v>2600</v>
      </c>
      <c r="C28" s="73">
        <v>68</v>
      </c>
      <c r="E28" s="73">
        <v>16</v>
      </c>
      <c r="F28" s="80">
        <v>3</v>
      </c>
      <c r="G28" s="80">
        <v>6</v>
      </c>
      <c r="H28" s="80">
        <v>1</v>
      </c>
      <c r="I28" s="73"/>
      <c r="J28" s="79">
        <f t="shared" si="0"/>
        <v>10</v>
      </c>
      <c r="K28" s="11" t="s">
        <v>29</v>
      </c>
      <c r="L28" s="73">
        <v>16</v>
      </c>
      <c r="M28" s="73">
        <f t="shared" si="1"/>
        <v>0.3</v>
      </c>
      <c r="N28" s="73">
        <f t="shared" si="2"/>
        <v>0.6</v>
      </c>
      <c r="O28" s="73">
        <f t="shared" si="3"/>
        <v>0.1</v>
      </c>
      <c r="P28" s="73">
        <f t="shared" si="4"/>
        <v>0</v>
      </c>
      <c r="Q28" s="79">
        <f t="shared" si="5"/>
        <v>0.99999999999999989</v>
      </c>
      <c r="R28" s="3">
        <f t="shared" si="11"/>
        <v>16.25</v>
      </c>
      <c r="S28" s="73">
        <v>16</v>
      </c>
      <c r="T28" s="73">
        <f t="shared" si="6"/>
        <v>780</v>
      </c>
      <c r="U28" s="73">
        <f t="shared" si="7"/>
        <v>1560</v>
      </c>
      <c r="V28" s="73">
        <f t="shared" si="8"/>
        <v>260</v>
      </c>
      <c r="W28" s="73">
        <f t="shared" si="9"/>
        <v>0</v>
      </c>
      <c r="X28" s="79">
        <f t="shared" si="10"/>
        <v>2600</v>
      </c>
    </row>
    <row r="29" spans="1:24" ht="14.25" customHeight="1" x14ac:dyDescent="0.2">
      <c r="A29" s="73">
        <v>16.5</v>
      </c>
      <c r="B29" s="73">
        <v>781</v>
      </c>
      <c r="C29" s="73">
        <v>23</v>
      </c>
      <c r="E29" s="73">
        <v>16.5</v>
      </c>
      <c r="F29" s="80"/>
      <c r="G29" s="80">
        <v>3</v>
      </c>
      <c r="H29" s="80"/>
      <c r="I29" s="73"/>
      <c r="J29" s="79">
        <f t="shared" si="0"/>
        <v>3</v>
      </c>
      <c r="K29" s="3"/>
      <c r="L29" s="73">
        <v>16.5</v>
      </c>
      <c r="M29" s="73">
        <f t="shared" si="1"/>
        <v>0</v>
      </c>
      <c r="N29" s="73">
        <f t="shared" si="2"/>
        <v>1</v>
      </c>
      <c r="O29" s="73">
        <f t="shared" si="3"/>
        <v>0</v>
      </c>
      <c r="P29" s="73">
        <f t="shared" si="4"/>
        <v>0</v>
      </c>
      <c r="Q29" s="79">
        <f t="shared" si="5"/>
        <v>1</v>
      </c>
      <c r="R29" s="3">
        <f t="shared" si="11"/>
        <v>16.75</v>
      </c>
      <c r="S29" s="73">
        <v>16.5</v>
      </c>
      <c r="T29" s="73">
        <f t="shared" si="6"/>
        <v>0</v>
      </c>
      <c r="U29" s="73">
        <f t="shared" si="7"/>
        <v>781</v>
      </c>
      <c r="V29" s="73">
        <f t="shared" si="8"/>
        <v>0</v>
      </c>
      <c r="W29" s="73">
        <f t="shared" si="9"/>
        <v>0</v>
      </c>
      <c r="X29" s="79">
        <f t="shared" si="10"/>
        <v>781</v>
      </c>
    </row>
    <row r="30" spans="1:24" ht="14.25" customHeight="1" x14ac:dyDescent="0.2">
      <c r="A30" s="73">
        <v>17</v>
      </c>
      <c r="B30" s="73">
        <v>0</v>
      </c>
      <c r="C30" s="73">
        <v>0</v>
      </c>
      <c r="E30" s="73">
        <v>17</v>
      </c>
      <c r="F30" s="73"/>
      <c r="G30" s="73"/>
      <c r="H30" s="73"/>
      <c r="I30" s="73"/>
      <c r="J30" s="79">
        <f t="shared" si="0"/>
        <v>0</v>
      </c>
      <c r="K30" s="3"/>
      <c r="L30" s="73">
        <v>17</v>
      </c>
      <c r="M30" s="73"/>
      <c r="N30" s="73"/>
      <c r="O30" s="73"/>
      <c r="P30" s="73"/>
      <c r="Q30" s="79">
        <f t="shared" si="5"/>
        <v>0</v>
      </c>
      <c r="R30" s="3">
        <f t="shared" si="11"/>
        <v>17.25</v>
      </c>
      <c r="S30" s="73">
        <v>17</v>
      </c>
      <c r="T30" s="73">
        <f t="shared" si="6"/>
        <v>0</v>
      </c>
      <c r="U30" s="73">
        <f t="shared" si="7"/>
        <v>0</v>
      </c>
      <c r="V30" s="73">
        <f t="shared" si="8"/>
        <v>0</v>
      </c>
      <c r="W30" s="73">
        <f t="shared" si="9"/>
        <v>0</v>
      </c>
      <c r="X30" s="79">
        <f t="shared" si="10"/>
        <v>0</v>
      </c>
    </row>
    <row r="31" spans="1:24" ht="14.25" customHeight="1" x14ac:dyDescent="0.2">
      <c r="A31" s="73">
        <v>17.5</v>
      </c>
      <c r="B31" s="73">
        <v>0</v>
      </c>
      <c r="C31" s="73">
        <v>0</v>
      </c>
      <c r="E31" s="73">
        <v>17.5</v>
      </c>
      <c r="F31" s="73"/>
      <c r="G31" s="73"/>
      <c r="H31" s="73"/>
      <c r="I31" s="73"/>
      <c r="J31" s="79">
        <f t="shared" si="0"/>
        <v>0</v>
      </c>
      <c r="K31" s="3"/>
      <c r="L31" s="73">
        <v>17.5</v>
      </c>
      <c r="M31" s="73"/>
      <c r="N31" s="73"/>
      <c r="O31" s="73"/>
      <c r="P31" s="73"/>
      <c r="Q31" s="79">
        <f t="shared" si="5"/>
        <v>0</v>
      </c>
      <c r="R31" s="3">
        <f t="shared" si="11"/>
        <v>17.75</v>
      </c>
      <c r="S31" s="73">
        <v>17.5</v>
      </c>
      <c r="T31" s="73">
        <f t="shared" si="6"/>
        <v>0</v>
      </c>
      <c r="U31" s="73">
        <f t="shared" si="7"/>
        <v>0</v>
      </c>
      <c r="V31" s="73">
        <f t="shared" si="8"/>
        <v>0</v>
      </c>
      <c r="W31" s="73">
        <f t="shared" si="9"/>
        <v>0</v>
      </c>
      <c r="X31" s="79">
        <f t="shared" si="10"/>
        <v>0</v>
      </c>
    </row>
    <row r="32" spans="1:24" ht="14.25" customHeight="1" x14ac:dyDescent="0.2">
      <c r="A32" s="73">
        <v>18</v>
      </c>
      <c r="B32" s="73">
        <v>0</v>
      </c>
      <c r="C32" s="73">
        <v>0</v>
      </c>
      <c r="E32" s="73">
        <v>18</v>
      </c>
      <c r="F32" s="73"/>
      <c r="G32" s="73"/>
      <c r="H32" s="73"/>
      <c r="I32" s="73"/>
      <c r="J32" s="79">
        <f t="shared" si="0"/>
        <v>0</v>
      </c>
      <c r="K32" s="3"/>
      <c r="L32" s="73">
        <v>18</v>
      </c>
      <c r="M32" s="73"/>
      <c r="N32" s="73"/>
      <c r="O32" s="73"/>
      <c r="P32" s="73"/>
      <c r="Q32" s="79">
        <f t="shared" si="5"/>
        <v>0</v>
      </c>
      <c r="R32" s="3">
        <v>18.25</v>
      </c>
      <c r="S32" s="73">
        <v>18</v>
      </c>
      <c r="T32" s="73">
        <f t="shared" si="6"/>
        <v>0</v>
      </c>
      <c r="U32" s="73">
        <f t="shared" si="7"/>
        <v>0</v>
      </c>
      <c r="V32" s="73">
        <f t="shared" si="8"/>
        <v>0</v>
      </c>
      <c r="W32" s="73">
        <f t="shared" si="9"/>
        <v>0</v>
      </c>
      <c r="X32" s="79">
        <f t="shared" si="10"/>
        <v>0</v>
      </c>
    </row>
    <row r="33" spans="1:24" ht="14.25" customHeight="1" x14ac:dyDescent="0.2">
      <c r="A33" s="73">
        <v>18.5</v>
      </c>
      <c r="B33" s="73">
        <v>0</v>
      </c>
      <c r="C33" s="73">
        <v>0</v>
      </c>
      <c r="E33" s="73">
        <v>18.5</v>
      </c>
      <c r="F33" s="73"/>
      <c r="G33" s="73"/>
      <c r="H33" s="73"/>
      <c r="I33" s="73"/>
      <c r="J33" s="79">
        <f t="shared" si="0"/>
        <v>0</v>
      </c>
      <c r="K33" s="3"/>
      <c r="L33" s="73">
        <v>18.5</v>
      </c>
      <c r="M33" s="73"/>
      <c r="N33" s="73"/>
      <c r="O33" s="73"/>
      <c r="P33" s="73"/>
      <c r="Q33" s="79">
        <f t="shared" si="5"/>
        <v>0</v>
      </c>
      <c r="R33" s="3">
        <v>18.75</v>
      </c>
      <c r="S33" s="73">
        <v>18.5</v>
      </c>
      <c r="T33" s="73">
        <f t="shared" si="6"/>
        <v>0</v>
      </c>
      <c r="U33" s="73">
        <f t="shared" si="7"/>
        <v>0</v>
      </c>
      <c r="V33" s="73">
        <f t="shared" si="8"/>
        <v>0</v>
      </c>
      <c r="W33" s="73">
        <f t="shared" si="9"/>
        <v>0</v>
      </c>
      <c r="X33" s="79">
        <f t="shared" si="10"/>
        <v>0</v>
      </c>
    </row>
    <row r="34" spans="1:24" ht="14.25" customHeight="1" x14ac:dyDescent="0.2">
      <c r="A34" s="73">
        <v>19</v>
      </c>
      <c r="B34" s="73">
        <v>0</v>
      </c>
      <c r="C34" s="73">
        <v>0</v>
      </c>
      <c r="E34" s="73">
        <v>19</v>
      </c>
      <c r="F34" s="28"/>
      <c r="G34" s="28"/>
      <c r="H34" s="28"/>
      <c r="I34" s="28"/>
      <c r="J34" s="28"/>
      <c r="L34" s="73">
        <v>19</v>
      </c>
      <c r="M34" s="28"/>
      <c r="N34" s="28"/>
      <c r="O34" s="28"/>
      <c r="P34" s="28"/>
      <c r="Q34" s="28"/>
      <c r="S34" s="73">
        <v>19</v>
      </c>
      <c r="T34" s="28"/>
      <c r="U34" s="28"/>
      <c r="V34" s="28"/>
      <c r="W34" s="28"/>
      <c r="X34" s="28"/>
    </row>
    <row r="35" spans="1:24" ht="14.25" customHeight="1" x14ac:dyDescent="0.2">
      <c r="A35" s="73">
        <v>19.5</v>
      </c>
      <c r="B35" s="73">
        <v>0</v>
      </c>
      <c r="C35" s="73">
        <v>0</v>
      </c>
      <c r="E35" s="73">
        <v>19.5</v>
      </c>
      <c r="F35" s="28"/>
      <c r="G35" s="28"/>
      <c r="H35" s="28"/>
      <c r="I35" s="28"/>
      <c r="J35" s="28"/>
      <c r="L35" s="73">
        <v>19.5</v>
      </c>
      <c r="M35" s="28"/>
      <c r="N35" s="28"/>
      <c r="O35" s="28"/>
      <c r="P35" s="28"/>
      <c r="Q35" s="28"/>
      <c r="S35" s="73">
        <v>19.5</v>
      </c>
      <c r="T35" s="28"/>
      <c r="U35" s="28"/>
      <c r="V35" s="28"/>
      <c r="W35" s="28"/>
      <c r="X35" s="28"/>
    </row>
    <row r="36" spans="1:24" ht="14.25" customHeight="1" x14ac:dyDescent="0.2">
      <c r="A36" s="73">
        <v>20</v>
      </c>
      <c r="B36" s="73">
        <v>0</v>
      </c>
      <c r="C36" s="73">
        <v>0</v>
      </c>
      <c r="E36" s="73">
        <v>20</v>
      </c>
      <c r="F36" s="28"/>
      <c r="G36" s="28"/>
      <c r="H36" s="28"/>
      <c r="I36" s="28"/>
      <c r="J36" s="28"/>
      <c r="L36" s="73">
        <v>20</v>
      </c>
      <c r="M36" s="28"/>
      <c r="N36" s="28"/>
      <c r="O36" s="28"/>
      <c r="P36" s="28"/>
      <c r="Q36" s="28"/>
      <c r="S36" s="73">
        <v>20</v>
      </c>
      <c r="T36" s="28"/>
      <c r="U36" s="28"/>
      <c r="V36" s="28"/>
      <c r="W36" s="28"/>
      <c r="X36" s="28"/>
    </row>
    <row r="37" spans="1:24" ht="14.25" customHeight="1" x14ac:dyDescent="0.2">
      <c r="A37" s="73">
        <v>20.5</v>
      </c>
      <c r="B37" s="73">
        <v>0</v>
      </c>
      <c r="C37" s="73">
        <v>0</v>
      </c>
      <c r="E37" s="73">
        <v>20.5</v>
      </c>
      <c r="F37" s="79"/>
      <c r="G37" s="79"/>
      <c r="H37" s="79"/>
      <c r="I37" s="79"/>
      <c r="J37" s="79"/>
      <c r="K37" s="3"/>
      <c r="L37" s="73">
        <v>20.5</v>
      </c>
      <c r="M37" s="79"/>
      <c r="N37" s="79"/>
      <c r="O37" s="79"/>
      <c r="P37" s="79"/>
      <c r="Q37" s="79"/>
      <c r="R37" s="3"/>
      <c r="S37" s="73">
        <v>20.5</v>
      </c>
      <c r="T37" s="79"/>
      <c r="U37" s="79"/>
      <c r="V37" s="79"/>
      <c r="W37" s="79"/>
      <c r="X37" s="79"/>
    </row>
    <row r="38" spans="1:24" ht="14.25" customHeight="1" x14ac:dyDescent="0.2">
      <c r="A38" s="73">
        <v>21</v>
      </c>
      <c r="B38" s="73">
        <v>0</v>
      </c>
      <c r="C38" s="73">
        <v>0</v>
      </c>
      <c r="E38" s="73">
        <v>21</v>
      </c>
      <c r="F38" s="79"/>
      <c r="G38" s="79"/>
      <c r="H38" s="79"/>
      <c r="I38" s="79"/>
      <c r="J38" s="79"/>
      <c r="K38" s="3"/>
      <c r="L38" s="73">
        <v>21</v>
      </c>
      <c r="M38" s="79"/>
      <c r="N38" s="79"/>
      <c r="O38" s="79"/>
      <c r="P38" s="79"/>
      <c r="Q38" s="79"/>
      <c r="R38" s="3"/>
      <c r="S38" s="73">
        <v>21</v>
      </c>
      <c r="T38" s="79"/>
      <c r="U38" s="79"/>
      <c r="V38" s="79"/>
      <c r="W38" s="79"/>
      <c r="X38" s="79"/>
    </row>
    <row r="39" spans="1:24" ht="14.25" customHeight="1" x14ac:dyDescent="0.2">
      <c r="A39" s="73">
        <v>21.5</v>
      </c>
      <c r="B39" s="73">
        <v>0</v>
      </c>
      <c r="C39" s="73">
        <v>0</v>
      </c>
      <c r="E39" s="73">
        <v>21.5</v>
      </c>
      <c r="F39" s="73"/>
      <c r="G39" s="73"/>
      <c r="H39" s="73"/>
      <c r="I39" s="73"/>
      <c r="J39" s="73"/>
      <c r="K39" s="3"/>
      <c r="L39" s="73">
        <v>21.5</v>
      </c>
      <c r="M39" s="73"/>
      <c r="N39" s="73"/>
      <c r="O39" s="73"/>
      <c r="P39" s="73"/>
      <c r="Q39" s="73"/>
      <c r="R39" s="3"/>
      <c r="S39" s="73">
        <v>21.5</v>
      </c>
      <c r="T39" s="73"/>
      <c r="U39" s="73"/>
      <c r="V39" s="73"/>
      <c r="W39" s="73"/>
      <c r="X39" s="73"/>
    </row>
    <row r="40" spans="1:24" ht="14.25" customHeight="1" x14ac:dyDescent="0.2">
      <c r="A40" s="73">
        <v>22</v>
      </c>
      <c r="B40" s="73">
        <v>0</v>
      </c>
      <c r="C40" s="73">
        <v>0</v>
      </c>
      <c r="E40" s="73">
        <v>22</v>
      </c>
      <c r="F40" s="28"/>
      <c r="G40" s="28"/>
      <c r="H40" s="28"/>
      <c r="I40" s="28"/>
      <c r="J40" s="28"/>
      <c r="L40" s="73">
        <v>22</v>
      </c>
      <c r="M40" s="28"/>
      <c r="N40" s="28"/>
      <c r="O40" s="28"/>
      <c r="P40" s="28"/>
      <c r="Q40" s="28"/>
      <c r="S40" s="73">
        <v>22</v>
      </c>
      <c r="T40" s="28"/>
      <c r="U40" s="28"/>
      <c r="V40" s="28"/>
      <c r="W40" s="28"/>
      <c r="X40" s="28"/>
    </row>
    <row r="41" spans="1:24" ht="14.25" customHeight="1" x14ac:dyDescent="0.2">
      <c r="A41" s="73">
        <v>22.5</v>
      </c>
      <c r="B41" s="73">
        <v>0</v>
      </c>
      <c r="C41" s="73">
        <v>0</v>
      </c>
      <c r="E41" s="73">
        <v>22.5</v>
      </c>
      <c r="F41" s="28"/>
      <c r="G41" s="28"/>
      <c r="H41" s="28"/>
      <c r="I41" s="28"/>
      <c r="J41" s="28"/>
      <c r="L41" s="73">
        <v>22.5</v>
      </c>
      <c r="M41" s="28"/>
      <c r="N41" s="28"/>
      <c r="O41" s="28"/>
      <c r="P41" s="28"/>
      <c r="Q41" s="28"/>
      <c r="S41" s="73">
        <v>22.5</v>
      </c>
      <c r="T41" s="28"/>
      <c r="U41" s="28"/>
      <c r="V41" s="28"/>
      <c r="W41" s="28"/>
      <c r="X41" s="28"/>
    </row>
    <row r="42" spans="1:24" ht="14.25" customHeight="1" x14ac:dyDescent="0.2">
      <c r="A42" s="73">
        <v>23</v>
      </c>
      <c r="B42" s="73">
        <v>0</v>
      </c>
      <c r="C42" s="73">
        <v>0</v>
      </c>
      <c r="E42" s="73">
        <v>23</v>
      </c>
      <c r="F42" s="28"/>
      <c r="G42" s="28"/>
      <c r="H42" s="28"/>
      <c r="I42" s="28"/>
      <c r="J42" s="28"/>
      <c r="L42" s="73">
        <v>23</v>
      </c>
      <c r="M42" s="28"/>
      <c r="N42" s="28"/>
      <c r="O42" s="28"/>
      <c r="P42" s="28"/>
      <c r="Q42" s="28"/>
      <c r="S42" s="73">
        <v>23</v>
      </c>
      <c r="T42" s="28"/>
      <c r="U42" s="28"/>
      <c r="V42" s="28"/>
      <c r="W42" s="28"/>
      <c r="X42" s="28"/>
    </row>
    <row r="43" spans="1:24" ht="14.25" customHeight="1" x14ac:dyDescent="0.2">
      <c r="A43" s="73">
        <v>23.5</v>
      </c>
      <c r="B43" s="73">
        <v>0</v>
      </c>
      <c r="C43" s="73">
        <v>0</v>
      </c>
      <c r="E43" s="73">
        <v>23.5</v>
      </c>
      <c r="F43" s="28"/>
      <c r="G43" s="28"/>
      <c r="H43" s="28"/>
      <c r="I43" s="28"/>
      <c r="J43" s="28"/>
      <c r="L43" s="73">
        <v>23.5</v>
      </c>
      <c r="M43" s="28"/>
      <c r="N43" s="28"/>
      <c r="O43" s="28"/>
      <c r="P43" s="28"/>
      <c r="Q43" s="28"/>
      <c r="S43" s="73">
        <v>23.5</v>
      </c>
      <c r="T43" s="28"/>
      <c r="U43" s="28"/>
      <c r="V43" s="28"/>
      <c r="W43" s="28"/>
      <c r="X43" s="28"/>
    </row>
    <row r="44" spans="1:24" ht="14.25" customHeight="1" x14ac:dyDescent="0.2">
      <c r="A44" s="73">
        <v>24</v>
      </c>
      <c r="B44" s="73">
        <v>0</v>
      </c>
      <c r="C44" s="73">
        <v>0</v>
      </c>
      <c r="E44" s="73">
        <v>24</v>
      </c>
      <c r="F44" s="28"/>
      <c r="G44" s="28"/>
      <c r="H44" s="28"/>
      <c r="I44" s="28"/>
      <c r="J44" s="28"/>
      <c r="L44" s="73">
        <v>24</v>
      </c>
      <c r="M44" s="28"/>
      <c r="N44" s="28"/>
      <c r="O44" s="28"/>
      <c r="P44" s="28"/>
      <c r="Q44" s="28"/>
      <c r="S44" s="73">
        <v>24</v>
      </c>
      <c r="T44" s="28"/>
      <c r="U44" s="28"/>
      <c r="V44" s="28"/>
      <c r="W44" s="28"/>
      <c r="X44" s="28"/>
    </row>
    <row r="45" spans="1:24" ht="14.25" customHeight="1" x14ac:dyDescent="0.2">
      <c r="A45" s="73">
        <v>24.5</v>
      </c>
      <c r="B45" s="73">
        <v>0</v>
      </c>
      <c r="C45" s="73">
        <v>0</v>
      </c>
      <c r="E45" s="73">
        <v>24.5</v>
      </c>
      <c r="F45" s="28"/>
      <c r="G45" s="28"/>
      <c r="H45" s="28"/>
      <c r="I45" s="28"/>
      <c r="J45" s="28"/>
      <c r="L45" s="73">
        <v>24.5</v>
      </c>
      <c r="M45" s="28"/>
      <c r="N45" s="28"/>
      <c r="O45" s="28"/>
      <c r="P45" s="28"/>
      <c r="Q45" s="28"/>
      <c r="S45" s="73">
        <v>24.5</v>
      </c>
      <c r="T45" s="28"/>
      <c r="U45" s="28"/>
      <c r="V45" s="28"/>
      <c r="W45" s="28"/>
      <c r="X45" s="28"/>
    </row>
    <row r="46" spans="1:24" ht="14.25" customHeight="1" x14ac:dyDescent="0.2">
      <c r="A46" s="73">
        <v>25</v>
      </c>
      <c r="B46" s="73">
        <v>0</v>
      </c>
      <c r="C46" s="73">
        <v>0</v>
      </c>
      <c r="E46" s="73">
        <v>25</v>
      </c>
      <c r="F46" s="28"/>
      <c r="G46" s="28"/>
      <c r="H46" s="28"/>
      <c r="I46" s="28"/>
      <c r="J46" s="28"/>
      <c r="L46" s="73">
        <v>25</v>
      </c>
      <c r="M46" s="28"/>
      <c r="N46" s="28"/>
      <c r="O46" s="28"/>
      <c r="P46" s="28"/>
      <c r="Q46" s="28"/>
      <c r="S46" s="73">
        <v>25</v>
      </c>
      <c r="T46" s="28"/>
      <c r="U46" s="28"/>
      <c r="V46" s="28"/>
      <c r="W46" s="28"/>
      <c r="X46" s="28"/>
    </row>
    <row r="47" spans="1:24" ht="14.25" customHeight="1" x14ac:dyDescent="0.2">
      <c r="A47" s="73">
        <v>25.5</v>
      </c>
      <c r="B47" s="73">
        <v>0</v>
      </c>
      <c r="C47" s="73">
        <v>0</v>
      </c>
      <c r="E47" s="73">
        <v>25.5</v>
      </c>
      <c r="F47" s="28"/>
      <c r="G47" s="28"/>
      <c r="H47" s="28"/>
      <c r="I47" s="28"/>
      <c r="J47" s="28"/>
      <c r="L47" s="73">
        <v>25.5</v>
      </c>
      <c r="M47" s="28"/>
      <c r="N47" s="28"/>
      <c r="O47" s="28"/>
      <c r="P47" s="28"/>
      <c r="Q47" s="28"/>
      <c r="S47" s="73">
        <v>25.5</v>
      </c>
      <c r="T47" s="28"/>
      <c r="U47" s="28"/>
      <c r="V47" s="28"/>
      <c r="W47" s="28"/>
      <c r="X47" s="28"/>
    </row>
    <row r="48" spans="1:24" ht="14.25" customHeight="1" x14ac:dyDescent="0.2">
      <c r="A48" s="3"/>
      <c r="B48" s="3">
        <f>SUM(B6:B47)</f>
        <v>5549662</v>
      </c>
      <c r="C48" s="3">
        <f t="shared" ref="C48" si="12">SUM(C6:C47)</f>
        <v>47998</v>
      </c>
      <c r="E48" s="75" t="s">
        <v>16</v>
      </c>
      <c r="F48" s="76">
        <f>+SUM(F6:F47)</f>
        <v>128</v>
      </c>
      <c r="G48" s="76">
        <f t="shared" ref="G48:I48" si="13">+SUM(G6:G47)</f>
        <v>32</v>
      </c>
      <c r="H48" s="76">
        <f t="shared" si="13"/>
        <v>3</v>
      </c>
      <c r="I48" s="76">
        <f t="shared" si="13"/>
        <v>0</v>
      </c>
      <c r="J48" s="76">
        <f>+SUM(J6:J47)</f>
        <v>163</v>
      </c>
      <c r="K48" s="3"/>
      <c r="L48" s="75"/>
      <c r="M48" s="77"/>
      <c r="N48" s="77"/>
      <c r="O48" s="77"/>
      <c r="P48" s="77"/>
      <c r="Q48" s="78"/>
      <c r="R48" s="3"/>
      <c r="S48" s="75" t="s">
        <v>16</v>
      </c>
      <c r="T48" s="76">
        <f>SUM(T11:T33)</f>
        <v>4794870.5523809511</v>
      </c>
      <c r="U48" s="76">
        <f>SUM(U11:U33)</f>
        <v>754103.71428571432</v>
      </c>
      <c r="V48" s="76">
        <f>SUM(V11:V33)</f>
        <v>687.73333333333335</v>
      </c>
      <c r="W48" s="76">
        <f>SUM(W11:W33)</f>
        <v>0</v>
      </c>
      <c r="X48" s="76">
        <f>SUM(X11:X33)</f>
        <v>5549662</v>
      </c>
    </row>
    <row r="49" spans="1:24" ht="14.25" customHeight="1" x14ac:dyDescent="0.2">
      <c r="A49" s="3"/>
      <c r="B49" s="3"/>
      <c r="C49" s="3"/>
      <c r="E49" s="16"/>
      <c r="F49" s="1"/>
      <c r="G49" s="1"/>
      <c r="H49" s="1"/>
      <c r="I49" s="1"/>
      <c r="J49" s="1"/>
      <c r="K49" s="3"/>
      <c r="L49" s="16"/>
      <c r="M49" s="1"/>
      <c r="N49" s="1"/>
      <c r="O49" s="1"/>
      <c r="P49" s="1"/>
      <c r="Q49" s="1"/>
      <c r="R49" s="3"/>
      <c r="S49" s="16" t="s">
        <v>11</v>
      </c>
      <c r="T49" s="1">
        <f>+T48/$X$48*100</f>
        <v>86.399325803642654</v>
      </c>
      <c r="U49" s="1">
        <f>+U48/$X$48*100</f>
        <v>13.588281850060676</v>
      </c>
      <c r="V49" s="1">
        <f>+V48/$X$48*100</f>
        <v>1.2392346296645332E-2</v>
      </c>
      <c r="W49" s="1">
        <f>+W48/$X$48*100</f>
        <v>0</v>
      </c>
      <c r="X49" s="1">
        <f>+X48/$X$48*100</f>
        <v>100</v>
      </c>
    </row>
    <row r="50" spans="1:24" ht="14.25" customHeight="1" x14ac:dyDescent="0.2">
      <c r="A50" s="18" t="s">
        <v>21</v>
      </c>
      <c r="B50" s="19">
        <f>0.25+SUMPRODUCT(A6:A47,B6:B47)/B48</f>
        <v>11.477019861750138</v>
      </c>
      <c r="C50" s="3"/>
      <c r="E50" s="16"/>
      <c r="F50" s="1"/>
      <c r="G50" s="1"/>
      <c r="H50" s="1"/>
      <c r="I50" s="1"/>
      <c r="J50" s="1"/>
      <c r="K50" s="3"/>
      <c r="L50" s="16"/>
      <c r="M50" s="1"/>
      <c r="N50" s="1"/>
      <c r="O50" s="1"/>
      <c r="P50" s="1"/>
      <c r="Q50" s="1"/>
      <c r="R50" s="3"/>
      <c r="S50" s="16" t="s">
        <v>17</v>
      </c>
      <c r="T50" s="17">
        <f>SUMPRODUCT(T11:T33,$R$11:$R$33)/T$48</f>
        <v>11.320386840851967</v>
      </c>
      <c r="U50" s="17">
        <f>SUMPRODUCT(U11:U33,$R$11:$R$33)/U$48</f>
        <v>12.468881291937993</v>
      </c>
      <c r="V50" s="17">
        <f>SUMPRODUCT(V11:V33,$R$11:$R$33)/V$48</f>
        <v>15.939026754556028</v>
      </c>
      <c r="W50" s="17"/>
      <c r="X50" s="17">
        <f>SUMPRODUCT(X11:X33,$R$11:$R$33)/X$48</f>
        <v>11.477019861750138</v>
      </c>
    </row>
    <row r="51" spans="1:24" ht="14.25" customHeight="1" x14ac:dyDescent="0.2">
      <c r="A51" s="3"/>
      <c r="B51" s="3"/>
      <c r="C51" s="3"/>
    </row>
    <row r="52" spans="1:24" ht="14.25" customHeight="1" x14ac:dyDescent="0.2">
      <c r="A52" s="3"/>
      <c r="B52" s="3"/>
      <c r="C52" s="3"/>
      <c r="E52" s="1" t="s">
        <v>3</v>
      </c>
      <c r="F52" s="1" t="s">
        <v>28</v>
      </c>
      <c r="G52" s="3"/>
      <c r="H52" s="3"/>
      <c r="I52" s="3"/>
      <c r="J52" s="3"/>
      <c r="K52" s="3"/>
      <c r="L52" s="1" t="s">
        <v>3</v>
      </c>
      <c r="M52" s="1" t="s">
        <v>28</v>
      </c>
      <c r="N52" s="3"/>
      <c r="O52" s="3"/>
      <c r="P52" s="3"/>
      <c r="Q52" s="3"/>
      <c r="R52" s="3"/>
      <c r="S52" s="1" t="s">
        <v>3</v>
      </c>
      <c r="T52" s="1" t="s">
        <v>28</v>
      </c>
      <c r="U52" s="3"/>
      <c r="V52" s="3"/>
      <c r="W52" s="3"/>
      <c r="X52" s="3"/>
    </row>
    <row r="53" spans="1:24" ht="14.25" customHeight="1" x14ac:dyDescent="0.2">
      <c r="A53" s="3"/>
      <c r="B53" s="3"/>
      <c r="C53" s="3"/>
      <c r="E53" s="1" t="s">
        <v>8</v>
      </c>
      <c r="F53" s="1" t="s">
        <v>9</v>
      </c>
      <c r="G53" s="3"/>
      <c r="H53" s="3"/>
      <c r="I53" s="3"/>
      <c r="J53" s="3"/>
      <c r="K53" s="3"/>
      <c r="L53" s="1" t="s">
        <v>8</v>
      </c>
      <c r="M53" s="1" t="s">
        <v>9</v>
      </c>
      <c r="N53" s="3"/>
      <c r="O53" s="3"/>
      <c r="P53" s="3"/>
      <c r="Q53" s="3"/>
      <c r="R53" s="3"/>
      <c r="S53" s="1" t="s">
        <v>8</v>
      </c>
      <c r="T53" s="1" t="s">
        <v>9</v>
      </c>
      <c r="U53" s="3"/>
      <c r="V53" s="3"/>
      <c r="W53" s="3"/>
      <c r="X53" s="3"/>
    </row>
    <row r="54" spans="1:24" ht="14.25" customHeight="1" x14ac:dyDescent="0.2">
      <c r="A54" s="3"/>
      <c r="B54" s="3"/>
      <c r="C54" s="3"/>
      <c r="E54" s="1" t="s">
        <v>18</v>
      </c>
      <c r="F54" s="1"/>
      <c r="G54" s="1"/>
      <c r="H54" s="1"/>
      <c r="I54" s="1"/>
      <c r="J54" s="1"/>
      <c r="K54" s="1"/>
      <c r="L54" s="1" t="s">
        <v>11</v>
      </c>
      <c r="M54" s="1"/>
      <c r="N54" s="1"/>
      <c r="O54" s="1"/>
      <c r="P54" s="1"/>
      <c r="Q54" s="1"/>
      <c r="R54" s="1"/>
      <c r="S54" s="1" t="s">
        <v>19</v>
      </c>
      <c r="T54" s="1" t="s">
        <v>20</v>
      </c>
      <c r="U54" s="3"/>
      <c r="V54" s="3"/>
      <c r="W54" s="3"/>
      <c r="X54" s="3"/>
    </row>
    <row r="55" spans="1:24" ht="14.25" customHeight="1" x14ac:dyDescent="0.2">
      <c r="A55" s="3"/>
      <c r="B55" s="3"/>
      <c r="C55" s="3"/>
      <c r="E55" s="4" t="s">
        <v>14</v>
      </c>
      <c r="F55" s="5" t="s">
        <v>15</v>
      </c>
      <c r="G55" s="6"/>
      <c r="H55" s="6"/>
      <c r="I55" s="7"/>
      <c r="J55" s="4" t="s">
        <v>16</v>
      </c>
      <c r="K55" s="3"/>
      <c r="L55" s="4" t="s">
        <v>14</v>
      </c>
      <c r="M55" s="5" t="s">
        <v>15</v>
      </c>
      <c r="N55" s="6"/>
      <c r="O55" s="6"/>
      <c r="P55" s="7"/>
      <c r="Q55" s="4" t="s">
        <v>16</v>
      </c>
      <c r="R55" s="3"/>
      <c r="S55" s="4" t="s">
        <v>14</v>
      </c>
      <c r="T55" s="5" t="s">
        <v>15</v>
      </c>
      <c r="U55" s="6"/>
      <c r="V55" s="6"/>
      <c r="W55" s="7"/>
      <c r="X55" s="4" t="s">
        <v>16</v>
      </c>
    </row>
    <row r="56" spans="1:24" ht="14.25" customHeight="1" x14ac:dyDescent="0.2">
      <c r="A56" s="3"/>
      <c r="B56" s="3"/>
      <c r="C56" s="3"/>
      <c r="E56" s="8"/>
      <c r="F56" s="9">
        <v>1</v>
      </c>
      <c r="G56" s="9">
        <v>2</v>
      </c>
      <c r="H56" s="9">
        <v>3</v>
      </c>
      <c r="I56" s="9">
        <v>4</v>
      </c>
      <c r="J56" s="8"/>
      <c r="K56" s="3"/>
      <c r="L56" s="8"/>
      <c r="M56" s="9">
        <v>1</v>
      </c>
      <c r="N56" s="9">
        <v>2</v>
      </c>
      <c r="O56" s="9">
        <v>3</v>
      </c>
      <c r="P56" s="9">
        <v>4</v>
      </c>
      <c r="Q56" s="8"/>
      <c r="R56" s="3"/>
      <c r="S56" s="8"/>
      <c r="T56" s="9">
        <v>1</v>
      </c>
      <c r="U56" s="9">
        <v>2</v>
      </c>
      <c r="V56" s="9">
        <v>3</v>
      </c>
      <c r="W56" s="9">
        <v>4</v>
      </c>
      <c r="X56" s="8"/>
    </row>
    <row r="57" spans="1:24" ht="14.25" customHeight="1" x14ac:dyDescent="0.2">
      <c r="A57" s="3"/>
      <c r="B57" s="3"/>
      <c r="C57" s="3"/>
      <c r="E57" s="23">
        <v>7.5</v>
      </c>
      <c r="F57" s="3">
        <v>10</v>
      </c>
      <c r="G57" s="3"/>
      <c r="H57" s="3"/>
      <c r="I57" s="3"/>
      <c r="J57" s="10">
        <f t="shared" ref="J57:J79" si="14">SUM(F57:H57)</f>
        <v>10</v>
      </c>
      <c r="K57" s="3"/>
      <c r="L57" s="23">
        <v>7.5</v>
      </c>
      <c r="M57" s="3">
        <f t="shared" ref="M57:M75" si="15">+F57/$J57</f>
        <v>1</v>
      </c>
      <c r="N57" s="3">
        <f t="shared" ref="N57:N75" si="16">+G57/$J57</f>
        <v>0</v>
      </c>
      <c r="O57" s="3">
        <f t="shared" ref="O57:O75" si="17">+H57/$J57</f>
        <v>0</v>
      </c>
      <c r="P57" s="3">
        <f t="shared" ref="P57:P75" si="18">+I57/$J57</f>
        <v>0</v>
      </c>
      <c r="Q57" s="10">
        <f t="shared" ref="Q57:Q79" si="19">SUM(M57:O57)</f>
        <v>1</v>
      </c>
      <c r="R57" s="3"/>
      <c r="S57" s="23">
        <v>7.5</v>
      </c>
      <c r="T57" s="3">
        <f t="shared" ref="T57:T79" si="20">+M57*$C11</f>
        <v>58</v>
      </c>
      <c r="U57" s="3">
        <f t="shared" ref="U57:U79" si="21">+N57*$C11</f>
        <v>0</v>
      </c>
      <c r="V57" s="3">
        <f t="shared" ref="V57:V79" si="22">+O57*$C11</f>
        <v>0</v>
      </c>
      <c r="W57" s="3">
        <f t="shared" ref="W57:W79" si="23">+P57*$C11</f>
        <v>0</v>
      </c>
      <c r="X57" s="10">
        <f t="shared" ref="X57:X79" si="24">SUM(T57:V57)</f>
        <v>58</v>
      </c>
    </row>
    <row r="58" spans="1:24" ht="14.25" customHeight="1" x14ac:dyDescent="0.2">
      <c r="A58" s="3"/>
      <c r="B58" s="3"/>
      <c r="C58" s="3"/>
      <c r="E58" s="10">
        <v>8</v>
      </c>
      <c r="F58" s="3">
        <v>7</v>
      </c>
      <c r="G58" s="3"/>
      <c r="H58" s="3"/>
      <c r="I58" s="3"/>
      <c r="J58" s="10">
        <f t="shared" si="14"/>
        <v>7</v>
      </c>
      <c r="K58" s="3"/>
      <c r="L58" s="10">
        <v>8</v>
      </c>
      <c r="M58" s="3">
        <f t="shared" si="15"/>
        <v>1</v>
      </c>
      <c r="N58" s="3">
        <f t="shared" si="16"/>
        <v>0</v>
      </c>
      <c r="O58" s="3">
        <f t="shared" si="17"/>
        <v>0</v>
      </c>
      <c r="P58" s="3">
        <f t="shared" si="18"/>
        <v>0</v>
      </c>
      <c r="Q58" s="10">
        <f t="shared" si="19"/>
        <v>1</v>
      </c>
      <c r="R58" s="3">
        <f t="shared" ref="R58:R77" si="25">+S58+0.25</f>
        <v>8.25</v>
      </c>
      <c r="S58" s="10">
        <v>8</v>
      </c>
      <c r="T58" s="3">
        <f t="shared" si="20"/>
        <v>94</v>
      </c>
      <c r="U58" s="3">
        <f t="shared" si="21"/>
        <v>0</v>
      </c>
      <c r="V58" s="3">
        <f t="shared" si="22"/>
        <v>0</v>
      </c>
      <c r="W58" s="3">
        <f t="shared" si="23"/>
        <v>0</v>
      </c>
      <c r="X58" s="10">
        <f t="shared" si="24"/>
        <v>94</v>
      </c>
    </row>
    <row r="59" spans="1:24" ht="14.25" customHeight="1" x14ac:dyDescent="0.2">
      <c r="A59" s="3"/>
      <c r="B59" s="3"/>
      <c r="C59" s="3"/>
      <c r="E59" s="10">
        <v>8.5</v>
      </c>
      <c r="F59" s="3">
        <v>4</v>
      </c>
      <c r="G59" s="3"/>
      <c r="H59" s="3"/>
      <c r="I59" s="3"/>
      <c r="J59" s="10">
        <f t="shared" si="14"/>
        <v>4</v>
      </c>
      <c r="K59" s="3"/>
      <c r="L59" s="10">
        <v>8.5</v>
      </c>
      <c r="M59" s="3">
        <f t="shared" si="15"/>
        <v>1</v>
      </c>
      <c r="N59" s="3">
        <f t="shared" si="16"/>
        <v>0</v>
      </c>
      <c r="O59" s="3">
        <f t="shared" si="17"/>
        <v>0</v>
      </c>
      <c r="P59" s="3">
        <f t="shared" si="18"/>
        <v>0</v>
      </c>
      <c r="Q59" s="10">
        <f t="shared" si="19"/>
        <v>1</v>
      </c>
      <c r="R59" s="3">
        <f t="shared" si="25"/>
        <v>8.75</v>
      </c>
      <c r="S59" s="10">
        <v>8.5</v>
      </c>
      <c r="T59" s="3">
        <f t="shared" si="20"/>
        <v>202</v>
      </c>
      <c r="U59" s="3">
        <f t="shared" si="21"/>
        <v>0</v>
      </c>
      <c r="V59" s="3">
        <f t="shared" si="22"/>
        <v>0</v>
      </c>
      <c r="W59" s="3">
        <f t="shared" si="23"/>
        <v>0</v>
      </c>
      <c r="X59" s="10">
        <f t="shared" si="24"/>
        <v>202</v>
      </c>
    </row>
    <row r="60" spans="1:24" ht="14.25" customHeight="1" x14ac:dyDescent="0.2">
      <c r="A60" s="3"/>
      <c r="B60" s="3"/>
      <c r="C60" s="3"/>
      <c r="E60" s="10">
        <v>9</v>
      </c>
      <c r="F60" s="3">
        <v>10</v>
      </c>
      <c r="G60" s="3"/>
      <c r="H60" s="3"/>
      <c r="I60" s="3"/>
      <c r="J60" s="10">
        <f t="shared" si="14"/>
        <v>10</v>
      </c>
      <c r="K60" s="3"/>
      <c r="L60" s="10">
        <v>9</v>
      </c>
      <c r="M60" s="3">
        <f t="shared" si="15"/>
        <v>1</v>
      </c>
      <c r="N60" s="3">
        <f t="shared" si="16"/>
        <v>0</v>
      </c>
      <c r="O60" s="3">
        <f t="shared" si="17"/>
        <v>0</v>
      </c>
      <c r="P60" s="3">
        <f t="shared" si="18"/>
        <v>0</v>
      </c>
      <c r="Q60" s="10">
        <f t="shared" si="19"/>
        <v>1</v>
      </c>
      <c r="R60" s="3">
        <f t="shared" si="25"/>
        <v>9.25</v>
      </c>
      <c r="S60" s="10">
        <v>9</v>
      </c>
      <c r="T60" s="3">
        <f t="shared" si="20"/>
        <v>778</v>
      </c>
      <c r="U60" s="3">
        <f t="shared" si="21"/>
        <v>0</v>
      </c>
      <c r="V60" s="3">
        <f t="shared" si="22"/>
        <v>0</v>
      </c>
      <c r="W60" s="3">
        <f t="shared" si="23"/>
        <v>0</v>
      </c>
      <c r="X60" s="10">
        <f t="shared" si="24"/>
        <v>778</v>
      </c>
    </row>
    <row r="61" spans="1:24" ht="14.25" customHeight="1" x14ac:dyDescent="0.2">
      <c r="A61" s="3"/>
      <c r="B61" s="3"/>
      <c r="C61" s="3"/>
      <c r="E61" s="10">
        <v>9.5</v>
      </c>
      <c r="F61" s="3">
        <v>9</v>
      </c>
      <c r="G61" s="3"/>
      <c r="H61" s="3"/>
      <c r="I61" s="3"/>
      <c r="J61" s="10">
        <f t="shared" si="14"/>
        <v>9</v>
      </c>
      <c r="K61" s="3"/>
      <c r="L61" s="10">
        <v>9.5</v>
      </c>
      <c r="M61" s="3">
        <f t="shared" si="15"/>
        <v>1</v>
      </c>
      <c r="N61" s="3">
        <f t="shared" si="16"/>
        <v>0</v>
      </c>
      <c r="O61" s="3">
        <f t="shared" si="17"/>
        <v>0</v>
      </c>
      <c r="P61" s="3">
        <f t="shared" si="18"/>
        <v>0</v>
      </c>
      <c r="Q61" s="10">
        <f t="shared" si="19"/>
        <v>1</v>
      </c>
      <c r="R61" s="3">
        <f t="shared" si="25"/>
        <v>9.75</v>
      </c>
      <c r="S61" s="10">
        <v>9.5</v>
      </c>
      <c r="T61" s="3">
        <f t="shared" si="20"/>
        <v>1441</v>
      </c>
      <c r="U61" s="3">
        <f t="shared" si="21"/>
        <v>0</v>
      </c>
      <c r="V61" s="3">
        <f t="shared" si="22"/>
        <v>0</v>
      </c>
      <c r="W61" s="3">
        <f t="shared" si="23"/>
        <v>0</v>
      </c>
      <c r="X61" s="10">
        <f t="shared" si="24"/>
        <v>1441</v>
      </c>
    </row>
    <row r="62" spans="1:24" ht="14.25" customHeight="1" x14ac:dyDescent="0.2">
      <c r="A62" s="3"/>
      <c r="B62" s="3"/>
      <c r="C62" s="3"/>
      <c r="E62" s="10">
        <v>10</v>
      </c>
      <c r="F62" s="3">
        <v>10</v>
      </c>
      <c r="G62" s="3"/>
      <c r="H62" s="3"/>
      <c r="I62" s="3"/>
      <c r="J62" s="10">
        <f t="shared" si="14"/>
        <v>10</v>
      </c>
      <c r="K62" s="3"/>
      <c r="L62" s="10">
        <v>10</v>
      </c>
      <c r="M62" s="3">
        <f t="shared" si="15"/>
        <v>1</v>
      </c>
      <c r="N62" s="3">
        <f t="shared" si="16"/>
        <v>0</v>
      </c>
      <c r="O62" s="3">
        <f t="shared" si="17"/>
        <v>0</v>
      </c>
      <c r="P62" s="3">
        <f t="shared" si="18"/>
        <v>0</v>
      </c>
      <c r="Q62" s="10">
        <f t="shared" si="19"/>
        <v>1</v>
      </c>
      <c r="R62" s="3">
        <f t="shared" si="25"/>
        <v>10.25</v>
      </c>
      <c r="S62" s="10">
        <v>10</v>
      </c>
      <c r="T62" s="3">
        <f t="shared" si="20"/>
        <v>3335</v>
      </c>
      <c r="U62" s="3">
        <f t="shared" si="21"/>
        <v>0</v>
      </c>
      <c r="V62" s="3">
        <f t="shared" si="22"/>
        <v>0</v>
      </c>
      <c r="W62" s="3">
        <f t="shared" si="23"/>
        <v>0</v>
      </c>
      <c r="X62" s="10">
        <f t="shared" si="24"/>
        <v>3335</v>
      </c>
    </row>
    <row r="63" spans="1:24" ht="14.25" customHeight="1" x14ac:dyDescent="0.2">
      <c r="A63" s="3"/>
      <c r="B63" s="3"/>
      <c r="C63" s="3"/>
      <c r="E63" s="10">
        <v>10.5</v>
      </c>
      <c r="F63" s="3">
        <v>10</v>
      </c>
      <c r="G63" s="3"/>
      <c r="H63" s="3"/>
      <c r="I63" s="3"/>
      <c r="J63" s="10">
        <f t="shared" si="14"/>
        <v>10</v>
      </c>
      <c r="K63" s="3"/>
      <c r="L63" s="10">
        <v>10.5</v>
      </c>
      <c r="M63" s="3">
        <f t="shared" si="15"/>
        <v>1</v>
      </c>
      <c r="N63" s="3">
        <f t="shared" si="16"/>
        <v>0</v>
      </c>
      <c r="O63" s="3">
        <f t="shared" si="17"/>
        <v>0</v>
      </c>
      <c r="P63" s="3">
        <f t="shared" si="18"/>
        <v>0</v>
      </c>
      <c r="Q63" s="10">
        <f t="shared" si="19"/>
        <v>1</v>
      </c>
      <c r="R63" s="3">
        <f t="shared" si="25"/>
        <v>10.75</v>
      </c>
      <c r="S63" s="10">
        <v>10.5</v>
      </c>
      <c r="T63" s="3">
        <f t="shared" si="20"/>
        <v>5068</v>
      </c>
      <c r="U63" s="3">
        <f t="shared" si="21"/>
        <v>0</v>
      </c>
      <c r="V63" s="3">
        <f t="shared" si="22"/>
        <v>0</v>
      </c>
      <c r="W63" s="3">
        <f t="shared" si="23"/>
        <v>0</v>
      </c>
      <c r="X63" s="10">
        <f t="shared" si="24"/>
        <v>5068</v>
      </c>
    </row>
    <row r="64" spans="1:24" ht="14.25" customHeight="1" x14ac:dyDescent="0.2">
      <c r="A64" s="3"/>
      <c r="B64" s="3"/>
      <c r="C64" s="3"/>
      <c r="E64" s="10">
        <v>11</v>
      </c>
      <c r="F64" s="3">
        <v>10</v>
      </c>
      <c r="G64" s="3"/>
      <c r="H64" s="3"/>
      <c r="I64" s="3"/>
      <c r="J64" s="10">
        <f t="shared" si="14"/>
        <v>10</v>
      </c>
      <c r="K64" s="3"/>
      <c r="L64" s="10">
        <v>11</v>
      </c>
      <c r="M64" s="3">
        <f t="shared" si="15"/>
        <v>1</v>
      </c>
      <c r="N64" s="3">
        <f t="shared" si="16"/>
        <v>0</v>
      </c>
      <c r="O64" s="3">
        <f t="shared" si="17"/>
        <v>0</v>
      </c>
      <c r="P64" s="3">
        <f t="shared" si="18"/>
        <v>0</v>
      </c>
      <c r="Q64" s="10">
        <f t="shared" si="19"/>
        <v>1</v>
      </c>
      <c r="R64" s="3">
        <f t="shared" si="25"/>
        <v>11.25</v>
      </c>
      <c r="S64" s="10">
        <v>11</v>
      </c>
      <c r="T64" s="3">
        <f t="shared" si="20"/>
        <v>8828</v>
      </c>
      <c r="U64" s="3">
        <f t="shared" si="21"/>
        <v>0</v>
      </c>
      <c r="V64" s="3">
        <f t="shared" si="22"/>
        <v>0</v>
      </c>
      <c r="W64" s="3">
        <f t="shared" si="23"/>
        <v>0</v>
      </c>
      <c r="X64" s="10">
        <f t="shared" si="24"/>
        <v>8828</v>
      </c>
    </row>
    <row r="65" spans="1:24" ht="14.25" customHeight="1" x14ac:dyDescent="0.2">
      <c r="A65" s="3"/>
      <c r="B65" s="3"/>
      <c r="C65" s="3"/>
      <c r="E65" s="10">
        <v>11.5</v>
      </c>
      <c r="F65" s="3">
        <v>5</v>
      </c>
      <c r="G65" s="3">
        <v>4</v>
      </c>
      <c r="H65" s="3"/>
      <c r="I65" s="3"/>
      <c r="J65" s="10">
        <f t="shared" si="14"/>
        <v>9</v>
      </c>
      <c r="K65" s="3"/>
      <c r="L65" s="10">
        <v>11.5</v>
      </c>
      <c r="M65" s="3">
        <f t="shared" si="15"/>
        <v>0.55555555555555558</v>
      </c>
      <c r="N65" s="3">
        <f t="shared" si="16"/>
        <v>0.44444444444444442</v>
      </c>
      <c r="O65" s="3">
        <f t="shared" si="17"/>
        <v>0</v>
      </c>
      <c r="P65" s="3">
        <f t="shared" si="18"/>
        <v>0</v>
      </c>
      <c r="Q65" s="10">
        <f t="shared" si="19"/>
        <v>1</v>
      </c>
      <c r="R65" s="3">
        <f t="shared" si="25"/>
        <v>11.75</v>
      </c>
      <c r="S65" s="10">
        <v>11.5</v>
      </c>
      <c r="T65" s="3">
        <f t="shared" si="20"/>
        <v>3318.3333333333335</v>
      </c>
      <c r="U65" s="3">
        <f t="shared" si="21"/>
        <v>2654.6666666666665</v>
      </c>
      <c r="V65" s="3">
        <f t="shared" si="22"/>
        <v>0</v>
      </c>
      <c r="W65" s="3">
        <f t="shared" si="23"/>
        <v>0</v>
      </c>
      <c r="X65" s="10">
        <f t="shared" si="24"/>
        <v>5973</v>
      </c>
    </row>
    <row r="66" spans="1:24" ht="14.25" customHeight="1" x14ac:dyDescent="0.2">
      <c r="A66" s="3"/>
      <c r="B66" s="3"/>
      <c r="C66" s="3"/>
      <c r="E66" s="10">
        <v>12</v>
      </c>
      <c r="F66" s="3">
        <v>6</v>
      </c>
      <c r="G66" s="3">
        <v>4</v>
      </c>
      <c r="H66" s="3"/>
      <c r="I66" s="3"/>
      <c r="J66" s="10">
        <f t="shared" si="14"/>
        <v>10</v>
      </c>
      <c r="K66" s="3"/>
      <c r="L66" s="10">
        <v>12</v>
      </c>
      <c r="M66" s="3">
        <f t="shared" si="15"/>
        <v>0.6</v>
      </c>
      <c r="N66" s="3">
        <f t="shared" si="16"/>
        <v>0.4</v>
      </c>
      <c r="O66" s="3">
        <f t="shared" si="17"/>
        <v>0</v>
      </c>
      <c r="P66" s="3">
        <f t="shared" si="18"/>
        <v>0</v>
      </c>
      <c r="Q66" s="10">
        <f t="shared" si="19"/>
        <v>1</v>
      </c>
      <c r="R66" s="3">
        <f t="shared" si="25"/>
        <v>12.25</v>
      </c>
      <c r="S66" s="10">
        <v>12</v>
      </c>
      <c r="T66" s="3">
        <f t="shared" si="20"/>
        <v>3445.7999999999997</v>
      </c>
      <c r="U66" s="3">
        <f t="shared" si="21"/>
        <v>2297.2000000000003</v>
      </c>
      <c r="V66" s="3">
        <f t="shared" si="22"/>
        <v>0</v>
      </c>
      <c r="W66" s="3">
        <f t="shared" si="23"/>
        <v>0</v>
      </c>
      <c r="X66" s="10">
        <f t="shared" si="24"/>
        <v>5743</v>
      </c>
    </row>
    <row r="67" spans="1:24" ht="14.25" customHeight="1" x14ac:dyDescent="0.2">
      <c r="A67" s="3"/>
      <c r="B67" s="3"/>
      <c r="C67" s="3"/>
      <c r="E67" s="10">
        <v>12.5</v>
      </c>
      <c r="F67" s="11">
        <v>9</v>
      </c>
      <c r="G67" s="11">
        <v>1</v>
      </c>
      <c r="H67" s="3"/>
      <c r="I67" s="3"/>
      <c r="J67" s="10">
        <f t="shared" si="14"/>
        <v>10</v>
      </c>
      <c r="K67" s="11" t="s">
        <v>29</v>
      </c>
      <c r="L67" s="10">
        <v>12.5</v>
      </c>
      <c r="M67" s="3">
        <f t="shared" si="15"/>
        <v>0.9</v>
      </c>
      <c r="N67" s="3">
        <f t="shared" si="16"/>
        <v>0.1</v>
      </c>
      <c r="O67" s="3">
        <f t="shared" si="17"/>
        <v>0</v>
      </c>
      <c r="P67" s="3">
        <f t="shared" si="18"/>
        <v>0</v>
      </c>
      <c r="Q67" s="10">
        <f t="shared" si="19"/>
        <v>1</v>
      </c>
      <c r="R67" s="3">
        <f t="shared" si="25"/>
        <v>12.75</v>
      </c>
      <c r="S67" s="10">
        <v>12.5</v>
      </c>
      <c r="T67" s="3">
        <f t="shared" si="20"/>
        <v>4806.9000000000005</v>
      </c>
      <c r="U67" s="3">
        <f t="shared" si="21"/>
        <v>534.1</v>
      </c>
      <c r="V67" s="3">
        <f t="shared" si="22"/>
        <v>0</v>
      </c>
      <c r="W67" s="3">
        <f t="shared" si="23"/>
        <v>0</v>
      </c>
      <c r="X67" s="10">
        <f t="shared" si="24"/>
        <v>5341.0000000000009</v>
      </c>
    </row>
    <row r="68" spans="1:24" ht="14.25" customHeight="1" x14ac:dyDescent="0.2">
      <c r="A68" s="3"/>
      <c r="B68" s="3"/>
      <c r="C68" s="3"/>
      <c r="E68" s="10">
        <v>13</v>
      </c>
      <c r="F68" s="11">
        <v>8</v>
      </c>
      <c r="G68" s="11">
        <v>2</v>
      </c>
      <c r="H68" s="3"/>
      <c r="I68" s="3"/>
      <c r="J68" s="10">
        <f t="shared" si="14"/>
        <v>10</v>
      </c>
      <c r="K68" s="3"/>
      <c r="L68" s="10">
        <v>13</v>
      </c>
      <c r="M68" s="3">
        <f t="shared" si="15"/>
        <v>0.8</v>
      </c>
      <c r="N68" s="3">
        <f t="shared" si="16"/>
        <v>0.2</v>
      </c>
      <c r="O68" s="3">
        <f t="shared" si="17"/>
        <v>0</v>
      </c>
      <c r="P68" s="3">
        <f t="shared" si="18"/>
        <v>0</v>
      </c>
      <c r="Q68" s="10">
        <f t="shared" si="19"/>
        <v>1</v>
      </c>
      <c r="R68" s="3">
        <f t="shared" si="25"/>
        <v>13.25</v>
      </c>
      <c r="S68" s="10">
        <v>13</v>
      </c>
      <c r="T68" s="3">
        <f t="shared" si="20"/>
        <v>3823.2000000000003</v>
      </c>
      <c r="U68" s="3">
        <f t="shared" si="21"/>
        <v>955.80000000000007</v>
      </c>
      <c r="V68" s="3">
        <f t="shared" si="22"/>
        <v>0</v>
      </c>
      <c r="W68" s="3">
        <f t="shared" si="23"/>
        <v>0</v>
      </c>
      <c r="X68" s="10">
        <f t="shared" si="24"/>
        <v>4779</v>
      </c>
    </row>
    <row r="69" spans="1:24" ht="14.25" customHeight="1" x14ac:dyDescent="0.2">
      <c r="A69" s="3"/>
      <c r="B69" s="3"/>
      <c r="C69" s="3"/>
      <c r="E69" s="10">
        <v>13.5</v>
      </c>
      <c r="F69" s="11">
        <v>7</v>
      </c>
      <c r="G69" s="11">
        <v>3</v>
      </c>
      <c r="H69" s="3"/>
      <c r="I69" s="3"/>
      <c r="J69" s="10">
        <f t="shared" si="14"/>
        <v>10</v>
      </c>
      <c r="K69" s="3"/>
      <c r="L69" s="10">
        <v>13.5</v>
      </c>
      <c r="M69" s="3">
        <f t="shared" si="15"/>
        <v>0.7</v>
      </c>
      <c r="N69" s="3">
        <f t="shared" si="16"/>
        <v>0.3</v>
      </c>
      <c r="O69" s="3">
        <f t="shared" si="17"/>
        <v>0</v>
      </c>
      <c r="P69" s="3">
        <f t="shared" si="18"/>
        <v>0</v>
      </c>
      <c r="Q69" s="10">
        <f t="shared" si="19"/>
        <v>1</v>
      </c>
      <c r="R69" s="3">
        <f t="shared" si="25"/>
        <v>13.75</v>
      </c>
      <c r="S69" s="10">
        <v>13.5</v>
      </c>
      <c r="T69" s="3">
        <f t="shared" si="20"/>
        <v>2143.4</v>
      </c>
      <c r="U69" s="3">
        <f t="shared" si="21"/>
        <v>918.6</v>
      </c>
      <c r="V69" s="3">
        <f t="shared" si="22"/>
        <v>0</v>
      </c>
      <c r="W69" s="3">
        <f t="shared" si="23"/>
        <v>0</v>
      </c>
      <c r="X69" s="10">
        <f t="shared" si="24"/>
        <v>3062</v>
      </c>
    </row>
    <row r="70" spans="1:24" ht="14.25" customHeight="1" x14ac:dyDescent="0.2">
      <c r="A70" s="3"/>
      <c r="B70" s="3"/>
      <c r="C70" s="3"/>
      <c r="E70" s="10">
        <v>14</v>
      </c>
      <c r="F70" s="3">
        <v>6</v>
      </c>
      <c r="G70" s="3">
        <v>1</v>
      </c>
      <c r="H70" s="3"/>
      <c r="I70" s="3"/>
      <c r="J70" s="10">
        <f t="shared" si="14"/>
        <v>7</v>
      </c>
      <c r="K70" s="3"/>
      <c r="L70" s="10">
        <v>14</v>
      </c>
      <c r="M70" s="3">
        <f t="shared" si="15"/>
        <v>0.8571428571428571</v>
      </c>
      <c r="N70" s="3">
        <f t="shared" si="16"/>
        <v>0.14285714285714285</v>
      </c>
      <c r="O70" s="3">
        <f t="shared" si="17"/>
        <v>0</v>
      </c>
      <c r="P70" s="3">
        <f t="shared" si="18"/>
        <v>0</v>
      </c>
      <c r="Q70" s="10">
        <f t="shared" si="19"/>
        <v>1</v>
      </c>
      <c r="R70" s="3">
        <f t="shared" si="25"/>
        <v>14.25</v>
      </c>
      <c r="S70" s="10">
        <v>14</v>
      </c>
      <c r="T70" s="3">
        <f t="shared" si="20"/>
        <v>1511.1428571428571</v>
      </c>
      <c r="U70" s="3">
        <f t="shared" si="21"/>
        <v>251.85714285714283</v>
      </c>
      <c r="V70" s="3">
        <f t="shared" si="22"/>
        <v>0</v>
      </c>
      <c r="W70" s="3">
        <f t="shared" si="23"/>
        <v>0</v>
      </c>
      <c r="X70" s="10">
        <f t="shared" si="24"/>
        <v>1763</v>
      </c>
    </row>
    <row r="71" spans="1:24" ht="14.25" customHeight="1" x14ac:dyDescent="0.2">
      <c r="A71" s="3"/>
      <c r="B71" s="3"/>
      <c r="C71" s="3"/>
      <c r="E71" s="10">
        <v>14.5</v>
      </c>
      <c r="F71" s="3">
        <v>1</v>
      </c>
      <c r="G71" s="3">
        <v>4</v>
      </c>
      <c r="H71" s="3"/>
      <c r="I71" s="3"/>
      <c r="J71" s="10">
        <f t="shared" si="14"/>
        <v>5</v>
      </c>
      <c r="K71" s="3"/>
      <c r="L71" s="10">
        <v>14.5</v>
      </c>
      <c r="M71" s="3">
        <f t="shared" si="15"/>
        <v>0.2</v>
      </c>
      <c r="N71" s="3">
        <f t="shared" si="16"/>
        <v>0.8</v>
      </c>
      <c r="O71" s="3">
        <f t="shared" si="17"/>
        <v>0</v>
      </c>
      <c r="P71" s="3">
        <f t="shared" si="18"/>
        <v>0</v>
      </c>
      <c r="Q71" s="10">
        <f t="shared" si="19"/>
        <v>1</v>
      </c>
      <c r="R71" s="3">
        <f t="shared" si="25"/>
        <v>14.75</v>
      </c>
      <c r="S71" s="10">
        <v>14.5</v>
      </c>
      <c r="T71" s="3">
        <f t="shared" si="20"/>
        <v>160.60000000000002</v>
      </c>
      <c r="U71" s="3">
        <f t="shared" si="21"/>
        <v>642.40000000000009</v>
      </c>
      <c r="V71" s="3">
        <f t="shared" si="22"/>
        <v>0</v>
      </c>
      <c r="W71" s="3">
        <f t="shared" si="23"/>
        <v>0</v>
      </c>
      <c r="X71" s="10">
        <f t="shared" si="24"/>
        <v>803.00000000000011</v>
      </c>
    </row>
    <row r="72" spans="1:24" ht="14.25" customHeight="1" x14ac:dyDescent="0.2">
      <c r="A72" s="3"/>
      <c r="B72" s="3"/>
      <c r="C72" s="3"/>
      <c r="E72" s="10">
        <v>15</v>
      </c>
      <c r="F72" s="3">
        <v>4</v>
      </c>
      <c r="G72" s="3"/>
      <c r="H72" s="3"/>
      <c r="I72" s="3"/>
      <c r="J72" s="10">
        <f t="shared" si="14"/>
        <v>4</v>
      </c>
      <c r="K72" s="3"/>
      <c r="L72" s="10">
        <v>15</v>
      </c>
      <c r="M72" s="3">
        <f t="shared" si="15"/>
        <v>1</v>
      </c>
      <c r="N72" s="3">
        <f t="shared" si="16"/>
        <v>0</v>
      </c>
      <c r="O72" s="3">
        <f t="shared" si="17"/>
        <v>0</v>
      </c>
      <c r="P72" s="3">
        <f t="shared" si="18"/>
        <v>0</v>
      </c>
      <c r="Q72" s="10">
        <f t="shared" si="19"/>
        <v>1</v>
      </c>
      <c r="R72" s="3">
        <f t="shared" si="25"/>
        <v>15.25</v>
      </c>
      <c r="S72" s="10">
        <v>15</v>
      </c>
      <c r="T72" s="3">
        <f t="shared" si="20"/>
        <v>563</v>
      </c>
      <c r="U72" s="3">
        <f t="shared" si="21"/>
        <v>0</v>
      </c>
      <c r="V72" s="3">
        <f t="shared" si="22"/>
        <v>0</v>
      </c>
      <c r="W72" s="3">
        <f t="shared" si="23"/>
        <v>0</v>
      </c>
      <c r="X72" s="10">
        <f t="shared" si="24"/>
        <v>563</v>
      </c>
    </row>
    <row r="73" spans="1:24" ht="14.25" customHeight="1" x14ac:dyDescent="0.2">
      <c r="A73" s="3"/>
      <c r="B73" s="3"/>
      <c r="C73" s="3"/>
      <c r="E73" s="10">
        <v>15.5</v>
      </c>
      <c r="F73" s="11">
        <v>9</v>
      </c>
      <c r="G73" s="11">
        <v>4</v>
      </c>
      <c r="H73" s="11">
        <v>2</v>
      </c>
      <c r="I73" s="3"/>
      <c r="J73" s="10">
        <f t="shared" si="14"/>
        <v>15</v>
      </c>
      <c r="K73" s="11" t="s">
        <v>29</v>
      </c>
      <c r="L73" s="10">
        <v>15.5</v>
      </c>
      <c r="M73" s="3">
        <f t="shared" si="15"/>
        <v>0.6</v>
      </c>
      <c r="N73" s="3">
        <f t="shared" si="16"/>
        <v>0.26666666666666666</v>
      </c>
      <c r="O73" s="3">
        <f t="shared" si="17"/>
        <v>0.13333333333333333</v>
      </c>
      <c r="P73" s="3">
        <f t="shared" si="18"/>
        <v>0</v>
      </c>
      <c r="Q73" s="10">
        <f t="shared" si="19"/>
        <v>1</v>
      </c>
      <c r="R73" s="3">
        <f t="shared" si="25"/>
        <v>15.75</v>
      </c>
      <c r="S73" s="10">
        <v>15.5</v>
      </c>
      <c r="T73" s="3">
        <f t="shared" si="20"/>
        <v>45.6</v>
      </c>
      <c r="U73" s="3">
        <f t="shared" si="21"/>
        <v>20.266666666666666</v>
      </c>
      <c r="V73" s="3">
        <f t="shared" si="22"/>
        <v>10.133333333333333</v>
      </c>
      <c r="W73" s="3">
        <f t="shared" si="23"/>
        <v>0</v>
      </c>
      <c r="X73" s="10">
        <f t="shared" si="24"/>
        <v>76</v>
      </c>
    </row>
    <row r="74" spans="1:24" ht="14.25" customHeight="1" x14ac:dyDescent="0.2">
      <c r="A74" s="3"/>
      <c r="B74" s="3"/>
      <c r="C74" s="3"/>
      <c r="E74" s="10">
        <v>16</v>
      </c>
      <c r="F74" s="11">
        <v>3</v>
      </c>
      <c r="G74" s="11">
        <v>6</v>
      </c>
      <c r="H74" s="11">
        <v>1</v>
      </c>
      <c r="I74" s="3"/>
      <c r="J74" s="10">
        <f t="shared" si="14"/>
        <v>10</v>
      </c>
      <c r="K74" s="3"/>
      <c r="L74" s="10">
        <v>16</v>
      </c>
      <c r="M74" s="3">
        <f t="shared" si="15"/>
        <v>0.3</v>
      </c>
      <c r="N74" s="3">
        <f t="shared" si="16"/>
        <v>0.6</v>
      </c>
      <c r="O74" s="3">
        <f t="shared" si="17"/>
        <v>0.1</v>
      </c>
      <c r="P74" s="3">
        <f t="shared" si="18"/>
        <v>0</v>
      </c>
      <c r="Q74" s="10">
        <f t="shared" si="19"/>
        <v>0.99999999999999989</v>
      </c>
      <c r="R74" s="3">
        <f t="shared" si="25"/>
        <v>16.25</v>
      </c>
      <c r="S74" s="10">
        <v>16</v>
      </c>
      <c r="T74" s="3">
        <f t="shared" si="20"/>
        <v>20.399999999999999</v>
      </c>
      <c r="U74" s="3">
        <f t="shared" si="21"/>
        <v>40.799999999999997</v>
      </c>
      <c r="V74" s="3">
        <f t="shared" si="22"/>
        <v>6.8000000000000007</v>
      </c>
      <c r="W74" s="3">
        <f t="shared" si="23"/>
        <v>0</v>
      </c>
      <c r="X74" s="10">
        <f t="shared" si="24"/>
        <v>68</v>
      </c>
    </row>
    <row r="75" spans="1:24" ht="14.25" customHeight="1" x14ac:dyDescent="0.2">
      <c r="A75" s="3"/>
      <c r="B75" s="3"/>
      <c r="C75" s="3"/>
      <c r="E75" s="10">
        <v>16.5</v>
      </c>
      <c r="F75" s="11"/>
      <c r="G75" s="11">
        <v>3</v>
      </c>
      <c r="H75" s="11"/>
      <c r="I75" s="3"/>
      <c r="J75" s="10">
        <f t="shared" si="14"/>
        <v>3</v>
      </c>
      <c r="K75" s="3"/>
      <c r="L75" s="10">
        <v>16.5</v>
      </c>
      <c r="M75" s="3">
        <f t="shared" si="15"/>
        <v>0</v>
      </c>
      <c r="N75" s="3">
        <f t="shared" si="16"/>
        <v>1</v>
      </c>
      <c r="O75" s="3">
        <f t="shared" si="17"/>
        <v>0</v>
      </c>
      <c r="P75" s="3">
        <f t="shared" si="18"/>
        <v>0</v>
      </c>
      <c r="Q75" s="10">
        <f t="shared" si="19"/>
        <v>1</v>
      </c>
      <c r="R75" s="3">
        <f t="shared" si="25"/>
        <v>16.75</v>
      </c>
      <c r="S75" s="10">
        <v>16.5</v>
      </c>
      <c r="T75" s="3">
        <f t="shared" si="20"/>
        <v>0</v>
      </c>
      <c r="U75" s="3">
        <f t="shared" si="21"/>
        <v>23</v>
      </c>
      <c r="V75" s="3">
        <f t="shared" si="22"/>
        <v>0</v>
      </c>
      <c r="W75" s="3">
        <f t="shared" si="23"/>
        <v>0</v>
      </c>
      <c r="X75" s="10">
        <f t="shared" si="24"/>
        <v>23</v>
      </c>
    </row>
    <row r="76" spans="1:24" ht="14.25" customHeight="1" x14ac:dyDescent="0.2">
      <c r="A76" s="3"/>
      <c r="B76" s="3"/>
      <c r="C76" s="3"/>
      <c r="E76" s="10">
        <v>17</v>
      </c>
      <c r="F76" s="3"/>
      <c r="G76" s="3"/>
      <c r="H76" s="3"/>
      <c r="I76" s="3"/>
      <c r="J76" s="10">
        <f t="shared" si="14"/>
        <v>0</v>
      </c>
      <c r="K76" s="3"/>
      <c r="L76" s="10">
        <v>17</v>
      </c>
      <c r="M76" s="3"/>
      <c r="N76" s="3"/>
      <c r="O76" s="3"/>
      <c r="P76" s="3"/>
      <c r="Q76" s="10">
        <f t="shared" si="19"/>
        <v>0</v>
      </c>
      <c r="R76" s="3">
        <f t="shared" si="25"/>
        <v>17.25</v>
      </c>
      <c r="S76" s="10">
        <v>17</v>
      </c>
      <c r="T76" s="3">
        <f t="shared" si="20"/>
        <v>0</v>
      </c>
      <c r="U76" s="3">
        <f t="shared" si="21"/>
        <v>0</v>
      </c>
      <c r="V76" s="3">
        <f t="shared" si="22"/>
        <v>0</v>
      </c>
      <c r="W76" s="3">
        <f t="shared" si="23"/>
        <v>0</v>
      </c>
      <c r="X76" s="10">
        <f t="shared" si="24"/>
        <v>0</v>
      </c>
    </row>
    <row r="77" spans="1:24" ht="14.25" customHeight="1" x14ac:dyDescent="0.2">
      <c r="A77" s="3"/>
      <c r="B77" s="3"/>
      <c r="C77" s="3"/>
      <c r="E77" s="10">
        <v>17.5</v>
      </c>
      <c r="F77" s="3"/>
      <c r="G77" s="3"/>
      <c r="H77" s="3"/>
      <c r="I77" s="3"/>
      <c r="J77" s="10">
        <f t="shared" si="14"/>
        <v>0</v>
      </c>
      <c r="K77" s="3"/>
      <c r="L77" s="10">
        <v>17.5</v>
      </c>
      <c r="M77" s="3"/>
      <c r="N77" s="3"/>
      <c r="O77" s="3"/>
      <c r="P77" s="3"/>
      <c r="Q77" s="10">
        <f t="shared" si="19"/>
        <v>0</v>
      </c>
      <c r="R77" s="3">
        <f t="shared" si="25"/>
        <v>17.75</v>
      </c>
      <c r="S77" s="10">
        <v>17.5</v>
      </c>
      <c r="T77" s="3">
        <f t="shared" si="20"/>
        <v>0</v>
      </c>
      <c r="U77" s="3">
        <f t="shared" si="21"/>
        <v>0</v>
      </c>
      <c r="V77" s="3">
        <f t="shared" si="22"/>
        <v>0</v>
      </c>
      <c r="W77" s="3">
        <f t="shared" si="23"/>
        <v>0</v>
      </c>
      <c r="X77" s="10">
        <f t="shared" si="24"/>
        <v>0</v>
      </c>
    </row>
    <row r="78" spans="1:24" ht="14.25" customHeight="1" x14ac:dyDescent="0.2">
      <c r="A78" s="3"/>
      <c r="B78" s="3"/>
      <c r="C78" s="3"/>
      <c r="E78" s="10">
        <v>18</v>
      </c>
      <c r="F78" s="3"/>
      <c r="G78" s="3"/>
      <c r="H78" s="3"/>
      <c r="I78" s="3"/>
      <c r="J78" s="10">
        <f t="shared" si="14"/>
        <v>0</v>
      </c>
      <c r="K78" s="3"/>
      <c r="L78" s="10">
        <v>18</v>
      </c>
      <c r="M78" s="3"/>
      <c r="N78" s="3"/>
      <c r="O78" s="3"/>
      <c r="P78" s="3"/>
      <c r="Q78" s="10">
        <f t="shared" si="19"/>
        <v>0</v>
      </c>
      <c r="R78" s="3"/>
      <c r="S78" s="10">
        <v>18</v>
      </c>
      <c r="T78" s="3">
        <f t="shared" si="20"/>
        <v>0</v>
      </c>
      <c r="U78" s="3">
        <f t="shared" si="21"/>
        <v>0</v>
      </c>
      <c r="V78" s="3">
        <f t="shared" si="22"/>
        <v>0</v>
      </c>
      <c r="W78" s="3">
        <f t="shared" si="23"/>
        <v>0</v>
      </c>
      <c r="X78" s="10">
        <f t="shared" si="24"/>
        <v>0</v>
      </c>
    </row>
    <row r="79" spans="1:24" ht="14.25" customHeight="1" x14ac:dyDescent="0.2">
      <c r="A79" s="3"/>
      <c r="B79" s="3"/>
      <c r="C79" s="3"/>
      <c r="E79" s="10">
        <v>18.5</v>
      </c>
      <c r="F79" s="3"/>
      <c r="G79" s="3"/>
      <c r="H79" s="3"/>
      <c r="I79" s="3"/>
      <c r="J79" s="10">
        <f t="shared" si="14"/>
        <v>0</v>
      </c>
      <c r="K79" s="3"/>
      <c r="L79" s="10">
        <v>18.5</v>
      </c>
      <c r="M79" s="3"/>
      <c r="N79" s="3"/>
      <c r="O79" s="3"/>
      <c r="P79" s="3"/>
      <c r="Q79" s="10">
        <f t="shared" si="19"/>
        <v>0</v>
      </c>
      <c r="R79" s="3"/>
      <c r="S79" s="10">
        <v>18.5</v>
      </c>
      <c r="T79" s="3">
        <f t="shared" si="20"/>
        <v>0</v>
      </c>
      <c r="U79" s="3">
        <f t="shared" si="21"/>
        <v>0</v>
      </c>
      <c r="V79" s="3">
        <f t="shared" si="22"/>
        <v>0</v>
      </c>
      <c r="W79" s="3">
        <f t="shared" si="23"/>
        <v>0</v>
      </c>
      <c r="X79" s="10">
        <f t="shared" si="24"/>
        <v>0</v>
      </c>
    </row>
    <row r="80" spans="1:24" ht="14.25" customHeight="1" x14ac:dyDescent="0.2">
      <c r="A80" s="3"/>
      <c r="B80" s="3"/>
      <c r="C80" s="3"/>
      <c r="E80" s="12" t="s">
        <v>16</v>
      </c>
      <c r="F80" s="14"/>
      <c r="G80" s="14"/>
      <c r="H80" s="14"/>
      <c r="I80" s="14"/>
      <c r="J80" s="15"/>
      <c r="K80" s="3"/>
      <c r="L80" s="12"/>
      <c r="M80" s="14"/>
      <c r="N80" s="14"/>
      <c r="O80" s="14"/>
      <c r="P80" s="14"/>
      <c r="Q80" s="15"/>
      <c r="R80" s="3"/>
      <c r="S80" s="12" t="s">
        <v>16</v>
      </c>
      <c r="T80" s="13">
        <f t="shared" ref="T80:X80" si="26">SUM(T57:T79)</f>
        <v>39642.376190476185</v>
      </c>
      <c r="U80" s="13">
        <f t="shared" si="26"/>
        <v>8338.6904761904771</v>
      </c>
      <c r="V80" s="13">
        <f t="shared" si="26"/>
        <v>16.933333333333334</v>
      </c>
      <c r="W80" s="13">
        <f t="shared" si="26"/>
        <v>0</v>
      </c>
      <c r="X80" s="13">
        <f t="shared" si="26"/>
        <v>47998</v>
      </c>
    </row>
    <row r="81" spans="1:24" ht="14.25" customHeight="1" x14ac:dyDescent="0.2">
      <c r="A81" s="3"/>
      <c r="B81" s="3"/>
      <c r="C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 t="s">
        <v>11</v>
      </c>
      <c r="T81" s="3">
        <f>+T80/$X$80*100</f>
        <v>82.591725052035898</v>
      </c>
      <c r="U81" s="3">
        <f>+U80/$X$80*100</f>
        <v>17.372995700217668</v>
      </c>
      <c r="V81" s="3">
        <f>+V80/$X$80*100</f>
        <v>3.527924774643388E-2</v>
      </c>
      <c r="W81" s="3">
        <f>+W80/$X$80*100</f>
        <v>0</v>
      </c>
      <c r="X81" s="3">
        <f>+X80/$X$80*100</f>
        <v>100</v>
      </c>
    </row>
    <row r="82" spans="1:24" ht="14.25" customHeight="1" x14ac:dyDescent="0.2">
      <c r="A82" s="3"/>
      <c r="B82" s="3"/>
      <c r="C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 t="s">
        <v>22</v>
      </c>
      <c r="T82" s="22">
        <f>+T80/T48*1000</f>
        <v>8.2676634869300649</v>
      </c>
      <c r="U82" s="22">
        <f>+U80/U48*1000</f>
        <v>11.05775017179019</v>
      </c>
      <c r="V82" s="22">
        <f>+V80/V48*1000</f>
        <v>24.62194649088794</v>
      </c>
      <c r="W82" s="22"/>
      <c r="X82" s="22">
        <f>+X80/X48*1000</f>
        <v>8.6488150089140561</v>
      </c>
    </row>
    <row r="83" spans="1:24" ht="14.25" customHeight="1" x14ac:dyDescent="0.2">
      <c r="A83" s="3"/>
      <c r="B83" s="3"/>
      <c r="C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4.25" customHeight="1" x14ac:dyDescent="0.2">
      <c r="A84" s="3"/>
      <c r="B84" s="3"/>
      <c r="C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4.25" customHeight="1" x14ac:dyDescent="0.2">
      <c r="A85" s="3"/>
      <c r="B85" s="3"/>
      <c r="C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4.25" customHeight="1" x14ac:dyDescent="0.2">
      <c r="A86" s="3"/>
      <c r="B86" s="3"/>
      <c r="C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4.25" customHeight="1" x14ac:dyDescent="0.2">
      <c r="A87" s="3"/>
      <c r="B87" s="3"/>
      <c r="C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4.25" customHeight="1" x14ac:dyDescent="0.2">
      <c r="A88" s="3"/>
      <c r="B88" s="3"/>
      <c r="C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4.25" customHeight="1" x14ac:dyDescent="0.2">
      <c r="A89" s="3"/>
      <c r="B89" s="3"/>
      <c r="C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4.25" customHeight="1" x14ac:dyDescent="0.2">
      <c r="A90" s="3"/>
      <c r="B90" s="3"/>
      <c r="C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4.25" customHeight="1" x14ac:dyDescent="0.2">
      <c r="A91" s="3"/>
      <c r="B91" s="3"/>
      <c r="C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4.25" customHeight="1" x14ac:dyDescent="0.2">
      <c r="A92" s="3"/>
      <c r="B92" s="3"/>
      <c r="C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4.25" customHeight="1" x14ac:dyDescent="0.2">
      <c r="A93" s="3"/>
      <c r="B93" s="3"/>
      <c r="C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4.25" customHeight="1" x14ac:dyDescent="0.2">
      <c r="A94" s="3"/>
      <c r="B94" s="3"/>
      <c r="C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4.25" customHeight="1" x14ac:dyDescent="0.2">
      <c r="A95" s="3"/>
      <c r="B95" s="3"/>
      <c r="C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4.25" customHeight="1" x14ac:dyDescent="0.2">
      <c r="A96" s="3"/>
      <c r="B96" s="3"/>
      <c r="C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4.25" customHeight="1" x14ac:dyDescent="0.2">
      <c r="A97" s="3"/>
      <c r="B97" s="3"/>
      <c r="C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4.25" customHeight="1" x14ac:dyDescent="0.2">
      <c r="A98" s="3"/>
      <c r="B98" s="3"/>
      <c r="C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4.25" customHeight="1" x14ac:dyDescent="0.2">
      <c r="A99" s="3"/>
      <c r="B99" s="3"/>
      <c r="C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4.25" customHeight="1" x14ac:dyDescent="0.2">
      <c r="A100" s="3"/>
      <c r="B100" s="3"/>
      <c r="C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4.25" customHeight="1" x14ac:dyDescent="0.2">
      <c r="A101" s="3"/>
      <c r="B101" s="3"/>
      <c r="C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4.25" customHeight="1" x14ac:dyDescent="0.2">
      <c r="A102" s="3"/>
      <c r="B102" s="3"/>
      <c r="C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4.25" customHeight="1" x14ac:dyDescent="0.2">
      <c r="A103" s="3"/>
      <c r="B103" s="3"/>
      <c r="C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4.25" customHeight="1" x14ac:dyDescent="0.2">
      <c r="A104" s="3"/>
      <c r="B104" s="3"/>
      <c r="C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4.25" customHeight="1" x14ac:dyDescent="0.2">
      <c r="A105" s="3"/>
      <c r="B105" s="3"/>
      <c r="C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4.25" customHeight="1" x14ac:dyDescent="0.2">
      <c r="A106" s="3"/>
      <c r="B106" s="3"/>
      <c r="C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4.25" customHeight="1" x14ac:dyDescent="0.2">
      <c r="A107" s="3"/>
      <c r="B107" s="3"/>
      <c r="C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4.25" customHeight="1" x14ac:dyDescent="0.2">
      <c r="A108" s="3"/>
      <c r="B108" s="3"/>
      <c r="C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4.25" customHeight="1" x14ac:dyDescent="0.2">
      <c r="A109" s="3"/>
      <c r="B109" s="3"/>
      <c r="C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4.25" customHeight="1" x14ac:dyDescent="0.2">
      <c r="A110" s="3"/>
      <c r="B110" s="3"/>
      <c r="C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4.25" customHeight="1" x14ac:dyDescent="0.2">
      <c r="A111" s="3"/>
      <c r="B111" s="3"/>
      <c r="C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4.25" customHeight="1" x14ac:dyDescent="0.2">
      <c r="A112" s="3"/>
      <c r="B112" s="3"/>
      <c r="C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4.25" customHeight="1" x14ac:dyDescent="0.2">
      <c r="A113" s="3"/>
      <c r="B113" s="3"/>
      <c r="C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4.25" customHeight="1" x14ac:dyDescent="0.2">
      <c r="A114" s="3"/>
      <c r="B114" s="3"/>
      <c r="C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4.25" customHeight="1" x14ac:dyDescent="0.2">
      <c r="A115" s="3"/>
      <c r="B115" s="3"/>
      <c r="C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4.25" customHeight="1" x14ac:dyDescent="0.2">
      <c r="A116" s="3"/>
      <c r="B116" s="3"/>
      <c r="C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4.25" customHeight="1" x14ac:dyDescent="0.2">
      <c r="A117" s="3"/>
      <c r="B117" s="3"/>
      <c r="C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4.25" customHeight="1" x14ac:dyDescent="0.2">
      <c r="A118" s="3"/>
      <c r="B118" s="3"/>
      <c r="C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4.25" customHeight="1" x14ac:dyDescent="0.2">
      <c r="A119" s="3"/>
      <c r="B119" s="3"/>
      <c r="C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4.25" customHeight="1" x14ac:dyDescent="0.2">
      <c r="A120" s="3"/>
      <c r="B120" s="3"/>
      <c r="C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4.25" customHeight="1" x14ac:dyDescent="0.2">
      <c r="A121" s="3"/>
      <c r="B121" s="3"/>
      <c r="C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4.25" customHeight="1" x14ac:dyDescent="0.2">
      <c r="A122" s="3"/>
      <c r="B122" s="3"/>
      <c r="C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4.25" customHeight="1" x14ac:dyDescent="0.2">
      <c r="A123" s="3"/>
      <c r="B123" s="3"/>
      <c r="C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4.25" customHeight="1" x14ac:dyDescent="0.2">
      <c r="A124" s="3"/>
      <c r="B124" s="3"/>
      <c r="C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4.25" customHeight="1" x14ac:dyDescent="0.2">
      <c r="A125" s="3"/>
      <c r="B125" s="3"/>
      <c r="C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4.25" customHeight="1" x14ac:dyDescent="0.2">
      <c r="A126" s="3"/>
      <c r="B126" s="3"/>
      <c r="C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4.25" customHeight="1" x14ac:dyDescent="0.2">
      <c r="A127" s="3"/>
      <c r="B127" s="3"/>
      <c r="C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4.25" customHeight="1" x14ac:dyDescent="0.2">
      <c r="A128" s="3"/>
      <c r="B128" s="3"/>
      <c r="C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4.25" customHeight="1" x14ac:dyDescent="0.2">
      <c r="A129" s="3"/>
      <c r="B129" s="3"/>
      <c r="C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4.25" customHeight="1" x14ac:dyDescent="0.2">
      <c r="A130" s="3"/>
      <c r="B130" s="3"/>
      <c r="C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4.25" customHeight="1" x14ac:dyDescent="0.2">
      <c r="A131" s="3"/>
      <c r="B131" s="3"/>
      <c r="C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4.25" customHeight="1" x14ac:dyDescent="0.2">
      <c r="A132" s="3"/>
      <c r="B132" s="3"/>
      <c r="C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4.25" customHeight="1" x14ac:dyDescent="0.2">
      <c r="A133" s="3"/>
      <c r="B133" s="3"/>
      <c r="C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4.25" customHeight="1" x14ac:dyDescent="0.2">
      <c r="A134" s="3"/>
      <c r="B134" s="3"/>
      <c r="C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4.25" customHeight="1" x14ac:dyDescent="0.2">
      <c r="A135" s="3"/>
      <c r="B135" s="3"/>
      <c r="C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4.25" customHeight="1" x14ac:dyDescent="0.2">
      <c r="A136" s="3"/>
      <c r="B136" s="3"/>
      <c r="C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4.25" customHeight="1" x14ac:dyDescent="0.2">
      <c r="A137" s="3"/>
      <c r="B137" s="3"/>
      <c r="C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4.25" customHeight="1" x14ac:dyDescent="0.2">
      <c r="A138" s="3"/>
      <c r="B138" s="3"/>
      <c r="C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4.25" customHeight="1" x14ac:dyDescent="0.2">
      <c r="A139" s="3"/>
      <c r="B139" s="3"/>
      <c r="C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4.25" customHeight="1" x14ac:dyDescent="0.2">
      <c r="A140" s="3"/>
      <c r="B140" s="3"/>
      <c r="C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4.25" customHeight="1" x14ac:dyDescent="0.2">
      <c r="A141" s="3"/>
      <c r="B141" s="3"/>
      <c r="C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4.25" customHeight="1" x14ac:dyDescent="0.2">
      <c r="A142" s="3"/>
      <c r="B142" s="3"/>
      <c r="C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4.25" customHeight="1" x14ac:dyDescent="0.2">
      <c r="A143" s="3"/>
      <c r="B143" s="3"/>
      <c r="C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4.25" customHeight="1" x14ac:dyDescent="0.2">
      <c r="A144" s="3"/>
      <c r="B144" s="3"/>
      <c r="C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4.25" customHeight="1" x14ac:dyDescent="0.2">
      <c r="A145" s="3"/>
      <c r="B145" s="3"/>
      <c r="C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4.25" customHeight="1" x14ac:dyDescent="0.2">
      <c r="A146" s="3"/>
      <c r="B146" s="3"/>
      <c r="C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4.25" customHeight="1" x14ac:dyDescent="0.2">
      <c r="A147" s="3"/>
      <c r="B147" s="3"/>
      <c r="C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4.25" customHeight="1" x14ac:dyDescent="0.2">
      <c r="A148" s="3"/>
      <c r="B148" s="3"/>
      <c r="C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4.25" customHeight="1" x14ac:dyDescent="0.2">
      <c r="A149" s="3"/>
      <c r="B149" s="3"/>
      <c r="C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4.25" customHeight="1" x14ac:dyDescent="0.2">
      <c r="A150" s="3"/>
      <c r="B150" s="3"/>
      <c r="C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4.25" customHeight="1" x14ac:dyDescent="0.2">
      <c r="A151" s="3"/>
      <c r="B151" s="3"/>
      <c r="C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4.25" customHeight="1" x14ac:dyDescent="0.2">
      <c r="A152" s="3"/>
      <c r="B152" s="3"/>
      <c r="C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4.25" customHeight="1" x14ac:dyDescent="0.2">
      <c r="A153" s="3"/>
      <c r="B153" s="3"/>
      <c r="C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4.25" customHeight="1" x14ac:dyDescent="0.2">
      <c r="A154" s="3"/>
      <c r="B154" s="3"/>
      <c r="C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4.25" customHeight="1" x14ac:dyDescent="0.2">
      <c r="A155" s="3"/>
      <c r="B155" s="3"/>
      <c r="C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4.25" customHeight="1" x14ac:dyDescent="0.2">
      <c r="A156" s="3"/>
      <c r="B156" s="3"/>
      <c r="C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4.25" customHeight="1" x14ac:dyDescent="0.2">
      <c r="A157" s="3"/>
      <c r="B157" s="3"/>
      <c r="C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4.25" customHeight="1" x14ac:dyDescent="0.2">
      <c r="A158" s="3"/>
      <c r="B158" s="3"/>
      <c r="C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4.25" customHeight="1" x14ac:dyDescent="0.2">
      <c r="A159" s="3"/>
      <c r="B159" s="3"/>
      <c r="C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4.25" customHeight="1" x14ac:dyDescent="0.2">
      <c r="A160" s="3"/>
      <c r="B160" s="3"/>
      <c r="C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4.25" customHeight="1" x14ac:dyDescent="0.2">
      <c r="A161" s="3"/>
      <c r="B161" s="3"/>
      <c r="C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4.25" customHeight="1" x14ac:dyDescent="0.2">
      <c r="A162" s="3"/>
      <c r="B162" s="3"/>
      <c r="C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4.25" customHeight="1" x14ac:dyDescent="0.2">
      <c r="A163" s="3"/>
      <c r="B163" s="3"/>
      <c r="C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4.25" customHeight="1" x14ac:dyDescent="0.2">
      <c r="A164" s="3"/>
      <c r="B164" s="3"/>
      <c r="C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4.25" customHeight="1" x14ac:dyDescent="0.2">
      <c r="A165" s="3"/>
      <c r="B165" s="3"/>
      <c r="C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4.25" customHeight="1" x14ac:dyDescent="0.2">
      <c r="A166" s="3"/>
      <c r="B166" s="3"/>
      <c r="C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4.25" customHeight="1" x14ac:dyDescent="0.2">
      <c r="A167" s="3"/>
      <c r="B167" s="3"/>
      <c r="C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4.25" customHeight="1" x14ac:dyDescent="0.2">
      <c r="A168" s="3"/>
      <c r="B168" s="3"/>
      <c r="C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4.25" customHeight="1" x14ac:dyDescent="0.2">
      <c r="A169" s="3"/>
      <c r="B169" s="3"/>
      <c r="C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4.25" customHeight="1" x14ac:dyDescent="0.2">
      <c r="A170" s="3"/>
      <c r="B170" s="3"/>
      <c r="C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4.25" customHeight="1" x14ac:dyDescent="0.2">
      <c r="A171" s="3"/>
      <c r="B171" s="3"/>
      <c r="C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4.25" customHeight="1" x14ac:dyDescent="0.2">
      <c r="A172" s="3"/>
      <c r="B172" s="3"/>
      <c r="C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4.25" customHeight="1" x14ac:dyDescent="0.2">
      <c r="A173" s="3"/>
      <c r="B173" s="3"/>
      <c r="C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4.25" customHeight="1" x14ac:dyDescent="0.2">
      <c r="A174" s="3"/>
      <c r="B174" s="3"/>
      <c r="C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4.25" customHeight="1" x14ac:dyDescent="0.2">
      <c r="A175" s="3"/>
      <c r="B175" s="3"/>
      <c r="C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4.25" customHeight="1" x14ac:dyDescent="0.2">
      <c r="A176" s="3"/>
      <c r="B176" s="3"/>
      <c r="C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4.25" customHeight="1" x14ac:dyDescent="0.2">
      <c r="A177" s="3"/>
      <c r="B177" s="3"/>
      <c r="C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4.25" customHeight="1" x14ac:dyDescent="0.2">
      <c r="A178" s="3"/>
      <c r="B178" s="3"/>
      <c r="C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4.25" customHeight="1" x14ac:dyDescent="0.2">
      <c r="A179" s="3"/>
      <c r="B179" s="3"/>
      <c r="C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4.25" customHeight="1" x14ac:dyDescent="0.2">
      <c r="A180" s="3"/>
      <c r="B180" s="3"/>
      <c r="C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4.25" customHeight="1" x14ac:dyDescent="0.2">
      <c r="A181" s="3"/>
      <c r="B181" s="3"/>
      <c r="C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4.25" customHeight="1" x14ac:dyDescent="0.2">
      <c r="A182" s="3"/>
      <c r="B182" s="3"/>
      <c r="C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4.25" customHeight="1" x14ac:dyDescent="0.2">
      <c r="A183" s="3"/>
      <c r="B183" s="3"/>
      <c r="C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4.25" customHeight="1" x14ac:dyDescent="0.2">
      <c r="A184" s="3"/>
      <c r="B184" s="3"/>
      <c r="C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4.25" customHeight="1" x14ac:dyDescent="0.2">
      <c r="A185" s="3"/>
      <c r="B185" s="3"/>
      <c r="C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4.25" customHeight="1" x14ac:dyDescent="0.2">
      <c r="A186" s="3"/>
      <c r="B186" s="3"/>
      <c r="C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4.25" customHeight="1" x14ac:dyDescent="0.2">
      <c r="A187" s="3"/>
      <c r="B187" s="3"/>
      <c r="C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4.25" customHeight="1" x14ac:dyDescent="0.2">
      <c r="A188" s="3"/>
      <c r="B188" s="3"/>
      <c r="C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4.25" customHeight="1" x14ac:dyDescent="0.2">
      <c r="A189" s="3"/>
      <c r="B189" s="3"/>
      <c r="C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4.25" customHeight="1" x14ac:dyDescent="0.2">
      <c r="A190" s="3"/>
      <c r="B190" s="3"/>
      <c r="C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4.25" customHeight="1" x14ac:dyDescent="0.2">
      <c r="A191" s="3"/>
      <c r="B191" s="3"/>
      <c r="C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4.25" customHeight="1" x14ac:dyDescent="0.2">
      <c r="A192" s="3"/>
      <c r="B192" s="3"/>
      <c r="C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4.25" customHeight="1" x14ac:dyDescent="0.2">
      <c r="A193" s="3"/>
      <c r="B193" s="3"/>
      <c r="C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4.25" customHeight="1" x14ac:dyDescent="0.2">
      <c r="A194" s="3"/>
      <c r="B194" s="3"/>
      <c r="C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4.25" customHeight="1" x14ac:dyDescent="0.2">
      <c r="A195" s="3"/>
      <c r="B195" s="3"/>
      <c r="C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4.25" customHeight="1" x14ac:dyDescent="0.2">
      <c r="A196" s="3"/>
      <c r="B196" s="3"/>
      <c r="C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4.25" customHeight="1" x14ac:dyDescent="0.2">
      <c r="A197" s="3"/>
      <c r="B197" s="3"/>
      <c r="C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4.25" customHeight="1" x14ac:dyDescent="0.2">
      <c r="A198" s="3"/>
      <c r="B198" s="3"/>
      <c r="C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4.25" customHeight="1" x14ac:dyDescent="0.2">
      <c r="A199" s="3"/>
      <c r="B199" s="3"/>
      <c r="C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4.25" customHeight="1" x14ac:dyDescent="0.2">
      <c r="A200" s="3"/>
      <c r="B200" s="3"/>
      <c r="C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4.25" customHeight="1" x14ac:dyDescent="0.2">
      <c r="A201" s="3"/>
      <c r="B201" s="3"/>
      <c r="C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4.25" customHeight="1" x14ac:dyDescent="0.2">
      <c r="A202" s="3"/>
      <c r="B202" s="3"/>
      <c r="C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4.25" customHeight="1" x14ac:dyDescent="0.2">
      <c r="A203" s="3"/>
      <c r="B203" s="3"/>
      <c r="C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4.25" customHeight="1" x14ac:dyDescent="0.2">
      <c r="A204" s="3"/>
      <c r="B204" s="3"/>
      <c r="C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4.25" customHeight="1" x14ac:dyDescent="0.2">
      <c r="A205" s="3"/>
      <c r="B205" s="3"/>
      <c r="C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4.25" customHeight="1" x14ac:dyDescent="0.2">
      <c r="A206" s="3"/>
      <c r="B206" s="3"/>
      <c r="C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4.25" customHeight="1" x14ac:dyDescent="0.2">
      <c r="A207" s="3"/>
      <c r="B207" s="3"/>
      <c r="C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4.25" customHeight="1" x14ac:dyDescent="0.2">
      <c r="A208" s="3"/>
      <c r="B208" s="3"/>
      <c r="C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4.25" customHeight="1" x14ac:dyDescent="0.2">
      <c r="A209" s="3"/>
      <c r="B209" s="3"/>
      <c r="C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4.25" customHeight="1" x14ac:dyDescent="0.2">
      <c r="A210" s="3"/>
      <c r="B210" s="3"/>
      <c r="C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4.25" customHeight="1" x14ac:dyDescent="0.2">
      <c r="A211" s="3"/>
      <c r="B211" s="3"/>
      <c r="C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4.25" customHeight="1" x14ac:dyDescent="0.2">
      <c r="A212" s="3"/>
      <c r="B212" s="3"/>
      <c r="C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4.25" customHeight="1" x14ac:dyDescent="0.2">
      <c r="A213" s="3"/>
      <c r="B213" s="3"/>
      <c r="C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4.25" customHeight="1" x14ac:dyDescent="0.2">
      <c r="A214" s="3"/>
      <c r="B214" s="3"/>
      <c r="C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4.25" customHeight="1" x14ac:dyDescent="0.2">
      <c r="A215" s="3"/>
      <c r="B215" s="3"/>
      <c r="C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4.25" customHeight="1" x14ac:dyDescent="0.2">
      <c r="A216" s="3"/>
      <c r="B216" s="3"/>
      <c r="C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4.25" customHeight="1" x14ac:dyDescent="0.2">
      <c r="A217" s="3"/>
      <c r="B217" s="3"/>
      <c r="C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4.25" customHeight="1" x14ac:dyDescent="0.2">
      <c r="A218" s="3"/>
      <c r="B218" s="3"/>
      <c r="C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4.25" customHeight="1" x14ac:dyDescent="0.2">
      <c r="A219" s="3"/>
      <c r="B219" s="3"/>
      <c r="C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4.25" customHeight="1" x14ac:dyDescent="0.2">
      <c r="A220" s="3"/>
      <c r="B220" s="3"/>
      <c r="C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4.25" customHeight="1" x14ac:dyDescent="0.2">
      <c r="A221" s="3"/>
      <c r="B221" s="3"/>
      <c r="C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4.25" customHeight="1" x14ac:dyDescent="0.2">
      <c r="A222" s="3"/>
      <c r="B222" s="3"/>
      <c r="C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4.25" customHeight="1" x14ac:dyDescent="0.2">
      <c r="A223" s="3"/>
      <c r="B223" s="3"/>
      <c r="C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4.25" customHeight="1" x14ac:dyDescent="0.2">
      <c r="A224" s="3"/>
      <c r="B224" s="3"/>
      <c r="C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4.25" customHeight="1" x14ac:dyDescent="0.2">
      <c r="A225" s="3"/>
      <c r="B225" s="3"/>
      <c r="C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4.25" customHeight="1" x14ac:dyDescent="0.2">
      <c r="A226" s="3"/>
      <c r="B226" s="3"/>
      <c r="C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4.25" customHeight="1" x14ac:dyDescent="0.2">
      <c r="A227" s="3"/>
      <c r="B227" s="3"/>
      <c r="C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4.25" customHeight="1" x14ac:dyDescent="0.2">
      <c r="A228" s="3"/>
      <c r="B228" s="3"/>
      <c r="C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4.25" customHeight="1" x14ac:dyDescent="0.2">
      <c r="A229" s="3"/>
      <c r="B229" s="3"/>
      <c r="C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4.25" customHeight="1" x14ac:dyDescent="0.2">
      <c r="A230" s="3"/>
      <c r="B230" s="3"/>
      <c r="C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4.25" customHeight="1" x14ac:dyDescent="0.2">
      <c r="A231" s="3"/>
      <c r="B231" s="3"/>
      <c r="C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4.25" customHeight="1" x14ac:dyDescent="0.2">
      <c r="A232" s="3"/>
      <c r="B232" s="3"/>
      <c r="C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4.25" customHeight="1" x14ac:dyDescent="0.2">
      <c r="A233" s="3"/>
      <c r="B233" s="3"/>
      <c r="C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4.25" customHeight="1" x14ac:dyDescent="0.2">
      <c r="A234" s="3"/>
      <c r="B234" s="3"/>
      <c r="C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4.25" customHeight="1" x14ac:dyDescent="0.2">
      <c r="A235" s="3"/>
      <c r="B235" s="3"/>
      <c r="C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4.25" customHeight="1" x14ac:dyDescent="0.2">
      <c r="A236" s="3"/>
      <c r="B236" s="3"/>
      <c r="C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4.25" customHeight="1" x14ac:dyDescent="0.2">
      <c r="A237" s="3"/>
      <c r="B237" s="3"/>
      <c r="C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4.25" customHeight="1" x14ac:dyDescent="0.2">
      <c r="A238" s="3"/>
      <c r="B238" s="3"/>
      <c r="C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4.25" customHeight="1" x14ac:dyDescent="0.2">
      <c r="A239" s="3"/>
      <c r="B239" s="3"/>
      <c r="C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4.25" customHeight="1" x14ac:dyDescent="0.2">
      <c r="A240" s="3"/>
      <c r="B240" s="3"/>
      <c r="C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4.25" customHeight="1" x14ac:dyDescent="0.2">
      <c r="A241" s="3"/>
      <c r="B241" s="3"/>
      <c r="C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4.25" customHeight="1" x14ac:dyDescent="0.2">
      <c r="A242" s="3"/>
      <c r="B242" s="3"/>
      <c r="C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4.25" customHeight="1" x14ac:dyDescent="0.2">
      <c r="A243" s="3"/>
      <c r="B243" s="3"/>
      <c r="C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4.25" customHeight="1" x14ac:dyDescent="0.2">
      <c r="A244" s="3"/>
      <c r="B244" s="3"/>
      <c r="C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4.25" customHeight="1" x14ac:dyDescent="0.2">
      <c r="A245" s="3"/>
      <c r="B245" s="3"/>
      <c r="C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4.25" customHeight="1" x14ac:dyDescent="0.2">
      <c r="A246" s="3"/>
      <c r="B246" s="3"/>
      <c r="C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4.25" customHeight="1" x14ac:dyDescent="0.2">
      <c r="A247" s="3"/>
      <c r="B247" s="3"/>
      <c r="C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4.25" customHeight="1" x14ac:dyDescent="0.2">
      <c r="A248" s="3"/>
      <c r="B248" s="3"/>
      <c r="C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4.25" customHeight="1" x14ac:dyDescent="0.2">
      <c r="A249" s="3"/>
      <c r="B249" s="3"/>
      <c r="C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4.25" customHeight="1" x14ac:dyDescent="0.2">
      <c r="A250" s="3"/>
      <c r="B250" s="3"/>
      <c r="C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4.25" customHeight="1" x14ac:dyDescent="0.2">
      <c r="A251" s="3"/>
      <c r="B251" s="3"/>
      <c r="C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4.25" customHeight="1" x14ac:dyDescent="0.2">
      <c r="A252" s="3"/>
      <c r="B252" s="3"/>
      <c r="C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4.25" customHeight="1" x14ac:dyDescent="0.2">
      <c r="A253" s="3"/>
      <c r="B253" s="3"/>
      <c r="C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4.25" customHeight="1" x14ac:dyDescent="0.2">
      <c r="A254" s="3"/>
      <c r="B254" s="3"/>
      <c r="C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4.25" customHeight="1" x14ac:dyDescent="0.2">
      <c r="A255" s="3"/>
      <c r="B255" s="3"/>
      <c r="C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4.25" customHeight="1" x14ac:dyDescent="0.2">
      <c r="A256" s="3"/>
      <c r="B256" s="3"/>
      <c r="C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4.25" customHeight="1" x14ac:dyDescent="0.2">
      <c r="A257" s="3"/>
      <c r="B257" s="3"/>
      <c r="C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4.25" customHeight="1" x14ac:dyDescent="0.2">
      <c r="A258" s="3"/>
      <c r="B258" s="3"/>
      <c r="C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4.25" customHeight="1" x14ac:dyDescent="0.2">
      <c r="A259" s="3"/>
      <c r="B259" s="3"/>
      <c r="C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4.25" customHeight="1" x14ac:dyDescent="0.2">
      <c r="A260" s="3"/>
      <c r="B260" s="3"/>
      <c r="C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4.25" customHeight="1" x14ac:dyDescent="0.2">
      <c r="A261" s="3"/>
      <c r="B261" s="3"/>
      <c r="C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4.25" customHeight="1" x14ac:dyDescent="0.2">
      <c r="A262" s="3"/>
      <c r="B262" s="3"/>
      <c r="C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4.25" customHeight="1" x14ac:dyDescent="0.2">
      <c r="A263" s="3"/>
      <c r="B263" s="3"/>
      <c r="C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4.25" customHeight="1" x14ac:dyDescent="0.2">
      <c r="A264" s="3"/>
      <c r="B264" s="3"/>
      <c r="C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4.25" customHeight="1" x14ac:dyDescent="0.2">
      <c r="A265" s="3"/>
      <c r="B265" s="3"/>
      <c r="C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4.25" customHeight="1" x14ac:dyDescent="0.2">
      <c r="A266" s="3"/>
      <c r="B266" s="3"/>
      <c r="C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4.25" customHeight="1" x14ac:dyDescent="0.2">
      <c r="A267" s="3"/>
      <c r="B267" s="3"/>
      <c r="C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4.25" customHeight="1" x14ac:dyDescent="0.2">
      <c r="A268" s="3"/>
      <c r="B268" s="3"/>
      <c r="C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4.25" customHeight="1" x14ac:dyDescent="0.2">
      <c r="A269" s="3"/>
      <c r="B269" s="3"/>
      <c r="C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4.25" customHeight="1" x14ac:dyDescent="0.2">
      <c r="A270" s="3"/>
      <c r="B270" s="3"/>
      <c r="C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4.25" customHeight="1" x14ac:dyDescent="0.2">
      <c r="A271" s="3"/>
      <c r="B271" s="3"/>
      <c r="C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4.25" customHeight="1" x14ac:dyDescent="0.2">
      <c r="A272" s="3"/>
      <c r="B272" s="3"/>
      <c r="C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4.25" customHeight="1" x14ac:dyDescent="0.2">
      <c r="A273" s="3"/>
      <c r="B273" s="3"/>
      <c r="C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4.25" customHeight="1" x14ac:dyDescent="0.2">
      <c r="A274" s="3"/>
      <c r="B274" s="3"/>
      <c r="C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4.25" customHeight="1" x14ac:dyDescent="0.2">
      <c r="A275" s="3"/>
      <c r="B275" s="3"/>
      <c r="C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4.25" customHeight="1" x14ac:dyDescent="0.2">
      <c r="A276" s="3"/>
      <c r="B276" s="3"/>
      <c r="C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4.25" customHeight="1" x14ac:dyDescent="0.2">
      <c r="A277" s="3"/>
      <c r="B277" s="3"/>
      <c r="C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4.25" customHeight="1" x14ac:dyDescent="0.2">
      <c r="A278" s="3"/>
      <c r="B278" s="3"/>
      <c r="C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4.25" customHeight="1" x14ac:dyDescent="0.2">
      <c r="A279" s="3"/>
      <c r="B279" s="3"/>
      <c r="C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4.25" customHeight="1" x14ac:dyDescent="0.2">
      <c r="A280" s="3"/>
      <c r="B280" s="3"/>
      <c r="C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4.25" customHeight="1" x14ac:dyDescent="0.2">
      <c r="A281" s="3"/>
      <c r="B281" s="3"/>
      <c r="C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4.25" customHeight="1" x14ac:dyDescent="0.2">
      <c r="A282" s="3"/>
      <c r="B282" s="3"/>
      <c r="C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4.25" customHeight="1" x14ac:dyDescent="0.2">
      <c r="A283" s="3"/>
      <c r="B283" s="3"/>
      <c r="C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4.25" customHeight="1" x14ac:dyDescent="0.2">
      <c r="A284" s="3"/>
      <c r="B284" s="3"/>
      <c r="C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4.25" customHeight="1" x14ac:dyDescent="0.2">
      <c r="A285" s="3"/>
      <c r="B285" s="3"/>
      <c r="C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4.25" customHeight="1" x14ac:dyDescent="0.2">
      <c r="A286" s="3"/>
      <c r="B286" s="3"/>
      <c r="C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4.25" customHeight="1" x14ac:dyDescent="0.2">
      <c r="A287" s="3"/>
      <c r="B287" s="3"/>
      <c r="C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4.25" customHeight="1" x14ac:dyDescent="0.2">
      <c r="A288" s="3"/>
      <c r="B288" s="3"/>
      <c r="C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4.25" customHeight="1" x14ac:dyDescent="0.2">
      <c r="A289" s="3"/>
      <c r="B289" s="3"/>
      <c r="C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4.25" customHeight="1" x14ac:dyDescent="0.2">
      <c r="A290" s="3"/>
      <c r="B290" s="3"/>
      <c r="C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4.25" customHeight="1" x14ac:dyDescent="0.2">
      <c r="A291" s="3"/>
      <c r="B291" s="3"/>
      <c r="C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4.25" customHeight="1" x14ac:dyDescent="0.2">
      <c r="A292" s="3"/>
      <c r="B292" s="3"/>
      <c r="C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4.25" customHeight="1" x14ac:dyDescent="0.2">
      <c r="A293" s="3"/>
      <c r="B293" s="3"/>
      <c r="C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4.25" customHeight="1" x14ac:dyDescent="0.2">
      <c r="A294" s="3"/>
      <c r="B294" s="3"/>
      <c r="C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4.25" customHeight="1" x14ac:dyDescent="0.2">
      <c r="A295" s="3"/>
      <c r="B295" s="3"/>
      <c r="C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4.25" customHeight="1" x14ac:dyDescent="0.2">
      <c r="A296" s="3"/>
      <c r="B296" s="3"/>
      <c r="C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4.25" customHeight="1" x14ac:dyDescent="0.2">
      <c r="A297" s="3"/>
      <c r="B297" s="3"/>
      <c r="C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4.25" customHeight="1" x14ac:dyDescent="0.2">
      <c r="A298" s="3"/>
      <c r="B298" s="3"/>
      <c r="C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4.25" customHeight="1" x14ac:dyDescent="0.2">
      <c r="A299" s="3"/>
      <c r="B299" s="3"/>
      <c r="C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4.25" customHeight="1" x14ac:dyDescent="0.2">
      <c r="A300" s="3"/>
      <c r="B300" s="3"/>
      <c r="C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4.25" customHeight="1" x14ac:dyDescent="0.2">
      <c r="A301" s="3"/>
      <c r="B301" s="3"/>
      <c r="C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4.25" customHeight="1" x14ac:dyDescent="0.2">
      <c r="A302" s="3"/>
      <c r="B302" s="3"/>
      <c r="C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4.25" customHeight="1" x14ac:dyDescent="0.2">
      <c r="A303" s="3"/>
      <c r="B303" s="3"/>
      <c r="C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4.25" customHeight="1" x14ac:dyDescent="0.2">
      <c r="A304" s="3"/>
      <c r="B304" s="3"/>
      <c r="C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4.25" customHeight="1" x14ac:dyDescent="0.2">
      <c r="A305" s="3"/>
      <c r="B305" s="3"/>
      <c r="C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4.25" customHeight="1" x14ac:dyDescent="0.2">
      <c r="A306" s="3"/>
      <c r="B306" s="3"/>
      <c r="C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4.25" customHeight="1" x14ac:dyDescent="0.2">
      <c r="A307" s="3"/>
      <c r="B307" s="3"/>
      <c r="C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4.25" customHeight="1" x14ac:dyDescent="0.2">
      <c r="A308" s="3"/>
      <c r="B308" s="3"/>
      <c r="C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4.25" customHeight="1" x14ac:dyDescent="0.2">
      <c r="A309" s="3"/>
      <c r="B309" s="3"/>
      <c r="C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4.25" customHeight="1" x14ac:dyDescent="0.2">
      <c r="A310" s="3"/>
      <c r="B310" s="3"/>
      <c r="C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4.25" customHeight="1" x14ac:dyDescent="0.2">
      <c r="A311" s="3"/>
      <c r="B311" s="3"/>
      <c r="C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4.25" customHeight="1" x14ac:dyDescent="0.2">
      <c r="A312" s="3"/>
      <c r="B312" s="3"/>
      <c r="C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4.25" customHeight="1" x14ac:dyDescent="0.2">
      <c r="A313" s="3"/>
      <c r="B313" s="3"/>
      <c r="C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4.25" customHeight="1" x14ac:dyDescent="0.2">
      <c r="A314" s="3"/>
      <c r="B314" s="3"/>
      <c r="C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4.25" customHeight="1" x14ac:dyDescent="0.2">
      <c r="A315" s="3"/>
      <c r="B315" s="3"/>
      <c r="C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4.25" customHeight="1" x14ac:dyDescent="0.2">
      <c r="A316" s="3"/>
      <c r="B316" s="3"/>
      <c r="C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4.25" customHeight="1" x14ac:dyDescent="0.2">
      <c r="A317" s="3"/>
      <c r="B317" s="3"/>
      <c r="C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4.25" customHeight="1" x14ac:dyDescent="0.2">
      <c r="A318" s="3"/>
      <c r="B318" s="3"/>
      <c r="C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4.25" customHeight="1" x14ac:dyDescent="0.2">
      <c r="A319" s="3"/>
      <c r="B319" s="3"/>
      <c r="C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4.25" customHeight="1" x14ac:dyDescent="0.2">
      <c r="A320" s="3"/>
      <c r="B320" s="3"/>
      <c r="C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4.25" customHeight="1" x14ac:dyDescent="0.2">
      <c r="A321" s="3"/>
      <c r="B321" s="3"/>
      <c r="C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4.25" customHeight="1" x14ac:dyDescent="0.2">
      <c r="A322" s="3"/>
      <c r="B322" s="3"/>
      <c r="C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4.25" customHeight="1" x14ac:dyDescent="0.2">
      <c r="A323" s="3"/>
      <c r="B323" s="3"/>
      <c r="C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4.25" customHeight="1" x14ac:dyDescent="0.2">
      <c r="A324" s="3"/>
      <c r="B324" s="3"/>
      <c r="C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4.25" customHeight="1" x14ac:dyDescent="0.2">
      <c r="A325" s="3"/>
      <c r="B325" s="3"/>
      <c r="C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4.25" customHeight="1" x14ac:dyDescent="0.2">
      <c r="A326" s="3"/>
      <c r="B326" s="3"/>
      <c r="C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4.25" customHeight="1" x14ac:dyDescent="0.2">
      <c r="A327" s="3"/>
      <c r="B327" s="3"/>
      <c r="C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4.25" customHeight="1" x14ac:dyDescent="0.2">
      <c r="A328" s="3"/>
      <c r="B328" s="3"/>
      <c r="C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4.25" customHeight="1" x14ac:dyDescent="0.2">
      <c r="A329" s="3"/>
      <c r="B329" s="3"/>
      <c r="C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4.25" customHeight="1" x14ac:dyDescent="0.2">
      <c r="A330" s="3"/>
      <c r="B330" s="3"/>
      <c r="C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4.25" customHeight="1" x14ac:dyDescent="0.2">
      <c r="A331" s="3"/>
      <c r="B331" s="3"/>
      <c r="C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4.25" customHeight="1" x14ac:dyDescent="0.2">
      <c r="A332" s="3"/>
      <c r="B332" s="3"/>
      <c r="C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4.25" customHeight="1" x14ac:dyDescent="0.2">
      <c r="A333" s="3"/>
      <c r="B333" s="3"/>
      <c r="C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4.25" customHeight="1" x14ac:dyDescent="0.2">
      <c r="A334" s="3"/>
      <c r="B334" s="3"/>
      <c r="C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4.25" customHeight="1" x14ac:dyDescent="0.2">
      <c r="A335" s="3"/>
      <c r="B335" s="3"/>
      <c r="C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4.25" customHeight="1" x14ac:dyDescent="0.2">
      <c r="A336" s="3"/>
      <c r="B336" s="3"/>
      <c r="C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4.25" customHeight="1" x14ac:dyDescent="0.2">
      <c r="A337" s="3"/>
      <c r="B337" s="3"/>
      <c r="C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4.25" customHeight="1" x14ac:dyDescent="0.2">
      <c r="A338" s="3"/>
      <c r="B338" s="3"/>
      <c r="C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4.25" customHeight="1" x14ac:dyDescent="0.2">
      <c r="A339" s="3"/>
      <c r="B339" s="3"/>
      <c r="C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4.25" customHeight="1" x14ac:dyDescent="0.2">
      <c r="A340" s="3"/>
      <c r="B340" s="3"/>
      <c r="C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4.25" customHeight="1" x14ac:dyDescent="0.2">
      <c r="A341" s="3"/>
      <c r="B341" s="3"/>
      <c r="C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4.25" customHeight="1" x14ac:dyDescent="0.2">
      <c r="A342" s="3"/>
      <c r="B342" s="3"/>
      <c r="C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14.25" customHeight="1" x14ac:dyDescent="0.2">
      <c r="A343" s="3"/>
      <c r="B343" s="3"/>
      <c r="C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4.25" customHeight="1" x14ac:dyDescent="0.2">
      <c r="A344" s="3"/>
      <c r="B344" s="3"/>
      <c r="C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4.25" customHeight="1" x14ac:dyDescent="0.2">
      <c r="A345" s="3"/>
      <c r="B345" s="3"/>
      <c r="C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4.25" customHeight="1" x14ac:dyDescent="0.2">
      <c r="A346" s="3"/>
      <c r="B346" s="3"/>
      <c r="C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4.25" customHeight="1" x14ac:dyDescent="0.2">
      <c r="A347" s="3"/>
      <c r="B347" s="3"/>
      <c r="C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4.25" customHeight="1" x14ac:dyDescent="0.2">
      <c r="A348" s="3"/>
      <c r="B348" s="3"/>
      <c r="C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4.25" customHeight="1" x14ac:dyDescent="0.2">
      <c r="A349" s="3"/>
      <c r="B349" s="3"/>
      <c r="C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4.25" customHeight="1" x14ac:dyDescent="0.2">
      <c r="A350" s="3"/>
      <c r="B350" s="3"/>
      <c r="C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4.25" customHeight="1" x14ac:dyDescent="0.2">
      <c r="A351" s="3"/>
      <c r="B351" s="3"/>
      <c r="C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4.25" customHeight="1" x14ac:dyDescent="0.2">
      <c r="A352" s="3"/>
      <c r="B352" s="3"/>
      <c r="C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4.25" customHeight="1" x14ac:dyDescent="0.2">
      <c r="A353" s="3"/>
      <c r="B353" s="3"/>
      <c r="C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4.25" customHeight="1" x14ac:dyDescent="0.2">
      <c r="A354" s="3"/>
      <c r="B354" s="3"/>
      <c r="C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4.25" customHeight="1" x14ac:dyDescent="0.2">
      <c r="A355" s="3"/>
      <c r="B355" s="3"/>
      <c r="C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4.25" customHeight="1" x14ac:dyDescent="0.2">
      <c r="A356" s="3"/>
      <c r="B356" s="3"/>
      <c r="C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4.25" customHeight="1" x14ac:dyDescent="0.2">
      <c r="A357" s="3"/>
      <c r="B357" s="3"/>
      <c r="C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4.25" customHeight="1" x14ac:dyDescent="0.2">
      <c r="A358" s="3"/>
      <c r="B358" s="3"/>
      <c r="C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4.25" customHeight="1" x14ac:dyDescent="0.2">
      <c r="A359" s="3"/>
      <c r="B359" s="3"/>
      <c r="C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4.25" customHeight="1" x14ac:dyDescent="0.2">
      <c r="A360" s="3"/>
      <c r="B360" s="3"/>
      <c r="C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4.25" customHeight="1" x14ac:dyDescent="0.2">
      <c r="A361" s="3"/>
      <c r="B361" s="3"/>
      <c r="C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4.25" customHeight="1" x14ac:dyDescent="0.2">
      <c r="A362" s="3"/>
      <c r="B362" s="3"/>
      <c r="C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4.25" customHeight="1" x14ac:dyDescent="0.2">
      <c r="A363" s="3"/>
      <c r="B363" s="3"/>
      <c r="C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4.25" customHeight="1" x14ac:dyDescent="0.2">
      <c r="A364" s="3"/>
      <c r="B364" s="3"/>
      <c r="C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4.25" customHeight="1" x14ac:dyDescent="0.2">
      <c r="A365" s="3"/>
      <c r="B365" s="3"/>
      <c r="C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4.25" customHeight="1" x14ac:dyDescent="0.2">
      <c r="A366" s="3"/>
      <c r="B366" s="3"/>
      <c r="C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4.25" customHeight="1" x14ac:dyDescent="0.2">
      <c r="A367" s="3"/>
      <c r="B367" s="3"/>
      <c r="C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4.25" customHeight="1" x14ac:dyDescent="0.2">
      <c r="A368" s="3"/>
      <c r="B368" s="3"/>
      <c r="C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4.25" customHeight="1" x14ac:dyDescent="0.2">
      <c r="A369" s="3"/>
      <c r="B369" s="3"/>
      <c r="C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4.25" customHeight="1" x14ac:dyDescent="0.2">
      <c r="A370" s="3"/>
      <c r="B370" s="3"/>
      <c r="C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4.25" customHeight="1" x14ac:dyDescent="0.2">
      <c r="A371" s="3"/>
      <c r="B371" s="3"/>
      <c r="C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4.25" customHeight="1" x14ac:dyDescent="0.2">
      <c r="A372" s="3"/>
      <c r="B372" s="3"/>
      <c r="C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4.25" customHeight="1" x14ac:dyDescent="0.2">
      <c r="A373" s="3"/>
      <c r="B373" s="3"/>
      <c r="C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4.25" customHeight="1" x14ac:dyDescent="0.2">
      <c r="A374" s="3"/>
      <c r="B374" s="3"/>
      <c r="C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4.25" customHeight="1" x14ac:dyDescent="0.2">
      <c r="A375" s="3"/>
      <c r="B375" s="3"/>
      <c r="C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4.25" customHeight="1" x14ac:dyDescent="0.2">
      <c r="A376" s="3"/>
      <c r="B376" s="3"/>
      <c r="C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4.25" customHeight="1" x14ac:dyDescent="0.2">
      <c r="A377" s="3"/>
      <c r="B377" s="3"/>
      <c r="C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4.25" customHeight="1" x14ac:dyDescent="0.2">
      <c r="A378" s="3"/>
      <c r="B378" s="3"/>
      <c r="C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4.25" customHeight="1" x14ac:dyDescent="0.2">
      <c r="A379" s="3"/>
      <c r="B379" s="3"/>
      <c r="C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4.25" customHeight="1" x14ac:dyDescent="0.2">
      <c r="A380" s="3"/>
      <c r="B380" s="3"/>
      <c r="C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4.25" customHeight="1" x14ac:dyDescent="0.2">
      <c r="A381" s="3"/>
      <c r="B381" s="3"/>
      <c r="C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4.25" customHeight="1" x14ac:dyDescent="0.2">
      <c r="A382" s="3"/>
      <c r="B382" s="3"/>
      <c r="C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4.25" customHeight="1" x14ac:dyDescent="0.2">
      <c r="A383" s="3"/>
      <c r="B383" s="3"/>
      <c r="C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4.25" customHeight="1" x14ac:dyDescent="0.2">
      <c r="A384" s="3"/>
      <c r="B384" s="3"/>
      <c r="C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4.25" customHeight="1" x14ac:dyDescent="0.2">
      <c r="A385" s="3"/>
      <c r="B385" s="3"/>
      <c r="C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4.25" customHeight="1" x14ac:dyDescent="0.2">
      <c r="A386" s="3"/>
      <c r="B386" s="3"/>
      <c r="C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14.25" customHeight="1" x14ac:dyDescent="0.2">
      <c r="A387" s="3"/>
      <c r="B387" s="3"/>
      <c r="C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4.25" customHeight="1" x14ac:dyDescent="0.2">
      <c r="A388" s="3"/>
      <c r="B388" s="3"/>
      <c r="C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4.25" customHeight="1" x14ac:dyDescent="0.2">
      <c r="A389" s="3"/>
      <c r="B389" s="3"/>
      <c r="C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4.25" customHeight="1" x14ac:dyDescent="0.2">
      <c r="A390" s="3"/>
      <c r="B390" s="3"/>
      <c r="C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14.25" customHeight="1" x14ac:dyDescent="0.2">
      <c r="A391" s="3"/>
      <c r="B391" s="3"/>
      <c r="C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4.25" customHeight="1" x14ac:dyDescent="0.2">
      <c r="A392" s="3"/>
      <c r="B392" s="3"/>
      <c r="C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4.25" customHeight="1" x14ac:dyDescent="0.2">
      <c r="A393" s="3"/>
      <c r="B393" s="3"/>
      <c r="C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4.25" customHeight="1" x14ac:dyDescent="0.2">
      <c r="A394" s="3"/>
      <c r="B394" s="3"/>
      <c r="C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4.25" customHeight="1" x14ac:dyDescent="0.2">
      <c r="A395" s="3"/>
      <c r="B395" s="3"/>
      <c r="C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4.25" customHeight="1" x14ac:dyDescent="0.2">
      <c r="A396" s="3"/>
      <c r="B396" s="3"/>
      <c r="C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4.25" customHeight="1" x14ac:dyDescent="0.2">
      <c r="A397" s="3"/>
      <c r="B397" s="3"/>
      <c r="C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4.25" customHeight="1" x14ac:dyDescent="0.2">
      <c r="A398" s="3"/>
      <c r="B398" s="3"/>
      <c r="C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4.25" customHeight="1" x14ac:dyDescent="0.2">
      <c r="A399" s="3"/>
      <c r="B399" s="3"/>
      <c r="C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4.25" customHeight="1" x14ac:dyDescent="0.2">
      <c r="A400" s="3"/>
      <c r="B400" s="3"/>
      <c r="C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4.25" customHeight="1" x14ac:dyDescent="0.2">
      <c r="A401" s="3"/>
      <c r="B401" s="3"/>
      <c r="C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4.25" customHeight="1" x14ac:dyDescent="0.2">
      <c r="A402" s="3"/>
      <c r="B402" s="3"/>
      <c r="C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4.25" customHeight="1" x14ac:dyDescent="0.2">
      <c r="A403" s="3"/>
      <c r="B403" s="3"/>
      <c r="C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4.25" customHeight="1" x14ac:dyDescent="0.2">
      <c r="A404" s="3"/>
      <c r="B404" s="3"/>
      <c r="C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4.25" customHeight="1" x14ac:dyDescent="0.2">
      <c r="A405" s="3"/>
      <c r="B405" s="3"/>
      <c r="C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4.25" customHeight="1" x14ac:dyDescent="0.2">
      <c r="A406" s="3"/>
      <c r="B406" s="3"/>
      <c r="C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4.25" customHeight="1" x14ac:dyDescent="0.2">
      <c r="A407" s="3"/>
      <c r="B407" s="3"/>
      <c r="C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4.25" customHeight="1" x14ac:dyDescent="0.2">
      <c r="A408" s="3"/>
      <c r="B408" s="3"/>
      <c r="C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4.25" customHeight="1" x14ac:dyDescent="0.2">
      <c r="A409" s="3"/>
      <c r="B409" s="3"/>
      <c r="C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4.25" customHeight="1" x14ac:dyDescent="0.2">
      <c r="A410" s="3"/>
      <c r="B410" s="3"/>
      <c r="C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4.25" customHeight="1" x14ac:dyDescent="0.2">
      <c r="A411" s="3"/>
      <c r="B411" s="3"/>
      <c r="C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4.25" customHeight="1" x14ac:dyDescent="0.2">
      <c r="A412" s="3"/>
      <c r="B412" s="3"/>
      <c r="C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4.25" customHeight="1" x14ac:dyDescent="0.2">
      <c r="A413" s="3"/>
      <c r="B413" s="3"/>
      <c r="C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4.25" customHeight="1" x14ac:dyDescent="0.2">
      <c r="A414" s="3"/>
      <c r="B414" s="3"/>
      <c r="C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4.25" customHeight="1" x14ac:dyDescent="0.2">
      <c r="A415" s="3"/>
      <c r="B415" s="3"/>
      <c r="C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4.25" customHeight="1" x14ac:dyDescent="0.2">
      <c r="A416" s="3"/>
      <c r="B416" s="3"/>
      <c r="C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4.25" customHeight="1" x14ac:dyDescent="0.2">
      <c r="A417" s="3"/>
      <c r="B417" s="3"/>
      <c r="C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4.25" customHeight="1" x14ac:dyDescent="0.2">
      <c r="A418" s="3"/>
      <c r="B418" s="3"/>
      <c r="C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4.25" customHeight="1" x14ac:dyDescent="0.2">
      <c r="A419" s="3"/>
      <c r="B419" s="3"/>
      <c r="C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4.25" customHeight="1" x14ac:dyDescent="0.2">
      <c r="A420" s="3"/>
      <c r="B420" s="3"/>
      <c r="C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4.25" customHeight="1" x14ac:dyDescent="0.2">
      <c r="A421" s="3"/>
      <c r="B421" s="3"/>
      <c r="C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4.25" customHeight="1" x14ac:dyDescent="0.2">
      <c r="A422" s="3"/>
      <c r="B422" s="3"/>
      <c r="C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4.25" customHeight="1" x14ac:dyDescent="0.2">
      <c r="A423" s="3"/>
      <c r="B423" s="3"/>
      <c r="C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4.25" customHeight="1" x14ac:dyDescent="0.2">
      <c r="A424" s="3"/>
      <c r="B424" s="3"/>
      <c r="C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4.25" customHeight="1" x14ac:dyDescent="0.2">
      <c r="A425" s="3"/>
      <c r="B425" s="3"/>
      <c r="C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4.25" customHeight="1" x14ac:dyDescent="0.2">
      <c r="A426" s="3"/>
      <c r="B426" s="3"/>
      <c r="C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4.25" customHeight="1" x14ac:dyDescent="0.2">
      <c r="A427" s="3"/>
      <c r="B427" s="3"/>
      <c r="C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4.25" customHeight="1" x14ac:dyDescent="0.2">
      <c r="A428" s="3"/>
      <c r="B428" s="3"/>
      <c r="C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4.25" customHeight="1" x14ac:dyDescent="0.2">
      <c r="A429" s="3"/>
      <c r="B429" s="3"/>
      <c r="C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4.25" customHeight="1" x14ac:dyDescent="0.2">
      <c r="A430" s="3"/>
      <c r="B430" s="3"/>
      <c r="C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4.25" customHeight="1" x14ac:dyDescent="0.2">
      <c r="A431" s="3"/>
      <c r="B431" s="3"/>
      <c r="C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14.25" customHeight="1" x14ac:dyDescent="0.2">
      <c r="A432" s="3"/>
      <c r="B432" s="3"/>
      <c r="C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14.25" customHeight="1" x14ac:dyDescent="0.2">
      <c r="A433" s="3"/>
      <c r="B433" s="3"/>
      <c r="C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14.25" customHeight="1" x14ac:dyDescent="0.2">
      <c r="A434" s="3"/>
      <c r="B434" s="3"/>
      <c r="C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14.25" customHeight="1" x14ac:dyDescent="0.2">
      <c r="A435" s="3"/>
      <c r="B435" s="3"/>
      <c r="C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4.25" customHeight="1" x14ac:dyDescent="0.2">
      <c r="A436" s="3"/>
      <c r="B436" s="3"/>
      <c r="C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4.25" customHeight="1" x14ac:dyDescent="0.2">
      <c r="A437" s="3"/>
      <c r="B437" s="3"/>
      <c r="C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4.25" customHeight="1" x14ac:dyDescent="0.2">
      <c r="A438" s="3"/>
      <c r="B438" s="3"/>
      <c r="C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4.25" customHeight="1" x14ac:dyDescent="0.2">
      <c r="A439" s="3"/>
      <c r="B439" s="3"/>
      <c r="C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4.25" customHeight="1" x14ac:dyDescent="0.2">
      <c r="A440" s="3"/>
      <c r="B440" s="3"/>
      <c r="C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4.25" customHeight="1" x14ac:dyDescent="0.2">
      <c r="A441" s="3"/>
      <c r="B441" s="3"/>
      <c r="C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4.25" customHeight="1" x14ac:dyDescent="0.2">
      <c r="A442" s="3"/>
      <c r="B442" s="3"/>
      <c r="C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4.25" customHeight="1" x14ac:dyDescent="0.2">
      <c r="A443" s="3"/>
      <c r="B443" s="3"/>
      <c r="C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4.25" customHeight="1" x14ac:dyDescent="0.2">
      <c r="A444" s="3"/>
      <c r="B444" s="3"/>
      <c r="C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4.25" customHeight="1" x14ac:dyDescent="0.2">
      <c r="A445" s="3"/>
      <c r="B445" s="3"/>
      <c r="C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4.25" customHeight="1" x14ac:dyDescent="0.2">
      <c r="A446" s="3"/>
      <c r="B446" s="3"/>
      <c r="C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4.25" customHeight="1" x14ac:dyDescent="0.2">
      <c r="A447" s="3"/>
      <c r="B447" s="3"/>
      <c r="C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4.25" customHeight="1" x14ac:dyDescent="0.2">
      <c r="A448" s="3"/>
      <c r="B448" s="3"/>
      <c r="C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4.25" customHeight="1" x14ac:dyDescent="0.2">
      <c r="A449" s="3"/>
      <c r="B449" s="3"/>
      <c r="C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4.25" customHeight="1" x14ac:dyDescent="0.2">
      <c r="A450" s="3"/>
      <c r="B450" s="3"/>
      <c r="C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4.25" customHeight="1" x14ac:dyDescent="0.2">
      <c r="A451" s="3"/>
      <c r="B451" s="3"/>
      <c r="C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4.25" customHeight="1" x14ac:dyDescent="0.2">
      <c r="A452" s="3"/>
      <c r="B452" s="3"/>
      <c r="C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4.25" customHeight="1" x14ac:dyDescent="0.2">
      <c r="A453" s="3"/>
      <c r="B453" s="3"/>
      <c r="C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4.25" customHeight="1" x14ac:dyDescent="0.2">
      <c r="A454" s="3"/>
      <c r="B454" s="3"/>
      <c r="C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4.25" customHeight="1" x14ac:dyDescent="0.2">
      <c r="A455" s="3"/>
      <c r="B455" s="3"/>
      <c r="C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4.25" customHeight="1" x14ac:dyDescent="0.2">
      <c r="A456" s="3"/>
      <c r="B456" s="3"/>
      <c r="C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4.25" customHeight="1" x14ac:dyDescent="0.2">
      <c r="A457" s="3"/>
      <c r="B457" s="3"/>
      <c r="C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4.25" customHeight="1" x14ac:dyDescent="0.2">
      <c r="A458" s="3"/>
      <c r="B458" s="3"/>
      <c r="C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4.25" customHeight="1" x14ac:dyDescent="0.2">
      <c r="A459" s="3"/>
      <c r="B459" s="3"/>
      <c r="C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4.25" customHeight="1" x14ac:dyDescent="0.2">
      <c r="A460" s="3"/>
      <c r="B460" s="3"/>
      <c r="C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4.25" customHeight="1" x14ac:dyDescent="0.2">
      <c r="A461" s="3"/>
      <c r="B461" s="3"/>
      <c r="C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4.25" customHeight="1" x14ac:dyDescent="0.2">
      <c r="A462" s="3"/>
      <c r="B462" s="3"/>
      <c r="C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4.25" customHeight="1" x14ac:dyDescent="0.2">
      <c r="A463" s="3"/>
      <c r="B463" s="3"/>
      <c r="C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4.25" customHeight="1" x14ac:dyDescent="0.2">
      <c r="A464" s="3"/>
      <c r="B464" s="3"/>
      <c r="C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4.25" customHeight="1" x14ac:dyDescent="0.2">
      <c r="A465" s="3"/>
      <c r="B465" s="3"/>
      <c r="C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4.25" customHeight="1" x14ac:dyDescent="0.2">
      <c r="A466" s="3"/>
      <c r="B466" s="3"/>
      <c r="C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4.25" customHeight="1" x14ac:dyDescent="0.2">
      <c r="A467" s="3"/>
      <c r="B467" s="3"/>
      <c r="C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4.25" customHeight="1" x14ac:dyDescent="0.2">
      <c r="A468" s="3"/>
      <c r="B468" s="3"/>
      <c r="C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4.25" customHeight="1" x14ac:dyDescent="0.2">
      <c r="A469" s="3"/>
      <c r="B469" s="3"/>
      <c r="C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4.25" customHeight="1" x14ac:dyDescent="0.2">
      <c r="A470" s="3"/>
      <c r="B470" s="3"/>
      <c r="C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4.25" customHeight="1" x14ac:dyDescent="0.2">
      <c r="A471" s="3"/>
      <c r="B471" s="3"/>
      <c r="C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4.25" customHeight="1" x14ac:dyDescent="0.2">
      <c r="A472" s="3"/>
      <c r="B472" s="3"/>
      <c r="C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4.25" customHeight="1" x14ac:dyDescent="0.2">
      <c r="A473" s="3"/>
      <c r="B473" s="3"/>
      <c r="C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4.25" customHeight="1" x14ac:dyDescent="0.2">
      <c r="A474" s="3"/>
      <c r="B474" s="3"/>
      <c r="C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4.25" customHeight="1" x14ac:dyDescent="0.2">
      <c r="A475" s="3"/>
      <c r="B475" s="3"/>
      <c r="C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4.25" customHeight="1" x14ac:dyDescent="0.2">
      <c r="A476" s="3"/>
      <c r="B476" s="3"/>
      <c r="C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4.25" customHeight="1" x14ac:dyDescent="0.2">
      <c r="A477" s="3"/>
      <c r="B477" s="3"/>
      <c r="C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4.25" customHeight="1" x14ac:dyDescent="0.2">
      <c r="A478" s="3"/>
      <c r="B478" s="3"/>
      <c r="C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4.25" customHeight="1" x14ac:dyDescent="0.2">
      <c r="A479" s="3"/>
      <c r="B479" s="3"/>
      <c r="C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4.25" customHeight="1" x14ac:dyDescent="0.2">
      <c r="A480" s="3"/>
      <c r="B480" s="3"/>
      <c r="C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4.25" customHeight="1" x14ac:dyDescent="0.2">
      <c r="A481" s="3"/>
      <c r="B481" s="3"/>
      <c r="C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4.25" customHeight="1" x14ac:dyDescent="0.2">
      <c r="A482" s="3"/>
      <c r="B482" s="3"/>
      <c r="C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4.25" customHeight="1" x14ac:dyDescent="0.2">
      <c r="A483" s="3"/>
      <c r="B483" s="3"/>
      <c r="C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4.25" customHeight="1" x14ac:dyDescent="0.2">
      <c r="A484" s="3"/>
      <c r="B484" s="3"/>
      <c r="C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4.25" customHeight="1" x14ac:dyDescent="0.2">
      <c r="A485" s="3"/>
      <c r="B485" s="3"/>
      <c r="C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4.25" customHeight="1" x14ac:dyDescent="0.2">
      <c r="A486" s="3"/>
      <c r="B486" s="3"/>
      <c r="C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4.25" customHeight="1" x14ac:dyDescent="0.2">
      <c r="A487" s="3"/>
      <c r="B487" s="3"/>
      <c r="C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4.25" customHeight="1" x14ac:dyDescent="0.2">
      <c r="A488" s="3"/>
      <c r="B488" s="3"/>
      <c r="C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4.25" customHeight="1" x14ac:dyDescent="0.2">
      <c r="A489" s="3"/>
      <c r="B489" s="3"/>
      <c r="C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4.25" customHeight="1" x14ac:dyDescent="0.2">
      <c r="A490" s="3"/>
      <c r="B490" s="3"/>
      <c r="C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4.25" customHeight="1" x14ac:dyDescent="0.2">
      <c r="A491" s="3"/>
      <c r="B491" s="3"/>
      <c r="C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4.25" customHeight="1" x14ac:dyDescent="0.2">
      <c r="A492" s="3"/>
      <c r="B492" s="3"/>
      <c r="C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4.25" customHeight="1" x14ac:dyDescent="0.2">
      <c r="A493" s="3"/>
      <c r="B493" s="3"/>
      <c r="C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4.25" customHeight="1" x14ac:dyDescent="0.2">
      <c r="A494" s="3"/>
      <c r="B494" s="3"/>
      <c r="C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4.25" customHeight="1" x14ac:dyDescent="0.2">
      <c r="A495" s="3"/>
      <c r="B495" s="3"/>
      <c r="C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4.25" customHeight="1" x14ac:dyDescent="0.2">
      <c r="A496" s="3"/>
      <c r="B496" s="3"/>
      <c r="C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4.25" customHeight="1" x14ac:dyDescent="0.2">
      <c r="A497" s="3"/>
      <c r="B497" s="3"/>
      <c r="C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4.25" customHeight="1" x14ac:dyDescent="0.2">
      <c r="A498" s="3"/>
      <c r="B498" s="3"/>
      <c r="C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4.25" customHeight="1" x14ac:dyDescent="0.2">
      <c r="A499" s="3"/>
      <c r="B499" s="3"/>
      <c r="C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4.25" customHeight="1" x14ac:dyDescent="0.2">
      <c r="A500" s="3"/>
      <c r="B500" s="3"/>
      <c r="C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4.25" customHeight="1" x14ac:dyDescent="0.2">
      <c r="A501" s="3"/>
      <c r="B501" s="3"/>
      <c r="C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4.25" customHeight="1" x14ac:dyDescent="0.2">
      <c r="A502" s="3"/>
      <c r="B502" s="3"/>
      <c r="C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4.25" customHeight="1" x14ac:dyDescent="0.2">
      <c r="A503" s="3"/>
      <c r="B503" s="3"/>
      <c r="C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4.25" customHeight="1" x14ac:dyDescent="0.2">
      <c r="A504" s="3"/>
      <c r="B504" s="3"/>
      <c r="C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4.25" customHeight="1" x14ac:dyDescent="0.2">
      <c r="A505" s="3"/>
      <c r="B505" s="3"/>
      <c r="C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4.25" customHeight="1" x14ac:dyDescent="0.2">
      <c r="A506" s="3"/>
      <c r="B506" s="3"/>
      <c r="C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4.25" customHeight="1" x14ac:dyDescent="0.2">
      <c r="A507" s="3"/>
      <c r="B507" s="3"/>
      <c r="C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4.25" customHeight="1" x14ac:dyDescent="0.2">
      <c r="A508" s="3"/>
      <c r="B508" s="3"/>
      <c r="C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4.25" customHeight="1" x14ac:dyDescent="0.2">
      <c r="A509" s="3"/>
      <c r="B509" s="3"/>
      <c r="C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4.25" customHeight="1" x14ac:dyDescent="0.2">
      <c r="A510" s="3"/>
      <c r="B510" s="3"/>
      <c r="C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4.25" customHeight="1" x14ac:dyDescent="0.2">
      <c r="A511" s="3"/>
      <c r="B511" s="3"/>
      <c r="C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4.25" customHeight="1" x14ac:dyDescent="0.2">
      <c r="A512" s="3"/>
      <c r="B512" s="3"/>
      <c r="C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4.25" customHeight="1" x14ac:dyDescent="0.2">
      <c r="A513" s="3"/>
      <c r="B513" s="3"/>
      <c r="C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4.25" customHeight="1" x14ac:dyDescent="0.2">
      <c r="A514" s="3"/>
      <c r="B514" s="3"/>
      <c r="C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4.25" customHeight="1" x14ac:dyDescent="0.2">
      <c r="A515" s="3"/>
      <c r="B515" s="3"/>
      <c r="C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4.25" customHeight="1" x14ac:dyDescent="0.2">
      <c r="A516" s="3"/>
      <c r="B516" s="3"/>
      <c r="C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4.25" customHeight="1" x14ac:dyDescent="0.2">
      <c r="A517" s="3"/>
      <c r="B517" s="3"/>
      <c r="C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4.25" customHeight="1" x14ac:dyDescent="0.2">
      <c r="A518" s="3"/>
      <c r="B518" s="3"/>
      <c r="C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4.25" customHeight="1" x14ac:dyDescent="0.2">
      <c r="A519" s="3"/>
      <c r="B519" s="3"/>
      <c r="C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4.25" customHeight="1" x14ac:dyDescent="0.2">
      <c r="A520" s="3"/>
      <c r="B520" s="3"/>
      <c r="C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4.25" customHeight="1" x14ac:dyDescent="0.2">
      <c r="A521" s="3"/>
      <c r="B521" s="3"/>
      <c r="C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4.25" customHeight="1" x14ac:dyDescent="0.2">
      <c r="A522" s="3"/>
      <c r="B522" s="3"/>
      <c r="C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4.25" customHeight="1" x14ac:dyDescent="0.2">
      <c r="A523" s="3"/>
      <c r="B523" s="3"/>
      <c r="C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4.25" customHeight="1" x14ac:dyDescent="0.2">
      <c r="A524" s="3"/>
      <c r="B524" s="3"/>
      <c r="C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4.25" customHeight="1" x14ac:dyDescent="0.2">
      <c r="A525" s="3"/>
      <c r="B525" s="3"/>
      <c r="C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4.25" customHeight="1" x14ac:dyDescent="0.2">
      <c r="A526" s="3"/>
      <c r="B526" s="3"/>
      <c r="C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4.25" customHeight="1" x14ac:dyDescent="0.2">
      <c r="A527" s="3"/>
      <c r="B527" s="3"/>
      <c r="C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4.25" customHeight="1" x14ac:dyDescent="0.2">
      <c r="A528" s="3"/>
      <c r="B528" s="3"/>
      <c r="C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4.25" customHeight="1" x14ac:dyDescent="0.2">
      <c r="A529" s="3"/>
      <c r="B529" s="3"/>
      <c r="C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4.25" customHeight="1" x14ac:dyDescent="0.2">
      <c r="A530" s="3"/>
      <c r="B530" s="3"/>
      <c r="C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4.25" customHeight="1" x14ac:dyDescent="0.2">
      <c r="A531" s="3"/>
      <c r="B531" s="3"/>
      <c r="C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4.25" customHeight="1" x14ac:dyDescent="0.2">
      <c r="A532" s="3"/>
      <c r="B532" s="3"/>
      <c r="C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4.25" customHeight="1" x14ac:dyDescent="0.2">
      <c r="A533" s="3"/>
      <c r="B533" s="3"/>
      <c r="C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4.25" customHeight="1" x14ac:dyDescent="0.2">
      <c r="A534" s="3"/>
      <c r="B534" s="3"/>
      <c r="C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4.25" customHeight="1" x14ac:dyDescent="0.2">
      <c r="A535" s="3"/>
      <c r="B535" s="3"/>
      <c r="C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4.25" customHeight="1" x14ac:dyDescent="0.2">
      <c r="A536" s="3"/>
      <c r="B536" s="3"/>
      <c r="C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4.25" customHeight="1" x14ac:dyDescent="0.2">
      <c r="A537" s="3"/>
      <c r="B537" s="3"/>
      <c r="C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4.25" customHeight="1" x14ac:dyDescent="0.2">
      <c r="A538" s="3"/>
      <c r="B538" s="3"/>
      <c r="C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4.25" customHeight="1" x14ac:dyDescent="0.2">
      <c r="A539" s="3"/>
      <c r="B539" s="3"/>
      <c r="C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4.25" customHeight="1" x14ac:dyDescent="0.2">
      <c r="A540" s="3"/>
      <c r="B540" s="3"/>
      <c r="C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4.25" customHeight="1" x14ac:dyDescent="0.2">
      <c r="A541" s="3"/>
      <c r="B541" s="3"/>
      <c r="C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4.25" customHeight="1" x14ac:dyDescent="0.2">
      <c r="A542" s="3"/>
      <c r="B542" s="3"/>
      <c r="C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4.25" customHeight="1" x14ac:dyDescent="0.2">
      <c r="A543" s="3"/>
      <c r="B543" s="3"/>
      <c r="C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4.25" customHeight="1" x14ac:dyDescent="0.2">
      <c r="A544" s="3"/>
      <c r="B544" s="3"/>
      <c r="C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4.25" customHeight="1" x14ac:dyDescent="0.2">
      <c r="A545" s="3"/>
      <c r="B545" s="3"/>
      <c r="C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4.25" customHeight="1" x14ac:dyDescent="0.2">
      <c r="A546" s="3"/>
      <c r="B546" s="3"/>
      <c r="C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4.25" customHeight="1" x14ac:dyDescent="0.2">
      <c r="A547" s="3"/>
      <c r="B547" s="3"/>
      <c r="C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4.25" customHeight="1" x14ac:dyDescent="0.2">
      <c r="A548" s="3"/>
      <c r="B548" s="3"/>
      <c r="C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4.25" customHeight="1" x14ac:dyDescent="0.2">
      <c r="A549" s="3"/>
      <c r="B549" s="3"/>
      <c r="C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4.25" customHeight="1" x14ac:dyDescent="0.2">
      <c r="A550" s="3"/>
      <c r="B550" s="3"/>
      <c r="C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4.25" customHeight="1" x14ac:dyDescent="0.2">
      <c r="A551" s="3"/>
      <c r="B551" s="3"/>
      <c r="C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4.25" customHeight="1" x14ac:dyDescent="0.2">
      <c r="A552" s="3"/>
      <c r="B552" s="3"/>
      <c r="C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4.25" customHeight="1" x14ac:dyDescent="0.2">
      <c r="A553" s="3"/>
      <c r="B553" s="3"/>
      <c r="C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4.25" customHeight="1" x14ac:dyDescent="0.2">
      <c r="A554" s="3"/>
      <c r="B554" s="3"/>
      <c r="C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4.25" customHeight="1" x14ac:dyDescent="0.2">
      <c r="A555" s="3"/>
      <c r="B555" s="3"/>
      <c r="C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4.25" customHeight="1" x14ac:dyDescent="0.2">
      <c r="A556" s="3"/>
      <c r="B556" s="3"/>
      <c r="C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4.25" customHeight="1" x14ac:dyDescent="0.2">
      <c r="A557" s="3"/>
      <c r="B557" s="3"/>
      <c r="C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4.25" customHeight="1" x14ac:dyDescent="0.2">
      <c r="A558" s="3"/>
      <c r="B558" s="3"/>
      <c r="C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4.25" customHeight="1" x14ac:dyDescent="0.2">
      <c r="A559" s="3"/>
      <c r="B559" s="3"/>
      <c r="C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4.25" customHeight="1" x14ac:dyDescent="0.2">
      <c r="A560" s="3"/>
      <c r="B560" s="3"/>
      <c r="C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4.25" customHeight="1" x14ac:dyDescent="0.2">
      <c r="A561" s="3"/>
      <c r="B561" s="3"/>
      <c r="C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4.25" customHeight="1" x14ac:dyDescent="0.2">
      <c r="A562" s="3"/>
      <c r="B562" s="3"/>
      <c r="C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4.25" customHeight="1" x14ac:dyDescent="0.2">
      <c r="A563" s="3"/>
      <c r="B563" s="3"/>
      <c r="C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4.25" customHeight="1" x14ac:dyDescent="0.2">
      <c r="A564" s="3"/>
      <c r="B564" s="3"/>
      <c r="C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4.25" customHeight="1" x14ac:dyDescent="0.2">
      <c r="A565" s="3"/>
      <c r="B565" s="3"/>
      <c r="C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4.25" customHeight="1" x14ac:dyDescent="0.2">
      <c r="A566" s="3"/>
      <c r="B566" s="3"/>
      <c r="C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4.25" customHeight="1" x14ac:dyDescent="0.2">
      <c r="A567" s="3"/>
      <c r="B567" s="3"/>
      <c r="C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4.25" customHeight="1" x14ac:dyDescent="0.2">
      <c r="A568" s="3"/>
      <c r="B568" s="3"/>
      <c r="C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4.25" customHeight="1" x14ac:dyDescent="0.2">
      <c r="A569" s="3"/>
      <c r="B569" s="3"/>
      <c r="C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4.25" customHeight="1" x14ac:dyDescent="0.2">
      <c r="A570" s="3"/>
      <c r="B570" s="3"/>
      <c r="C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4.25" customHeight="1" x14ac:dyDescent="0.2">
      <c r="A571" s="3"/>
      <c r="B571" s="3"/>
      <c r="C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4.25" customHeight="1" x14ac:dyDescent="0.2">
      <c r="A572" s="3"/>
      <c r="B572" s="3"/>
      <c r="C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4.25" customHeight="1" x14ac:dyDescent="0.2">
      <c r="A573" s="3"/>
      <c r="B573" s="3"/>
      <c r="C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4.25" customHeight="1" x14ac:dyDescent="0.2">
      <c r="A574" s="3"/>
      <c r="B574" s="3"/>
      <c r="C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4.25" customHeight="1" x14ac:dyDescent="0.2">
      <c r="A575" s="3"/>
      <c r="B575" s="3"/>
      <c r="C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4.25" customHeight="1" x14ac:dyDescent="0.2">
      <c r="A576" s="3"/>
      <c r="B576" s="3"/>
      <c r="C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4.25" customHeight="1" x14ac:dyDescent="0.2">
      <c r="A577" s="3"/>
      <c r="B577" s="3"/>
      <c r="C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4.25" customHeight="1" x14ac:dyDescent="0.2">
      <c r="A578" s="3"/>
      <c r="B578" s="3"/>
      <c r="C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4.25" customHeight="1" x14ac:dyDescent="0.2">
      <c r="A579" s="3"/>
      <c r="B579" s="3"/>
      <c r="C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4.25" customHeight="1" x14ac:dyDescent="0.2">
      <c r="A580" s="3"/>
      <c r="B580" s="3"/>
      <c r="C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4.25" customHeight="1" x14ac:dyDescent="0.2">
      <c r="A581" s="3"/>
      <c r="B581" s="3"/>
      <c r="C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4.25" customHeight="1" x14ac:dyDescent="0.2">
      <c r="A582" s="3"/>
      <c r="B582" s="3"/>
      <c r="C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4.25" customHeight="1" x14ac:dyDescent="0.2">
      <c r="A583" s="3"/>
      <c r="B583" s="3"/>
      <c r="C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4.25" customHeight="1" x14ac:dyDescent="0.2">
      <c r="A584" s="3"/>
      <c r="B584" s="3"/>
      <c r="C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4.25" customHeight="1" x14ac:dyDescent="0.2">
      <c r="A585" s="3"/>
      <c r="B585" s="3"/>
      <c r="C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4.25" customHeight="1" x14ac:dyDescent="0.2">
      <c r="A586" s="3"/>
      <c r="B586" s="3"/>
      <c r="C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4.25" customHeight="1" x14ac:dyDescent="0.2">
      <c r="A587" s="3"/>
      <c r="B587" s="3"/>
      <c r="C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4.25" customHeight="1" x14ac:dyDescent="0.2">
      <c r="A588" s="3"/>
      <c r="B588" s="3"/>
      <c r="C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4.25" customHeight="1" x14ac:dyDescent="0.2">
      <c r="A589" s="3"/>
      <c r="B589" s="3"/>
      <c r="C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4.25" customHeight="1" x14ac:dyDescent="0.2">
      <c r="A590" s="3"/>
      <c r="B590" s="3"/>
      <c r="C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4.25" customHeight="1" x14ac:dyDescent="0.2">
      <c r="A591" s="3"/>
      <c r="B591" s="3"/>
      <c r="C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4.25" customHeight="1" x14ac:dyDescent="0.2">
      <c r="A592" s="3"/>
      <c r="B592" s="3"/>
      <c r="C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4.25" customHeight="1" x14ac:dyDescent="0.2">
      <c r="A593" s="3"/>
      <c r="B593" s="3"/>
      <c r="C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4.25" customHeight="1" x14ac:dyDescent="0.2">
      <c r="A594" s="3"/>
      <c r="B594" s="3"/>
      <c r="C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4.25" customHeight="1" x14ac:dyDescent="0.2">
      <c r="A595" s="3"/>
      <c r="B595" s="3"/>
      <c r="C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4.25" customHeight="1" x14ac:dyDescent="0.2">
      <c r="A596" s="3"/>
      <c r="B596" s="3"/>
      <c r="C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4.25" customHeight="1" x14ac:dyDescent="0.2">
      <c r="A597" s="3"/>
      <c r="B597" s="3"/>
      <c r="C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4.25" customHeight="1" x14ac:dyDescent="0.2">
      <c r="A598" s="3"/>
      <c r="B598" s="3"/>
      <c r="C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4.25" customHeight="1" x14ac:dyDescent="0.2">
      <c r="A599" s="3"/>
      <c r="B599" s="3"/>
      <c r="C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4.25" customHeight="1" x14ac:dyDescent="0.2">
      <c r="A600" s="3"/>
      <c r="B600" s="3"/>
      <c r="C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4.25" customHeight="1" x14ac:dyDescent="0.2">
      <c r="A601" s="3"/>
      <c r="B601" s="3"/>
      <c r="C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4.25" customHeight="1" x14ac:dyDescent="0.2">
      <c r="A602" s="3"/>
      <c r="B602" s="3"/>
      <c r="C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4.25" customHeight="1" x14ac:dyDescent="0.2">
      <c r="A603" s="3"/>
      <c r="B603" s="3"/>
      <c r="C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4.25" customHeight="1" x14ac:dyDescent="0.2">
      <c r="A604" s="3"/>
      <c r="B604" s="3"/>
      <c r="C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4.25" customHeight="1" x14ac:dyDescent="0.2">
      <c r="A605" s="3"/>
      <c r="B605" s="3"/>
      <c r="C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4.25" customHeight="1" x14ac:dyDescent="0.2">
      <c r="A606" s="3"/>
      <c r="B606" s="3"/>
      <c r="C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4.25" customHeight="1" x14ac:dyDescent="0.2">
      <c r="A607" s="3"/>
      <c r="B607" s="3"/>
      <c r="C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4.25" customHeight="1" x14ac:dyDescent="0.2">
      <c r="A608" s="3"/>
      <c r="B608" s="3"/>
      <c r="C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4.25" customHeight="1" x14ac:dyDescent="0.2">
      <c r="A609" s="3"/>
      <c r="B609" s="3"/>
      <c r="C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4.25" customHeight="1" x14ac:dyDescent="0.2">
      <c r="A610" s="3"/>
      <c r="B610" s="3"/>
      <c r="C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4.25" customHeight="1" x14ac:dyDescent="0.2">
      <c r="A611" s="3"/>
      <c r="B611" s="3"/>
      <c r="C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4.25" customHeight="1" x14ac:dyDescent="0.2">
      <c r="A612" s="3"/>
      <c r="B612" s="3"/>
      <c r="C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4.25" customHeight="1" x14ac:dyDescent="0.2">
      <c r="A613" s="3"/>
      <c r="B613" s="3"/>
      <c r="C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4.25" customHeight="1" x14ac:dyDescent="0.2">
      <c r="A614" s="3"/>
      <c r="B614" s="3"/>
      <c r="C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4.25" customHeight="1" x14ac:dyDescent="0.2">
      <c r="A615" s="3"/>
      <c r="B615" s="3"/>
      <c r="C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4.25" customHeight="1" x14ac:dyDescent="0.2">
      <c r="A616" s="3"/>
      <c r="B616" s="3"/>
      <c r="C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4.25" customHeight="1" x14ac:dyDescent="0.2">
      <c r="A617" s="3"/>
      <c r="B617" s="3"/>
      <c r="C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4.25" customHeight="1" x14ac:dyDescent="0.2">
      <c r="A618" s="3"/>
      <c r="B618" s="3"/>
      <c r="C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4.25" customHeight="1" x14ac:dyDescent="0.2">
      <c r="A619" s="3"/>
      <c r="B619" s="3"/>
      <c r="C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4.25" customHeight="1" x14ac:dyDescent="0.2">
      <c r="A620" s="3"/>
      <c r="B620" s="3"/>
      <c r="C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4.25" customHeight="1" x14ac:dyDescent="0.2">
      <c r="A621" s="3"/>
      <c r="B621" s="3"/>
      <c r="C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4.25" customHeight="1" x14ac:dyDescent="0.2">
      <c r="A622" s="3"/>
      <c r="B622" s="3"/>
      <c r="C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4.25" customHeight="1" x14ac:dyDescent="0.2">
      <c r="A623" s="3"/>
      <c r="B623" s="3"/>
      <c r="C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4.25" customHeight="1" x14ac:dyDescent="0.2">
      <c r="A624" s="3"/>
      <c r="B624" s="3"/>
      <c r="C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4.25" customHeight="1" x14ac:dyDescent="0.2">
      <c r="A625" s="3"/>
      <c r="B625" s="3"/>
      <c r="C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4.25" customHeight="1" x14ac:dyDescent="0.2">
      <c r="A626" s="3"/>
      <c r="B626" s="3"/>
      <c r="C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4.25" customHeight="1" x14ac:dyDescent="0.2">
      <c r="A627" s="3"/>
      <c r="B627" s="3"/>
      <c r="C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4.25" customHeight="1" x14ac:dyDescent="0.2">
      <c r="A628" s="3"/>
      <c r="B628" s="3"/>
      <c r="C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4.25" customHeight="1" x14ac:dyDescent="0.2">
      <c r="A629" s="3"/>
      <c r="B629" s="3"/>
      <c r="C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4.25" customHeight="1" x14ac:dyDescent="0.2">
      <c r="A630" s="3"/>
      <c r="B630" s="3"/>
      <c r="C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4.25" customHeight="1" x14ac:dyDescent="0.2">
      <c r="A631" s="3"/>
      <c r="B631" s="3"/>
      <c r="C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4.25" customHeight="1" x14ac:dyDescent="0.2">
      <c r="A632" s="3"/>
      <c r="B632" s="3"/>
      <c r="C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4.25" customHeight="1" x14ac:dyDescent="0.2">
      <c r="A633" s="3"/>
      <c r="B633" s="3"/>
      <c r="C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4.25" customHeight="1" x14ac:dyDescent="0.2">
      <c r="A634" s="3"/>
      <c r="B634" s="3"/>
      <c r="C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4.25" customHeight="1" x14ac:dyDescent="0.2">
      <c r="A635" s="3"/>
      <c r="B635" s="3"/>
      <c r="C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4.25" customHeight="1" x14ac:dyDescent="0.2">
      <c r="A636" s="3"/>
      <c r="B636" s="3"/>
      <c r="C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4.25" customHeight="1" x14ac:dyDescent="0.2">
      <c r="A637" s="3"/>
      <c r="B637" s="3"/>
      <c r="C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4.25" customHeight="1" x14ac:dyDescent="0.2">
      <c r="A638" s="3"/>
      <c r="B638" s="3"/>
      <c r="C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4.25" customHeight="1" x14ac:dyDescent="0.2">
      <c r="A639" s="3"/>
      <c r="B639" s="3"/>
      <c r="C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4.25" customHeight="1" x14ac:dyDescent="0.2">
      <c r="A640" s="3"/>
      <c r="B640" s="3"/>
      <c r="C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4.25" customHeight="1" x14ac:dyDescent="0.2">
      <c r="A641" s="3"/>
      <c r="B641" s="3"/>
      <c r="C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4.25" customHeight="1" x14ac:dyDescent="0.2">
      <c r="A642" s="3"/>
      <c r="B642" s="3"/>
      <c r="C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4.25" customHeight="1" x14ac:dyDescent="0.2">
      <c r="A643" s="3"/>
      <c r="B643" s="3"/>
      <c r="C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4.25" customHeight="1" x14ac:dyDescent="0.2">
      <c r="A644" s="3"/>
      <c r="B644" s="3"/>
      <c r="C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4.25" customHeight="1" x14ac:dyDescent="0.2">
      <c r="A645" s="3"/>
      <c r="B645" s="3"/>
      <c r="C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4.25" customHeight="1" x14ac:dyDescent="0.2">
      <c r="A646" s="3"/>
      <c r="B646" s="3"/>
      <c r="C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4.25" customHeight="1" x14ac:dyDescent="0.2">
      <c r="A647" s="3"/>
      <c r="B647" s="3"/>
      <c r="C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4.25" customHeight="1" x14ac:dyDescent="0.2">
      <c r="A648" s="3"/>
      <c r="B648" s="3"/>
      <c r="C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4.25" customHeight="1" x14ac:dyDescent="0.2">
      <c r="A649" s="3"/>
      <c r="B649" s="3"/>
      <c r="C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4.25" customHeight="1" x14ac:dyDescent="0.2">
      <c r="A650" s="3"/>
      <c r="B650" s="3"/>
      <c r="C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4.25" customHeight="1" x14ac:dyDescent="0.2">
      <c r="A651" s="3"/>
      <c r="B651" s="3"/>
      <c r="C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4.25" customHeight="1" x14ac:dyDescent="0.2">
      <c r="A652" s="3"/>
      <c r="B652" s="3"/>
      <c r="C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4.25" customHeight="1" x14ac:dyDescent="0.2">
      <c r="A653" s="3"/>
      <c r="B653" s="3"/>
      <c r="C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4.25" customHeight="1" x14ac:dyDescent="0.2">
      <c r="A654" s="3"/>
      <c r="B654" s="3"/>
      <c r="C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4.25" customHeight="1" x14ac:dyDescent="0.2">
      <c r="A655" s="3"/>
      <c r="B655" s="3"/>
      <c r="C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4.25" customHeight="1" x14ac:dyDescent="0.2">
      <c r="A656" s="3"/>
      <c r="B656" s="3"/>
      <c r="C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4.25" customHeight="1" x14ac:dyDescent="0.2">
      <c r="A657" s="3"/>
      <c r="B657" s="3"/>
      <c r="C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4.25" customHeight="1" x14ac:dyDescent="0.2">
      <c r="A658" s="3"/>
      <c r="B658" s="3"/>
      <c r="C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4.25" customHeight="1" x14ac:dyDescent="0.2">
      <c r="A659" s="3"/>
      <c r="B659" s="3"/>
      <c r="C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4.25" customHeight="1" x14ac:dyDescent="0.2">
      <c r="A660" s="3"/>
      <c r="B660" s="3"/>
      <c r="C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4.25" customHeight="1" x14ac:dyDescent="0.2">
      <c r="A661" s="3"/>
      <c r="B661" s="3"/>
      <c r="C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4.25" customHeight="1" x14ac:dyDescent="0.2">
      <c r="A662" s="3"/>
      <c r="B662" s="3"/>
      <c r="C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4.25" customHeight="1" x14ac:dyDescent="0.2">
      <c r="A663" s="3"/>
      <c r="B663" s="3"/>
      <c r="C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4.25" customHeight="1" x14ac:dyDescent="0.2">
      <c r="A664" s="3"/>
      <c r="B664" s="3"/>
      <c r="C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4.25" customHeight="1" x14ac:dyDescent="0.2">
      <c r="A665" s="3"/>
      <c r="B665" s="3"/>
      <c r="C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4.25" customHeight="1" x14ac:dyDescent="0.2">
      <c r="A666" s="3"/>
      <c r="B666" s="3"/>
      <c r="C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4.25" customHeight="1" x14ac:dyDescent="0.2">
      <c r="A667" s="3"/>
      <c r="B667" s="3"/>
      <c r="C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4.25" customHeight="1" x14ac:dyDescent="0.2">
      <c r="A668" s="3"/>
      <c r="B668" s="3"/>
      <c r="C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4.25" customHeight="1" x14ac:dyDescent="0.2">
      <c r="A669" s="3"/>
      <c r="B669" s="3"/>
      <c r="C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4.25" customHeight="1" x14ac:dyDescent="0.2">
      <c r="A670" s="3"/>
      <c r="B670" s="3"/>
      <c r="C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4.25" customHeight="1" x14ac:dyDescent="0.2">
      <c r="A671" s="3"/>
      <c r="B671" s="3"/>
      <c r="C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4.25" customHeight="1" x14ac:dyDescent="0.2">
      <c r="A672" s="3"/>
      <c r="B672" s="3"/>
      <c r="C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4.25" customHeight="1" x14ac:dyDescent="0.2">
      <c r="A673" s="3"/>
      <c r="B673" s="3"/>
      <c r="C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4.25" customHeight="1" x14ac:dyDescent="0.2">
      <c r="A674" s="3"/>
      <c r="B674" s="3"/>
      <c r="C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4.25" customHeight="1" x14ac:dyDescent="0.2">
      <c r="A675" s="3"/>
      <c r="B675" s="3"/>
      <c r="C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4.25" customHeight="1" x14ac:dyDescent="0.2">
      <c r="A676" s="3"/>
      <c r="B676" s="3"/>
      <c r="C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4.25" customHeight="1" x14ac:dyDescent="0.2">
      <c r="A677" s="3"/>
      <c r="B677" s="3"/>
      <c r="C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4.25" customHeight="1" x14ac:dyDescent="0.2">
      <c r="A678" s="3"/>
      <c r="B678" s="3"/>
      <c r="C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4.25" customHeight="1" x14ac:dyDescent="0.2">
      <c r="A679" s="3"/>
      <c r="B679" s="3"/>
      <c r="C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4.25" customHeight="1" x14ac:dyDescent="0.2">
      <c r="A680" s="3"/>
      <c r="B680" s="3"/>
      <c r="C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4.25" customHeight="1" x14ac:dyDescent="0.2">
      <c r="A681" s="3"/>
      <c r="B681" s="3"/>
      <c r="C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4.25" customHeight="1" x14ac:dyDescent="0.2">
      <c r="A682" s="3"/>
      <c r="B682" s="3"/>
      <c r="C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4.25" customHeight="1" x14ac:dyDescent="0.2">
      <c r="A683" s="3"/>
      <c r="B683" s="3"/>
      <c r="C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4.25" customHeight="1" x14ac:dyDescent="0.2">
      <c r="A684" s="3"/>
      <c r="B684" s="3"/>
      <c r="C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4.25" customHeight="1" x14ac:dyDescent="0.2">
      <c r="A685" s="3"/>
      <c r="B685" s="3"/>
      <c r="C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4.25" customHeight="1" x14ac:dyDescent="0.2">
      <c r="A686" s="3"/>
      <c r="B686" s="3"/>
      <c r="C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4.25" customHeight="1" x14ac:dyDescent="0.2">
      <c r="A687" s="3"/>
      <c r="B687" s="3"/>
      <c r="C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4.25" customHeight="1" x14ac:dyDescent="0.2">
      <c r="A688" s="3"/>
      <c r="B688" s="3"/>
      <c r="C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4.25" customHeight="1" x14ac:dyDescent="0.2">
      <c r="A689" s="3"/>
      <c r="B689" s="3"/>
      <c r="C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4.25" customHeight="1" x14ac:dyDescent="0.2">
      <c r="A690" s="3"/>
      <c r="B690" s="3"/>
      <c r="C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4.25" customHeight="1" x14ac:dyDescent="0.2">
      <c r="A691" s="3"/>
      <c r="B691" s="3"/>
      <c r="C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4.25" customHeight="1" x14ac:dyDescent="0.2">
      <c r="A692" s="3"/>
      <c r="B692" s="3"/>
      <c r="C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4.25" customHeight="1" x14ac:dyDescent="0.2">
      <c r="A693" s="3"/>
      <c r="B693" s="3"/>
      <c r="C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4.25" customHeight="1" x14ac:dyDescent="0.2">
      <c r="A694" s="3"/>
      <c r="B694" s="3"/>
      <c r="C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4.25" customHeight="1" x14ac:dyDescent="0.2">
      <c r="A695" s="3"/>
      <c r="B695" s="3"/>
      <c r="C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4.25" customHeight="1" x14ac:dyDescent="0.2">
      <c r="A696" s="3"/>
      <c r="B696" s="3"/>
      <c r="C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4.25" customHeight="1" x14ac:dyDescent="0.2">
      <c r="A697" s="3"/>
      <c r="B697" s="3"/>
      <c r="C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4.25" customHeight="1" x14ac:dyDescent="0.2">
      <c r="A698" s="3"/>
      <c r="B698" s="3"/>
      <c r="C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4.25" customHeight="1" x14ac:dyDescent="0.2">
      <c r="A699" s="3"/>
      <c r="B699" s="3"/>
      <c r="C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4.25" customHeight="1" x14ac:dyDescent="0.2">
      <c r="A700" s="3"/>
      <c r="B700" s="3"/>
      <c r="C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4.25" customHeight="1" x14ac:dyDescent="0.2">
      <c r="A701" s="3"/>
      <c r="B701" s="3"/>
      <c r="C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4.25" customHeight="1" x14ac:dyDescent="0.2">
      <c r="A702" s="3"/>
      <c r="B702" s="3"/>
      <c r="C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4.25" customHeight="1" x14ac:dyDescent="0.2">
      <c r="A703" s="3"/>
      <c r="B703" s="3"/>
      <c r="C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4.25" customHeight="1" x14ac:dyDescent="0.2">
      <c r="A704" s="3"/>
      <c r="B704" s="3"/>
      <c r="C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4.25" customHeight="1" x14ac:dyDescent="0.2">
      <c r="A705" s="3"/>
      <c r="B705" s="3"/>
      <c r="C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4.25" customHeight="1" x14ac:dyDescent="0.2">
      <c r="A706" s="3"/>
      <c r="B706" s="3"/>
      <c r="C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4.25" customHeight="1" x14ac:dyDescent="0.2">
      <c r="A707" s="3"/>
      <c r="B707" s="3"/>
      <c r="C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4.25" customHeight="1" x14ac:dyDescent="0.2">
      <c r="A708" s="3"/>
      <c r="B708" s="3"/>
      <c r="C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4.25" customHeight="1" x14ac:dyDescent="0.2">
      <c r="A709" s="3"/>
      <c r="B709" s="3"/>
      <c r="C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4.25" customHeight="1" x14ac:dyDescent="0.2">
      <c r="A710" s="3"/>
      <c r="B710" s="3"/>
      <c r="C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4.25" customHeight="1" x14ac:dyDescent="0.2">
      <c r="A711" s="3"/>
      <c r="B711" s="3"/>
      <c r="C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4.25" customHeight="1" x14ac:dyDescent="0.2">
      <c r="A712" s="3"/>
      <c r="B712" s="3"/>
      <c r="C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4.25" customHeight="1" x14ac:dyDescent="0.2">
      <c r="A713" s="3"/>
      <c r="B713" s="3"/>
      <c r="C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4.25" customHeight="1" x14ac:dyDescent="0.2">
      <c r="A714" s="3"/>
      <c r="B714" s="3"/>
      <c r="C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4.25" customHeight="1" x14ac:dyDescent="0.2">
      <c r="A715" s="3"/>
      <c r="B715" s="3"/>
      <c r="C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4.25" customHeight="1" x14ac:dyDescent="0.2">
      <c r="A716" s="3"/>
      <c r="B716" s="3"/>
      <c r="C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4.25" customHeight="1" x14ac:dyDescent="0.2">
      <c r="A717" s="3"/>
      <c r="B717" s="3"/>
      <c r="C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4.25" customHeight="1" x14ac:dyDescent="0.2">
      <c r="A718" s="3"/>
      <c r="B718" s="3"/>
      <c r="C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4.25" customHeight="1" x14ac:dyDescent="0.2">
      <c r="A719" s="3"/>
      <c r="B719" s="3"/>
      <c r="C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4.25" customHeight="1" x14ac:dyDescent="0.2">
      <c r="A720" s="3"/>
      <c r="B720" s="3"/>
      <c r="C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4.25" customHeight="1" x14ac:dyDescent="0.2">
      <c r="A721" s="3"/>
      <c r="B721" s="3"/>
      <c r="C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4.25" customHeight="1" x14ac:dyDescent="0.2">
      <c r="A722" s="3"/>
      <c r="B722" s="3"/>
      <c r="C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4.25" customHeight="1" x14ac:dyDescent="0.2">
      <c r="A723" s="3"/>
      <c r="B723" s="3"/>
      <c r="C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4.25" customHeight="1" x14ac:dyDescent="0.2">
      <c r="A724" s="3"/>
      <c r="B724" s="3"/>
      <c r="C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4.25" customHeight="1" x14ac:dyDescent="0.2">
      <c r="A725" s="3"/>
      <c r="B725" s="3"/>
      <c r="C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4.25" customHeight="1" x14ac:dyDescent="0.2">
      <c r="A726" s="3"/>
      <c r="B726" s="3"/>
      <c r="C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4.25" customHeight="1" x14ac:dyDescent="0.2">
      <c r="A727" s="3"/>
      <c r="B727" s="3"/>
      <c r="C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4.25" customHeight="1" x14ac:dyDescent="0.2">
      <c r="A728" s="3"/>
      <c r="B728" s="3"/>
      <c r="C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4.25" customHeight="1" x14ac:dyDescent="0.2">
      <c r="A729" s="3"/>
      <c r="B729" s="3"/>
      <c r="C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4.25" customHeight="1" x14ac:dyDescent="0.2">
      <c r="A730" s="3"/>
      <c r="B730" s="3"/>
      <c r="C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4.25" customHeight="1" x14ac:dyDescent="0.2">
      <c r="A731" s="3"/>
      <c r="B731" s="3"/>
      <c r="C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4.25" customHeight="1" x14ac:dyDescent="0.2">
      <c r="A732" s="3"/>
      <c r="B732" s="3"/>
      <c r="C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4.25" customHeight="1" x14ac:dyDescent="0.2">
      <c r="A733" s="3"/>
      <c r="B733" s="3"/>
      <c r="C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4.25" customHeight="1" x14ac:dyDescent="0.2">
      <c r="A734" s="3"/>
      <c r="B734" s="3"/>
      <c r="C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4.25" customHeight="1" x14ac:dyDescent="0.2">
      <c r="A735" s="3"/>
      <c r="B735" s="3"/>
      <c r="C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4.25" customHeight="1" x14ac:dyDescent="0.2">
      <c r="A736" s="3"/>
      <c r="B736" s="3"/>
      <c r="C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4.25" customHeight="1" x14ac:dyDescent="0.2">
      <c r="A737" s="3"/>
      <c r="B737" s="3"/>
      <c r="C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4.25" customHeight="1" x14ac:dyDescent="0.2">
      <c r="A738" s="3"/>
      <c r="B738" s="3"/>
      <c r="C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4.25" customHeight="1" x14ac:dyDescent="0.2">
      <c r="A739" s="3"/>
      <c r="B739" s="3"/>
      <c r="C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4.25" customHeight="1" x14ac:dyDescent="0.2">
      <c r="A740" s="3"/>
      <c r="B740" s="3"/>
      <c r="C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4.25" customHeight="1" x14ac:dyDescent="0.2">
      <c r="A741" s="3"/>
      <c r="B741" s="3"/>
      <c r="C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4.25" customHeight="1" x14ac:dyDescent="0.2">
      <c r="A742" s="3"/>
      <c r="B742" s="3"/>
      <c r="C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4.25" customHeight="1" x14ac:dyDescent="0.2">
      <c r="A743" s="3"/>
      <c r="B743" s="3"/>
      <c r="C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4.25" customHeight="1" x14ac:dyDescent="0.2">
      <c r="A744" s="3"/>
      <c r="B744" s="3"/>
      <c r="C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4.25" customHeight="1" x14ac:dyDescent="0.2">
      <c r="A745" s="3"/>
      <c r="B745" s="3"/>
      <c r="C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4.25" customHeight="1" x14ac:dyDescent="0.2">
      <c r="A746" s="3"/>
      <c r="B746" s="3"/>
      <c r="C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4.25" customHeight="1" x14ac:dyDescent="0.2">
      <c r="A747" s="3"/>
      <c r="B747" s="3"/>
      <c r="C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4.25" customHeight="1" x14ac:dyDescent="0.2">
      <c r="A748" s="3"/>
      <c r="B748" s="3"/>
      <c r="C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4.25" customHeight="1" x14ac:dyDescent="0.2">
      <c r="A749" s="3"/>
      <c r="B749" s="3"/>
      <c r="C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4.25" customHeight="1" x14ac:dyDescent="0.2">
      <c r="A750" s="3"/>
      <c r="B750" s="3"/>
      <c r="C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4.25" customHeight="1" x14ac:dyDescent="0.2">
      <c r="A751" s="3"/>
      <c r="B751" s="3"/>
      <c r="C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4.25" customHeight="1" x14ac:dyDescent="0.2">
      <c r="A752" s="3"/>
      <c r="B752" s="3"/>
      <c r="C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4.25" customHeight="1" x14ac:dyDescent="0.2">
      <c r="A753" s="3"/>
      <c r="B753" s="3"/>
      <c r="C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4.25" customHeight="1" x14ac:dyDescent="0.2">
      <c r="A754" s="3"/>
      <c r="B754" s="3"/>
      <c r="C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4.25" customHeight="1" x14ac:dyDescent="0.2">
      <c r="A755" s="3"/>
      <c r="B755" s="3"/>
      <c r="C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4.25" customHeight="1" x14ac:dyDescent="0.2">
      <c r="A756" s="3"/>
      <c r="B756" s="3"/>
      <c r="C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4.25" customHeight="1" x14ac:dyDescent="0.2">
      <c r="A757" s="3"/>
      <c r="B757" s="3"/>
      <c r="C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4.25" customHeight="1" x14ac:dyDescent="0.2">
      <c r="A758" s="3"/>
      <c r="B758" s="3"/>
      <c r="C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4.25" customHeight="1" x14ac:dyDescent="0.2">
      <c r="A759" s="3"/>
      <c r="B759" s="3"/>
      <c r="C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4.25" customHeight="1" x14ac:dyDescent="0.2">
      <c r="A760" s="3"/>
      <c r="B760" s="3"/>
      <c r="C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4.25" customHeight="1" x14ac:dyDescent="0.2">
      <c r="A761" s="3"/>
      <c r="B761" s="3"/>
      <c r="C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4.25" customHeight="1" x14ac:dyDescent="0.2">
      <c r="A762" s="3"/>
      <c r="B762" s="3"/>
      <c r="C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4.25" customHeight="1" x14ac:dyDescent="0.2">
      <c r="A763" s="3"/>
      <c r="B763" s="3"/>
      <c r="C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4.25" customHeight="1" x14ac:dyDescent="0.2">
      <c r="A764" s="3"/>
      <c r="B764" s="3"/>
      <c r="C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4.25" customHeight="1" x14ac:dyDescent="0.2">
      <c r="A765" s="3"/>
      <c r="B765" s="3"/>
      <c r="C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4.25" customHeight="1" x14ac:dyDescent="0.2">
      <c r="A766" s="3"/>
      <c r="B766" s="3"/>
      <c r="C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4.25" customHeight="1" x14ac:dyDescent="0.2">
      <c r="A767" s="3"/>
      <c r="B767" s="3"/>
      <c r="C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4.25" customHeight="1" x14ac:dyDescent="0.2">
      <c r="A768" s="3"/>
      <c r="B768" s="3"/>
      <c r="C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4.25" customHeight="1" x14ac:dyDescent="0.2">
      <c r="A769" s="3"/>
      <c r="B769" s="3"/>
      <c r="C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4.25" customHeight="1" x14ac:dyDescent="0.2">
      <c r="A770" s="3"/>
      <c r="B770" s="3"/>
      <c r="C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4.25" customHeight="1" x14ac:dyDescent="0.2">
      <c r="A771" s="3"/>
      <c r="B771" s="3"/>
      <c r="C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4.25" customHeight="1" x14ac:dyDescent="0.2">
      <c r="A772" s="3"/>
      <c r="B772" s="3"/>
      <c r="C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4.25" customHeight="1" x14ac:dyDescent="0.2">
      <c r="A773" s="3"/>
      <c r="B773" s="3"/>
      <c r="C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4.25" customHeight="1" x14ac:dyDescent="0.2">
      <c r="A774" s="3"/>
      <c r="B774" s="3"/>
      <c r="C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4.25" customHeight="1" x14ac:dyDescent="0.2">
      <c r="A775" s="3"/>
      <c r="B775" s="3"/>
      <c r="C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4.25" customHeight="1" x14ac:dyDescent="0.2">
      <c r="A776" s="3"/>
      <c r="B776" s="3"/>
      <c r="C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4.25" customHeight="1" x14ac:dyDescent="0.2">
      <c r="A777" s="3"/>
      <c r="B777" s="3"/>
      <c r="C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4.25" customHeight="1" x14ac:dyDescent="0.2">
      <c r="A778" s="3"/>
      <c r="B778" s="3"/>
      <c r="C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4.25" customHeight="1" x14ac:dyDescent="0.2">
      <c r="A779" s="3"/>
      <c r="B779" s="3"/>
      <c r="C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4.25" customHeight="1" x14ac:dyDescent="0.2">
      <c r="A780" s="3"/>
      <c r="B780" s="3"/>
      <c r="C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4.25" customHeight="1" x14ac:dyDescent="0.2">
      <c r="A781" s="3"/>
      <c r="B781" s="3"/>
      <c r="C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4.25" customHeight="1" x14ac:dyDescent="0.2">
      <c r="A782" s="3"/>
      <c r="B782" s="3"/>
      <c r="C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4.25" customHeight="1" x14ac:dyDescent="0.2">
      <c r="A783" s="3"/>
      <c r="B783" s="3"/>
      <c r="C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4.25" customHeight="1" x14ac:dyDescent="0.2">
      <c r="A784" s="3"/>
      <c r="B784" s="3"/>
      <c r="C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4.25" customHeight="1" x14ac:dyDescent="0.2">
      <c r="A785" s="3"/>
      <c r="B785" s="3"/>
      <c r="C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4.25" customHeight="1" x14ac:dyDescent="0.2">
      <c r="A786" s="3"/>
      <c r="B786" s="3"/>
      <c r="C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4.25" customHeight="1" x14ac:dyDescent="0.2">
      <c r="A787" s="3"/>
      <c r="B787" s="3"/>
      <c r="C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4.25" customHeight="1" x14ac:dyDescent="0.2">
      <c r="A788" s="3"/>
      <c r="B788" s="3"/>
      <c r="C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4.25" customHeight="1" x14ac:dyDescent="0.2">
      <c r="A789" s="3"/>
      <c r="B789" s="3"/>
      <c r="C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4.25" customHeight="1" x14ac:dyDescent="0.2">
      <c r="A790" s="3"/>
      <c r="B790" s="3"/>
      <c r="C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4.25" customHeight="1" x14ac:dyDescent="0.2">
      <c r="A791" s="3"/>
      <c r="B791" s="3"/>
      <c r="C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4.25" customHeight="1" x14ac:dyDescent="0.2">
      <c r="A792" s="3"/>
      <c r="B792" s="3"/>
      <c r="C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4.25" customHeight="1" x14ac:dyDescent="0.2">
      <c r="A793" s="3"/>
      <c r="B793" s="3"/>
      <c r="C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4.25" customHeight="1" x14ac:dyDescent="0.2">
      <c r="A794" s="3"/>
      <c r="B794" s="3"/>
      <c r="C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4.25" customHeight="1" x14ac:dyDescent="0.2">
      <c r="A795" s="3"/>
      <c r="B795" s="3"/>
      <c r="C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4.25" customHeight="1" x14ac:dyDescent="0.2">
      <c r="A796" s="3"/>
      <c r="B796" s="3"/>
      <c r="C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4.25" customHeight="1" x14ac:dyDescent="0.2">
      <c r="A797" s="3"/>
      <c r="B797" s="3"/>
      <c r="C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4.25" customHeight="1" x14ac:dyDescent="0.2">
      <c r="A798" s="3"/>
      <c r="B798" s="3"/>
      <c r="C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4.25" customHeight="1" x14ac:dyDescent="0.2">
      <c r="A799" s="3"/>
      <c r="B799" s="3"/>
      <c r="C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4.25" customHeight="1" x14ac:dyDescent="0.2">
      <c r="A800" s="3"/>
      <c r="B800" s="3"/>
      <c r="C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4.25" customHeight="1" x14ac:dyDescent="0.2">
      <c r="A801" s="3"/>
      <c r="B801" s="3"/>
      <c r="C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4.25" customHeight="1" x14ac:dyDescent="0.2">
      <c r="A802" s="3"/>
      <c r="B802" s="3"/>
      <c r="C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4.25" customHeight="1" x14ac:dyDescent="0.2">
      <c r="A803" s="3"/>
      <c r="B803" s="3"/>
      <c r="C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4.25" customHeight="1" x14ac:dyDescent="0.2">
      <c r="A804" s="3"/>
      <c r="B804" s="3"/>
      <c r="C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4.25" customHeight="1" x14ac:dyDescent="0.2">
      <c r="A805" s="3"/>
      <c r="B805" s="3"/>
      <c r="C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4.25" customHeight="1" x14ac:dyDescent="0.2">
      <c r="A806" s="3"/>
      <c r="B806" s="3"/>
      <c r="C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4.25" customHeight="1" x14ac:dyDescent="0.2">
      <c r="A807" s="3"/>
      <c r="B807" s="3"/>
      <c r="C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4.25" customHeight="1" x14ac:dyDescent="0.2">
      <c r="A808" s="3"/>
      <c r="B808" s="3"/>
      <c r="C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4.25" customHeight="1" x14ac:dyDescent="0.2">
      <c r="A809" s="3"/>
      <c r="B809" s="3"/>
      <c r="C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4.25" customHeight="1" x14ac:dyDescent="0.2">
      <c r="A810" s="3"/>
      <c r="B810" s="3"/>
      <c r="C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4.25" customHeight="1" x14ac:dyDescent="0.2">
      <c r="A811" s="3"/>
      <c r="B811" s="3"/>
      <c r="C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4.25" customHeight="1" x14ac:dyDescent="0.2">
      <c r="A812" s="3"/>
      <c r="B812" s="3"/>
      <c r="C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4.25" customHeight="1" x14ac:dyDescent="0.2">
      <c r="A813" s="3"/>
      <c r="B813" s="3"/>
      <c r="C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4.25" customHeight="1" x14ac:dyDescent="0.2">
      <c r="A814" s="3"/>
      <c r="B814" s="3"/>
      <c r="C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4.25" customHeight="1" x14ac:dyDescent="0.2">
      <c r="A815" s="3"/>
      <c r="B815" s="3"/>
      <c r="C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4.25" customHeight="1" x14ac:dyDescent="0.2">
      <c r="A816" s="3"/>
      <c r="B816" s="3"/>
      <c r="C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4.25" customHeight="1" x14ac:dyDescent="0.2">
      <c r="A817" s="3"/>
      <c r="B817" s="3"/>
      <c r="C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4.25" customHeight="1" x14ac:dyDescent="0.2">
      <c r="A818" s="3"/>
      <c r="B818" s="3"/>
      <c r="C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4.25" customHeight="1" x14ac:dyDescent="0.2">
      <c r="A819" s="3"/>
      <c r="B819" s="3"/>
      <c r="C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4.25" customHeight="1" x14ac:dyDescent="0.2">
      <c r="A820" s="3"/>
      <c r="B820" s="3"/>
      <c r="C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4.25" customHeight="1" x14ac:dyDescent="0.2">
      <c r="A821" s="3"/>
      <c r="B821" s="3"/>
      <c r="C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4.25" customHeight="1" x14ac:dyDescent="0.2">
      <c r="A822" s="3"/>
      <c r="B822" s="3"/>
      <c r="C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4.25" customHeight="1" x14ac:dyDescent="0.2">
      <c r="A823" s="3"/>
      <c r="B823" s="3"/>
      <c r="C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4.25" customHeight="1" x14ac:dyDescent="0.2">
      <c r="A824" s="3"/>
      <c r="B824" s="3"/>
      <c r="C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4.25" customHeight="1" x14ac:dyDescent="0.2">
      <c r="A825" s="3"/>
      <c r="B825" s="3"/>
      <c r="C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4.25" customHeight="1" x14ac:dyDescent="0.2">
      <c r="A826" s="3"/>
      <c r="B826" s="3"/>
      <c r="C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4.25" customHeight="1" x14ac:dyDescent="0.2">
      <c r="A827" s="3"/>
      <c r="B827" s="3"/>
      <c r="C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4.25" customHeight="1" x14ac:dyDescent="0.2">
      <c r="A828" s="3"/>
      <c r="B828" s="3"/>
      <c r="C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4.25" customHeight="1" x14ac:dyDescent="0.2">
      <c r="A829" s="3"/>
      <c r="B829" s="3"/>
      <c r="C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4.25" customHeight="1" x14ac:dyDescent="0.2">
      <c r="A830" s="3"/>
      <c r="B830" s="3"/>
      <c r="C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4.25" customHeight="1" x14ac:dyDescent="0.2">
      <c r="A831" s="3"/>
      <c r="B831" s="3"/>
      <c r="C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4.25" customHeight="1" x14ac:dyDescent="0.2">
      <c r="A832" s="3"/>
      <c r="B832" s="3"/>
      <c r="C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4.25" customHeight="1" x14ac:dyDescent="0.2">
      <c r="A833" s="3"/>
      <c r="B833" s="3"/>
      <c r="C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4.25" customHeight="1" x14ac:dyDescent="0.2">
      <c r="A834" s="3"/>
      <c r="B834" s="3"/>
      <c r="C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4.25" customHeight="1" x14ac:dyDescent="0.2">
      <c r="A835" s="3"/>
      <c r="B835" s="3"/>
      <c r="C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4.25" customHeight="1" x14ac:dyDescent="0.2">
      <c r="A836" s="3"/>
      <c r="B836" s="3"/>
      <c r="C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4.25" customHeight="1" x14ac:dyDescent="0.2">
      <c r="A837" s="3"/>
      <c r="B837" s="3"/>
      <c r="C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4.25" customHeight="1" x14ac:dyDescent="0.2">
      <c r="A838" s="3"/>
      <c r="B838" s="3"/>
      <c r="C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4.25" customHeight="1" x14ac:dyDescent="0.2">
      <c r="A839" s="3"/>
      <c r="B839" s="3"/>
      <c r="C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4.25" customHeight="1" x14ac:dyDescent="0.2">
      <c r="A840" s="3"/>
      <c r="B840" s="3"/>
      <c r="C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4.25" customHeight="1" x14ac:dyDescent="0.2">
      <c r="A841" s="3"/>
      <c r="B841" s="3"/>
      <c r="C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4.25" customHeight="1" x14ac:dyDescent="0.2">
      <c r="A842" s="3"/>
      <c r="B842" s="3"/>
      <c r="C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14.25" customHeight="1" x14ac:dyDescent="0.2">
      <c r="A843" s="3"/>
      <c r="B843" s="3"/>
      <c r="C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14.25" customHeight="1" x14ac:dyDescent="0.2">
      <c r="A844" s="3"/>
      <c r="B844" s="3"/>
      <c r="C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14.25" customHeight="1" x14ac:dyDescent="0.2">
      <c r="A845" s="3"/>
      <c r="B845" s="3"/>
      <c r="C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14.25" customHeight="1" x14ac:dyDescent="0.2">
      <c r="A846" s="3"/>
      <c r="B846" s="3"/>
      <c r="C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14.25" customHeight="1" x14ac:dyDescent="0.2">
      <c r="A847" s="3"/>
      <c r="B847" s="3"/>
      <c r="C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14.25" customHeight="1" x14ac:dyDescent="0.2">
      <c r="A848" s="3"/>
      <c r="B848" s="3"/>
      <c r="C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14.25" customHeight="1" x14ac:dyDescent="0.2">
      <c r="A849" s="3"/>
      <c r="B849" s="3"/>
      <c r="C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14.25" customHeight="1" x14ac:dyDescent="0.2">
      <c r="A850" s="3"/>
      <c r="B850" s="3"/>
      <c r="C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14.25" customHeight="1" x14ac:dyDescent="0.2">
      <c r="A851" s="3"/>
      <c r="B851" s="3"/>
      <c r="C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14.25" customHeight="1" x14ac:dyDescent="0.2">
      <c r="A852" s="3"/>
      <c r="B852" s="3"/>
      <c r="C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14.25" customHeight="1" x14ac:dyDescent="0.2">
      <c r="A853" s="3"/>
      <c r="B853" s="3"/>
      <c r="C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14.25" customHeight="1" x14ac:dyDescent="0.2">
      <c r="A854" s="3"/>
      <c r="B854" s="3"/>
      <c r="C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14.25" customHeight="1" x14ac:dyDescent="0.2">
      <c r="A855" s="3"/>
      <c r="B855" s="3"/>
      <c r="C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14.25" customHeight="1" x14ac:dyDescent="0.2">
      <c r="A856" s="3"/>
      <c r="B856" s="3"/>
      <c r="C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14.25" customHeight="1" x14ac:dyDescent="0.2">
      <c r="A857" s="3"/>
      <c r="B857" s="3"/>
      <c r="C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14.25" customHeight="1" x14ac:dyDescent="0.2">
      <c r="A858" s="3"/>
      <c r="B858" s="3"/>
      <c r="C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14.25" customHeight="1" x14ac:dyDescent="0.2">
      <c r="A859" s="3"/>
      <c r="B859" s="3"/>
      <c r="C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14.25" customHeight="1" x14ac:dyDescent="0.2">
      <c r="A860" s="3"/>
      <c r="B860" s="3"/>
      <c r="C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14.25" customHeight="1" x14ac:dyDescent="0.2">
      <c r="A861" s="3"/>
      <c r="B861" s="3"/>
      <c r="C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14.25" customHeight="1" x14ac:dyDescent="0.2">
      <c r="A862" s="3"/>
      <c r="B862" s="3"/>
      <c r="C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14.25" customHeight="1" x14ac:dyDescent="0.2">
      <c r="A863" s="3"/>
      <c r="B863" s="3"/>
      <c r="C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14.25" customHeight="1" x14ac:dyDescent="0.2">
      <c r="A864" s="3"/>
      <c r="B864" s="3"/>
      <c r="C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14.25" customHeight="1" x14ac:dyDescent="0.2">
      <c r="A865" s="3"/>
      <c r="B865" s="3"/>
      <c r="C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14.25" customHeight="1" x14ac:dyDescent="0.2">
      <c r="A866" s="3"/>
      <c r="B866" s="3"/>
      <c r="C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14.25" customHeight="1" x14ac:dyDescent="0.2">
      <c r="A867" s="3"/>
      <c r="B867" s="3"/>
      <c r="C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14.25" customHeight="1" x14ac:dyDescent="0.2">
      <c r="A868" s="3"/>
      <c r="B868" s="3"/>
      <c r="C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14.25" customHeight="1" x14ac:dyDescent="0.2">
      <c r="A869" s="3"/>
      <c r="B869" s="3"/>
      <c r="C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14.25" customHeight="1" x14ac:dyDescent="0.2">
      <c r="A870" s="3"/>
      <c r="B870" s="3"/>
      <c r="C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14.25" customHeight="1" x14ac:dyDescent="0.2">
      <c r="A871" s="3"/>
      <c r="B871" s="3"/>
      <c r="C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14.25" customHeight="1" x14ac:dyDescent="0.2">
      <c r="A872" s="3"/>
      <c r="B872" s="3"/>
      <c r="C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14.25" customHeight="1" x14ac:dyDescent="0.2">
      <c r="A873" s="3"/>
      <c r="B873" s="3"/>
      <c r="C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14.25" customHeight="1" x14ac:dyDescent="0.2">
      <c r="A874" s="3"/>
      <c r="B874" s="3"/>
      <c r="C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14.25" customHeight="1" x14ac:dyDescent="0.2">
      <c r="A875" s="3"/>
      <c r="B875" s="3"/>
      <c r="C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14.25" customHeight="1" x14ac:dyDescent="0.2">
      <c r="A876" s="3"/>
      <c r="B876" s="3"/>
      <c r="C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14.25" customHeight="1" x14ac:dyDescent="0.2">
      <c r="A877" s="3"/>
      <c r="B877" s="3"/>
      <c r="C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14.25" customHeight="1" x14ac:dyDescent="0.2">
      <c r="A878" s="3"/>
      <c r="B878" s="3"/>
      <c r="C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14.25" customHeight="1" x14ac:dyDescent="0.2">
      <c r="A879" s="3"/>
      <c r="B879" s="3"/>
      <c r="C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14.25" customHeight="1" x14ac:dyDescent="0.2">
      <c r="A880" s="3"/>
      <c r="B880" s="3"/>
      <c r="C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14.25" customHeight="1" x14ac:dyDescent="0.2">
      <c r="A881" s="3"/>
      <c r="B881" s="3"/>
      <c r="C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14.25" customHeight="1" x14ac:dyDescent="0.2">
      <c r="A882" s="3"/>
      <c r="B882" s="3"/>
      <c r="C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14.25" customHeight="1" x14ac:dyDescent="0.2">
      <c r="A883" s="3"/>
      <c r="B883" s="3"/>
      <c r="C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14.25" customHeight="1" x14ac:dyDescent="0.2">
      <c r="A884" s="3"/>
      <c r="B884" s="3"/>
      <c r="C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14.25" customHeight="1" x14ac:dyDescent="0.2">
      <c r="A885" s="3"/>
      <c r="B885" s="3"/>
      <c r="C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14.25" customHeight="1" x14ac:dyDescent="0.2">
      <c r="A886" s="3"/>
      <c r="B886" s="3"/>
      <c r="C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14.25" customHeight="1" x14ac:dyDescent="0.2">
      <c r="A887" s="3"/>
      <c r="B887" s="3"/>
      <c r="C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14.25" customHeight="1" x14ac:dyDescent="0.2">
      <c r="A888" s="3"/>
      <c r="B888" s="3"/>
      <c r="C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14.25" customHeight="1" x14ac:dyDescent="0.2">
      <c r="A889" s="3"/>
      <c r="B889" s="3"/>
      <c r="C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14.25" customHeight="1" x14ac:dyDescent="0.2">
      <c r="A890" s="3"/>
      <c r="B890" s="3"/>
      <c r="C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14.25" customHeight="1" x14ac:dyDescent="0.2">
      <c r="A891" s="3"/>
      <c r="B891" s="3"/>
      <c r="C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14.25" customHeight="1" x14ac:dyDescent="0.2">
      <c r="A892" s="3"/>
      <c r="B892" s="3"/>
      <c r="C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14.25" customHeight="1" x14ac:dyDescent="0.2">
      <c r="A893" s="3"/>
      <c r="B893" s="3"/>
      <c r="C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14.25" customHeight="1" x14ac:dyDescent="0.2">
      <c r="A894" s="3"/>
      <c r="B894" s="3"/>
      <c r="C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14.25" customHeight="1" x14ac:dyDescent="0.2">
      <c r="A895" s="3"/>
      <c r="B895" s="3"/>
      <c r="C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14.25" customHeight="1" x14ac:dyDescent="0.2">
      <c r="A896" s="3"/>
      <c r="B896" s="3"/>
      <c r="C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14.25" customHeight="1" x14ac:dyDescent="0.2">
      <c r="A897" s="3"/>
      <c r="B897" s="3"/>
      <c r="C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14.25" customHeight="1" x14ac:dyDescent="0.2">
      <c r="A898" s="3"/>
      <c r="B898" s="3"/>
      <c r="C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14.25" customHeight="1" x14ac:dyDescent="0.2">
      <c r="A899" s="3"/>
      <c r="B899" s="3"/>
      <c r="C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14.25" customHeight="1" x14ac:dyDescent="0.2">
      <c r="A900" s="3"/>
      <c r="B900" s="3"/>
      <c r="C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14.25" customHeight="1" x14ac:dyDescent="0.2">
      <c r="A901" s="3"/>
      <c r="B901" s="3"/>
      <c r="C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14.25" customHeight="1" x14ac:dyDescent="0.2">
      <c r="A902" s="3"/>
      <c r="B902" s="3"/>
      <c r="C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14.25" customHeight="1" x14ac:dyDescent="0.2">
      <c r="A903" s="3"/>
      <c r="B903" s="3"/>
      <c r="C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14.25" customHeight="1" x14ac:dyDescent="0.2">
      <c r="A904" s="3"/>
      <c r="B904" s="3"/>
      <c r="C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14.25" customHeight="1" x14ac:dyDescent="0.2">
      <c r="A905" s="3"/>
      <c r="B905" s="3"/>
      <c r="C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14.25" customHeight="1" x14ac:dyDescent="0.2">
      <c r="A906" s="3"/>
      <c r="B906" s="3"/>
      <c r="C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14.25" customHeight="1" x14ac:dyDescent="0.2">
      <c r="A907" s="3"/>
      <c r="B907" s="3"/>
      <c r="C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14.25" customHeight="1" x14ac:dyDescent="0.2">
      <c r="A908" s="3"/>
      <c r="B908" s="3"/>
      <c r="C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14.25" customHeight="1" x14ac:dyDescent="0.2">
      <c r="A909" s="3"/>
      <c r="B909" s="3"/>
      <c r="C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14.25" customHeight="1" x14ac:dyDescent="0.2">
      <c r="A910" s="3"/>
      <c r="B910" s="3"/>
      <c r="C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14.25" customHeight="1" x14ac:dyDescent="0.2">
      <c r="A911" s="3"/>
      <c r="B911" s="3"/>
      <c r="C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14.25" customHeight="1" x14ac:dyDescent="0.2">
      <c r="A912" s="3"/>
      <c r="B912" s="3"/>
      <c r="C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14.25" customHeight="1" x14ac:dyDescent="0.2">
      <c r="A913" s="3"/>
      <c r="B913" s="3"/>
      <c r="C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14.25" customHeight="1" x14ac:dyDescent="0.2">
      <c r="A914" s="3"/>
      <c r="B914" s="3"/>
      <c r="C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14.25" customHeight="1" x14ac:dyDescent="0.2">
      <c r="A915" s="3"/>
      <c r="B915" s="3"/>
      <c r="C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14.25" customHeight="1" x14ac:dyDescent="0.2">
      <c r="A916" s="3"/>
      <c r="B916" s="3"/>
      <c r="C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14.25" customHeight="1" x14ac:dyDescent="0.2">
      <c r="A917" s="3"/>
      <c r="B917" s="3"/>
      <c r="C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14.25" customHeight="1" x14ac:dyDescent="0.2">
      <c r="A918" s="3"/>
      <c r="B918" s="3"/>
      <c r="C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14.25" customHeight="1" x14ac:dyDescent="0.2">
      <c r="A919" s="3"/>
      <c r="B919" s="3"/>
      <c r="C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14.25" customHeight="1" x14ac:dyDescent="0.2">
      <c r="A920" s="3"/>
      <c r="B920" s="3"/>
      <c r="C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14.25" customHeight="1" x14ac:dyDescent="0.2">
      <c r="A921" s="3"/>
      <c r="B921" s="3"/>
      <c r="C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14.25" customHeight="1" x14ac:dyDescent="0.2">
      <c r="A922" s="3"/>
      <c r="B922" s="3"/>
      <c r="C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14.25" customHeight="1" x14ac:dyDescent="0.2">
      <c r="A923" s="3"/>
      <c r="B923" s="3"/>
      <c r="C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14.25" customHeight="1" x14ac:dyDescent="0.2">
      <c r="A924" s="3"/>
      <c r="B924" s="3"/>
      <c r="C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14.25" customHeight="1" x14ac:dyDescent="0.2">
      <c r="A925" s="3"/>
      <c r="B925" s="3"/>
      <c r="C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14.25" customHeight="1" x14ac:dyDescent="0.2">
      <c r="A926" s="3"/>
      <c r="B926" s="3"/>
      <c r="C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14.25" customHeight="1" x14ac:dyDescent="0.2">
      <c r="A927" s="3"/>
      <c r="B927" s="3"/>
      <c r="C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14.25" customHeight="1" x14ac:dyDescent="0.2">
      <c r="A928" s="3"/>
      <c r="B928" s="3"/>
      <c r="C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14.25" customHeight="1" x14ac:dyDescent="0.2">
      <c r="A929" s="3"/>
      <c r="B929" s="3"/>
      <c r="C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14.25" customHeight="1" x14ac:dyDescent="0.2">
      <c r="A930" s="3"/>
      <c r="B930" s="3"/>
      <c r="C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14.25" customHeight="1" x14ac:dyDescent="0.2">
      <c r="A931" s="3"/>
      <c r="B931" s="3"/>
      <c r="C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14.25" customHeight="1" x14ac:dyDescent="0.2">
      <c r="A932" s="3"/>
      <c r="B932" s="3"/>
      <c r="C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14.25" customHeight="1" x14ac:dyDescent="0.2">
      <c r="A933" s="3"/>
      <c r="B933" s="3"/>
      <c r="C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14.25" customHeight="1" x14ac:dyDescent="0.2">
      <c r="A934" s="3"/>
      <c r="B934" s="3"/>
      <c r="C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14.25" customHeight="1" x14ac:dyDescent="0.2">
      <c r="A935" s="3"/>
      <c r="B935" s="3"/>
      <c r="C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14.25" customHeight="1" x14ac:dyDescent="0.2">
      <c r="A936" s="3"/>
      <c r="B936" s="3"/>
      <c r="C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14.25" customHeight="1" x14ac:dyDescent="0.2">
      <c r="A937" s="3"/>
      <c r="B937" s="3"/>
      <c r="C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14.25" customHeight="1" x14ac:dyDescent="0.2">
      <c r="A938" s="3"/>
      <c r="B938" s="3"/>
      <c r="C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14.25" customHeight="1" x14ac:dyDescent="0.2">
      <c r="A939" s="3"/>
      <c r="B939" s="3"/>
      <c r="C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14.25" customHeight="1" x14ac:dyDescent="0.2">
      <c r="A940" s="3"/>
      <c r="B940" s="3"/>
      <c r="C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14.25" customHeight="1" x14ac:dyDescent="0.2">
      <c r="A941" s="3"/>
      <c r="B941" s="3"/>
      <c r="C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14.25" customHeight="1" x14ac:dyDescent="0.2">
      <c r="A942" s="3"/>
      <c r="B942" s="3"/>
      <c r="C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ht="14.25" customHeight="1" x14ac:dyDescent="0.2">
      <c r="A943" s="3"/>
      <c r="B943" s="3"/>
      <c r="C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ht="14.25" customHeight="1" x14ac:dyDescent="0.2">
      <c r="A944" s="3"/>
      <c r="B944" s="3"/>
      <c r="C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ht="14.25" customHeight="1" x14ac:dyDescent="0.2">
      <c r="A945" s="3"/>
      <c r="B945" s="3"/>
      <c r="C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ht="14.25" customHeight="1" x14ac:dyDescent="0.2">
      <c r="A946" s="3"/>
      <c r="B946" s="3"/>
      <c r="C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ht="14.25" customHeight="1" x14ac:dyDescent="0.2">
      <c r="A947" s="3"/>
      <c r="B947" s="3"/>
      <c r="C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ht="14.25" customHeight="1" x14ac:dyDescent="0.2">
      <c r="A948" s="3"/>
      <c r="B948" s="3"/>
      <c r="C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ht="14.25" customHeight="1" x14ac:dyDescent="0.2">
      <c r="A949" s="3"/>
      <c r="B949" s="3"/>
      <c r="C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ht="14.25" customHeight="1" x14ac:dyDescent="0.2">
      <c r="A950" s="3"/>
      <c r="B950" s="3"/>
      <c r="C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ht="14.25" customHeight="1" x14ac:dyDescent="0.2">
      <c r="A951" s="3"/>
      <c r="B951" s="3"/>
      <c r="C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ht="14.25" customHeight="1" x14ac:dyDescent="0.2">
      <c r="A952" s="3"/>
      <c r="B952" s="3"/>
      <c r="C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ht="14.25" customHeight="1" x14ac:dyDescent="0.2">
      <c r="A953" s="3"/>
      <c r="B953" s="3"/>
      <c r="C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ht="14.25" customHeight="1" x14ac:dyDescent="0.2">
      <c r="A954" s="3"/>
      <c r="B954" s="3"/>
      <c r="C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ht="14.25" customHeight="1" x14ac:dyDescent="0.2">
      <c r="A955" s="3"/>
      <c r="B955" s="3"/>
      <c r="C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ht="14.25" customHeight="1" x14ac:dyDescent="0.2">
      <c r="A956" s="3"/>
      <c r="B956" s="3"/>
      <c r="C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ht="14.25" customHeight="1" x14ac:dyDescent="0.2">
      <c r="A957" s="3"/>
      <c r="B957" s="3"/>
      <c r="C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ht="14.25" customHeight="1" x14ac:dyDescent="0.2">
      <c r="A958" s="3"/>
      <c r="B958" s="3"/>
      <c r="C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ht="14.25" customHeight="1" x14ac:dyDescent="0.2">
      <c r="A959" s="3"/>
      <c r="B959" s="3"/>
      <c r="C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ht="14.25" customHeight="1" x14ac:dyDescent="0.2">
      <c r="A960" s="3"/>
      <c r="B960" s="3"/>
      <c r="C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ht="14.25" customHeight="1" x14ac:dyDescent="0.2">
      <c r="A961" s="3"/>
      <c r="B961" s="3"/>
      <c r="C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ht="14.25" customHeight="1" x14ac:dyDescent="0.2">
      <c r="A962" s="3"/>
      <c r="B962" s="3"/>
      <c r="C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ht="14.25" customHeight="1" x14ac:dyDescent="0.2">
      <c r="A963" s="3"/>
      <c r="B963" s="3"/>
      <c r="C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ht="14.25" customHeight="1" x14ac:dyDescent="0.2">
      <c r="A964" s="3"/>
      <c r="B964" s="3"/>
      <c r="C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ht="14.25" customHeight="1" x14ac:dyDescent="0.2">
      <c r="A965" s="3"/>
      <c r="B965" s="3"/>
      <c r="C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ht="14.25" customHeight="1" x14ac:dyDescent="0.2">
      <c r="A966" s="3"/>
      <c r="B966" s="3"/>
      <c r="C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ht="14.25" customHeight="1" x14ac:dyDescent="0.2">
      <c r="A967" s="3"/>
      <c r="B967" s="3"/>
      <c r="C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ht="14.25" customHeight="1" x14ac:dyDescent="0.2">
      <c r="A968" s="3"/>
      <c r="B968" s="3"/>
      <c r="C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ht="14.25" customHeight="1" x14ac:dyDescent="0.2">
      <c r="A969" s="3"/>
      <c r="B969" s="3"/>
      <c r="C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ht="14.25" customHeight="1" x14ac:dyDescent="0.2">
      <c r="A970" s="3"/>
      <c r="B970" s="3"/>
      <c r="C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ht="14.25" customHeight="1" x14ac:dyDescent="0.2">
      <c r="A971" s="3"/>
      <c r="B971" s="3"/>
      <c r="C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ht="14.25" customHeight="1" x14ac:dyDescent="0.2">
      <c r="A972" s="3"/>
      <c r="B972" s="3"/>
      <c r="C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ht="14.25" customHeight="1" x14ac:dyDescent="0.2">
      <c r="A973" s="3"/>
      <c r="B973" s="3"/>
      <c r="C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ht="14.25" customHeight="1" x14ac:dyDescent="0.2">
      <c r="A974" s="3"/>
      <c r="B974" s="3"/>
      <c r="C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ht="14.25" customHeight="1" x14ac:dyDescent="0.2">
      <c r="A975" s="3"/>
      <c r="B975" s="3"/>
      <c r="C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ht="14.25" customHeight="1" x14ac:dyDescent="0.2">
      <c r="A976" s="3"/>
      <c r="B976" s="3"/>
      <c r="C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ht="14.25" customHeight="1" x14ac:dyDescent="0.2">
      <c r="A977" s="3"/>
      <c r="B977" s="3"/>
      <c r="C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ht="14.25" customHeight="1" x14ac:dyDescent="0.2">
      <c r="A978" s="3"/>
      <c r="B978" s="3"/>
      <c r="C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ht="14.25" customHeight="1" x14ac:dyDescent="0.2">
      <c r="A979" s="3"/>
      <c r="B979" s="3"/>
      <c r="C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ht="14.25" customHeight="1" x14ac:dyDescent="0.2">
      <c r="A980" s="3"/>
      <c r="B980" s="3"/>
      <c r="C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ht="14.25" customHeight="1" x14ac:dyDescent="0.2">
      <c r="A981" s="3"/>
      <c r="B981" s="3"/>
      <c r="C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ht="14.25" customHeight="1" x14ac:dyDescent="0.2">
      <c r="A982" s="3"/>
      <c r="B982" s="3"/>
      <c r="C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ht="14.25" customHeight="1" x14ac:dyDescent="0.2">
      <c r="A983" s="3"/>
      <c r="B983" s="3"/>
      <c r="C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ht="14.25" customHeight="1" x14ac:dyDescent="0.2">
      <c r="A984" s="3"/>
      <c r="B984" s="3"/>
      <c r="C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ht="14.25" customHeight="1" x14ac:dyDescent="0.2">
      <c r="A985" s="3"/>
      <c r="B985" s="3"/>
      <c r="C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ht="14.25" customHeight="1" x14ac:dyDescent="0.2">
      <c r="A986" s="3"/>
      <c r="B986" s="3"/>
      <c r="C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ht="14.25" customHeight="1" x14ac:dyDescent="0.2">
      <c r="A987" s="3"/>
      <c r="B987" s="3"/>
      <c r="C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ht="14.25" customHeight="1" x14ac:dyDescent="0.2">
      <c r="A988" s="3"/>
      <c r="B988" s="3"/>
      <c r="C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ht="14.25" customHeight="1" x14ac:dyDescent="0.2">
      <c r="A989" s="3"/>
      <c r="B989" s="3"/>
      <c r="C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ht="14.25" customHeight="1" x14ac:dyDescent="0.2">
      <c r="A990" s="3"/>
      <c r="B990" s="3"/>
      <c r="C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ht="14.25" customHeight="1" x14ac:dyDescent="0.2">
      <c r="A991" s="3"/>
      <c r="B991" s="3"/>
      <c r="C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ht="14.25" customHeight="1" x14ac:dyDescent="0.2">
      <c r="A992" s="3"/>
      <c r="B992" s="3"/>
      <c r="C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ht="14.25" customHeight="1" x14ac:dyDescent="0.2">
      <c r="A993" s="3"/>
      <c r="B993" s="3"/>
      <c r="C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ht="14.25" customHeight="1" x14ac:dyDescent="0.2">
      <c r="A994" s="3"/>
      <c r="B994" s="3"/>
      <c r="C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ht="14.25" customHeight="1" x14ac:dyDescent="0.2">
      <c r="A995" s="3"/>
      <c r="B995" s="3"/>
      <c r="C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ht="14.25" customHeight="1" x14ac:dyDescent="0.2">
      <c r="A996" s="3"/>
      <c r="B996" s="3"/>
      <c r="C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ht="14.25" customHeight="1" x14ac:dyDescent="0.2">
      <c r="A997" s="3"/>
      <c r="B997" s="3"/>
      <c r="C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ht="14.25" customHeight="1" x14ac:dyDescent="0.2">
      <c r="A998" s="3"/>
      <c r="B998" s="3"/>
      <c r="C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ht="14.25" customHeight="1" x14ac:dyDescent="0.2">
      <c r="A999" s="3"/>
      <c r="B999" s="3"/>
      <c r="C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ht="14.25" customHeight="1" x14ac:dyDescent="0.2">
      <c r="A1000" s="3"/>
      <c r="B1000" s="3"/>
      <c r="C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 spans="1:24" ht="14.25" customHeight="1" x14ac:dyDescent="0.2">
      <c r="A1001" s="3"/>
      <c r="B1001" s="3"/>
      <c r="C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  <row r="1002" spans="1:24" ht="14.25" customHeight="1" x14ac:dyDescent="0.2">
      <c r="A1002" s="3"/>
      <c r="B1002" s="3"/>
      <c r="C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</row>
    <row r="1003" spans="1:24" ht="14.25" customHeight="1" x14ac:dyDescent="0.2">
      <c r="A1003" s="3"/>
      <c r="B1003" s="3"/>
      <c r="C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</row>
  </sheetData>
  <mergeCells count="10">
    <mergeCell ref="M4:P4"/>
    <mergeCell ref="T4:W4"/>
    <mergeCell ref="X4:X5"/>
    <mergeCell ref="A4:C4"/>
    <mergeCell ref="E4:E5"/>
    <mergeCell ref="F4:I4"/>
    <mergeCell ref="J4:J5"/>
    <mergeCell ref="L4:L5"/>
    <mergeCell ref="Q4:Q5"/>
    <mergeCell ref="S4:S5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3E329-B453-8449-A94B-2B0EB96A4EB5}">
  <dimension ref="A1:AI54"/>
  <sheetViews>
    <sheetView tabSelected="1" zoomScale="80" zoomScaleNormal="80" workbookViewId="0">
      <selection activeCell="AE41" sqref="AE41"/>
    </sheetView>
  </sheetViews>
  <sheetFormatPr baseColWidth="10" defaultRowHeight="15" x14ac:dyDescent="0.2"/>
  <sheetData>
    <row r="1" spans="1:35" ht="16" thickBot="1" x14ac:dyDescent="0.25">
      <c r="A1" s="24" t="s">
        <v>30</v>
      </c>
      <c r="B1" s="24" t="s">
        <v>31</v>
      </c>
      <c r="C1" s="24" t="s">
        <v>32</v>
      </c>
      <c r="Y1" s="92" t="s">
        <v>14</v>
      </c>
      <c r="Z1" s="94" t="s">
        <v>33</v>
      </c>
      <c r="AA1" s="95"/>
      <c r="AB1" s="95"/>
      <c r="AC1" s="96" t="s">
        <v>16</v>
      </c>
      <c r="AE1" s="25" t="s">
        <v>34</v>
      </c>
      <c r="AF1">
        <v>2.3914000000000001E-3</v>
      </c>
      <c r="AG1" s="25" t="s">
        <v>35</v>
      </c>
      <c r="AH1">
        <v>3.4183086999999999</v>
      </c>
      <c r="AI1" s="26" t="s">
        <v>36</v>
      </c>
    </row>
    <row r="2" spans="1:35" ht="16" thickBot="1" x14ac:dyDescent="0.25">
      <c r="A2" s="27">
        <v>5</v>
      </c>
      <c r="B2" s="28">
        <f>+('9aS_alg'!B6+'9aS_cad'!B6)</f>
        <v>0</v>
      </c>
      <c r="C2" s="28">
        <f>+('9aS_alg'!C6+'9aS_cad'!C6)</f>
        <v>0</v>
      </c>
      <c r="F2" s="30" t="s">
        <v>14</v>
      </c>
      <c r="G2" s="30">
        <v>1</v>
      </c>
      <c r="H2" s="30">
        <v>2</v>
      </c>
      <c r="I2" s="30">
        <v>3</v>
      </c>
      <c r="J2" s="24" t="s">
        <v>16</v>
      </c>
      <c r="L2" s="30" t="s">
        <v>14</v>
      </c>
      <c r="M2" s="30">
        <v>1</v>
      </c>
      <c r="N2" s="30">
        <v>2</v>
      </c>
      <c r="O2" s="30">
        <v>3</v>
      </c>
      <c r="P2" s="24" t="s">
        <v>16</v>
      </c>
      <c r="R2" s="30" t="s">
        <v>14</v>
      </c>
      <c r="S2" s="30">
        <v>1</v>
      </c>
      <c r="T2" s="30">
        <v>2</v>
      </c>
      <c r="U2" s="30">
        <v>3</v>
      </c>
      <c r="V2" s="24" t="s">
        <v>16</v>
      </c>
      <c r="X2" s="31" t="s">
        <v>37</v>
      </c>
      <c r="Y2" s="93"/>
      <c r="Z2" s="32">
        <v>1</v>
      </c>
      <c r="AA2" s="32">
        <v>2</v>
      </c>
      <c r="AB2" s="33">
        <v>3</v>
      </c>
      <c r="AC2" s="97"/>
      <c r="AE2" s="34" t="s">
        <v>34</v>
      </c>
      <c r="AF2" s="35">
        <v>2.524856561420874E-3</v>
      </c>
      <c r="AG2" s="34" t="s">
        <v>35</v>
      </c>
      <c r="AH2" s="35">
        <v>3.4061849999999998</v>
      </c>
      <c r="AI2" s="36" t="s">
        <v>38</v>
      </c>
    </row>
    <row r="3" spans="1:35" x14ac:dyDescent="0.2">
      <c r="A3" s="27">
        <v>5.5</v>
      </c>
      <c r="B3" s="28">
        <f>+('9aS_alg'!B7+'9aS_cad'!B7)</f>
        <v>0</v>
      </c>
      <c r="C3" s="28">
        <f>+('9aS_alg'!C7+'9aS_cad'!C7)</f>
        <v>0</v>
      </c>
      <c r="F3" s="27">
        <v>5</v>
      </c>
      <c r="G3" s="37">
        <f>+'9aS_alg'!F6+'9aS_cad'!F6</f>
        <v>0</v>
      </c>
      <c r="H3" s="37">
        <f>+'9aS_alg'!G6+'9aS_cad'!G6</f>
        <v>0</v>
      </c>
      <c r="I3" s="37">
        <f>+'9aS_alg'!H6+'9aS_cad'!H6</f>
        <v>0</v>
      </c>
      <c r="J3" s="37">
        <f>+SUM(G3:I3)</f>
        <v>0</v>
      </c>
      <c r="L3" s="21">
        <v>5</v>
      </c>
      <c r="M3" s="38">
        <f>+IF($J3&gt;0,G3/$J3,0)</f>
        <v>0</v>
      </c>
      <c r="N3" s="38">
        <f t="shared" ref="N3:P18" si="0">+IF($J3&gt;0,H3/$J3,0)</f>
        <v>0</v>
      </c>
      <c r="O3" s="38">
        <f t="shared" si="0"/>
        <v>0</v>
      </c>
      <c r="P3" s="38">
        <f t="shared" si="0"/>
        <v>0</v>
      </c>
      <c r="Q3" s="21">
        <v>5.25</v>
      </c>
      <c r="R3" s="21">
        <v>5</v>
      </c>
      <c r="S3" s="37">
        <f>+$B3*M3</f>
        <v>0</v>
      </c>
      <c r="T3" s="37">
        <f t="shared" ref="T3:V18" si="1">+$B3*N3</f>
        <v>0</v>
      </c>
      <c r="U3" s="37">
        <f t="shared" si="1"/>
        <v>0</v>
      </c>
      <c r="V3" s="37">
        <f t="shared" si="1"/>
        <v>0</v>
      </c>
      <c r="X3" s="39">
        <f>$AF$2*((Y3)^$AH$2)</f>
        <v>0.60681716178796796</v>
      </c>
      <c r="Y3" s="21">
        <v>5</v>
      </c>
      <c r="Z3" s="40">
        <f>+S3*$X3</f>
        <v>0</v>
      </c>
      <c r="AA3" s="41">
        <f t="shared" ref="AA3:AC18" si="2">+T3*$X3</f>
        <v>0</v>
      </c>
      <c r="AB3" s="41">
        <f t="shared" si="2"/>
        <v>0</v>
      </c>
      <c r="AC3" s="42">
        <f t="shared" si="2"/>
        <v>0</v>
      </c>
    </row>
    <row r="4" spans="1:35" x14ac:dyDescent="0.2">
      <c r="A4" s="27">
        <v>6</v>
      </c>
      <c r="B4" s="28">
        <f>+('9aS_alg'!B8+'9aS_cad'!B8)</f>
        <v>0</v>
      </c>
      <c r="C4" s="28">
        <f>+('9aS_alg'!C8+'9aS_cad'!C8)</f>
        <v>0</v>
      </c>
      <c r="F4" s="27">
        <v>5.5</v>
      </c>
      <c r="G4" s="37">
        <f>+'9aS_alg'!F7+'9aS_cad'!F7</f>
        <v>0</v>
      </c>
      <c r="H4" s="37">
        <f>+'9aS_alg'!G7+'9aS_cad'!G7</f>
        <v>0</v>
      </c>
      <c r="I4" s="37">
        <f>+'9aS_alg'!H7+'9aS_cad'!H7</f>
        <v>0</v>
      </c>
      <c r="J4" s="37">
        <f>+SUM(G4:I4)</f>
        <v>0</v>
      </c>
      <c r="L4" s="21">
        <v>5.5</v>
      </c>
      <c r="M4" s="38">
        <f t="shared" ref="M4:P41" si="3">+IF($J4&gt;0,G4/$J4,0)</f>
        <v>0</v>
      </c>
      <c r="N4" s="38">
        <f t="shared" si="0"/>
        <v>0</v>
      </c>
      <c r="O4" s="38">
        <f t="shared" si="0"/>
        <v>0</v>
      </c>
      <c r="P4" s="38">
        <f t="shared" si="0"/>
        <v>0</v>
      </c>
      <c r="Q4" s="21">
        <v>5.75</v>
      </c>
      <c r="R4" s="21">
        <v>5.5</v>
      </c>
      <c r="S4" s="37">
        <f t="shared" ref="S4:V40" si="4">+$B4*M4</f>
        <v>0</v>
      </c>
      <c r="T4" s="37">
        <f t="shared" si="1"/>
        <v>0</v>
      </c>
      <c r="U4" s="37">
        <f t="shared" si="1"/>
        <v>0</v>
      </c>
      <c r="V4" s="37">
        <f t="shared" si="1"/>
        <v>0</v>
      </c>
      <c r="X4" s="39">
        <f t="shared" ref="X4:X40" si="5">$AF$2*((Y4)^$AH$2)</f>
        <v>0.83955470175453106</v>
      </c>
      <c r="Y4" s="21">
        <v>5.5</v>
      </c>
      <c r="Z4" s="43">
        <f t="shared" ref="Z4:AC40" si="6">+S4*$X4</f>
        <v>0</v>
      </c>
      <c r="AA4">
        <f t="shared" si="2"/>
        <v>0</v>
      </c>
      <c r="AB4">
        <f t="shared" si="2"/>
        <v>0</v>
      </c>
      <c r="AC4" s="44">
        <f t="shared" si="2"/>
        <v>0</v>
      </c>
    </row>
    <row r="5" spans="1:35" x14ac:dyDescent="0.2">
      <c r="A5" s="27">
        <v>6.5</v>
      </c>
      <c r="B5" s="28">
        <f>+('9aS_alg'!B9+'9aS_cad'!B9)</f>
        <v>0</v>
      </c>
      <c r="C5" s="28">
        <f>+('9aS_alg'!C9+'9aS_cad'!C9)</f>
        <v>0</v>
      </c>
      <c r="F5" s="27">
        <v>6</v>
      </c>
      <c r="G5" s="37">
        <f>+'9aS_alg'!F8+'9aS_cad'!F8</f>
        <v>0</v>
      </c>
      <c r="H5" s="37">
        <f>+'9aS_alg'!G8+'9aS_cad'!G8</f>
        <v>0</v>
      </c>
      <c r="I5" s="37">
        <f>+'9aS_alg'!H8+'9aS_cad'!H8</f>
        <v>0</v>
      </c>
      <c r="J5" s="37">
        <f t="shared" ref="J5:J37" si="7">+SUM(G5:I5)</f>
        <v>0</v>
      </c>
      <c r="L5" s="21">
        <v>6</v>
      </c>
      <c r="M5" s="38">
        <f t="shared" si="3"/>
        <v>0</v>
      </c>
      <c r="N5" s="38">
        <f t="shared" si="0"/>
        <v>0</v>
      </c>
      <c r="O5" s="38">
        <f t="shared" si="0"/>
        <v>0</v>
      </c>
      <c r="P5" s="38">
        <f t="shared" si="0"/>
        <v>0</v>
      </c>
      <c r="Q5" s="21">
        <v>6.25</v>
      </c>
      <c r="R5" s="21">
        <v>6</v>
      </c>
      <c r="S5" s="37">
        <f t="shared" si="4"/>
        <v>0</v>
      </c>
      <c r="T5" s="37">
        <f t="shared" si="1"/>
        <v>0</v>
      </c>
      <c r="U5" s="37">
        <f t="shared" si="1"/>
        <v>0</v>
      </c>
      <c r="V5" s="37">
        <f t="shared" si="1"/>
        <v>0</v>
      </c>
      <c r="X5" s="39">
        <f t="shared" si="5"/>
        <v>1.1291816902482281</v>
      </c>
      <c r="Y5" s="21">
        <v>6</v>
      </c>
      <c r="Z5" s="43">
        <f t="shared" si="6"/>
        <v>0</v>
      </c>
      <c r="AA5">
        <f t="shared" si="2"/>
        <v>0</v>
      </c>
      <c r="AB5">
        <f t="shared" si="2"/>
        <v>0</v>
      </c>
      <c r="AC5" s="44">
        <f t="shared" si="2"/>
        <v>0</v>
      </c>
    </row>
    <row r="6" spans="1:35" x14ac:dyDescent="0.2">
      <c r="A6" s="27">
        <v>7</v>
      </c>
      <c r="B6" s="28">
        <f>+('9aS_alg'!B10+'9aS_cad'!B10)</f>
        <v>0</v>
      </c>
      <c r="C6" s="28">
        <f>+('9aS_alg'!C10+'9aS_cad'!C10)</f>
        <v>0</v>
      </c>
      <c r="F6" s="27">
        <v>6.5</v>
      </c>
      <c r="G6" s="37">
        <f>+'9aS_alg'!F9+'9aS_cad'!F9</f>
        <v>0</v>
      </c>
      <c r="H6" s="37">
        <f>+'9aS_alg'!G9+'9aS_cad'!G9</f>
        <v>0</v>
      </c>
      <c r="I6" s="37">
        <f>+'9aS_alg'!H9+'9aS_cad'!H9</f>
        <v>0</v>
      </c>
      <c r="J6" s="37">
        <f t="shared" si="7"/>
        <v>0</v>
      </c>
      <c r="L6" s="21">
        <v>6.5</v>
      </c>
      <c r="M6" s="38">
        <f t="shared" si="3"/>
        <v>0</v>
      </c>
      <c r="N6" s="38">
        <f t="shared" si="0"/>
        <v>0</v>
      </c>
      <c r="O6" s="38">
        <f t="shared" si="0"/>
        <v>0</v>
      </c>
      <c r="P6" s="38">
        <f t="shared" si="0"/>
        <v>0</v>
      </c>
      <c r="Q6" s="21">
        <v>6.75</v>
      </c>
      <c r="R6" s="21">
        <v>6.5</v>
      </c>
      <c r="S6" s="37">
        <f t="shared" si="4"/>
        <v>0</v>
      </c>
      <c r="T6" s="37">
        <f t="shared" si="1"/>
        <v>0</v>
      </c>
      <c r="U6" s="37">
        <f t="shared" si="1"/>
        <v>0</v>
      </c>
      <c r="V6" s="37">
        <f t="shared" si="1"/>
        <v>0</v>
      </c>
      <c r="X6" s="39">
        <f t="shared" si="5"/>
        <v>1.4830984886288556</v>
      </c>
      <c r="Y6" s="21">
        <v>6.5</v>
      </c>
      <c r="Z6" s="43">
        <f t="shared" si="6"/>
        <v>0</v>
      </c>
      <c r="AA6">
        <f t="shared" si="2"/>
        <v>0</v>
      </c>
      <c r="AB6">
        <f t="shared" si="2"/>
        <v>0</v>
      </c>
      <c r="AC6" s="44">
        <f t="shared" si="2"/>
        <v>0</v>
      </c>
    </row>
    <row r="7" spans="1:35" x14ac:dyDescent="0.2">
      <c r="A7" s="27">
        <v>7.5</v>
      </c>
      <c r="B7" s="28">
        <f>+('9aS_alg'!B11+'9aS_cad'!B11)</f>
        <v>26127</v>
      </c>
      <c r="C7" s="28">
        <f>+('9aS_alg'!C11+'9aS_cad'!C11)</f>
        <v>58</v>
      </c>
      <c r="F7" s="27">
        <v>7</v>
      </c>
      <c r="G7" s="37">
        <f>+'9aS_alg'!F10+'9aS_cad'!F10</f>
        <v>0</v>
      </c>
      <c r="H7" s="37">
        <f>+'9aS_alg'!G10+'9aS_cad'!G10</f>
        <v>0</v>
      </c>
      <c r="I7" s="37">
        <f>+'9aS_alg'!H10+'9aS_cad'!H10</f>
        <v>0</v>
      </c>
      <c r="J7" s="37">
        <f t="shared" si="7"/>
        <v>0</v>
      </c>
      <c r="L7" s="21">
        <v>7</v>
      </c>
      <c r="M7" s="38">
        <f t="shared" si="3"/>
        <v>0</v>
      </c>
      <c r="N7" s="38">
        <f t="shared" si="0"/>
        <v>0</v>
      </c>
      <c r="O7" s="38">
        <f t="shared" si="0"/>
        <v>0</v>
      </c>
      <c r="P7" s="38">
        <f t="shared" si="0"/>
        <v>0</v>
      </c>
      <c r="Q7" s="21">
        <v>7.25</v>
      </c>
      <c r="R7" s="21">
        <v>7</v>
      </c>
      <c r="S7" s="37">
        <f t="shared" si="4"/>
        <v>0</v>
      </c>
      <c r="T7" s="37">
        <f t="shared" si="1"/>
        <v>0</v>
      </c>
      <c r="U7" s="37">
        <f t="shared" si="1"/>
        <v>0</v>
      </c>
      <c r="V7" s="37">
        <f t="shared" si="1"/>
        <v>0</v>
      </c>
      <c r="X7" s="39">
        <f t="shared" si="5"/>
        <v>1.908960657995977</v>
      </c>
      <c r="Y7" s="21">
        <v>7</v>
      </c>
      <c r="Z7" s="43">
        <f t="shared" si="6"/>
        <v>0</v>
      </c>
      <c r="AA7">
        <f t="shared" si="2"/>
        <v>0</v>
      </c>
      <c r="AB7">
        <f t="shared" si="2"/>
        <v>0</v>
      </c>
      <c r="AC7" s="44">
        <f t="shared" si="2"/>
        <v>0</v>
      </c>
    </row>
    <row r="8" spans="1:35" x14ac:dyDescent="0.2">
      <c r="A8" s="27">
        <v>8</v>
      </c>
      <c r="B8" s="28">
        <f>+('9aS_alg'!B12+'9aS_cad'!B12)</f>
        <v>34320</v>
      </c>
      <c r="C8" s="28">
        <f>+('9aS_alg'!C12+'9aS_cad'!C12)</f>
        <v>94</v>
      </c>
      <c r="F8" s="27">
        <v>7.5</v>
      </c>
      <c r="G8" s="37">
        <f>+'9aS_alg'!F11+'9aS_cad'!F11</f>
        <v>10</v>
      </c>
      <c r="H8" s="37">
        <f>+'9aS_alg'!G11+'9aS_cad'!G11</f>
        <v>0</v>
      </c>
      <c r="I8" s="37">
        <f>+'9aS_alg'!H11+'9aS_cad'!H11</f>
        <v>0</v>
      </c>
      <c r="J8" s="37">
        <f t="shared" si="7"/>
        <v>10</v>
      </c>
      <c r="L8" s="21">
        <v>7.5</v>
      </c>
      <c r="M8" s="38">
        <f t="shared" si="3"/>
        <v>1</v>
      </c>
      <c r="N8" s="38">
        <f t="shared" si="0"/>
        <v>0</v>
      </c>
      <c r="O8" s="38">
        <f t="shared" si="0"/>
        <v>0</v>
      </c>
      <c r="P8" s="38">
        <f t="shared" si="0"/>
        <v>1</v>
      </c>
      <c r="Q8" s="21">
        <v>7.75</v>
      </c>
      <c r="R8" s="21">
        <v>7.5</v>
      </c>
      <c r="S8" s="37">
        <f t="shared" si="4"/>
        <v>34320</v>
      </c>
      <c r="T8" s="37">
        <f t="shared" si="1"/>
        <v>0</v>
      </c>
      <c r="U8" s="37">
        <f t="shared" si="1"/>
        <v>0</v>
      </c>
      <c r="V8" s="37">
        <f t="shared" si="1"/>
        <v>34320</v>
      </c>
      <c r="X8" s="39">
        <f t="shared" si="5"/>
        <v>2.4146670734081574</v>
      </c>
      <c r="Y8" s="21">
        <v>7.5</v>
      </c>
      <c r="Z8" s="43">
        <f t="shared" si="6"/>
        <v>82871.373959367964</v>
      </c>
      <c r="AA8">
        <f t="shared" si="2"/>
        <v>0</v>
      </c>
      <c r="AB8">
        <f t="shared" si="2"/>
        <v>0</v>
      </c>
      <c r="AC8" s="44">
        <f t="shared" si="2"/>
        <v>82871.373959367964</v>
      </c>
    </row>
    <row r="9" spans="1:35" x14ac:dyDescent="0.2">
      <c r="A9" s="27">
        <v>8.5</v>
      </c>
      <c r="B9" s="28">
        <f>+('9aS_alg'!B13+'9aS_cad'!B13)</f>
        <v>60447</v>
      </c>
      <c r="C9" s="28">
        <f>+('9aS_alg'!C13+'9aS_cad'!C13)</f>
        <v>202</v>
      </c>
      <c r="D9" s="45"/>
      <c r="F9" s="27">
        <v>8</v>
      </c>
      <c r="G9" s="37">
        <f>+'9aS_alg'!F12+'9aS_cad'!F12</f>
        <v>7</v>
      </c>
      <c r="H9" s="37">
        <f>+'9aS_alg'!G12+'9aS_cad'!G12</f>
        <v>0</v>
      </c>
      <c r="I9" s="37">
        <f>+'9aS_alg'!H12+'9aS_cad'!H12</f>
        <v>0</v>
      </c>
      <c r="J9" s="37">
        <f t="shared" si="7"/>
        <v>7</v>
      </c>
      <c r="L9" s="21">
        <v>8</v>
      </c>
      <c r="M9" s="38">
        <f t="shared" si="3"/>
        <v>1</v>
      </c>
      <c r="N9" s="38">
        <f t="shared" si="0"/>
        <v>0</v>
      </c>
      <c r="O9" s="38">
        <f t="shared" si="0"/>
        <v>0</v>
      </c>
      <c r="P9" s="38">
        <f t="shared" si="0"/>
        <v>1</v>
      </c>
      <c r="Q9" s="21">
        <v>8.25</v>
      </c>
      <c r="R9" s="21">
        <v>8</v>
      </c>
      <c r="S9" s="37">
        <f>+$B9*M9</f>
        <v>60447</v>
      </c>
      <c r="T9" s="37">
        <f t="shared" si="1"/>
        <v>0</v>
      </c>
      <c r="U9" s="37">
        <f t="shared" si="1"/>
        <v>0</v>
      </c>
      <c r="V9" s="37">
        <f t="shared" si="1"/>
        <v>60447</v>
      </c>
      <c r="X9" s="39">
        <f t="shared" si="5"/>
        <v>3.0083494185418203</v>
      </c>
      <c r="Y9" s="21">
        <v>8</v>
      </c>
      <c r="Z9" s="43">
        <f t="shared" si="6"/>
        <v>181845.6973025974</v>
      </c>
      <c r="AA9">
        <f t="shared" si="2"/>
        <v>0</v>
      </c>
      <c r="AB9">
        <f t="shared" si="2"/>
        <v>0</v>
      </c>
      <c r="AC9" s="44">
        <f t="shared" si="2"/>
        <v>181845.6973025974</v>
      </c>
    </row>
    <row r="10" spans="1:35" x14ac:dyDescent="0.2">
      <c r="A10" s="27">
        <v>9</v>
      </c>
      <c r="B10" s="28">
        <f>+('9aS_alg'!B14+'9aS_cad'!B14)</f>
        <v>193324</v>
      </c>
      <c r="C10" s="28">
        <f>+('9aS_alg'!C14+'9aS_cad'!C14)</f>
        <v>778</v>
      </c>
      <c r="D10" s="45"/>
      <c r="F10" s="27">
        <v>8.5</v>
      </c>
      <c r="G10" s="37">
        <f>+'9aS_alg'!F13+'9aS_cad'!F13</f>
        <v>4</v>
      </c>
      <c r="H10" s="37">
        <f>+'9aS_alg'!G13+'9aS_cad'!G13</f>
        <v>0</v>
      </c>
      <c r="I10" s="37">
        <f>+'9aS_alg'!H13+'9aS_cad'!H13</f>
        <v>0</v>
      </c>
      <c r="J10" s="37">
        <f t="shared" si="7"/>
        <v>4</v>
      </c>
      <c r="L10" s="21">
        <v>8.5</v>
      </c>
      <c r="M10" s="38">
        <f t="shared" si="3"/>
        <v>1</v>
      </c>
      <c r="N10" s="38">
        <f t="shared" si="0"/>
        <v>0</v>
      </c>
      <c r="O10" s="38">
        <f t="shared" si="0"/>
        <v>0</v>
      </c>
      <c r="P10" s="38">
        <f t="shared" si="0"/>
        <v>1</v>
      </c>
      <c r="Q10" s="21">
        <v>8.75</v>
      </c>
      <c r="R10" s="21">
        <v>8.5</v>
      </c>
      <c r="S10" s="37">
        <f t="shared" si="4"/>
        <v>193324</v>
      </c>
      <c r="T10" s="37">
        <f t="shared" si="1"/>
        <v>0</v>
      </c>
      <c r="U10" s="37">
        <f t="shared" si="1"/>
        <v>0</v>
      </c>
      <c r="V10" s="37">
        <f t="shared" si="1"/>
        <v>193324</v>
      </c>
      <c r="X10" s="39">
        <f t="shared" si="5"/>
        <v>3.6983628171766871</v>
      </c>
      <c r="Y10" s="21">
        <v>8.5</v>
      </c>
      <c r="Z10" s="43">
        <f t="shared" si="6"/>
        <v>714982.2932678659</v>
      </c>
      <c r="AA10">
        <f t="shared" si="2"/>
        <v>0</v>
      </c>
      <c r="AB10">
        <f t="shared" si="2"/>
        <v>0</v>
      </c>
      <c r="AC10" s="44">
        <f t="shared" si="2"/>
        <v>714982.2932678659</v>
      </c>
    </row>
    <row r="11" spans="1:35" x14ac:dyDescent="0.2">
      <c r="A11" s="27">
        <v>9.5</v>
      </c>
      <c r="B11" s="28">
        <f>+('9aS_alg'!B15+'9aS_cad'!B15)</f>
        <v>300598</v>
      </c>
      <c r="C11" s="28">
        <f>+('9aS_alg'!C15+'9aS_cad'!C15)</f>
        <v>1441</v>
      </c>
      <c r="D11" s="45"/>
      <c r="F11" s="27">
        <v>9</v>
      </c>
      <c r="G11" s="37">
        <f>+'9aS_alg'!F14+'9aS_cad'!F14</f>
        <v>10</v>
      </c>
      <c r="H11" s="37">
        <f>+'9aS_alg'!G14+'9aS_cad'!G14</f>
        <v>0</v>
      </c>
      <c r="I11" s="37">
        <f>+'9aS_alg'!H14+'9aS_cad'!H14</f>
        <v>0</v>
      </c>
      <c r="J11" s="37">
        <f t="shared" si="7"/>
        <v>10</v>
      </c>
      <c r="L11" s="21">
        <v>9</v>
      </c>
      <c r="M11" s="38">
        <f t="shared" si="3"/>
        <v>1</v>
      </c>
      <c r="N11" s="38">
        <f t="shared" si="0"/>
        <v>0</v>
      </c>
      <c r="O11" s="38">
        <f t="shared" si="0"/>
        <v>0</v>
      </c>
      <c r="P11" s="38">
        <f t="shared" si="0"/>
        <v>1</v>
      </c>
      <c r="Q11" s="46">
        <v>9.25</v>
      </c>
      <c r="R11" s="21">
        <v>9</v>
      </c>
      <c r="S11" s="37">
        <f t="shared" si="4"/>
        <v>300598</v>
      </c>
      <c r="T11" s="37">
        <f t="shared" si="1"/>
        <v>0</v>
      </c>
      <c r="U11" s="37">
        <f t="shared" si="1"/>
        <v>0</v>
      </c>
      <c r="V11" s="37">
        <f t="shared" si="1"/>
        <v>300598</v>
      </c>
      <c r="X11" s="39">
        <f t="shared" si="5"/>
        <v>4.4932774137500164</v>
      </c>
      <c r="Y11" s="21">
        <v>9</v>
      </c>
      <c r="Z11" s="43">
        <f t="shared" si="6"/>
        <v>1350670.2040184275</v>
      </c>
      <c r="AA11">
        <f t="shared" si="2"/>
        <v>0</v>
      </c>
      <c r="AB11">
        <f t="shared" si="2"/>
        <v>0</v>
      </c>
      <c r="AC11" s="44">
        <f t="shared" si="2"/>
        <v>1350670.2040184275</v>
      </c>
    </row>
    <row r="12" spans="1:35" x14ac:dyDescent="0.2">
      <c r="A12" s="27">
        <v>10</v>
      </c>
      <c r="B12" s="28">
        <f>+('9aS_alg'!B16+'9aS_cad'!B16)</f>
        <v>589256</v>
      </c>
      <c r="C12" s="28">
        <f>+('9aS_alg'!C16+'9aS_cad'!C16)</f>
        <v>3335</v>
      </c>
      <c r="D12" s="45"/>
      <c r="F12" s="27">
        <v>9.5</v>
      </c>
      <c r="G12" s="37">
        <f>+'9aS_alg'!F15+'9aS_cad'!F15</f>
        <v>9</v>
      </c>
      <c r="H12" s="37">
        <f>+'9aS_alg'!G15+'9aS_cad'!G15</f>
        <v>0</v>
      </c>
      <c r="I12" s="37">
        <f>+'9aS_alg'!H15+'9aS_cad'!H15</f>
        <v>0</v>
      </c>
      <c r="J12" s="37">
        <f t="shared" si="7"/>
        <v>9</v>
      </c>
      <c r="L12" s="21">
        <v>9.5</v>
      </c>
      <c r="M12" s="38">
        <f t="shared" si="3"/>
        <v>1</v>
      </c>
      <c r="N12" s="38">
        <f t="shared" si="0"/>
        <v>0</v>
      </c>
      <c r="O12" s="38">
        <f t="shared" si="0"/>
        <v>0</v>
      </c>
      <c r="P12" s="38">
        <f t="shared" si="0"/>
        <v>1</v>
      </c>
      <c r="Q12" s="21">
        <v>9.75</v>
      </c>
      <c r="R12" s="21">
        <v>9.5</v>
      </c>
      <c r="S12" s="37">
        <f t="shared" si="4"/>
        <v>589256</v>
      </c>
      <c r="T12" s="37">
        <f t="shared" si="1"/>
        <v>0</v>
      </c>
      <c r="U12" s="37">
        <f t="shared" si="1"/>
        <v>0</v>
      </c>
      <c r="V12" s="37">
        <f t="shared" si="1"/>
        <v>589256</v>
      </c>
      <c r="X12" s="39">
        <f t="shared" si="5"/>
        <v>5.4018707556686225</v>
      </c>
      <c r="Y12" s="21">
        <v>9.5</v>
      </c>
      <c r="Z12" s="43">
        <f t="shared" si="6"/>
        <v>3183084.7540022698</v>
      </c>
      <c r="AA12">
        <f t="shared" si="2"/>
        <v>0</v>
      </c>
      <c r="AB12">
        <f t="shared" si="2"/>
        <v>0</v>
      </c>
      <c r="AC12" s="44">
        <f t="shared" si="2"/>
        <v>3183084.7540022698</v>
      </c>
    </row>
    <row r="13" spans="1:35" x14ac:dyDescent="0.2">
      <c r="A13" s="27">
        <v>10.5</v>
      </c>
      <c r="B13" s="28">
        <f>+('9aS_alg'!B17+'9aS_cad'!B17)</f>
        <v>764810</v>
      </c>
      <c r="C13" s="28">
        <f>+('9aS_alg'!C17+'9aS_cad'!C17)</f>
        <v>5068</v>
      </c>
      <c r="D13" s="45"/>
      <c r="F13" s="27">
        <v>10</v>
      </c>
      <c r="G13" s="37">
        <f>+'9aS_alg'!F16+'9aS_cad'!F16</f>
        <v>10</v>
      </c>
      <c r="H13" s="37">
        <f>+'9aS_alg'!G16+'9aS_cad'!G16</f>
        <v>0</v>
      </c>
      <c r="I13" s="37">
        <f>+'9aS_alg'!H16+'9aS_cad'!H16</f>
        <v>0</v>
      </c>
      <c r="J13" s="37">
        <f t="shared" si="7"/>
        <v>10</v>
      </c>
      <c r="L13" s="21">
        <v>10</v>
      </c>
      <c r="M13" s="38">
        <f t="shared" si="3"/>
        <v>1</v>
      </c>
      <c r="N13" s="38">
        <f t="shared" si="0"/>
        <v>0</v>
      </c>
      <c r="O13" s="38">
        <f t="shared" si="0"/>
        <v>0</v>
      </c>
      <c r="P13" s="38">
        <f t="shared" si="0"/>
        <v>1</v>
      </c>
      <c r="Q13" s="21">
        <v>10.25</v>
      </c>
      <c r="R13" s="21">
        <v>10</v>
      </c>
      <c r="S13" s="37">
        <f t="shared" si="4"/>
        <v>764810</v>
      </c>
      <c r="T13" s="37">
        <f t="shared" si="1"/>
        <v>0</v>
      </c>
      <c r="U13" s="37">
        <f t="shared" si="1"/>
        <v>0</v>
      </c>
      <c r="V13" s="37">
        <f t="shared" si="1"/>
        <v>764810</v>
      </c>
      <c r="X13" s="39">
        <f t="shared" si="5"/>
        <v>6.4331208599943208</v>
      </c>
      <c r="Y13" s="21">
        <v>10</v>
      </c>
      <c r="Z13" s="43">
        <f t="shared" si="6"/>
        <v>4920115.1649322566</v>
      </c>
      <c r="AA13">
        <f t="shared" si="2"/>
        <v>0</v>
      </c>
      <c r="AB13">
        <f t="shared" si="2"/>
        <v>0</v>
      </c>
      <c r="AC13" s="44">
        <f t="shared" si="2"/>
        <v>4920115.1649322566</v>
      </c>
    </row>
    <row r="14" spans="1:35" x14ac:dyDescent="0.2">
      <c r="A14" s="27">
        <v>11</v>
      </c>
      <c r="B14" s="28">
        <f>+('9aS_alg'!B18+'9aS_cad'!B18)</f>
        <v>1145787</v>
      </c>
      <c r="C14" s="28">
        <f>+('9aS_alg'!C18+'9aS_cad'!C18)</f>
        <v>8828</v>
      </c>
      <c r="D14" s="45"/>
      <c r="F14" s="27">
        <v>10.5</v>
      </c>
      <c r="G14" s="37">
        <f>+'9aS_alg'!F17+'9aS_cad'!F17</f>
        <v>10</v>
      </c>
      <c r="H14" s="37">
        <f>+'9aS_alg'!G17+'9aS_cad'!G17</f>
        <v>0</v>
      </c>
      <c r="I14" s="37">
        <f>+'9aS_alg'!H17+'9aS_cad'!H17</f>
        <v>0</v>
      </c>
      <c r="J14" s="37">
        <f t="shared" si="7"/>
        <v>10</v>
      </c>
      <c r="L14" s="21">
        <v>10.5</v>
      </c>
      <c r="M14" s="38">
        <f t="shared" si="3"/>
        <v>1</v>
      </c>
      <c r="N14" s="38">
        <f t="shared" si="0"/>
        <v>0</v>
      </c>
      <c r="O14" s="38">
        <f t="shared" si="0"/>
        <v>0</v>
      </c>
      <c r="P14" s="38">
        <f t="shared" si="0"/>
        <v>1</v>
      </c>
      <c r="Q14" s="21">
        <v>10.75</v>
      </c>
      <c r="R14" s="21">
        <v>10.5</v>
      </c>
      <c r="S14" s="37">
        <f t="shared" si="4"/>
        <v>1145787</v>
      </c>
      <c r="T14" s="37">
        <f t="shared" si="1"/>
        <v>0</v>
      </c>
      <c r="U14" s="37">
        <f t="shared" si="1"/>
        <v>0</v>
      </c>
      <c r="V14" s="37">
        <f t="shared" si="1"/>
        <v>1145787</v>
      </c>
      <c r="X14" s="39">
        <f t="shared" si="5"/>
        <v>7.5961998696818309</v>
      </c>
      <c r="Y14" s="21">
        <v>10.5</v>
      </c>
      <c r="Z14" s="43">
        <f t="shared" si="6"/>
        <v>8703627.060083136</v>
      </c>
      <c r="AA14">
        <f t="shared" si="2"/>
        <v>0</v>
      </c>
      <c r="AB14">
        <f t="shared" si="2"/>
        <v>0</v>
      </c>
      <c r="AC14" s="44">
        <f t="shared" si="2"/>
        <v>8703627.060083136</v>
      </c>
    </row>
    <row r="15" spans="1:35" x14ac:dyDescent="0.2">
      <c r="A15" s="27">
        <v>11.5</v>
      </c>
      <c r="B15" s="28">
        <f>+('9aS_alg'!B19+'9aS_cad'!B19)</f>
        <v>675854</v>
      </c>
      <c r="C15" s="28">
        <f>+('9aS_alg'!C19+'9aS_cad'!C19)</f>
        <v>6020</v>
      </c>
      <c r="D15" s="45"/>
      <c r="F15" s="27">
        <v>11</v>
      </c>
      <c r="G15" s="37">
        <f>+'9aS_alg'!F18+'9aS_cad'!F18</f>
        <v>10</v>
      </c>
      <c r="H15" s="37">
        <f>+'9aS_alg'!G18+'9aS_cad'!G18</f>
        <v>0</v>
      </c>
      <c r="I15" s="37">
        <f>+'9aS_alg'!H18+'9aS_cad'!H18</f>
        <v>0</v>
      </c>
      <c r="J15" s="37">
        <f t="shared" si="7"/>
        <v>10</v>
      </c>
      <c r="L15" s="21">
        <v>11</v>
      </c>
      <c r="M15" s="38">
        <f t="shared" si="3"/>
        <v>1</v>
      </c>
      <c r="N15" s="38">
        <f t="shared" si="0"/>
        <v>0</v>
      </c>
      <c r="O15" s="38">
        <f t="shared" si="0"/>
        <v>0</v>
      </c>
      <c r="P15" s="38">
        <f t="shared" si="0"/>
        <v>1</v>
      </c>
      <c r="Q15" s="21">
        <v>11.25</v>
      </c>
      <c r="R15" s="21">
        <v>11</v>
      </c>
      <c r="S15" s="37">
        <f t="shared" si="4"/>
        <v>675854</v>
      </c>
      <c r="T15" s="37">
        <f t="shared" si="1"/>
        <v>0</v>
      </c>
      <c r="U15" s="37">
        <f t="shared" si="1"/>
        <v>0</v>
      </c>
      <c r="V15" s="37">
        <f t="shared" si="1"/>
        <v>675854</v>
      </c>
      <c r="X15" s="39">
        <f t="shared" si="5"/>
        <v>8.9004682218440117</v>
      </c>
      <c r="Y15" s="21">
        <v>11</v>
      </c>
      <c r="Z15" s="43">
        <f t="shared" si="6"/>
        <v>6015417.0496061631</v>
      </c>
      <c r="AA15">
        <f t="shared" si="2"/>
        <v>0</v>
      </c>
      <c r="AB15">
        <f t="shared" si="2"/>
        <v>0</v>
      </c>
      <c r="AC15" s="44">
        <f t="shared" si="2"/>
        <v>6015417.0496061631</v>
      </c>
    </row>
    <row r="16" spans="1:35" x14ac:dyDescent="0.2">
      <c r="A16" s="27">
        <v>12</v>
      </c>
      <c r="B16" s="28">
        <f>+('9aS_alg'!B20+'9aS_cad'!B20)</f>
        <v>572702</v>
      </c>
      <c r="C16" s="28">
        <f>+('9aS_alg'!C20+'9aS_cad'!C20)</f>
        <v>5862</v>
      </c>
      <c r="D16" s="45"/>
      <c r="F16" s="27">
        <v>11.5</v>
      </c>
      <c r="G16" s="37">
        <f>+'9aS_alg'!F19+'9aS_cad'!F19</f>
        <v>14</v>
      </c>
      <c r="H16" s="37">
        <f>+'9aS_alg'!G19+'9aS_cad'!G19</f>
        <v>4</v>
      </c>
      <c r="I16" s="37">
        <f>+'9aS_alg'!H19+'9aS_cad'!H19</f>
        <v>0</v>
      </c>
      <c r="J16" s="37">
        <f t="shared" si="7"/>
        <v>18</v>
      </c>
      <c r="L16" s="21">
        <v>11.5</v>
      </c>
      <c r="M16" s="38">
        <f>+IF($J16&gt;0,G16/$J16,0)</f>
        <v>0.77777777777777779</v>
      </c>
      <c r="N16" s="38">
        <f t="shared" si="0"/>
        <v>0.22222222222222221</v>
      </c>
      <c r="O16" s="38">
        <f t="shared" si="0"/>
        <v>0</v>
      </c>
      <c r="P16" s="38">
        <f t="shared" si="0"/>
        <v>1</v>
      </c>
      <c r="Q16" s="20">
        <v>11.75</v>
      </c>
      <c r="R16" s="21">
        <v>11.5</v>
      </c>
      <c r="S16" s="37">
        <f t="shared" si="4"/>
        <v>445434.88888888888</v>
      </c>
      <c r="T16" s="37">
        <f t="shared" si="1"/>
        <v>127267.11111111111</v>
      </c>
      <c r="U16" s="37">
        <f t="shared" si="1"/>
        <v>0</v>
      </c>
      <c r="V16" s="37">
        <f t="shared" si="1"/>
        <v>572702</v>
      </c>
      <c r="X16" s="39">
        <f t="shared" si="5"/>
        <v>10.355469263974108</v>
      </c>
      <c r="Y16" s="21">
        <v>11.5</v>
      </c>
      <c r="Z16" s="43">
        <f t="shared" si="6"/>
        <v>4612687.3009906104</v>
      </c>
      <c r="AA16">
        <f t="shared" si="2"/>
        <v>1317910.6574258888</v>
      </c>
      <c r="AB16">
        <f t="shared" si="2"/>
        <v>0</v>
      </c>
      <c r="AC16" s="44">
        <f t="shared" si="2"/>
        <v>5930597.9584164992</v>
      </c>
    </row>
    <row r="17" spans="1:29" x14ac:dyDescent="0.2">
      <c r="A17" s="27">
        <v>12.5</v>
      </c>
      <c r="B17" s="28">
        <f>+('9aS_alg'!B21+'9aS_cad'!B21)</f>
        <v>465161</v>
      </c>
      <c r="C17" s="28">
        <f>+('9aS_alg'!C21+'9aS_cad'!C21)</f>
        <v>5438</v>
      </c>
      <c r="D17" s="45"/>
      <c r="F17" s="27">
        <v>12</v>
      </c>
      <c r="G17" s="37">
        <f>+'9aS_alg'!F20+'9aS_cad'!F20</f>
        <v>16</v>
      </c>
      <c r="H17" s="37">
        <f>+'9aS_alg'!G20+'9aS_cad'!G20</f>
        <v>4</v>
      </c>
      <c r="I17" s="37">
        <f>+'9aS_alg'!H20+'9aS_cad'!H20</f>
        <v>0</v>
      </c>
      <c r="J17" s="37">
        <f t="shared" si="7"/>
        <v>20</v>
      </c>
      <c r="L17" s="21">
        <v>12</v>
      </c>
      <c r="M17" s="38">
        <f t="shared" si="3"/>
        <v>0.8</v>
      </c>
      <c r="N17" s="38">
        <f t="shared" si="0"/>
        <v>0.2</v>
      </c>
      <c r="O17" s="38">
        <f t="shared" si="0"/>
        <v>0</v>
      </c>
      <c r="P17" s="38">
        <f t="shared" si="0"/>
        <v>1</v>
      </c>
      <c r="Q17" s="20">
        <v>12.25</v>
      </c>
      <c r="R17" s="21">
        <v>12</v>
      </c>
      <c r="S17" s="37">
        <f t="shared" si="4"/>
        <v>372128.80000000005</v>
      </c>
      <c r="T17" s="37">
        <f t="shared" si="1"/>
        <v>93032.200000000012</v>
      </c>
      <c r="U17" s="37">
        <f t="shared" si="1"/>
        <v>0</v>
      </c>
      <c r="V17" s="37">
        <f t="shared" si="1"/>
        <v>465161</v>
      </c>
      <c r="X17" s="39">
        <f t="shared" si="5"/>
        <v>11.970924264659697</v>
      </c>
      <c r="Y17" s="21">
        <v>12</v>
      </c>
      <c r="Z17" s="43">
        <f t="shared" si="6"/>
        <v>4454725.6814986961</v>
      </c>
      <c r="AA17">
        <f t="shared" si="2"/>
        <v>1113681.420374674</v>
      </c>
      <c r="AB17">
        <f t="shared" si="2"/>
        <v>0</v>
      </c>
      <c r="AC17" s="44">
        <f t="shared" si="2"/>
        <v>5568407.101873369</v>
      </c>
    </row>
    <row r="18" spans="1:29" x14ac:dyDescent="0.2">
      <c r="A18" s="27">
        <v>13</v>
      </c>
      <c r="B18" s="28">
        <f>+('9aS_alg'!B22+'9aS_cad'!B22)</f>
        <v>368930</v>
      </c>
      <c r="C18" s="28">
        <f>+('9aS_alg'!C22+'9aS_cad'!C22)</f>
        <v>4905</v>
      </c>
      <c r="D18" s="45"/>
      <c r="F18" s="27">
        <v>12.5</v>
      </c>
      <c r="G18" s="37">
        <f>+'9aS_alg'!F21+'9aS_cad'!F21</f>
        <v>18</v>
      </c>
      <c r="H18" s="37">
        <f>+'9aS_alg'!G21+'9aS_cad'!G21</f>
        <v>2</v>
      </c>
      <c r="I18" s="37">
        <f>+'9aS_alg'!H21+'9aS_cad'!H21</f>
        <v>0</v>
      </c>
      <c r="J18" s="37">
        <f t="shared" si="7"/>
        <v>20</v>
      </c>
      <c r="L18" s="21">
        <v>12.5</v>
      </c>
      <c r="M18" s="38">
        <f t="shared" si="3"/>
        <v>0.9</v>
      </c>
      <c r="N18" s="38">
        <f t="shared" si="0"/>
        <v>0.1</v>
      </c>
      <c r="O18" s="38">
        <f t="shared" si="0"/>
        <v>0</v>
      </c>
      <c r="P18" s="38">
        <f t="shared" si="0"/>
        <v>1</v>
      </c>
      <c r="Q18" s="20">
        <v>12.75</v>
      </c>
      <c r="R18" s="21">
        <v>12.5</v>
      </c>
      <c r="S18" s="37">
        <f t="shared" si="4"/>
        <v>332037</v>
      </c>
      <c r="T18" s="37">
        <f t="shared" si="1"/>
        <v>36893</v>
      </c>
      <c r="U18" s="37">
        <f t="shared" si="1"/>
        <v>0</v>
      </c>
      <c r="V18" s="37">
        <f t="shared" si="1"/>
        <v>368930</v>
      </c>
      <c r="X18" s="39">
        <f t="shared" si="5"/>
        <v>13.756727773781614</v>
      </c>
      <c r="Y18" s="21">
        <v>12.5</v>
      </c>
      <c r="Z18" s="43">
        <f t="shared" si="6"/>
        <v>4567742.6198231261</v>
      </c>
      <c r="AA18">
        <f t="shared" si="2"/>
        <v>507526.95775812509</v>
      </c>
      <c r="AB18">
        <f t="shared" si="2"/>
        <v>0</v>
      </c>
      <c r="AC18" s="44">
        <f t="shared" si="2"/>
        <v>5075269.577581251</v>
      </c>
    </row>
    <row r="19" spans="1:29" x14ac:dyDescent="0.2">
      <c r="A19" s="27">
        <v>13.5</v>
      </c>
      <c r="B19" s="28">
        <f>+('9aS_alg'!B23+'9aS_cad'!B23)</f>
        <v>209578</v>
      </c>
      <c r="C19" s="28">
        <f>+('9aS_alg'!C23+'9aS_cad'!C23)</f>
        <v>3154</v>
      </c>
      <c r="D19" s="45"/>
      <c r="F19" s="27">
        <v>13</v>
      </c>
      <c r="G19" s="37">
        <f>+'9aS_alg'!F22+'9aS_cad'!F22</f>
        <v>16</v>
      </c>
      <c r="H19" s="37">
        <f>+'9aS_alg'!G22+'9aS_cad'!G22</f>
        <v>4</v>
      </c>
      <c r="I19" s="37">
        <f>+'9aS_alg'!H22+'9aS_cad'!H22</f>
        <v>0</v>
      </c>
      <c r="J19" s="37">
        <f t="shared" si="7"/>
        <v>20</v>
      </c>
      <c r="L19" s="21">
        <v>13</v>
      </c>
      <c r="M19" s="38">
        <f t="shared" si="3"/>
        <v>0.8</v>
      </c>
      <c r="N19" s="38">
        <f t="shared" si="3"/>
        <v>0.2</v>
      </c>
      <c r="O19" s="38">
        <f t="shared" si="3"/>
        <v>0</v>
      </c>
      <c r="P19" s="38">
        <f t="shared" si="3"/>
        <v>1</v>
      </c>
      <c r="Q19" s="20">
        <v>13.25</v>
      </c>
      <c r="R19" s="21">
        <v>13</v>
      </c>
      <c r="S19" s="37">
        <f t="shared" si="4"/>
        <v>167662.40000000002</v>
      </c>
      <c r="T19" s="37">
        <f t="shared" si="4"/>
        <v>41915.600000000006</v>
      </c>
      <c r="U19" s="37">
        <f t="shared" si="4"/>
        <v>0</v>
      </c>
      <c r="V19" s="37">
        <f t="shared" si="4"/>
        <v>209578</v>
      </c>
      <c r="X19" s="39">
        <f t="shared" si="5"/>
        <v>15.722943294010033</v>
      </c>
      <c r="Y19" s="21">
        <v>13</v>
      </c>
      <c r="Z19" s="43">
        <f t="shared" si="6"/>
        <v>2636146.4077376281</v>
      </c>
      <c r="AA19">
        <f t="shared" si="6"/>
        <v>659036.60193440702</v>
      </c>
      <c r="AB19">
        <f t="shared" si="6"/>
        <v>0</v>
      </c>
      <c r="AC19" s="44">
        <f t="shared" si="6"/>
        <v>3295183.0096720345</v>
      </c>
    </row>
    <row r="20" spans="1:29" x14ac:dyDescent="0.2">
      <c r="A20" s="27">
        <v>14</v>
      </c>
      <c r="B20" s="28">
        <f>+('9aS_alg'!B24+'9aS_cad'!B24)</f>
        <v>108206</v>
      </c>
      <c r="C20" s="28">
        <f>+('9aS_alg'!C24+'9aS_cad'!C24)</f>
        <v>1835</v>
      </c>
      <c r="D20" s="45"/>
      <c r="F20" s="27">
        <v>13.5</v>
      </c>
      <c r="G20" s="37">
        <f>+'9aS_alg'!F23+'9aS_cad'!F23</f>
        <v>14</v>
      </c>
      <c r="H20" s="37">
        <f>+'9aS_alg'!G23+'9aS_cad'!G23</f>
        <v>6</v>
      </c>
      <c r="I20" s="37">
        <f>+'9aS_alg'!H23+'9aS_cad'!H23</f>
        <v>0</v>
      </c>
      <c r="J20" s="37">
        <f t="shared" si="7"/>
        <v>20</v>
      </c>
      <c r="L20" s="21">
        <v>13.5</v>
      </c>
      <c r="M20" s="38">
        <f t="shared" si="3"/>
        <v>0.7</v>
      </c>
      <c r="N20" s="38">
        <f t="shared" si="3"/>
        <v>0.3</v>
      </c>
      <c r="O20" s="38">
        <f t="shared" si="3"/>
        <v>0</v>
      </c>
      <c r="P20" s="38">
        <f t="shared" si="3"/>
        <v>1</v>
      </c>
      <c r="Q20" s="20">
        <v>13.75</v>
      </c>
      <c r="R20" s="21">
        <v>13.5</v>
      </c>
      <c r="S20" s="37">
        <f t="shared" si="4"/>
        <v>75744.2</v>
      </c>
      <c r="T20" s="37">
        <f t="shared" si="4"/>
        <v>32461.8</v>
      </c>
      <c r="U20" s="37">
        <f t="shared" si="4"/>
        <v>0</v>
      </c>
      <c r="V20" s="37">
        <f t="shared" si="4"/>
        <v>108206</v>
      </c>
      <c r="X20" s="39">
        <f t="shared" si="5"/>
        <v>17.879799230961446</v>
      </c>
      <c r="Y20" s="21">
        <v>13.5</v>
      </c>
      <c r="Z20" s="43">
        <f t="shared" si="6"/>
        <v>1354291.0889097899</v>
      </c>
      <c r="AA20">
        <f t="shared" si="6"/>
        <v>580410.46667562425</v>
      </c>
      <c r="AB20">
        <f t="shared" si="6"/>
        <v>0</v>
      </c>
      <c r="AC20" s="44">
        <f t="shared" si="6"/>
        <v>1934701.5555854142</v>
      </c>
    </row>
    <row r="21" spans="1:29" x14ac:dyDescent="0.2">
      <c r="A21" s="27">
        <v>14.5</v>
      </c>
      <c r="B21" s="28">
        <f>+('9aS_alg'!B25+'9aS_cad'!B25)</f>
        <v>54389</v>
      </c>
      <c r="C21" s="28">
        <f>+('9aS_alg'!C25+'9aS_cad'!C25)</f>
        <v>1058</v>
      </c>
      <c r="D21" s="45"/>
      <c r="F21" s="27">
        <v>14</v>
      </c>
      <c r="G21" s="37">
        <f>+'9aS_alg'!F24+'9aS_cad'!F24</f>
        <v>16</v>
      </c>
      <c r="H21" s="37">
        <f>+'9aS_alg'!G24+'9aS_cad'!G24</f>
        <v>1</v>
      </c>
      <c r="I21" s="37">
        <f>+'9aS_alg'!H24+'9aS_cad'!H24</f>
        <v>0</v>
      </c>
      <c r="J21" s="37">
        <f t="shared" si="7"/>
        <v>17</v>
      </c>
      <c r="L21" s="21">
        <v>14</v>
      </c>
      <c r="M21" s="38">
        <f t="shared" si="3"/>
        <v>0.94117647058823528</v>
      </c>
      <c r="N21" s="38">
        <f t="shared" si="3"/>
        <v>5.8823529411764705E-2</v>
      </c>
      <c r="O21" s="38">
        <f t="shared" si="3"/>
        <v>0</v>
      </c>
      <c r="P21" s="38">
        <f t="shared" si="3"/>
        <v>1</v>
      </c>
      <c r="Q21" s="20">
        <v>14.25</v>
      </c>
      <c r="R21" s="21">
        <v>14</v>
      </c>
      <c r="S21" s="37">
        <f t="shared" si="4"/>
        <v>51189.647058823532</v>
      </c>
      <c r="T21" s="37">
        <f t="shared" si="4"/>
        <v>3199.3529411764707</v>
      </c>
      <c r="U21" s="37">
        <f t="shared" si="4"/>
        <v>0</v>
      </c>
      <c r="V21" s="37">
        <f t="shared" si="4"/>
        <v>54389</v>
      </c>
      <c r="X21" s="39">
        <f t="shared" si="5"/>
        <v>20.237685093938442</v>
      </c>
      <c r="Y21" s="21">
        <v>14</v>
      </c>
      <c r="Z21" s="43">
        <f t="shared" si="6"/>
        <v>1035959.9572463228</v>
      </c>
      <c r="AA21">
        <f t="shared" si="6"/>
        <v>64747.497327895173</v>
      </c>
      <c r="AB21">
        <f t="shared" si="6"/>
        <v>0</v>
      </c>
      <c r="AC21" s="44">
        <f t="shared" si="6"/>
        <v>1100707.454574218</v>
      </c>
    </row>
    <row r="22" spans="1:29" x14ac:dyDescent="0.2">
      <c r="A22" s="27">
        <v>15</v>
      </c>
      <c r="B22" s="28">
        <f>+('9aS_alg'!B26+'9aS_cad'!B26)</f>
        <v>37586</v>
      </c>
      <c r="C22" s="28">
        <f>+('9aS_alg'!C26+'9aS_cad'!C26)</f>
        <v>824</v>
      </c>
      <c r="D22" s="45"/>
      <c r="F22" s="27">
        <v>14.5</v>
      </c>
      <c r="G22" s="37">
        <f>+'9aS_alg'!F25+'9aS_cad'!F25</f>
        <v>8</v>
      </c>
      <c r="H22" s="37">
        <f>+'9aS_alg'!G25+'9aS_cad'!G25</f>
        <v>7</v>
      </c>
      <c r="I22" s="37">
        <f>+'9aS_alg'!H25+'9aS_cad'!H25</f>
        <v>1</v>
      </c>
      <c r="J22" s="37">
        <f t="shared" si="7"/>
        <v>16</v>
      </c>
      <c r="L22" s="21">
        <v>14.5</v>
      </c>
      <c r="M22" s="38">
        <f t="shared" si="3"/>
        <v>0.5</v>
      </c>
      <c r="N22" s="38">
        <f t="shared" si="3"/>
        <v>0.4375</v>
      </c>
      <c r="O22" s="38">
        <f t="shared" si="3"/>
        <v>6.25E-2</v>
      </c>
      <c r="P22" s="38">
        <f t="shared" si="3"/>
        <v>1</v>
      </c>
      <c r="Q22" s="20">
        <v>14.75</v>
      </c>
      <c r="R22" s="21">
        <v>14.5</v>
      </c>
      <c r="S22" s="37">
        <f t="shared" si="4"/>
        <v>18793</v>
      </c>
      <c r="T22" s="37">
        <f t="shared" si="4"/>
        <v>16443.875</v>
      </c>
      <c r="U22" s="37">
        <f t="shared" si="4"/>
        <v>2349.125</v>
      </c>
      <c r="V22" s="37">
        <f t="shared" si="4"/>
        <v>37586</v>
      </c>
      <c r="X22" s="39">
        <f t="shared" si="5"/>
        <v>22.807147922950577</v>
      </c>
      <c r="Y22" s="21">
        <v>14.5</v>
      </c>
      <c r="Z22" s="43">
        <f t="shared" si="6"/>
        <v>428614.73091601022</v>
      </c>
      <c r="AA22">
        <f t="shared" si="6"/>
        <v>375037.88955150894</v>
      </c>
      <c r="AB22">
        <f t="shared" si="6"/>
        <v>53576.841364501277</v>
      </c>
      <c r="AC22" s="44">
        <f t="shared" si="6"/>
        <v>857229.46183202043</v>
      </c>
    </row>
    <row r="23" spans="1:29" x14ac:dyDescent="0.2">
      <c r="A23" s="27">
        <v>15.5</v>
      </c>
      <c r="B23" s="28">
        <f>+('9aS_alg'!B27+'9aS_cad'!B27)</f>
        <v>15431</v>
      </c>
      <c r="C23" s="28">
        <f>+('9aS_alg'!C27+'9aS_cad'!C27)</f>
        <v>403</v>
      </c>
      <c r="D23" s="45"/>
      <c r="F23" s="27">
        <v>15</v>
      </c>
      <c r="G23" s="37">
        <f>+'9aS_alg'!F26+'9aS_cad'!F26</f>
        <v>16</v>
      </c>
      <c r="H23" s="37">
        <f>+'9aS_alg'!G26+'9aS_cad'!G26</f>
        <v>5</v>
      </c>
      <c r="I23" s="37">
        <f>+'9aS_alg'!H26+'9aS_cad'!H26</f>
        <v>0</v>
      </c>
      <c r="J23" s="37">
        <f t="shared" si="7"/>
        <v>21</v>
      </c>
      <c r="L23" s="21">
        <v>15</v>
      </c>
      <c r="M23" s="38">
        <f t="shared" si="3"/>
        <v>0.76190476190476186</v>
      </c>
      <c r="N23" s="38">
        <f t="shared" si="3"/>
        <v>0.23809523809523808</v>
      </c>
      <c r="O23" s="38">
        <f t="shared" si="3"/>
        <v>0</v>
      </c>
      <c r="P23" s="38">
        <f t="shared" si="3"/>
        <v>1</v>
      </c>
      <c r="Q23" s="20">
        <v>15.25</v>
      </c>
      <c r="R23" s="21">
        <v>15</v>
      </c>
      <c r="S23" s="37">
        <f t="shared" si="4"/>
        <v>11756.95238095238</v>
      </c>
      <c r="T23" s="37">
        <f t="shared" si="4"/>
        <v>3674.0476190476188</v>
      </c>
      <c r="U23" s="37">
        <f t="shared" si="4"/>
        <v>0</v>
      </c>
      <c r="V23" s="37">
        <f t="shared" si="4"/>
        <v>15431</v>
      </c>
      <c r="X23" s="39">
        <f t="shared" si="5"/>
        <v>25.598888920862855</v>
      </c>
      <c r="Y23" s="21">
        <v>15</v>
      </c>
      <c r="Z23" s="43">
        <f t="shared" si="6"/>
        <v>300964.91804787406</v>
      </c>
      <c r="AA23">
        <f t="shared" si="6"/>
        <v>94051.53688996064</v>
      </c>
      <c r="AB23">
        <f t="shared" si="6"/>
        <v>0</v>
      </c>
      <c r="AC23" s="44">
        <f t="shared" si="6"/>
        <v>395016.4549378347</v>
      </c>
    </row>
    <row r="24" spans="1:29" x14ac:dyDescent="0.2">
      <c r="A24" s="27">
        <v>16</v>
      </c>
      <c r="B24" s="28">
        <f>+('9aS_alg'!B28+'9aS_cad'!B28)</f>
        <v>12498</v>
      </c>
      <c r="C24" s="28">
        <f>+('9aS_alg'!C28+'9aS_cad'!C28)</f>
        <v>363</v>
      </c>
      <c r="D24" s="45"/>
      <c r="F24" s="27">
        <v>15.5</v>
      </c>
      <c r="G24" s="37">
        <f>+'9aS_alg'!F27+'9aS_cad'!F27</f>
        <v>18</v>
      </c>
      <c r="H24" s="37">
        <f>+'9aS_alg'!G27+'9aS_cad'!G27</f>
        <v>8</v>
      </c>
      <c r="I24" s="37">
        <f>+'9aS_alg'!H27+'9aS_cad'!H27</f>
        <v>4</v>
      </c>
      <c r="J24" s="37">
        <f t="shared" si="7"/>
        <v>30</v>
      </c>
      <c r="L24" s="21">
        <v>15.5</v>
      </c>
      <c r="M24" s="38">
        <f t="shared" si="3"/>
        <v>0.6</v>
      </c>
      <c r="N24" s="38">
        <f t="shared" si="3"/>
        <v>0.26666666666666666</v>
      </c>
      <c r="O24" s="38">
        <f t="shared" si="3"/>
        <v>0.13333333333333333</v>
      </c>
      <c r="P24" s="38">
        <f t="shared" si="3"/>
        <v>1</v>
      </c>
      <c r="Q24" s="20">
        <v>15.75</v>
      </c>
      <c r="R24" s="21">
        <v>15.5</v>
      </c>
      <c r="S24" s="37">
        <f t="shared" si="4"/>
        <v>7498.7999999999993</v>
      </c>
      <c r="T24" s="37">
        <f t="shared" si="4"/>
        <v>3332.7999999999997</v>
      </c>
      <c r="U24" s="37">
        <f t="shared" si="4"/>
        <v>1666.3999999999999</v>
      </c>
      <c r="V24" s="37">
        <f t="shared" si="4"/>
        <v>12498</v>
      </c>
      <c r="X24" s="39">
        <f t="shared" si="5"/>
        <v>28.623760272164741</v>
      </c>
      <c r="Y24" s="21">
        <v>15.5</v>
      </c>
      <c r="Z24" s="43">
        <f t="shared" si="6"/>
        <v>214643.85352890895</v>
      </c>
      <c r="AA24">
        <f t="shared" si="6"/>
        <v>95397.268235070645</v>
      </c>
      <c r="AB24">
        <f t="shared" si="6"/>
        <v>47698.634117535323</v>
      </c>
      <c r="AC24" s="44">
        <f t="shared" si="6"/>
        <v>357739.75588151492</v>
      </c>
    </row>
    <row r="25" spans="1:29" x14ac:dyDescent="0.2">
      <c r="A25" s="27">
        <v>16.5</v>
      </c>
      <c r="B25" s="28">
        <f>+('9aS_alg'!B29+'9aS_cad'!B29)</f>
        <v>3748</v>
      </c>
      <c r="C25" s="28">
        <f>+('9aS_alg'!C29+'9aS_cad'!C29)</f>
        <v>121</v>
      </c>
      <c r="D25" s="45"/>
      <c r="F25" s="27">
        <v>16</v>
      </c>
      <c r="G25" s="37">
        <f>+'9aS_alg'!F28+'9aS_cad'!F28</f>
        <v>6</v>
      </c>
      <c r="H25" s="37">
        <f>+'9aS_alg'!G28+'9aS_cad'!G28</f>
        <v>12</v>
      </c>
      <c r="I25" s="37">
        <f>+'9aS_alg'!H28+'9aS_cad'!H28</f>
        <v>2</v>
      </c>
      <c r="J25" s="37">
        <f t="shared" si="7"/>
        <v>20</v>
      </c>
      <c r="L25" s="21">
        <v>16</v>
      </c>
      <c r="M25" s="38">
        <f t="shared" si="3"/>
        <v>0.3</v>
      </c>
      <c r="N25" s="38">
        <f t="shared" si="3"/>
        <v>0.6</v>
      </c>
      <c r="O25" s="38">
        <f t="shared" si="3"/>
        <v>0.1</v>
      </c>
      <c r="P25" s="38">
        <f t="shared" si="3"/>
        <v>1</v>
      </c>
      <c r="Q25" s="20">
        <v>16.25</v>
      </c>
      <c r="R25" s="21">
        <v>16</v>
      </c>
      <c r="S25" s="37">
        <f t="shared" si="4"/>
        <v>1124.3999999999999</v>
      </c>
      <c r="T25" s="37">
        <f t="shared" si="4"/>
        <v>2248.7999999999997</v>
      </c>
      <c r="U25" s="37">
        <f t="shared" si="4"/>
        <v>374.8</v>
      </c>
      <c r="V25" s="37">
        <f t="shared" si="4"/>
        <v>3748</v>
      </c>
      <c r="X25" s="39">
        <f t="shared" si="5"/>
        <v>31.892762132089256</v>
      </c>
      <c r="Y25" s="21">
        <v>16</v>
      </c>
      <c r="Z25" s="43">
        <f t="shared" si="6"/>
        <v>35860.221741321155</v>
      </c>
      <c r="AA25">
        <f t="shared" si="6"/>
        <v>71720.443482642309</v>
      </c>
      <c r="AB25">
        <f t="shared" si="6"/>
        <v>11953.407247107054</v>
      </c>
      <c r="AC25" s="44">
        <f t="shared" si="6"/>
        <v>119534.07247107053</v>
      </c>
    </row>
    <row r="26" spans="1:29" x14ac:dyDescent="0.2">
      <c r="A26" s="27">
        <v>17</v>
      </c>
      <c r="B26" s="28">
        <f>+('9aS_alg'!B30+'9aS_cad'!B30)</f>
        <v>0</v>
      </c>
      <c r="C26" s="28">
        <f>+('9aS_alg'!C30+'9aS_cad'!C30)</f>
        <v>0</v>
      </c>
      <c r="D26" s="45"/>
      <c r="F26" s="27">
        <v>16.5</v>
      </c>
      <c r="G26" s="37">
        <f>+'9aS_alg'!F29+'9aS_cad'!F29</f>
        <v>0</v>
      </c>
      <c r="H26" s="37">
        <f>+'9aS_alg'!G29+'9aS_cad'!G29</f>
        <v>6</v>
      </c>
      <c r="I26" s="37">
        <f>+'9aS_alg'!H29+'9aS_cad'!H29</f>
        <v>0</v>
      </c>
      <c r="J26" s="37">
        <f t="shared" si="7"/>
        <v>6</v>
      </c>
      <c r="L26" s="21">
        <v>16.5</v>
      </c>
      <c r="M26" s="38">
        <f t="shared" si="3"/>
        <v>0</v>
      </c>
      <c r="N26" s="38">
        <f t="shared" si="3"/>
        <v>1</v>
      </c>
      <c r="O26" s="38">
        <f t="shared" si="3"/>
        <v>0</v>
      </c>
      <c r="P26" s="38">
        <f t="shared" si="3"/>
        <v>1</v>
      </c>
      <c r="Q26" s="20">
        <v>16.75</v>
      </c>
      <c r="R26" s="21">
        <v>16.5</v>
      </c>
      <c r="S26" s="37">
        <f t="shared" si="4"/>
        <v>0</v>
      </c>
      <c r="T26" s="37">
        <f t="shared" si="4"/>
        <v>0</v>
      </c>
      <c r="U26" s="37">
        <f t="shared" si="4"/>
        <v>0</v>
      </c>
      <c r="V26" s="37">
        <f t="shared" si="4"/>
        <v>0</v>
      </c>
      <c r="X26" s="39">
        <f t="shared" si="5"/>
        <v>35.417039771712872</v>
      </c>
      <c r="Y26" s="21">
        <v>16.5</v>
      </c>
      <c r="Z26" s="43">
        <f t="shared" si="6"/>
        <v>0</v>
      </c>
      <c r="AA26">
        <f t="shared" si="6"/>
        <v>0</v>
      </c>
      <c r="AB26">
        <f t="shared" si="6"/>
        <v>0</v>
      </c>
      <c r="AC26" s="44">
        <f t="shared" si="6"/>
        <v>0</v>
      </c>
    </row>
    <row r="27" spans="1:29" x14ac:dyDescent="0.2">
      <c r="A27" s="27">
        <v>17.5</v>
      </c>
      <c r="B27" s="28">
        <f>+('9aS_alg'!B31+'9aS_cad'!B31)</f>
        <v>0</v>
      </c>
      <c r="C27" s="28">
        <f>+('9aS_alg'!C31+'9aS_cad'!C31)</f>
        <v>0</v>
      </c>
      <c r="D27" s="45"/>
      <c r="F27" s="27">
        <v>17</v>
      </c>
      <c r="G27" s="37">
        <f>+'9aS_alg'!F30+'9aS_cad'!F30</f>
        <v>0</v>
      </c>
      <c r="H27" s="37">
        <f>+'9aS_alg'!G30+'9aS_cad'!G30</f>
        <v>0</v>
      </c>
      <c r="I27" s="37">
        <f>+'9aS_alg'!H30+'9aS_cad'!H30</f>
        <v>0</v>
      </c>
      <c r="J27" s="37">
        <f t="shared" si="7"/>
        <v>0</v>
      </c>
      <c r="L27" s="21">
        <v>17</v>
      </c>
      <c r="M27" s="38">
        <f t="shared" si="3"/>
        <v>0</v>
      </c>
      <c r="N27" s="38">
        <f t="shared" si="3"/>
        <v>0</v>
      </c>
      <c r="O27" s="38">
        <f t="shared" si="3"/>
        <v>0</v>
      </c>
      <c r="P27" s="38">
        <f t="shared" si="3"/>
        <v>0</v>
      </c>
      <c r="Q27" s="20">
        <v>17.25</v>
      </c>
      <c r="R27" s="21">
        <v>17</v>
      </c>
      <c r="S27" s="37">
        <f t="shared" si="4"/>
        <v>0</v>
      </c>
      <c r="T27" s="37">
        <f t="shared" si="4"/>
        <v>0</v>
      </c>
      <c r="U27" s="37">
        <f t="shared" si="4"/>
        <v>0</v>
      </c>
      <c r="V27" s="37">
        <f t="shared" si="4"/>
        <v>0</v>
      </c>
      <c r="X27" s="39">
        <f t="shared" si="5"/>
        <v>39.207880866296321</v>
      </c>
      <c r="Y27" s="21">
        <v>17</v>
      </c>
      <c r="Z27" s="43">
        <f t="shared" si="6"/>
        <v>0</v>
      </c>
      <c r="AA27">
        <f t="shared" si="6"/>
        <v>0</v>
      </c>
      <c r="AB27">
        <f t="shared" si="6"/>
        <v>0</v>
      </c>
      <c r="AC27" s="44">
        <f t="shared" si="6"/>
        <v>0</v>
      </c>
    </row>
    <row r="28" spans="1:29" x14ac:dyDescent="0.2">
      <c r="A28" s="27">
        <v>18</v>
      </c>
      <c r="B28" s="28">
        <f>+('9aS_alg'!B32+'9aS_cad'!B32)</f>
        <v>0</v>
      </c>
      <c r="C28" s="28">
        <f>+('9aS_alg'!C32+'9aS_cad'!C32)</f>
        <v>0</v>
      </c>
      <c r="F28" s="27">
        <v>17.5</v>
      </c>
      <c r="G28" s="37">
        <f>+'9aS_alg'!F31+'9aS_cad'!F31</f>
        <v>0</v>
      </c>
      <c r="H28" s="37">
        <f>+'9aS_alg'!G31+'9aS_cad'!G31</f>
        <v>0</v>
      </c>
      <c r="I28" s="37">
        <f>+'9aS_alg'!H31+'9aS_cad'!H31</f>
        <v>0</v>
      </c>
      <c r="J28" s="37">
        <f t="shared" si="7"/>
        <v>0</v>
      </c>
      <c r="L28" s="21">
        <v>17.5</v>
      </c>
      <c r="M28" s="38">
        <f t="shared" si="3"/>
        <v>0</v>
      </c>
      <c r="N28" s="38">
        <f t="shared" si="3"/>
        <v>0</v>
      </c>
      <c r="O28" s="38">
        <f t="shared" si="3"/>
        <v>0</v>
      </c>
      <c r="P28" s="38">
        <f t="shared" si="3"/>
        <v>0</v>
      </c>
      <c r="Q28" s="20">
        <v>17.75</v>
      </c>
      <c r="R28" s="21">
        <v>17.5</v>
      </c>
      <c r="S28" s="37">
        <f t="shared" si="4"/>
        <v>0</v>
      </c>
      <c r="T28" s="37">
        <f t="shared" si="4"/>
        <v>0</v>
      </c>
      <c r="U28" s="37">
        <f t="shared" si="4"/>
        <v>0</v>
      </c>
      <c r="V28" s="37">
        <f t="shared" si="4"/>
        <v>0</v>
      </c>
      <c r="X28" s="39">
        <f t="shared" si="5"/>
        <v>43.276712915521912</v>
      </c>
      <c r="Y28" s="21">
        <v>17.5</v>
      </c>
      <c r="Z28" s="43">
        <f t="shared" si="6"/>
        <v>0</v>
      </c>
      <c r="AA28">
        <f t="shared" si="6"/>
        <v>0</v>
      </c>
      <c r="AB28">
        <f t="shared" si="6"/>
        <v>0</v>
      </c>
      <c r="AC28" s="44">
        <f t="shared" si="6"/>
        <v>0</v>
      </c>
    </row>
    <row r="29" spans="1:29" x14ac:dyDescent="0.2">
      <c r="A29" s="27">
        <v>18.5</v>
      </c>
      <c r="B29" s="28">
        <f>+('9aS_alg'!B33+'9aS_cad'!B33)</f>
        <v>0</v>
      </c>
      <c r="C29" s="28">
        <f>+('9aS_alg'!C33+'9aS_cad'!C33)</f>
        <v>0</v>
      </c>
      <c r="F29" s="27">
        <v>18</v>
      </c>
      <c r="G29" s="37">
        <f>+'9aS_alg'!F32+'9aS_cad'!F32</f>
        <v>0</v>
      </c>
      <c r="H29" s="37">
        <f>+'9aS_alg'!G32+'9aS_cad'!G32</f>
        <v>0</v>
      </c>
      <c r="I29" s="37">
        <f>+'9aS_alg'!H32+'9aS_cad'!H32</f>
        <v>0</v>
      </c>
      <c r="J29" s="37">
        <f t="shared" si="7"/>
        <v>0</v>
      </c>
      <c r="L29" s="21">
        <v>18</v>
      </c>
      <c r="M29" s="38">
        <f t="shared" si="3"/>
        <v>0</v>
      </c>
      <c r="N29" s="38">
        <f t="shared" si="3"/>
        <v>0</v>
      </c>
      <c r="O29" s="38">
        <f t="shared" si="3"/>
        <v>0</v>
      </c>
      <c r="P29" s="38">
        <f t="shared" si="3"/>
        <v>0</v>
      </c>
      <c r="Q29" s="20">
        <v>18.25</v>
      </c>
      <c r="R29" s="21">
        <v>18</v>
      </c>
      <c r="S29" s="37">
        <f t="shared" si="4"/>
        <v>0</v>
      </c>
      <c r="T29" s="37">
        <f t="shared" si="4"/>
        <v>0</v>
      </c>
      <c r="U29" s="37">
        <f t="shared" si="4"/>
        <v>0</v>
      </c>
      <c r="V29" s="37">
        <f t="shared" si="4"/>
        <v>0</v>
      </c>
      <c r="X29" s="39">
        <f t="shared" si="5"/>
        <v>47.635100785492789</v>
      </c>
      <c r="Y29" s="21">
        <v>18</v>
      </c>
      <c r="Z29" s="43">
        <f t="shared" si="6"/>
        <v>0</v>
      </c>
      <c r="AA29">
        <f t="shared" si="6"/>
        <v>0</v>
      </c>
      <c r="AB29">
        <f t="shared" si="6"/>
        <v>0</v>
      </c>
      <c r="AC29" s="44">
        <f t="shared" si="6"/>
        <v>0</v>
      </c>
    </row>
    <row r="30" spans="1:29" x14ac:dyDescent="0.2">
      <c r="A30" s="27">
        <v>19</v>
      </c>
      <c r="B30" s="28">
        <f>+('9aS_alg'!B34+'9aS_cad'!B34)</f>
        <v>0</v>
      </c>
      <c r="C30" s="28">
        <f>+('9aS_alg'!C34+'9aS_cad'!C34)</f>
        <v>0</v>
      </c>
      <c r="F30" s="27">
        <v>18.5</v>
      </c>
      <c r="G30" s="37">
        <f>+'9aS_alg'!F33+'9aS_cad'!F33</f>
        <v>0</v>
      </c>
      <c r="H30" s="37">
        <f>+'9aS_alg'!G33+'9aS_cad'!G33</f>
        <v>0</v>
      </c>
      <c r="I30" s="37">
        <f>+'9aS_alg'!H33+'9aS_cad'!H33</f>
        <v>0</v>
      </c>
      <c r="J30" s="37">
        <f t="shared" si="7"/>
        <v>0</v>
      </c>
      <c r="L30" s="21">
        <v>18.5</v>
      </c>
      <c r="M30" s="38">
        <f t="shared" si="3"/>
        <v>0</v>
      </c>
      <c r="N30" s="38">
        <f t="shared" si="3"/>
        <v>0</v>
      </c>
      <c r="O30" s="38">
        <f t="shared" si="3"/>
        <v>0</v>
      </c>
      <c r="P30" s="38">
        <f t="shared" si="3"/>
        <v>0</v>
      </c>
      <c r="Q30" s="20">
        <v>18.75</v>
      </c>
      <c r="R30" s="21">
        <v>18.5</v>
      </c>
      <c r="S30" s="37">
        <f t="shared" si="4"/>
        <v>0</v>
      </c>
      <c r="T30" s="37">
        <f t="shared" si="4"/>
        <v>0</v>
      </c>
      <c r="U30" s="37">
        <f t="shared" si="4"/>
        <v>0</v>
      </c>
      <c r="V30" s="37">
        <f t="shared" si="4"/>
        <v>0</v>
      </c>
      <c r="X30" s="39">
        <f t="shared" si="5"/>
        <v>52.294744363408476</v>
      </c>
      <c r="Y30" s="21">
        <v>18.5</v>
      </c>
      <c r="Z30" s="43">
        <f t="shared" si="6"/>
        <v>0</v>
      </c>
      <c r="AA30">
        <f t="shared" si="6"/>
        <v>0</v>
      </c>
      <c r="AB30">
        <f t="shared" si="6"/>
        <v>0</v>
      </c>
      <c r="AC30" s="44">
        <f t="shared" si="6"/>
        <v>0</v>
      </c>
    </row>
    <row r="31" spans="1:29" x14ac:dyDescent="0.2">
      <c r="A31" s="27">
        <v>19.5</v>
      </c>
      <c r="B31" s="28">
        <f>+('9aS_alg'!B35+'9aS_cad'!B35)</f>
        <v>0</v>
      </c>
      <c r="C31" s="28">
        <f>+('9aS_alg'!C35+'9aS_cad'!C35)</f>
        <v>0</v>
      </c>
      <c r="F31" s="27">
        <v>19</v>
      </c>
      <c r="G31" s="37">
        <f>+'9aS_alg'!F34+'9aS_cad'!F34</f>
        <v>0</v>
      </c>
      <c r="H31" s="37">
        <f>+'9aS_alg'!G34+'9aS_cad'!G34</f>
        <v>0</v>
      </c>
      <c r="I31" s="37">
        <f>+'9aS_alg'!H34+'9aS_cad'!H34</f>
        <v>0</v>
      </c>
      <c r="J31" s="37">
        <f t="shared" si="7"/>
        <v>0</v>
      </c>
      <c r="L31" s="21">
        <v>19</v>
      </c>
      <c r="M31" s="38">
        <f t="shared" si="3"/>
        <v>0</v>
      </c>
      <c r="N31" s="38">
        <f t="shared" si="3"/>
        <v>0</v>
      </c>
      <c r="O31" s="38">
        <f t="shared" si="3"/>
        <v>0</v>
      </c>
      <c r="P31" s="38">
        <f t="shared" si="3"/>
        <v>0</v>
      </c>
      <c r="Q31" s="20">
        <v>19.25</v>
      </c>
      <c r="R31" s="21">
        <v>19</v>
      </c>
      <c r="S31" s="37">
        <f t="shared" si="4"/>
        <v>0</v>
      </c>
      <c r="T31" s="37">
        <f t="shared" si="4"/>
        <v>0</v>
      </c>
      <c r="U31" s="37">
        <f t="shared" si="4"/>
        <v>0</v>
      </c>
      <c r="V31" s="37">
        <f t="shared" si="4"/>
        <v>0</v>
      </c>
      <c r="X31" s="39">
        <f t="shared" si="5"/>
        <v>57.26747631674197</v>
      </c>
      <c r="Y31" s="21">
        <v>19</v>
      </c>
      <c r="Z31" s="43">
        <f t="shared" si="6"/>
        <v>0</v>
      </c>
      <c r="AA31">
        <f t="shared" si="6"/>
        <v>0</v>
      </c>
      <c r="AB31">
        <f t="shared" si="6"/>
        <v>0</v>
      </c>
      <c r="AC31" s="44">
        <f t="shared" si="6"/>
        <v>0</v>
      </c>
    </row>
    <row r="32" spans="1:29" x14ac:dyDescent="0.2">
      <c r="A32" s="27">
        <v>20</v>
      </c>
      <c r="B32" s="28">
        <f>+('9aS_alg'!B36+'9aS_cad'!B36)</f>
        <v>0</v>
      </c>
      <c r="C32" s="28">
        <f>+('9aS_alg'!C36+'9aS_cad'!C36)</f>
        <v>0</v>
      </c>
      <c r="F32" s="27">
        <v>19.5</v>
      </c>
      <c r="G32" s="37">
        <f>+'9aS_alg'!F35+'9aS_cad'!F35</f>
        <v>0</v>
      </c>
      <c r="H32" s="37">
        <f>+'9aS_alg'!G35+'9aS_cad'!G35</f>
        <v>0</v>
      </c>
      <c r="I32" s="37">
        <f>+'9aS_alg'!H35+'9aS_cad'!H35</f>
        <v>0</v>
      </c>
      <c r="J32" s="37">
        <f t="shared" si="7"/>
        <v>0</v>
      </c>
      <c r="L32" s="21">
        <v>19.5</v>
      </c>
      <c r="M32" s="38">
        <f t="shared" si="3"/>
        <v>0</v>
      </c>
      <c r="N32" s="38">
        <f t="shared" si="3"/>
        <v>0</v>
      </c>
      <c r="O32" s="38">
        <f t="shared" si="3"/>
        <v>0</v>
      </c>
      <c r="P32" s="38">
        <f t="shared" si="3"/>
        <v>0</v>
      </c>
      <c r="Q32" s="20">
        <v>19.75</v>
      </c>
      <c r="R32" s="21">
        <v>19.5</v>
      </c>
      <c r="S32" s="37">
        <f t="shared" si="4"/>
        <v>0</v>
      </c>
      <c r="T32" s="37">
        <f t="shared" si="4"/>
        <v>0</v>
      </c>
      <c r="U32" s="37">
        <f t="shared" si="4"/>
        <v>0</v>
      </c>
      <c r="V32" s="37">
        <f t="shared" si="4"/>
        <v>0</v>
      </c>
      <c r="X32" s="39">
        <f t="shared" si="5"/>
        <v>62.565259949545499</v>
      </c>
      <c r="Y32" s="21">
        <v>19.5</v>
      </c>
      <c r="Z32" s="43">
        <f t="shared" si="6"/>
        <v>0</v>
      </c>
      <c r="AA32">
        <f t="shared" si="6"/>
        <v>0</v>
      </c>
      <c r="AB32">
        <f t="shared" si="6"/>
        <v>0</v>
      </c>
      <c r="AC32" s="44">
        <f t="shared" si="6"/>
        <v>0</v>
      </c>
    </row>
    <row r="33" spans="1:35" x14ac:dyDescent="0.2">
      <c r="A33" s="27">
        <v>20.5</v>
      </c>
      <c r="B33" s="28">
        <f>+('9aS_alg'!B37+'9aS_cad'!B37)</f>
        <v>0</v>
      </c>
      <c r="C33" s="28">
        <f>+('9aS_alg'!C37+'9aS_cad'!C37)</f>
        <v>0</v>
      </c>
      <c r="F33" s="27">
        <v>20</v>
      </c>
      <c r="G33" s="37">
        <f>+'9aS_alg'!F36+'9aS_cad'!F36</f>
        <v>0</v>
      </c>
      <c r="H33" s="37">
        <f>+'9aS_alg'!G36+'9aS_cad'!G36</f>
        <v>0</v>
      </c>
      <c r="I33" s="37">
        <f>+'9aS_alg'!H36+'9aS_cad'!H36</f>
        <v>0</v>
      </c>
      <c r="J33" s="37">
        <f t="shared" si="7"/>
        <v>0</v>
      </c>
      <c r="L33" s="21">
        <v>20</v>
      </c>
      <c r="M33" s="38">
        <f t="shared" si="3"/>
        <v>0</v>
      </c>
      <c r="N33" s="38">
        <f t="shared" si="3"/>
        <v>0</v>
      </c>
      <c r="O33" s="38">
        <f t="shared" si="3"/>
        <v>0</v>
      </c>
      <c r="P33" s="38">
        <f t="shared" si="3"/>
        <v>0</v>
      </c>
      <c r="Q33" s="20">
        <v>20.25</v>
      </c>
      <c r="R33" s="21">
        <v>20</v>
      </c>
      <c r="S33" s="37">
        <f t="shared" si="4"/>
        <v>0</v>
      </c>
      <c r="T33" s="37">
        <f t="shared" si="4"/>
        <v>0</v>
      </c>
      <c r="U33" s="37">
        <f t="shared" si="4"/>
        <v>0</v>
      </c>
      <c r="V33" s="37">
        <f t="shared" si="4"/>
        <v>0</v>
      </c>
      <c r="X33" s="39">
        <f t="shared" si="5"/>
        <v>68.200187149213519</v>
      </c>
      <c r="Y33" s="21">
        <v>20</v>
      </c>
      <c r="Z33" s="43">
        <f t="shared" si="6"/>
        <v>0</v>
      </c>
      <c r="AA33">
        <f t="shared" si="6"/>
        <v>0</v>
      </c>
      <c r="AB33">
        <f t="shared" si="6"/>
        <v>0</v>
      </c>
      <c r="AC33" s="44">
        <f t="shared" si="6"/>
        <v>0</v>
      </c>
    </row>
    <row r="34" spans="1:35" x14ac:dyDescent="0.2">
      <c r="A34" s="27">
        <v>21</v>
      </c>
      <c r="B34" s="28">
        <f>+('9aS_alg'!B38+'9aS_cad'!B38)</f>
        <v>0</v>
      </c>
      <c r="C34" s="28">
        <f>+('9aS_alg'!C38+'9aS_cad'!C38)</f>
        <v>0</v>
      </c>
      <c r="F34" s="27">
        <v>20.5</v>
      </c>
      <c r="G34" s="37">
        <f>+'9aS_alg'!F37+'9aS_cad'!F37</f>
        <v>0</v>
      </c>
      <c r="H34" s="37">
        <f>+'9aS_alg'!G37+'9aS_cad'!G37</f>
        <v>0</v>
      </c>
      <c r="I34" s="37">
        <f>+'9aS_alg'!H37+'9aS_cad'!H37</f>
        <v>0</v>
      </c>
      <c r="J34" s="37">
        <f t="shared" si="7"/>
        <v>0</v>
      </c>
      <c r="L34" s="21">
        <v>20.5</v>
      </c>
      <c r="M34" s="38">
        <f t="shared" si="3"/>
        <v>0</v>
      </c>
      <c r="N34" s="38">
        <f t="shared" si="3"/>
        <v>0</v>
      </c>
      <c r="O34" s="38">
        <f t="shared" si="3"/>
        <v>0</v>
      </c>
      <c r="P34" s="38">
        <f t="shared" si="3"/>
        <v>0</v>
      </c>
      <c r="Q34" s="20">
        <v>20.75</v>
      </c>
      <c r="R34" s="21">
        <v>20.5</v>
      </c>
      <c r="S34" s="37">
        <f t="shared" si="4"/>
        <v>0</v>
      </c>
      <c r="T34" s="37">
        <f t="shared" si="4"/>
        <v>0</v>
      </c>
      <c r="U34" s="37">
        <f t="shared" si="4"/>
        <v>0</v>
      </c>
      <c r="V34" s="37">
        <f t="shared" si="4"/>
        <v>0</v>
      </c>
      <c r="X34" s="39">
        <f t="shared" si="5"/>
        <v>74.184476417648725</v>
      </c>
      <c r="Y34" s="21">
        <v>20.5</v>
      </c>
      <c r="Z34" s="43">
        <f t="shared" si="6"/>
        <v>0</v>
      </c>
      <c r="AA34">
        <f t="shared" si="6"/>
        <v>0</v>
      </c>
      <c r="AB34">
        <f t="shared" si="6"/>
        <v>0</v>
      </c>
      <c r="AC34" s="44">
        <f t="shared" si="6"/>
        <v>0</v>
      </c>
    </row>
    <row r="35" spans="1:35" x14ac:dyDescent="0.2">
      <c r="A35" s="27">
        <v>21.5</v>
      </c>
      <c r="B35" s="28">
        <f>+('9aS_alg'!B39+'9aS_cad'!B39)</f>
        <v>0</v>
      </c>
      <c r="C35" s="28">
        <f>+('9aS_alg'!C39+'9aS_cad'!C39)</f>
        <v>0</v>
      </c>
      <c r="F35" s="27">
        <v>21</v>
      </c>
      <c r="G35" s="37">
        <f>+'9aS_alg'!F38+'9aS_cad'!F38</f>
        <v>0</v>
      </c>
      <c r="H35" s="37">
        <f>+'9aS_alg'!G38+'9aS_cad'!G38</f>
        <v>0</v>
      </c>
      <c r="I35" s="37">
        <f>+'9aS_alg'!H38+'9aS_cad'!H38</f>
        <v>0</v>
      </c>
      <c r="J35" s="37">
        <f t="shared" si="7"/>
        <v>0</v>
      </c>
      <c r="L35" s="21">
        <v>21</v>
      </c>
      <c r="M35" s="38">
        <f t="shared" si="3"/>
        <v>0</v>
      </c>
      <c r="N35" s="38">
        <f t="shared" si="3"/>
        <v>0</v>
      </c>
      <c r="O35" s="38">
        <f t="shared" si="3"/>
        <v>0</v>
      </c>
      <c r="P35" s="38">
        <f t="shared" si="3"/>
        <v>0</v>
      </c>
      <c r="Q35" s="20">
        <v>21.25</v>
      </c>
      <c r="R35" s="21">
        <v>21</v>
      </c>
      <c r="S35" s="37">
        <f t="shared" si="4"/>
        <v>0</v>
      </c>
      <c r="T35" s="37">
        <f t="shared" si="4"/>
        <v>0</v>
      </c>
      <c r="U35" s="37">
        <f t="shared" si="4"/>
        <v>0</v>
      </c>
      <c r="V35" s="37">
        <f t="shared" si="4"/>
        <v>0</v>
      </c>
      <c r="X35" s="39">
        <f t="shared" si="5"/>
        <v>80.530470981325465</v>
      </c>
      <c r="Y35" s="21">
        <v>21</v>
      </c>
      <c r="Z35" s="43">
        <f t="shared" si="6"/>
        <v>0</v>
      </c>
      <c r="AA35">
        <f t="shared" si="6"/>
        <v>0</v>
      </c>
      <c r="AB35">
        <f t="shared" si="6"/>
        <v>0</v>
      </c>
      <c r="AC35" s="44">
        <f t="shared" si="6"/>
        <v>0</v>
      </c>
    </row>
    <row r="36" spans="1:35" x14ac:dyDescent="0.2">
      <c r="A36" s="27">
        <v>22</v>
      </c>
      <c r="B36" s="28">
        <f>+('9aS_alg'!B40+'9aS_cad'!B40)</f>
        <v>0</v>
      </c>
      <c r="C36" s="28">
        <f>+('9aS_alg'!C40+'9aS_cad'!C40)</f>
        <v>0</v>
      </c>
      <c r="F36" s="27">
        <v>21.5</v>
      </c>
      <c r="G36" s="37">
        <f>+'9aS_alg'!F39+'9aS_cad'!F39</f>
        <v>0</v>
      </c>
      <c r="H36" s="37">
        <f>+'9aS_alg'!G39+'9aS_cad'!G39</f>
        <v>0</v>
      </c>
      <c r="I36" s="37">
        <f>+'9aS_alg'!H39+'9aS_cad'!H39</f>
        <v>0</v>
      </c>
      <c r="J36" s="37">
        <f t="shared" si="7"/>
        <v>0</v>
      </c>
      <c r="L36" s="21">
        <v>21.5</v>
      </c>
      <c r="M36" s="38">
        <f t="shared" si="3"/>
        <v>0</v>
      </c>
      <c r="N36" s="38">
        <f t="shared" si="3"/>
        <v>0</v>
      </c>
      <c r="O36" s="38">
        <f t="shared" si="3"/>
        <v>0</v>
      </c>
      <c r="P36" s="38">
        <f t="shared" si="3"/>
        <v>0</v>
      </c>
      <c r="Q36" s="20">
        <v>21.75</v>
      </c>
      <c r="R36" s="21">
        <v>21.5</v>
      </c>
      <c r="S36" s="37">
        <f t="shared" si="4"/>
        <v>0</v>
      </c>
      <c r="T36" s="37">
        <f t="shared" si="4"/>
        <v>0</v>
      </c>
      <c r="U36" s="37">
        <f t="shared" si="4"/>
        <v>0</v>
      </c>
      <c r="V36" s="37">
        <f t="shared" si="4"/>
        <v>0</v>
      </c>
      <c r="X36" s="39">
        <f t="shared" si="5"/>
        <v>87.250636975232268</v>
      </c>
      <c r="Y36" s="21">
        <v>21.5</v>
      </c>
      <c r="Z36" s="43">
        <f t="shared" si="6"/>
        <v>0</v>
      </c>
      <c r="AA36">
        <f t="shared" si="6"/>
        <v>0</v>
      </c>
      <c r="AB36">
        <f t="shared" si="6"/>
        <v>0</v>
      </c>
      <c r="AC36" s="44">
        <f t="shared" si="6"/>
        <v>0</v>
      </c>
    </row>
    <row r="37" spans="1:35" x14ac:dyDescent="0.2">
      <c r="A37" s="28"/>
      <c r="B37" s="28"/>
      <c r="C37" s="29"/>
      <c r="F37" s="27">
        <v>22</v>
      </c>
      <c r="G37" s="37">
        <f>+'9aS_alg'!F40+'9aS_cad'!F40</f>
        <v>0</v>
      </c>
      <c r="H37" s="37">
        <f>+'9aS_alg'!G40+'9aS_cad'!G40</f>
        <v>0</v>
      </c>
      <c r="I37" s="37">
        <f>+'9aS_alg'!H40+'9aS_cad'!H40</f>
        <v>0</v>
      </c>
      <c r="J37" s="37">
        <f t="shared" si="7"/>
        <v>0</v>
      </c>
      <c r="L37" s="21">
        <v>22</v>
      </c>
      <c r="M37" s="38">
        <f t="shared" si="3"/>
        <v>0</v>
      </c>
      <c r="N37" s="38">
        <f t="shared" si="3"/>
        <v>0</v>
      </c>
      <c r="O37" s="38">
        <f t="shared" si="3"/>
        <v>0</v>
      </c>
      <c r="P37" s="38">
        <f t="shared" si="3"/>
        <v>0</v>
      </c>
      <c r="Q37" s="20">
        <v>22.25</v>
      </c>
      <c r="R37" s="21">
        <v>22</v>
      </c>
      <c r="S37" s="37">
        <f t="shared" si="4"/>
        <v>0</v>
      </c>
      <c r="T37" s="37">
        <f t="shared" si="4"/>
        <v>0</v>
      </c>
      <c r="U37" s="37">
        <f t="shared" si="4"/>
        <v>0</v>
      </c>
      <c r="V37" s="37">
        <f t="shared" si="4"/>
        <v>0</v>
      </c>
      <c r="X37" s="39">
        <f t="shared" si="5"/>
        <v>94.357561696101271</v>
      </c>
      <c r="Y37" s="21">
        <v>22</v>
      </c>
      <c r="Z37" s="43">
        <f t="shared" si="6"/>
        <v>0</v>
      </c>
      <c r="AA37">
        <f t="shared" si="6"/>
        <v>0</v>
      </c>
      <c r="AB37">
        <f t="shared" si="6"/>
        <v>0</v>
      </c>
      <c r="AC37" s="44">
        <f t="shared" si="6"/>
        <v>0</v>
      </c>
    </row>
    <row r="38" spans="1:35" x14ac:dyDescent="0.2">
      <c r="A38" s="28"/>
      <c r="B38" s="28"/>
      <c r="C38" s="29"/>
      <c r="F38" s="47"/>
      <c r="G38" s="37">
        <v>0</v>
      </c>
      <c r="H38" s="37">
        <v>0</v>
      </c>
      <c r="I38" s="37">
        <v>0</v>
      </c>
      <c r="J38" s="28">
        <f t="shared" ref="J38:J40" si="8">+SUM(G38:I38)</f>
        <v>0</v>
      </c>
      <c r="L38" s="47"/>
      <c r="M38" s="37">
        <f t="shared" si="3"/>
        <v>0</v>
      </c>
      <c r="N38" s="37">
        <f t="shared" si="3"/>
        <v>0</v>
      </c>
      <c r="O38" s="37">
        <f t="shared" si="3"/>
        <v>0</v>
      </c>
      <c r="P38" s="37">
        <f t="shared" si="3"/>
        <v>0</v>
      </c>
      <c r="R38" s="48"/>
      <c r="S38" s="37">
        <f t="shared" si="4"/>
        <v>0</v>
      </c>
      <c r="T38" s="37">
        <f t="shared" si="4"/>
        <v>0</v>
      </c>
      <c r="U38" s="37">
        <f t="shared" si="4"/>
        <v>0</v>
      </c>
      <c r="V38" s="37">
        <f t="shared" si="4"/>
        <v>0</v>
      </c>
      <c r="X38" s="39">
        <f t="shared" si="5"/>
        <v>0</v>
      </c>
      <c r="Y38" s="49"/>
      <c r="Z38" s="43">
        <f t="shared" si="6"/>
        <v>0</v>
      </c>
      <c r="AA38">
        <f t="shared" si="6"/>
        <v>0</v>
      </c>
      <c r="AB38">
        <f t="shared" si="6"/>
        <v>0</v>
      </c>
      <c r="AC38" s="44">
        <f t="shared" si="6"/>
        <v>0</v>
      </c>
    </row>
    <row r="39" spans="1:35" x14ac:dyDescent="0.2">
      <c r="A39" s="28"/>
      <c r="B39" s="28"/>
      <c r="C39" s="29"/>
      <c r="F39" s="47"/>
      <c r="G39" s="37">
        <v>0</v>
      </c>
      <c r="H39" s="37">
        <v>0</v>
      </c>
      <c r="I39" s="37">
        <v>0</v>
      </c>
      <c r="J39" s="28">
        <f t="shared" si="8"/>
        <v>0</v>
      </c>
      <c r="L39" s="47"/>
      <c r="M39" s="37">
        <f t="shared" si="3"/>
        <v>0</v>
      </c>
      <c r="N39" s="37">
        <f t="shared" si="3"/>
        <v>0</v>
      </c>
      <c r="O39" s="37">
        <f t="shared" si="3"/>
        <v>0</v>
      </c>
      <c r="P39" s="37">
        <f t="shared" si="3"/>
        <v>0</v>
      </c>
      <c r="R39" s="48"/>
      <c r="S39" s="37">
        <f t="shared" si="4"/>
        <v>0</v>
      </c>
      <c r="T39" s="37">
        <f t="shared" si="4"/>
        <v>0</v>
      </c>
      <c r="U39" s="37">
        <f t="shared" si="4"/>
        <v>0</v>
      </c>
      <c r="V39" s="37">
        <f t="shared" si="4"/>
        <v>0</v>
      </c>
      <c r="X39" s="39">
        <f t="shared" si="5"/>
        <v>0</v>
      </c>
      <c r="Y39" s="49"/>
      <c r="Z39" s="43">
        <f t="shared" si="6"/>
        <v>0</v>
      </c>
      <c r="AA39">
        <f t="shared" si="6"/>
        <v>0</v>
      </c>
      <c r="AB39">
        <f t="shared" si="6"/>
        <v>0</v>
      </c>
      <c r="AC39" s="44">
        <f t="shared" si="6"/>
        <v>0</v>
      </c>
    </row>
    <row r="40" spans="1:35" ht="16" thickBot="1" x14ac:dyDescent="0.25">
      <c r="A40" s="28"/>
      <c r="B40" s="28"/>
      <c r="C40" s="29"/>
      <c r="F40" s="47"/>
      <c r="G40" s="37">
        <v>0</v>
      </c>
      <c r="H40" s="37">
        <v>0</v>
      </c>
      <c r="I40" s="37">
        <v>0</v>
      </c>
      <c r="J40" s="28">
        <f t="shared" si="8"/>
        <v>0</v>
      </c>
      <c r="L40" s="47"/>
      <c r="M40" s="37">
        <f t="shared" si="3"/>
        <v>0</v>
      </c>
      <c r="N40" s="37">
        <f t="shared" si="3"/>
        <v>0</v>
      </c>
      <c r="O40" s="37">
        <f t="shared" si="3"/>
        <v>0</v>
      </c>
      <c r="P40" s="37">
        <f t="shared" si="3"/>
        <v>0</v>
      </c>
      <c r="R40" s="48"/>
      <c r="S40" s="37">
        <f t="shared" si="4"/>
        <v>0</v>
      </c>
      <c r="T40" s="37">
        <f t="shared" si="4"/>
        <v>0</v>
      </c>
      <c r="U40" s="37">
        <f t="shared" si="4"/>
        <v>0</v>
      </c>
      <c r="V40" s="37">
        <f t="shared" si="4"/>
        <v>0</v>
      </c>
      <c r="X40" s="39">
        <f t="shared" si="5"/>
        <v>0</v>
      </c>
      <c r="Y40" s="50"/>
      <c r="Z40" s="51">
        <f t="shared" si="6"/>
        <v>0</v>
      </c>
      <c r="AA40" s="52">
        <f t="shared" si="6"/>
        <v>0</v>
      </c>
      <c r="AB40" s="52">
        <f t="shared" si="6"/>
        <v>0</v>
      </c>
      <c r="AC40" s="53">
        <f t="shared" si="6"/>
        <v>0</v>
      </c>
    </row>
    <row r="41" spans="1:35" ht="16" thickBot="1" x14ac:dyDescent="0.25">
      <c r="A41" s="28"/>
      <c r="B41" s="28"/>
      <c r="C41" s="29"/>
      <c r="F41" s="54" t="s">
        <v>16</v>
      </c>
      <c r="G41" s="55">
        <f>+SUM(G3:G40)</f>
        <v>212</v>
      </c>
      <c r="H41" s="55">
        <f t="shared" ref="H41:I41" si="9">+SUM(H3:H40)</f>
        <v>59</v>
      </c>
      <c r="I41" s="55">
        <f t="shared" si="9"/>
        <v>7</v>
      </c>
      <c r="J41" s="56">
        <f>+SUM(J3:J40)</f>
        <v>278</v>
      </c>
      <c r="L41" s="54" t="s">
        <v>16</v>
      </c>
      <c r="M41" s="57">
        <f t="shared" si="3"/>
        <v>0.76258992805755399</v>
      </c>
      <c r="N41" s="57">
        <f t="shared" si="3"/>
        <v>0.21223021582733814</v>
      </c>
      <c r="O41" s="57">
        <f t="shared" si="3"/>
        <v>2.5179856115107913E-2</v>
      </c>
      <c r="P41" s="58">
        <f t="shared" si="3"/>
        <v>1</v>
      </c>
      <c r="R41" s="59" t="s">
        <v>16</v>
      </c>
      <c r="S41" s="60">
        <f>+SUM(S3:S40)</f>
        <v>5247766.0883286651</v>
      </c>
      <c r="T41" s="60">
        <f t="shared" ref="T41:V41" si="10">+SUM(T3:T40)</f>
        <v>360468.58667133522</v>
      </c>
      <c r="U41" s="60">
        <f t="shared" si="10"/>
        <v>4390.3249999999998</v>
      </c>
      <c r="V41" s="60">
        <f t="shared" si="10"/>
        <v>5612625</v>
      </c>
      <c r="W41" s="60">
        <f>+B44</f>
        <v>5638752</v>
      </c>
      <c r="X41" s="61"/>
      <c r="Y41" s="62" t="s">
        <v>39</v>
      </c>
      <c r="Z41" s="63">
        <f>+SUM(Z3:Z40)</f>
        <v>44794250.377612375</v>
      </c>
      <c r="AA41" s="63">
        <f t="shared" ref="AA41:AC41" si="11">+SUM(AA3:AA40)</f>
        <v>4879520.7396557964</v>
      </c>
      <c r="AB41" s="63">
        <f t="shared" si="11"/>
        <v>113228.88272914365</v>
      </c>
      <c r="AC41" s="63">
        <f t="shared" si="11"/>
        <v>49786999.999997325</v>
      </c>
      <c r="AD41" s="45">
        <f>+C44</f>
        <v>49787</v>
      </c>
      <c r="AE41" s="63">
        <f>+AC41/1000</f>
        <v>49786.999999997322</v>
      </c>
    </row>
    <row r="42" spans="1:35" ht="16" thickBot="1" x14ac:dyDescent="0.25">
      <c r="A42" s="28"/>
      <c r="B42" s="28"/>
      <c r="C42" s="29"/>
      <c r="R42" s="65" t="s">
        <v>17</v>
      </c>
      <c r="S42" s="66">
        <f>SUMPRODUCT(S3:S40, $R$3:$R$40)/S41</f>
        <v>10.679057988388411</v>
      </c>
      <c r="T42" s="66">
        <f>SUMPRODUCT(T3:T40, $R$3:$R$40)/T41</f>
        <v>12.345693869844913</v>
      </c>
      <c r="U42" s="66">
        <f t="shared" ref="U42:V42" si="12">SUMPRODUCT(U3:U40, $R$3:$R$40)/U41</f>
        <v>15.007616178756699</v>
      </c>
      <c r="V42" s="66">
        <f t="shared" si="12"/>
        <v>10.789482906839492</v>
      </c>
      <c r="X42" s="61"/>
      <c r="Y42" s="67" t="s">
        <v>40</v>
      </c>
      <c r="Z42" s="68">
        <f>IF(S41&gt;0,Z41/S41,0)</f>
        <v>8.5358702395743915</v>
      </c>
      <c r="AA42" s="68">
        <f t="shared" ref="AA42:AC42" si="13">IF(T41&gt;0,AA41/T41,0)</f>
        <v>13.536604630973855</v>
      </c>
      <c r="AB42" s="68">
        <f t="shared" si="13"/>
        <v>25.790546879591751</v>
      </c>
      <c r="AC42" s="68">
        <f t="shared" si="13"/>
        <v>8.8705374045116727</v>
      </c>
      <c r="AD42" s="64">
        <f>+C44</f>
        <v>49787</v>
      </c>
    </row>
    <row r="43" spans="1:35" x14ac:dyDescent="0.2">
      <c r="A43" s="28"/>
      <c r="B43" s="28"/>
      <c r="C43" s="29"/>
    </row>
    <row r="44" spans="1:35" x14ac:dyDescent="0.2">
      <c r="B44" s="69">
        <f>SUM(B2:B43)</f>
        <v>5638752</v>
      </c>
      <c r="C44" s="70">
        <f>SUM(C2:C43)</f>
        <v>49787</v>
      </c>
    </row>
    <row r="46" spans="1:35" x14ac:dyDescent="0.2">
      <c r="A46">
        <v>1</v>
      </c>
      <c r="B46">
        <v>2</v>
      </c>
      <c r="C46">
        <v>3</v>
      </c>
      <c r="D46">
        <v>4</v>
      </c>
      <c r="E46">
        <v>5</v>
      </c>
      <c r="F46">
        <v>6</v>
      </c>
      <c r="G46">
        <v>7</v>
      </c>
      <c r="H46">
        <v>8</v>
      </c>
      <c r="I46">
        <v>9</v>
      </c>
      <c r="J46">
        <v>10</v>
      </c>
      <c r="K46">
        <v>11</v>
      </c>
      <c r="L46">
        <v>12</v>
      </c>
      <c r="M46">
        <v>13</v>
      </c>
      <c r="N46">
        <v>14</v>
      </c>
      <c r="O46">
        <v>15</v>
      </c>
      <c r="P46">
        <v>16</v>
      </c>
      <c r="Q46">
        <v>17</v>
      </c>
      <c r="R46">
        <v>18</v>
      </c>
      <c r="S46" s="71">
        <v>19</v>
      </c>
      <c r="T46" s="71">
        <v>20</v>
      </c>
      <c r="U46" s="71">
        <v>21</v>
      </c>
      <c r="V46">
        <v>22</v>
      </c>
      <c r="W46">
        <v>23</v>
      </c>
      <c r="X46">
        <v>24</v>
      </c>
      <c r="Y46">
        <v>25</v>
      </c>
      <c r="Z46" s="71">
        <v>26</v>
      </c>
      <c r="AA46" s="71">
        <v>27</v>
      </c>
      <c r="AB46" s="71">
        <v>28</v>
      </c>
      <c r="AC46">
        <v>29</v>
      </c>
      <c r="AD46">
        <v>30</v>
      </c>
      <c r="AE46">
        <v>31</v>
      </c>
      <c r="AF46" s="71">
        <v>32</v>
      </c>
      <c r="AG46">
        <v>33</v>
      </c>
      <c r="AH46" s="71">
        <v>34</v>
      </c>
      <c r="AI46">
        <v>35</v>
      </c>
    </row>
    <row r="48" spans="1:35" x14ac:dyDescent="0.2">
      <c r="B48">
        <v>89090</v>
      </c>
      <c r="C48">
        <v>1789</v>
      </c>
    </row>
    <row r="49" spans="2:6" x14ac:dyDescent="0.2">
      <c r="B49" s="3">
        <v>5549662</v>
      </c>
      <c r="C49" s="3">
        <v>47998</v>
      </c>
    </row>
    <row r="50" spans="2:6" x14ac:dyDescent="0.2">
      <c r="B50">
        <f>+B48+B49</f>
        <v>5638752</v>
      </c>
      <c r="C50">
        <f>+C48+C49</f>
        <v>49787</v>
      </c>
    </row>
    <row r="51" spans="2:6" x14ac:dyDescent="0.2">
      <c r="C51" s="72"/>
      <c r="D51" s="19"/>
    </row>
    <row r="52" spans="2:6" x14ac:dyDescent="0.2">
      <c r="B52">
        <v>84</v>
      </c>
      <c r="C52">
        <v>27</v>
      </c>
      <c r="D52">
        <v>4</v>
      </c>
      <c r="E52">
        <v>0</v>
      </c>
      <c r="F52">
        <v>115</v>
      </c>
    </row>
    <row r="53" spans="2:6" x14ac:dyDescent="0.2">
      <c r="B53">
        <v>128</v>
      </c>
      <c r="C53">
        <v>32</v>
      </c>
      <c r="D53">
        <v>3</v>
      </c>
      <c r="E53">
        <v>0</v>
      </c>
      <c r="F53">
        <v>163</v>
      </c>
    </row>
    <row r="54" spans="2:6" x14ac:dyDescent="0.2">
      <c r="B54">
        <f>+B52+B53</f>
        <v>212</v>
      </c>
      <c r="C54">
        <f t="shared" ref="C54:F54" si="14">+C52+C53</f>
        <v>59</v>
      </c>
      <c r="D54">
        <f t="shared" si="14"/>
        <v>7</v>
      </c>
      <c r="E54">
        <f t="shared" si="14"/>
        <v>0</v>
      </c>
      <c r="F54">
        <f t="shared" si="14"/>
        <v>278</v>
      </c>
    </row>
  </sheetData>
  <mergeCells count="3">
    <mergeCell ref="Y1:Y2"/>
    <mergeCell ref="Z1:AB1"/>
    <mergeCell ref="AC1:A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INFORMATION</vt:lpstr>
      <vt:lpstr>9aCN</vt:lpstr>
      <vt:lpstr>9aCS</vt:lpstr>
      <vt:lpstr>9aS_alg</vt:lpstr>
      <vt:lpstr>9aS_cad</vt:lpstr>
      <vt:lpstr>algarve+cadiz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maria jose zuñiga basualto</cp:lastModifiedBy>
  <dcterms:created xsi:type="dcterms:W3CDTF">2019-06-12T13:04:59Z</dcterms:created>
  <dcterms:modified xsi:type="dcterms:W3CDTF">2024-02-21T19:59:16Z</dcterms:modified>
</cp:coreProperties>
</file>