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ECB6F5F4-420C-47E1-9BC2-86D2B6060803}" xr6:coauthVersionLast="47" xr6:coauthVersionMax="47" xr10:uidLastSave="{00000000-0000-0000-0000-000000000000}"/>
  <bookViews>
    <workbookView xWindow="57480" yWindow="-120" windowWidth="29040" windowHeight="15720" tabRatio="417" xr2:uid="{00000000-000D-0000-FFFF-FFFF00000000}"/>
  </bookViews>
  <sheets>
    <sheet name="algarve+cadiz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41" i="1" l="1"/>
  <c r="S41" i="1"/>
  <c r="X3" i="1" l="1"/>
  <c r="Z3" i="1" s="1"/>
  <c r="AD41" i="1"/>
  <c r="X40" i="1"/>
  <c r="AC40" i="1" s="1"/>
  <c r="X39" i="1"/>
  <c r="AB39" i="1" s="1"/>
  <c r="X38" i="1"/>
  <c r="AC38" i="1" s="1"/>
  <c r="X37" i="1"/>
  <c r="Z37" i="1" s="1"/>
  <c r="X36" i="1"/>
  <c r="AA36" i="1" s="1"/>
  <c r="X35" i="1"/>
  <c r="AA35" i="1" s="1"/>
  <c r="X34" i="1"/>
  <c r="AC34" i="1" s="1"/>
  <c r="X33" i="1"/>
  <c r="AA33" i="1" s="1"/>
  <c r="X32" i="1"/>
  <c r="AC32" i="1" s="1"/>
  <c r="X31" i="1"/>
  <c r="AB31" i="1" s="1"/>
  <c r="X30" i="1"/>
  <c r="Z30" i="1" s="1"/>
  <c r="X29" i="1"/>
  <c r="AB29" i="1" s="1"/>
  <c r="X28" i="1"/>
  <c r="AC28" i="1" s="1"/>
  <c r="X27" i="1"/>
  <c r="AB27" i="1" s="1"/>
  <c r="X26" i="1"/>
  <c r="AC26" i="1" s="1"/>
  <c r="X25" i="1"/>
  <c r="AC25" i="1" s="1"/>
  <c r="X24" i="1"/>
  <c r="AC24" i="1" s="1"/>
  <c r="X23" i="1"/>
  <c r="AB23" i="1" s="1"/>
  <c r="X22" i="1"/>
  <c r="AC22" i="1" s="1"/>
  <c r="X21" i="1"/>
  <c r="AC21" i="1" s="1"/>
  <c r="X20" i="1"/>
  <c r="Z20" i="1" s="1"/>
  <c r="X19" i="1"/>
  <c r="AA19" i="1" s="1"/>
  <c r="X18" i="1"/>
  <c r="AC18" i="1" s="1"/>
  <c r="X17" i="1"/>
  <c r="AA17" i="1" s="1"/>
  <c r="X16" i="1"/>
  <c r="AC16" i="1" s="1"/>
  <c r="X15" i="1"/>
  <c r="AC15" i="1" s="1"/>
  <c r="X14" i="1"/>
  <c r="AC14" i="1" s="1"/>
  <c r="X13" i="1"/>
  <c r="AC13" i="1" s="1"/>
  <c r="X12" i="1"/>
  <c r="AC12" i="1" s="1"/>
  <c r="X11" i="1"/>
  <c r="AB11" i="1" s="1"/>
  <c r="X10" i="1"/>
  <c r="AC10" i="1" s="1"/>
  <c r="X9" i="1"/>
  <c r="AC9" i="1" s="1"/>
  <c r="X8" i="1"/>
  <c r="Z8" i="1" s="1"/>
  <c r="X7" i="1"/>
  <c r="AA7" i="1" s="1"/>
  <c r="X6" i="1"/>
  <c r="AC6" i="1" s="1"/>
  <c r="X5" i="1"/>
  <c r="Z5" i="1" s="1"/>
  <c r="X4" i="1"/>
  <c r="Z4" i="1" s="1"/>
  <c r="AA3" i="1"/>
  <c r="V42" i="1"/>
  <c r="T42" i="1"/>
  <c r="U42" i="1"/>
  <c r="S42" i="1"/>
  <c r="W41" i="1"/>
  <c r="S3" i="1"/>
  <c r="I48" i="2"/>
  <c r="I47" i="2"/>
  <c r="E48" i="2"/>
  <c r="F48" i="2"/>
  <c r="G48" i="2"/>
  <c r="H48" i="2"/>
  <c r="J48" i="2"/>
  <c r="K48" i="2"/>
  <c r="D48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D49" i="2"/>
  <c r="E47" i="2"/>
  <c r="F47" i="2"/>
  <c r="G47" i="2"/>
  <c r="H47" i="2"/>
  <c r="J47" i="2"/>
  <c r="K47" i="2"/>
  <c r="D47" i="2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AC30" i="1" l="1"/>
  <c r="AB17" i="1"/>
  <c r="AB30" i="1"/>
  <c r="AA30" i="1"/>
  <c r="AC17" i="1"/>
  <c r="AC35" i="1"/>
  <c r="Z13" i="1"/>
  <c r="AA13" i="1"/>
  <c r="AB13" i="1"/>
  <c r="AC4" i="1"/>
  <c r="AC39" i="1"/>
  <c r="AB25" i="1"/>
  <c r="AC7" i="1"/>
  <c r="Z14" i="1"/>
  <c r="AC19" i="1"/>
  <c r="AB32" i="1"/>
  <c r="Z25" i="1"/>
  <c r="AA25" i="1"/>
  <c r="AC36" i="1"/>
  <c r="AA32" i="1"/>
  <c r="Z9" i="1"/>
  <c r="AB36" i="1"/>
  <c r="Z33" i="1"/>
  <c r="AC20" i="1"/>
  <c r="AA29" i="1"/>
  <c r="AC3" i="1"/>
  <c r="AC29" i="1"/>
  <c r="AB19" i="1"/>
  <c r="AA14" i="1"/>
  <c r="AB14" i="1"/>
  <c r="AA20" i="1"/>
  <c r="AB20" i="1"/>
  <c r="Z29" i="1"/>
  <c r="AB33" i="1"/>
  <c r="AB3" i="1"/>
  <c r="AA16" i="1"/>
  <c r="AC33" i="1"/>
  <c r="AB16" i="1"/>
  <c r="AA4" i="1"/>
  <c r="AA12" i="1"/>
  <c r="Z17" i="1"/>
  <c r="AC23" i="1"/>
  <c r="Z35" i="1"/>
  <c r="AB7" i="1"/>
  <c r="Z19" i="1"/>
  <c r="Z26" i="1"/>
  <c r="AA28" i="1"/>
  <c r="AA9" i="1"/>
  <c r="AB9" i="1"/>
  <c r="AB4" i="1"/>
  <c r="AB35" i="1"/>
  <c r="Z40" i="1"/>
  <c r="AA40" i="1"/>
  <c r="Z27" i="1"/>
  <c r="AA27" i="1"/>
  <c r="Z21" i="1"/>
  <c r="AB8" i="1"/>
  <c r="AA21" i="1"/>
  <c r="AC27" i="1"/>
  <c r="Z34" i="1"/>
  <c r="AA37" i="1"/>
  <c r="AB40" i="1"/>
  <c r="Z24" i="1"/>
  <c r="AA8" i="1"/>
  <c r="AA24" i="1"/>
  <c r="AB24" i="1"/>
  <c r="AC8" i="1"/>
  <c r="Z15" i="1"/>
  <c r="Z31" i="1"/>
  <c r="AA34" i="1"/>
  <c r="AB37" i="1"/>
  <c r="AA5" i="1"/>
  <c r="AC11" i="1"/>
  <c r="Z18" i="1"/>
  <c r="AB5" i="1"/>
  <c r="AA18" i="1"/>
  <c r="AB21" i="1"/>
  <c r="AC5" i="1"/>
  <c r="Z12" i="1"/>
  <c r="AA15" i="1"/>
  <c r="AB18" i="1"/>
  <c r="Z28" i="1"/>
  <c r="AA31" i="1"/>
  <c r="AB34" i="1"/>
  <c r="AC37" i="1"/>
  <c r="Z11" i="1"/>
  <c r="AB15" i="1"/>
  <c r="AA11" i="1"/>
  <c r="Z6" i="1"/>
  <c r="AB12" i="1"/>
  <c r="Z22" i="1"/>
  <c r="AB28" i="1"/>
  <c r="AC31" i="1"/>
  <c r="Z38" i="1"/>
  <c r="AA6" i="1"/>
  <c r="AA22" i="1"/>
  <c r="AA38" i="1"/>
  <c r="AB6" i="1"/>
  <c r="Z16" i="1"/>
  <c r="AB22" i="1"/>
  <c r="Z32" i="1"/>
  <c r="AB38" i="1"/>
  <c r="Z10" i="1"/>
  <c r="AA10" i="1"/>
  <c r="Z39" i="1"/>
  <c r="Z7" i="1"/>
  <c r="Z23" i="1"/>
  <c r="AA26" i="1"/>
  <c r="AB10" i="1"/>
  <c r="AA23" i="1"/>
  <c r="AB26" i="1"/>
  <c r="Z36" i="1"/>
  <c r="AA39" i="1"/>
  <c r="C39" i="2"/>
  <c r="C40" i="2"/>
  <c r="C41" i="2"/>
  <c r="C42" i="2"/>
  <c r="C43" i="2" s="1"/>
  <c r="C44" i="2" s="1"/>
  <c r="C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8" i="2"/>
  <c r="C7" i="2" s="1"/>
  <c r="C6" i="2" s="1"/>
  <c r="C5" i="2" s="1"/>
  <c r="C4" i="2" s="1"/>
  <c r="C3" i="2" s="1"/>
  <c r="C9" i="2"/>
  <c r="C11" i="2"/>
  <c r="B4" i="2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T41" i="1" s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T3" i="1"/>
  <c r="U3" i="1"/>
  <c r="V3" i="1"/>
  <c r="B44" i="1"/>
  <c r="U41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N3" i="1"/>
  <c r="O3" i="1"/>
  <c r="P3" i="1"/>
  <c r="M3" i="1"/>
  <c r="Z42" i="1" l="1"/>
  <c r="AA41" i="1"/>
  <c r="AB41" i="1"/>
  <c r="AB42" i="1" s="1"/>
  <c r="AC41" i="1"/>
  <c r="AC42" i="1" s="1"/>
  <c r="AA42" i="1"/>
  <c r="V41" i="1"/>
  <c r="AE41" i="1" l="1"/>
</calcChain>
</file>

<file path=xl/sharedStrings.xml><?xml version="1.0" encoding="utf-8"?>
<sst xmlns="http://schemas.openxmlformats.org/spreadsheetml/2006/main" count="30" uniqueCount="19">
  <si>
    <t>L</t>
  </si>
  <si>
    <t>mil</t>
  </si>
  <si>
    <t>ton</t>
  </si>
  <si>
    <t>CL_COMP</t>
  </si>
  <si>
    <t>TOTAL</t>
  </si>
  <si>
    <t>columna</t>
  </si>
  <si>
    <t>filas</t>
  </si>
  <si>
    <t>nfilas abajo</t>
  </si>
  <si>
    <t>nfilas arriba</t>
  </si>
  <si>
    <t>68:89</t>
  </si>
  <si>
    <t>Lmed</t>
  </si>
  <si>
    <t>Grupo de Idade</t>
  </si>
  <si>
    <t>a=</t>
  </si>
  <si>
    <t>b=</t>
  </si>
  <si>
    <t>parámetros 2014</t>
  </si>
  <si>
    <t>a*L^b</t>
  </si>
  <si>
    <t>buscar parámetros correctos, son asumidos por ahora</t>
  </si>
  <si>
    <t>Total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</si>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</sst>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8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20" fontId="0" fillId="0" borderId="0" xfId="0" applyNumberFormat="1"/>
    <xf numFmtId="0" fontId="0" fillId="5" borderId="0" xfId="0" applyFill="1"/>
    <xf numFmtId="1" fontId="0" fillId="0" borderId="1" xfId="0" applyNumberFormat="1" applyBorder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" fontId="3" fillId="7" borderId="5" xfId="0" applyNumberFormat="1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0" fontId="4" fillId="7" borderId="7" xfId="0" applyFont="1" applyFill="1" applyBorder="1"/>
    <xf numFmtId="1" fontId="6" fillId="7" borderId="0" xfId="0" applyNumberFormat="1" applyFont="1" applyFill="1"/>
    <xf numFmtId="164" fontId="4" fillId="7" borderId="8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6" borderId="0" xfId="0" applyFill="1" applyAlignment="1">
      <alignment horizontal="right"/>
    </xf>
    <xf numFmtId="0" fontId="0" fillId="6" borderId="0" xfId="0" applyFill="1"/>
    <xf numFmtId="164" fontId="9" fillId="0" borderId="18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20" xfId="0" applyBorder="1"/>
    <xf numFmtId="165" fontId="9" fillId="0" borderId="0" xfId="0" applyNumberFormat="1" applyFont="1" applyAlignment="1">
      <alignment horizontal="center" vertical="center"/>
    </xf>
    <xf numFmtId="0" fontId="7" fillId="7" borderId="0" xfId="0" applyFont="1" applyFill="1"/>
    <xf numFmtId="1" fontId="7" fillId="7" borderId="0" xfId="0" applyNumberFormat="1" applyFont="1" applyFill="1"/>
    <xf numFmtId="164" fontId="4" fillId="7" borderId="9" xfId="0" applyNumberFormat="1" applyFont="1" applyFill="1" applyBorder="1" applyAlignment="1">
      <alignment horizontal="center" vertical="center"/>
    </xf>
    <xf numFmtId="0" fontId="7" fillId="7" borderId="4" xfId="0" applyFont="1" applyFill="1" applyBorder="1"/>
    <xf numFmtId="0" fontId="7" fillId="7" borderId="5" xfId="0" applyFont="1" applyFill="1" applyBorder="1"/>
    <xf numFmtId="0" fontId="7" fillId="7" borderId="7" xfId="0" applyFont="1" applyFill="1" applyBorder="1"/>
    <xf numFmtId="164" fontId="10" fillId="7" borderId="8" xfId="0" applyNumberFormat="1" applyFont="1" applyFill="1" applyBorder="1" applyAlignment="1">
      <alignment horizontal="center" vertical="center"/>
    </xf>
    <xf numFmtId="164" fontId="10" fillId="7" borderId="9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"/>
  <sheetViews>
    <sheetView tabSelected="1" zoomScale="70" zoomScaleNormal="70" workbookViewId="0">
      <selection activeCell="Z42" sqref="Z42"/>
    </sheetView>
  </sheetViews>
  <sheetFormatPr baseColWidth="10" defaultColWidth="8.77734375" defaultRowHeight="14.4" x14ac:dyDescent="0.3"/>
  <cols>
    <col min="1" max="18" width="8.44140625"/>
    <col min="19" max="19" width="11.6640625" bestFit="1" customWidth="1"/>
    <col min="20" max="20" width="10.6640625" bestFit="1" customWidth="1"/>
    <col min="21" max="21" width="9.6640625" bestFit="1" customWidth="1"/>
    <col min="22" max="22" width="11.6640625" bestFit="1" customWidth="1"/>
    <col min="23" max="23" width="8.44140625"/>
    <col min="24" max="25" width="8.5546875" bestFit="1" customWidth="1"/>
    <col min="26" max="27" width="10" bestFit="1" customWidth="1"/>
    <col min="28" max="28" width="9" bestFit="1" customWidth="1"/>
    <col min="29" max="29" width="10" bestFit="1" customWidth="1"/>
    <col min="30" max="32" width="8.5546875" bestFit="1" customWidth="1"/>
    <col min="33" max="33" width="8.44140625"/>
    <col min="34" max="34" width="8.5546875" bestFit="1" customWidth="1"/>
    <col min="35" max="1025" width="8.44140625"/>
  </cols>
  <sheetData>
    <row r="1" spans="1:35" ht="15" thickBot="1" x14ac:dyDescent="0.35">
      <c r="A1" s="3" t="s">
        <v>0</v>
      </c>
      <c r="B1" s="3" t="s">
        <v>1</v>
      </c>
      <c r="C1" s="3" t="s">
        <v>2</v>
      </c>
      <c r="Y1" s="48" t="s">
        <v>3</v>
      </c>
      <c r="Z1" s="50" t="s">
        <v>11</v>
      </c>
      <c r="AA1" s="51"/>
      <c r="AB1" s="51"/>
      <c r="AC1" s="52" t="s">
        <v>4</v>
      </c>
      <c r="AE1" s="29" t="s">
        <v>12</v>
      </c>
      <c r="AF1">
        <v>2.3914000000000001E-3</v>
      </c>
      <c r="AG1" s="29" t="s">
        <v>13</v>
      </c>
      <c r="AH1">
        <v>3.4183086999999999</v>
      </c>
      <c r="AI1" s="23" t="s">
        <v>14</v>
      </c>
    </row>
    <row r="2" spans="1:35" ht="15" thickBot="1" x14ac:dyDescent="0.35">
      <c r="A2" s="3">
        <v>5</v>
      </c>
      <c r="B2" s="3">
        <v>0</v>
      </c>
      <c r="C2" s="3">
        <v>0</v>
      </c>
      <c r="F2" s="13" t="s">
        <v>3</v>
      </c>
      <c r="G2" s="13">
        <v>1</v>
      </c>
      <c r="H2" s="13">
        <v>2</v>
      </c>
      <c r="I2" s="13">
        <v>3</v>
      </c>
      <c r="J2" s="14" t="s">
        <v>4</v>
      </c>
      <c r="L2" s="13" t="s">
        <v>3</v>
      </c>
      <c r="M2" s="13">
        <v>1</v>
      </c>
      <c r="N2" s="13">
        <v>2</v>
      </c>
      <c r="O2" s="13">
        <v>3</v>
      </c>
      <c r="P2" s="14" t="s">
        <v>4</v>
      </c>
      <c r="R2" s="13" t="s">
        <v>3</v>
      </c>
      <c r="S2" s="13">
        <v>1</v>
      </c>
      <c r="T2" s="13">
        <v>2</v>
      </c>
      <c r="U2" s="13">
        <v>3</v>
      </c>
      <c r="V2" s="14" t="s">
        <v>4</v>
      </c>
      <c r="X2" s="30" t="s">
        <v>15</v>
      </c>
      <c r="Y2" s="49"/>
      <c r="Z2" s="24">
        <v>1</v>
      </c>
      <c r="AA2" s="24">
        <v>2</v>
      </c>
      <c r="AB2" s="25">
        <v>3</v>
      </c>
      <c r="AC2" s="53"/>
      <c r="AE2" s="31" t="s">
        <v>12</v>
      </c>
      <c r="AF2" s="32">
        <v>2.1607562856077052E-3</v>
      </c>
      <c r="AG2" s="31" t="s">
        <v>13</v>
      </c>
      <c r="AH2" s="32">
        <v>3.4381235000000001</v>
      </c>
      <c r="AI2" s="26" t="s">
        <v>16</v>
      </c>
    </row>
    <row r="3" spans="1:35" x14ac:dyDescent="0.3">
      <c r="A3" s="3">
        <v>5.5</v>
      </c>
      <c r="B3" s="3">
        <v>0</v>
      </c>
      <c r="C3" s="3">
        <v>0</v>
      </c>
      <c r="F3" s="2">
        <v>5.5</v>
      </c>
      <c r="G3" s="4">
        <v>0</v>
      </c>
      <c r="H3" s="4">
        <v>0</v>
      </c>
      <c r="I3" s="4">
        <v>0</v>
      </c>
      <c r="J3" s="3">
        <v>0</v>
      </c>
      <c r="L3" s="2">
        <v>5.5</v>
      </c>
      <c r="M3" s="4">
        <f>+IF($J3&gt;0,G3/$J3,0)</f>
        <v>0</v>
      </c>
      <c r="N3" s="4">
        <f t="shared" ref="N3:P3" si="0">+IF($J3&gt;0,H3/$J3,0)</f>
        <v>0</v>
      </c>
      <c r="O3" s="4">
        <f t="shared" si="0"/>
        <v>0</v>
      </c>
      <c r="P3" s="4">
        <f t="shared" si="0"/>
        <v>0</v>
      </c>
      <c r="Q3" s="7">
        <v>5.75</v>
      </c>
      <c r="R3" s="2">
        <v>5.5</v>
      </c>
      <c r="S3" s="4">
        <f>+$B3*M3</f>
        <v>0</v>
      </c>
      <c r="T3" s="4">
        <f t="shared" ref="T3:V3" si="1">+$B3*N3</f>
        <v>0</v>
      </c>
      <c r="U3" s="4">
        <f t="shared" si="1"/>
        <v>0</v>
      </c>
      <c r="V3" s="4">
        <f t="shared" si="1"/>
        <v>0</v>
      </c>
      <c r="X3" s="33">
        <f>$AF$2*((Y3)^$AH$2)</f>
        <v>0.75868962697349029</v>
      </c>
      <c r="Y3" s="27">
        <v>5.5</v>
      </c>
      <c r="Z3" s="34">
        <f>+S3*$X3</f>
        <v>0</v>
      </c>
      <c r="AA3" s="35">
        <f t="shared" ref="AA3:AC18" si="2">+T3*$X3</f>
        <v>0</v>
      </c>
      <c r="AB3" s="35">
        <f t="shared" si="2"/>
        <v>0</v>
      </c>
      <c r="AC3" s="36">
        <f t="shared" si="2"/>
        <v>0</v>
      </c>
    </row>
    <row r="4" spans="1:35" x14ac:dyDescent="0.3">
      <c r="A4" s="3">
        <v>6</v>
      </c>
      <c r="B4" s="3">
        <v>0</v>
      </c>
      <c r="C4" s="3">
        <v>0</v>
      </c>
      <c r="F4" s="2">
        <v>6</v>
      </c>
      <c r="G4" s="4">
        <v>0</v>
      </c>
      <c r="H4" s="4">
        <v>0</v>
      </c>
      <c r="I4" s="4">
        <v>0</v>
      </c>
      <c r="J4" s="3">
        <v>0</v>
      </c>
      <c r="L4" s="2">
        <v>6</v>
      </c>
      <c r="M4" s="4">
        <f t="shared" ref="M4:M41" si="3">+IF($J4&gt;0,G4/$J4,0)</f>
        <v>0</v>
      </c>
      <c r="N4" s="4">
        <f t="shared" ref="N4:N41" si="4">+IF($J4&gt;0,H4/$J4,0)</f>
        <v>0</v>
      </c>
      <c r="O4" s="4">
        <f t="shared" ref="O4:O41" si="5">+IF($J4&gt;0,I4/$J4,0)</f>
        <v>0</v>
      </c>
      <c r="P4" s="4">
        <f t="shared" ref="P4:P41" si="6">+IF($J4&gt;0,J4/$J4,0)</f>
        <v>0</v>
      </c>
      <c r="Q4" s="7">
        <f t="shared" ref="Q4" si="7">+Q3+0.5</f>
        <v>6.25</v>
      </c>
      <c r="R4" s="2">
        <v>6</v>
      </c>
      <c r="S4" s="4">
        <f t="shared" ref="S4:S40" si="8">+$B4*M4</f>
        <v>0</v>
      </c>
      <c r="T4" s="4">
        <f t="shared" ref="T4:T40" si="9">+$B4*N4</f>
        <v>0</v>
      </c>
      <c r="U4" s="4">
        <f t="shared" ref="U4:U40" si="10">+$B4*O4</f>
        <v>0</v>
      </c>
      <c r="V4" s="4">
        <f t="shared" ref="V4:V40" si="11">+$B4*P4</f>
        <v>0</v>
      </c>
      <c r="X4" s="33">
        <f t="shared" ref="X4:X40" si="12">$AF$2*((Y4)^$AH$2)</f>
        <v>1.0232597360325408</v>
      </c>
      <c r="Y4" s="27">
        <v>6</v>
      </c>
      <c r="Z4" s="37">
        <f t="shared" ref="Z4:AC23" si="13">+S4*$X4</f>
        <v>0</v>
      </c>
      <c r="AA4">
        <f t="shared" si="2"/>
        <v>0</v>
      </c>
      <c r="AB4">
        <f t="shared" si="2"/>
        <v>0</v>
      </c>
      <c r="AC4" s="38">
        <f t="shared" si="2"/>
        <v>0</v>
      </c>
    </row>
    <row r="5" spans="1:35" x14ac:dyDescent="0.3">
      <c r="A5" s="3">
        <v>6.5</v>
      </c>
      <c r="B5" s="3">
        <v>0</v>
      </c>
      <c r="C5" s="3">
        <v>0</v>
      </c>
      <c r="F5" s="2">
        <v>6.5</v>
      </c>
      <c r="G5" s="4">
        <v>0</v>
      </c>
      <c r="H5" s="4">
        <v>0</v>
      </c>
      <c r="I5" s="4">
        <v>0</v>
      </c>
      <c r="J5" s="3">
        <v>0</v>
      </c>
      <c r="L5" s="2">
        <v>6.5</v>
      </c>
      <c r="M5" s="4">
        <f t="shared" si="3"/>
        <v>0</v>
      </c>
      <c r="N5" s="4">
        <f t="shared" si="4"/>
        <v>0</v>
      </c>
      <c r="O5" s="4">
        <f t="shared" si="5"/>
        <v>0</v>
      </c>
      <c r="P5" s="4">
        <f t="shared" si="6"/>
        <v>0</v>
      </c>
      <c r="Q5" s="7">
        <v>6.75</v>
      </c>
      <c r="R5" s="2">
        <v>6.5</v>
      </c>
      <c r="S5" s="4">
        <f t="shared" si="8"/>
        <v>0</v>
      </c>
      <c r="T5" s="4">
        <f t="shared" si="9"/>
        <v>0</v>
      </c>
      <c r="U5" s="4">
        <f t="shared" si="10"/>
        <v>0</v>
      </c>
      <c r="V5" s="4">
        <f t="shared" si="11"/>
        <v>0</v>
      </c>
      <c r="X5" s="33">
        <f t="shared" si="12"/>
        <v>1.3474178610774019</v>
      </c>
      <c r="Y5" s="27">
        <v>6.5</v>
      </c>
      <c r="Z5" s="37">
        <f t="shared" si="13"/>
        <v>0</v>
      </c>
      <c r="AA5">
        <f t="shared" si="2"/>
        <v>0</v>
      </c>
      <c r="AB5">
        <f t="shared" si="2"/>
        <v>0</v>
      </c>
      <c r="AC5" s="38">
        <f t="shared" si="2"/>
        <v>0</v>
      </c>
    </row>
    <row r="6" spans="1:35" x14ac:dyDescent="0.3">
      <c r="A6" s="3">
        <v>7</v>
      </c>
      <c r="B6" s="3">
        <v>0</v>
      </c>
      <c r="C6" s="3">
        <v>0</v>
      </c>
      <c r="F6" s="2">
        <v>7</v>
      </c>
      <c r="G6" s="4">
        <v>0</v>
      </c>
      <c r="H6" s="4">
        <v>0</v>
      </c>
      <c r="I6" s="4">
        <v>0</v>
      </c>
      <c r="J6" s="3">
        <v>0</v>
      </c>
      <c r="L6" s="2">
        <v>7</v>
      </c>
      <c r="M6" s="4">
        <f t="shared" si="3"/>
        <v>0</v>
      </c>
      <c r="N6" s="4">
        <f t="shared" si="4"/>
        <v>0</v>
      </c>
      <c r="O6" s="4">
        <f t="shared" si="5"/>
        <v>0</v>
      </c>
      <c r="P6" s="4">
        <f t="shared" si="6"/>
        <v>0</v>
      </c>
      <c r="Q6" s="7">
        <f t="shared" ref="Q6" si="14">+Q5+0.5</f>
        <v>7.25</v>
      </c>
      <c r="R6" s="2">
        <v>7</v>
      </c>
      <c r="S6" s="4">
        <f t="shared" si="8"/>
        <v>0</v>
      </c>
      <c r="T6" s="4">
        <f t="shared" si="9"/>
        <v>0</v>
      </c>
      <c r="U6" s="4">
        <f t="shared" si="10"/>
        <v>0</v>
      </c>
      <c r="V6" s="4">
        <f t="shared" si="11"/>
        <v>0</v>
      </c>
      <c r="X6" s="33">
        <f t="shared" si="12"/>
        <v>1.7384300329503688</v>
      </c>
      <c r="Y6" s="27">
        <v>7</v>
      </c>
      <c r="Z6" s="37">
        <f t="shared" si="13"/>
        <v>0</v>
      </c>
      <c r="AA6">
        <f t="shared" si="2"/>
        <v>0</v>
      </c>
      <c r="AB6">
        <f t="shared" si="2"/>
        <v>0</v>
      </c>
      <c r="AC6" s="38">
        <f t="shared" si="2"/>
        <v>0</v>
      </c>
    </row>
    <row r="7" spans="1:35" x14ac:dyDescent="0.3">
      <c r="A7" s="3">
        <v>7.5</v>
      </c>
      <c r="B7" s="3">
        <v>0</v>
      </c>
      <c r="C7" s="3">
        <v>0</v>
      </c>
      <c r="F7" s="2">
        <v>7.5</v>
      </c>
      <c r="G7" s="4">
        <v>0</v>
      </c>
      <c r="H7" s="4">
        <v>0</v>
      </c>
      <c r="I7" s="4">
        <v>0</v>
      </c>
      <c r="J7" s="3">
        <v>0</v>
      </c>
      <c r="L7" s="2">
        <v>7.5</v>
      </c>
      <c r="M7" s="4">
        <f t="shared" si="3"/>
        <v>0</v>
      </c>
      <c r="N7" s="4">
        <f t="shared" si="4"/>
        <v>0</v>
      </c>
      <c r="O7" s="4">
        <f t="shared" si="5"/>
        <v>0</v>
      </c>
      <c r="P7" s="4">
        <f t="shared" si="6"/>
        <v>0</v>
      </c>
      <c r="Q7" s="7">
        <v>7.75</v>
      </c>
      <c r="R7" s="2">
        <v>7.5</v>
      </c>
      <c r="S7" s="4">
        <f t="shared" si="8"/>
        <v>0</v>
      </c>
      <c r="T7" s="4">
        <f t="shared" si="9"/>
        <v>0</v>
      </c>
      <c r="U7" s="4">
        <f t="shared" si="10"/>
        <v>0</v>
      </c>
      <c r="V7" s="4">
        <f t="shared" si="11"/>
        <v>0</v>
      </c>
      <c r="X7" s="33">
        <f t="shared" si="12"/>
        <v>2.2038116707684909</v>
      </c>
      <c r="Y7" s="27">
        <v>7.5</v>
      </c>
      <c r="Z7" s="37">
        <f t="shared" si="13"/>
        <v>0</v>
      </c>
      <c r="AA7">
        <f t="shared" si="2"/>
        <v>0</v>
      </c>
      <c r="AB7">
        <f t="shared" si="2"/>
        <v>0</v>
      </c>
      <c r="AC7" s="38">
        <f t="shared" si="2"/>
        <v>0</v>
      </c>
    </row>
    <row r="8" spans="1:35" x14ac:dyDescent="0.3">
      <c r="A8" s="3">
        <v>8</v>
      </c>
      <c r="B8" s="3">
        <v>0</v>
      </c>
      <c r="C8" s="3">
        <v>0</v>
      </c>
      <c r="F8" s="2">
        <v>8</v>
      </c>
      <c r="G8" s="4">
        <v>0</v>
      </c>
      <c r="H8" s="4">
        <v>0</v>
      </c>
      <c r="I8" s="4">
        <v>0</v>
      </c>
      <c r="J8" s="3">
        <v>0</v>
      </c>
      <c r="L8" s="2">
        <v>8</v>
      </c>
      <c r="M8" s="4">
        <f t="shared" si="3"/>
        <v>0</v>
      </c>
      <c r="N8" s="4">
        <f t="shared" si="4"/>
        <v>0</v>
      </c>
      <c r="O8" s="4">
        <f t="shared" si="5"/>
        <v>0</v>
      </c>
      <c r="P8" s="4">
        <f t="shared" si="6"/>
        <v>0</v>
      </c>
      <c r="Q8" s="7">
        <f t="shared" ref="Q8" si="15">+Q7+0.5</f>
        <v>8.25</v>
      </c>
      <c r="R8" s="2">
        <v>8</v>
      </c>
      <c r="S8" s="4">
        <f t="shared" si="8"/>
        <v>0</v>
      </c>
      <c r="T8" s="4">
        <f t="shared" si="9"/>
        <v>0</v>
      </c>
      <c r="U8" s="4">
        <f t="shared" si="10"/>
        <v>0</v>
      </c>
      <c r="V8" s="4">
        <f t="shared" si="11"/>
        <v>0</v>
      </c>
      <c r="X8" s="33">
        <f t="shared" si="12"/>
        <v>2.7513173820324575</v>
      </c>
      <c r="Y8" s="27">
        <v>8</v>
      </c>
      <c r="Z8" s="37">
        <f t="shared" si="13"/>
        <v>0</v>
      </c>
      <c r="AA8">
        <f t="shared" si="2"/>
        <v>0</v>
      </c>
      <c r="AB8">
        <f t="shared" si="2"/>
        <v>0</v>
      </c>
      <c r="AC8" s="38">
        <f t="shared" si="2"/>
        <v>0</v>
      </c>
    </row>
    <row r="9" spans="1:35" x14ac:dyDescent="0.3">
      <c r="A9" s="3">
        <v>8.5</v>
      </c>
      <c r="B9" s="10">
        <v>5256.34630359117</v>
      </c>
      <c r="C9" s="10">
        <v>17.6014446193625</v>
      </c>
      <c r="D9" s="1"/>
      <c r="F9" s="2">
        <v>8.5</v>
      </c>
      <c r="G9" s="4">
        <v>1</v>
      </c>
      <c r="H9" s="4">
        <v>0</v>
      </c>
      <c r="I9" s="4">
        <v>0</v>
      </c>
      <c r="J9" s="3">
        <v>1</v>
      </c>
      <c r="L9" s="2">
        <v>8.5</v>
      </c>
      <c r="M9" s="4">
        <f t="shared" si="3"/>
        <v>1</v>
      </c>
      <c r="N9" s="4">
        <f t="shared" si="4"/>
        <v>0</v>
      </c>
      <c r="O9" s="4">
        <f t="shared" si="5"/>
        <v>0</v>
      </c>
      <c r="P9" s="4">
        <f t="shared" si="6"/>
        <v>1</v>
      </c>
      <c r="Q9" s="7">
        <v>8.75</v>
      </c>
      <c r="R9" s="2">
        <v>8.5</v>
      </c>
      <c r="S9" s="4">
        <f t="shared" si="8"/>
        <v>5256.34630359117</v>
      </c>
      <c r="T9" s="4">
        <f t="shared" si="9"/>
        <v>0</v>
      </c>
      <c r="U9" s="4">
        <f t="shared" si="10"/>
        <v>0</v>
      </c>
      <c r="V9" s="4">
        <f t="shared" si="11"/>
        <v>5256.34630359117</v>
      </c>
      <c r="X9" s="33">
        <f t="shared" si="12"/>
        <v>3.388931845537249</v>
      </c>
      <c r="Y9" s="27">
        <v>8.5</v>
      </c>
      <c r="Z9" s="37">
        <f t="shared" si="13"/>
        <v>17813.39937941212</v>
      </c>
      <c r="AA9">
        <f t="shared" si="2"/>
        <v>0</v>
      </c>
      <c r="AB9">
        <f t="shared" si="2"/>
        <v>0</v>
      </c>
      <c r="AC9" s="38">
        <f t="shared" si="2"/>
        <v>17813.39937941212</v>
      </c>
    </row>
    <row r="10" spans="1:35" x14ac:dyDescent="0.3">
      <c r="A10" s="3">
        <v>9</v>
      </c>
      <c r="B10" s="10">
        <v>29954.840983115901</v>
      </c>
      <c r="C10" s="10">
        <v>122.44041345948899</v>
      </c>
      <c r="D10" s="1"/>
      <c r="F10" s="2">
        <v>9</v>
      </c>
      <c r="G10" s="4">
        <v>8</v>
      </c>
      <c r="H10" s="4">
        <v>0</v>
      </c>
      <c r="I10" s="4">
        <v>0</v>
      </c>
      <c r="J10" s="3">
        <v>8</v>
      </c>
      <c r="L10" s="2">
        <v>9</v>
      </c>
      <c r="M10" s="4">
        <f t="shared" si="3"/>
        <v>1</v>
      </c>
      <c r="N10" s="4">
        <f t="shared" si="4"/>
        <v>0</v>
      </c>
      <c r="O10" s="4">
        <f t="shared" si="5"/>
        <v>0</v>
      </c>
      <c r="P10" s="4">
        <f t="shared" si="6"/>
        <v>1</v>
      </c>
      <c r="Q10" s="7">
        <f t="shared" ref="Q10" si="16">+Q9+0.5</f>
        <v>9.25</v>
      </c>
      <c r="R10" s="2">
        <v>9</v>
      </c>
      <c r="S10" s="4">
        <f t="shared" si="8"/>
        <v>29954.840983115901</v>
      </c>
      <c r="T10" s="4">
        <f t="shared" si="9"/>
        <v>0</v>
      </c>
      <c r="U10" s="4">
        <f t="shared" si="10"/>
        <v>0</v>
      </c>
      <c r="V10" s="4">
        <f t="shared" si="11"/>
        <v>29954.840983115901</v>
      </c>
      <c r="X10" s="33">
        <f t="shared" si="12"/>
        <v>4.1248616002736354</v>
      </c>
      <c r="Y10" s="27">
        <v>9</v>
      </c>
      <c r="Z10" s="37">
        <f t="shared" si="13"/>
        <v>123559.57331355773</v>
      </c>
      <c r="AA10">
        <f t="shared" si="2"/>
        <v>0</v>
      </c>
      <c r="AB10">
        <f t="shared" si="2"/>
        <v>0</v>
      </c>
      <c r="AC10" s="38">
        <f t="shared" si="2"/>
        <v>123559.57331355773</v>
      </c>
    </row>
    <row r="11" spans="1:35" x14ac:dyDescent="0.3">
      <c r="A11" s="3">
        <v>9.5</v>
      </c>
      <c r="B11" s="10">
        <v>121782.577612119</v>
      </c>
      <c r="C11" s="10">
        <v>601.27984145150799</v>
      </c>
      <c r="D11" s="1"/>
      <c r="F11" s="2">
        <v>9.5</v>
      </c>
      <c r="G11" s="4">
        <v>13</v>
      </c>
      <c r="H11" s="4">
        <v>0</v>
      </c>
      <c r="I11" s="4">
        <v>0</v>
      </c>
      <c r="J11" s="3">
        <v>13</v>
      </c>
      <c r="L11" s="2">
        <v>9.5</v>
      </c>
      <c r="M11" s="4">
        <f t="shared" si="3"/>
        <v>1</v>
      </c>
      <c r="N11" s="4">
        <f t="shared" si="4"/>
        <v>0</v>
      </c>
      <c r="O11" s="4">
        <f t="shared" si="5"/>
        <v>0</v>
      </c>
      <c r="P11" s="4">
        <f t="shared" si="6"/>
        <v>1</v>
      </c>
      <c r="Q11" s="7">
        <v>9.75</v>
      </c>
      <c r="R11" s="2">
        <v>9.5</v>
      </c>
      <c r="S11" s="4">
        <f t="shared" si="8"/>
        <v>121782.577612119</v>
      </c>
      <c r="T11" s="4">
        <f t="shared" si="9"/>
        <v>0</v>
      </c>
      <c r="U11" s="4">
        <f t="shared" si="10"/>
        <v>0</v>
      </c>
      <c r="V11" s="4">
        <f t="shared" si="11"/>
        <v>121782.577612119</v>
      </c>
      <c r="X11" s="33">
        <f t="shared" si="12"/>
        <v>4.9675276012958074</v>
      </c>
      <c r="Y11" s="27">
        <v>9.5</v>
      </c>
      <c r="Z11" s="37">
        <f t="shared" si="13"/>
        <v>604958.31564515003</v>
      </c>
      <c r="AA11">
        <f t="shared" si="2"/>
        <v>0</v>
      </c>
      <c r="AB11">
        <f t="shared" si="2"/>
        <v>0</v>
      </c>
      <c r="AC11" s="38">
        <f t="shared" si="2"/>
        <v>604958.31564515003</v>
      </c>
    </row>
    <row r="12" spans="1:35" x14ac:dyDescent="0.3">
      <c r="A12" s="3">
        <v>10</v>
      </c>
      <c r="B12" s="10">
        <v>140005.105791754</v>
      </c>
      <c r="C12" s="10">
        <v>832.854229365577</v>
      </c>
      <c r="D12" s="1"/>
      <c r="F12" s="2">
        <v>10</v>
      </c>
      <c r="G12" s="4">
        <v>20</v>
      </c>
      <c r="H12" s="4">
        <v>0</v>
      </c>
      <c r="I12" s="4">
        <v>0</v>
      </c>
      <c r="J12" s="3">
        <v>20</v>
      </c>
      <c r="L12" s="2">
        <v>10</v>
      </c>
      <c r="M12" s="4">
        <f t="shared" si="3"/>
        <v>1</v>
      </c>
      <c r="N12" s="4">
        <f t="shared" si="4"/>
        <v>0</v>
      </c>
      <c r="O12" s="4">
        <f t="shared" si="5"/>
        <v>0</v>
      </c>
      <c r="P12" s="4">
        <f t="shared" si="6"/>
        <v>1</v>
      </c>
      <c r="Q12" s="7">
        <f t="shared" ref="Q12" si="17">+Q11+0.5</f>
        <v>10.25</v>
      </c>
      <c r="R12" s="2">
        <v>10</v>
      </c>
      <c r="S12" s="4">
        <f t="shared" si="8"/>
        <v>140005.105791754</v>
      </c>
      <c r="T12" s="4">
        <f t="shared" si="9"/>
        <v>0</v>
      </c>
      <c r="U12" s="4">
        <f t="shared" si="10"/>
        <v>0</v>
      </c>
      <c r="V12" s="4">
        <f t="shared" si="11"/>
        <v>140005.105791754</v>
      </c>
      <c r="X12" s="33">
        <f t="shared" si="12"/>
        <v>5.9255584315481444</v>
      </c>
      <c r="Y12" s="27">
        <v>10</v>
      </c>
      <c r="Z12" s="37">
        <f t="shared" si="13"/>
        <v>829608.43508411793</v>
      </c>
      <c r="AA12">
        <f t="shared" si="2"/>
        <v>0</v>
      </c>
      <c r="AB12">
        <f t="shared" si="2"/>
        <v>0</v>
      </c>
      <c r="AC12" s="38">
        <f t="shared" si="2"/>
        <v>829608.43508411793</v>
      </c>
    </row>
    <row r="13" spans="1:35" x14ac:dyDescent="0.3">
      <c r="A13" s="3">
        <v>10.5</v>
      </c>
      <c r="B13" s="10">
        <v>102306.586410032</v>
      </c>
      <c r="C13" s="10">
        <v>742.30161822871401</v>
      </c>
      <c r="D13" s="1"/>
      <c r="F13" s="2">
        <v>10.5</v>
      </c>
      <c r="G13" s="4">
        <v>20</v>
      </c>
      <c r="H13" s="4">
        <v>0</v>
      </c>
      <c r="I13" s="4">
        <v>0</v>
      </c>
      <c r="J13" s="3">
        <v>20</v>
      </c>
      <c r="L13" s="2">
        <v>10.5</v>
      </c>
      <c r="M13" s="4">
        <f t="shared" si="3"/>
        <v>1</v>
      </c>
      <c r="N13" s="4">
        <f t="shared" si="4"/>
        <v>0</v>
      </c>
      <c r="O13" s="4">
        <f t="shared" si="5"/>
        <v>0</v>
      </c>
      <c r="P13" s="4">
        <f t="shared" si="6"/>
        <v>1</v>
      </c>
      <c r="Q13" s="7">
        <v>10.75</v>
      </c>
      <c r="R13" s="2">
        <v>10.5</v>
      </c>
      <c r="S13" s="4">
        <f t="shared" si="8"/>
        <v>102306.586410032</v>
      </c>
      <c r="T13" s="4">
        <f t="shared" si="9"/>
        <v>0</v>
      </c>
      <c r="U13" s="4">
        <f t="shared" si="10"/>
        <v>0</v>
      </c>
      <c r="V13" s="4">
        <f t="shared" si="11"/>
        <v>102306.586410032</v>
      </c>
      <c r="X13" s="33">
        <f t="shared" si="12"/>
        <v>7.0077840798099853</v>
      </c>
      <c r="Y13" s="27">
        <v>10.5</v>
      </c>
      <c r="Z13" s="37">
        <f t="shared" si="13"/>
        <v>716942.46750392683</v>
      </c>
      <c r="AA13">
        <f t="shared" si="2"/>
        <v>0</v>
      </c>
      <c r="AB13">
        <f t="shared" si="2"/>
        <v>0</v>
      </c>
      <c r="AC13" s="38">
        <f t="shared" si="2"/>
        <v>716942.46750392683</v>
      </c>
    </row>
    <row r="14" spans="1:35" x14ac:dyDescent="0.3">
      <c r="A14" s="3">
        <v>11</v>
      </c>
      <c r="B14" s="10">
        <v>102501.868552942</v>
      </c>
      <c r="C14" s="10">
        <v>896.21136668770203</v>
      </c>
      <c r="D14" s="1"/>
      <c r="F14" s="2">
        <v>11</v>
      </c>
      <c r="G14" s="4">
        <v>20</v>
      </c>
      <c r="H14" s="4">
        <v>0</v>
      </c>
      <c r="I14" s="4">
        <v>0</v>
      </c>
      <c r="J14" s="3">
        <v>20</v>
      </c>
      <c r="L14" s="2">
        <v>11</v>
      </c>
      <c r="M14" s="4">
        <f t="shared" si="3"/>
        <v>1</v>
      </c>
      <c r="N14" s="4">
        <f t="shared" si="4"/>
        <v>0</v>
      </c>
      <c r="O14" s="4">
        <f t="shared" si="5"/>
        <v>0</v>
      </c>
      <c r="P14" s="4">
        <f t="shared" si="6"/>
        <v>1</v>
      </c>
      <c r="Q14" s="7">
        <f t="shared" ref="Q14" si="18">+Q13+0.5</f>
        <v>11.25</v>
      </c>
      <c r="R14" s="2">
        <v>11</v>
      </c>
      <c r="S14" s="4">
        <f t="shared" si="8"/>
        <v>102501.868552942</v>
      </c>
      <c r="T14" s="4">
        <f t="shared" si="9"/>
        <v>0</v>
      </c>
      <c r="U14" s="4">
        <f t="shared" si="10"/>
        <v>0</v>
      </c>
      <c r="V14" s="4">
        <f t="shared" si="11"/>
        <v>102501.868552942</v>
      </c>
      <c r="X14" s="33">
        <f t="shared" si="12"/>
        <v>8.2232302111725826</v>
      </c>
      <c r="Y14" s="27">
        <v>11</v>
      </c>
      <c r="Z14" s="37">
        <f t="shared" si="13"/>
        <v>842896.46218619356</v>
      </c>
      <c r="AA14">
        <f t="shared" si="2"/>
        <v>0</v>
      </c>
      <c r="AB14">
        <f t="shared" si="2"/>
        <v>0</v>
      </c>
      <c r="AC14" s="38">
        <f t="shared" si="2"/>
        <v>842896.46218619356</v>
      </c>
    </row>
    <row r="15" spans="1:35" x14ac:dyDescent="0.3">
      <c r="A15" s="3">
        <v>11.5</v>
      </c>
      <c r="B15" s="10">
        <v>85883.990211175798</v>
      </c>
      <c r="C15" s="10">
        <v>877.17462675540503</v>
      </c>
      <c r="D15" s="1"/>
      <c r="F15" s="2">
        <v>11.5</v>
      </c>
      <c r="G15" s="4">
        <v>20</v>
      </c>
      <c r="H15" s="4">
        <v>0</v>
      </c>
      <c r="I15" s="4">
        <v>0</v>
      </c>
      <c r="J15" s="3">
        <v>20</v>
      </c>
      <c r="L15" s="2">
        <v>11.5</v>
      </c>
      <c r="M15" s="4">
        <f t="shared" si="3"/>
        <v>1</v>
      </c>
      <c r="N15" s="4">
        <f t="shared" si="4"/>
        <v>0</v>
      </c>
      <c r="O15" s="4">
        <f t="shared" si="5"/>
        <v>0</v>
      </c>
      <c r="P15" s="4">
        <f t="shared" si="6"/>
        <v>1</v>
      </c>
      <c r="Q15" s="7">
        <v>11.75</v>
      </c>
      <c r="R15" s="2">
        <v>11.5</v>
      </c>
      <c r="S15" s="4">
        <f t="shared" si="8"/>
        <v>85883.990211175798</v>
      </c>
      <c r="T15" s="4">
        <f t="shared" si="9"/>
        <v>0</v>
      </c>
      <c r="U15" s="4">
        <f t="shared" si="10"/>
        <v>0</v>
      </c>
      <c r="V15" s="4">
        <f t="shared" si="11"/>
        <v>85883.990211175798</v>
      </c>
      <c r="X15" s="33">
        <f t="shared" si="12"/>
        <v>9.581112869129436</v>
      </c>
      <c r="Y15" s="27">
        <v>11.5</v>
      </c>
      <c r="Z15" s="37">
        <f t="shared" si="13"/>
        <v>822864.20386448293</v>
      </c>
      <c r="AA15">
        <f t="shared" si="2"/>
        <v>0</v>
      </c>
      <c r="AB15">
        <f t="shared" si="2"/>
        <v>0</v>
      </c>
      <c r="AC15" s="38">
        <f t="shared" si="2"/>
        <v>822864.20386448293</v>
      </c>
    </row>
    <row r="16" spans="1:35" x14ac:dyDescent="0.3">
      <c r="A16" s="3">
        <v>12</v>
      </c>
      <c r="B16" s="10">
        <v>50209.633719111</v>
      </c>
      <c r="C16" s="10">
        <v>586.50599686053499</v>
      </c>
      <c r="D16" s="1"/>
      <c r="F16" s="2">
        <v>12</v>
      </c>
      <c r="G16" s="4">
        <v>16</v>
      </c>
      <c r="H16" s="4">
        <v>2</v>
      </c>
      <c r="I16" s="4">
        <v>0</v>
      </c>
      <c r="J16" s="3">
        <v>18</v>
      </c>
      <c r="L16" s="2">
        <v>12</v>
      </c>
      <c r="M16" s="4">
        <f t="shared" si="3"/>
        <v>0.88888888888888884</v>
      </c>
      <c r="N16" s="4">
        <f t="shared" si="4"/>
        <v>0.1111111111111111</v>
      </c>
      <c r="O16" s="4">
        <f t="shared" si="5"/>
        <v>0</v>
      </c>
      <c r="P16" s="4">
        <f t="shared" si="6"/>
        <v>1</v>
      </c>
      <c r="Q16" s="7">
        <f t="shared" ref="Q16" si="19">+Q15+0.5</f>
        <v>12.25</v>
      </c>
      <c r="R16" s="2">
        <v>12</v>
      </c>
      <c r="S16" s="4">
        <f t="shared" si="8"/>
        <v>44630.785528098662</v>
      </c>
      <c r="T16" s="4">
        <f t="shared" si="9"/>
        <v>5578.8481910123328</v>
      </c>
      <c r="U16" s="4">
        <f t="shared" si="10"/>
        <v>0</v>
      </c>
      <c r="V16" s="4">
        <f t="shared" si="11"/>
        <v>50209.633719111</v>
      </c>
      <c r="X16" s="33">
        <f t="shared" si="12"/>
        <v>11.090833558362709</v>
      </c>
      <c r="Y16" s="27">
        <v>12</v>
      </c>
      <c r="Z16" s="37">
        <f t="shared" si="13"/>
        <v>494992.61387112539</v>
      </c>
      <c r="AA16">
        <f t="shared" si="2"/>
        <v>61874.076733890673</v>
      </c>
      <c r="AB16">
        <f t="shared" si="2"/>
        <v>0</v>
      </c>
      <c r="AC16" s="38">
        <f t="shared" si="2"/>
        <v>556866.69060501608</v>
      </c>
    </row>
    <row r="17" spans="1:29" x14ac:dyDescent="0.3">
      <c r="A17" s="3">
        <v>12.5</v>
      </c>
      <c r="B17" s="10">
        <v>32561.7752908687</v>
      </c>
      <c r="C17" s="10">
        <v>425.67280709125498</v>
      </c>
      <c r="D17" s="1"/>
      <c r="F17" s="2">
        <v>12.5</v>
      </c>
      <c r="G17" s="4">
        <v>9</v>
      </c>
      <c r="H17" s="4">
        <v>4</v>
      </c>
      <c r="I17" s="4">
        <v>0</v>
      </c>
      <c r="J17" s="3">
        <v>13</v>
      </c>
      <c r="L17" s="2">
        <v>12.5</v>
      </c>
      <c r="M17" s="4">
        <f t="shared" si="3"/>
        <v>0.69230769230769229</v>
      </c>
      <c r="N17" s="4">
        <f t="shared" si="4"/>
        <v>0.30769230769230771</v>
      </c>
      <c r="O17" s="4">
        <f t="shared" si="5"/>
        <v>0</v>
      </c>
      <c r="P17" s="4">
        <f t="shared" si="6"/>
        <v>1</v>
      </c>
      <c r="Q17" s="7">
        <v>12.75</v>
      </c>
      <c r="R17" s="2">
        <v>12.5</v>
      </c>
      <c r="S17" s="4">
        <f t="shared" si="8"/>
        <v>22542.767509062945</v>
      </c>
      <c r="T17" s="4">
        <f t="shared" si="9"/>
        <v>10019.007781805754</v>
      </c>
      <c r="U17" s="4">
        <f t="shared" si="10"/>
        <v>0</v>
      </c>
      <c r="V17" s="4">
        <f t="shared" si="11"/>
        <v>32561.7752908687</v>
      </c>
      <c r="X17" s="33">
        <f t="shared" si="12"/>
        <v>12.761974665297636</v>
      </c>
      <c r="Y17" s="27">
        <v>12.5</v>
      </c>
      <c r="Z17" s="37">
        <f t="shared" si="13"/>
        <v>287690.22783635603</v>
      </c>
      <c r="AA17">
        <f t="shared" si="2"/>
        <v>127862.3234828249</v>
      </c>
      <c r="AB17">
        <f t="shared" si="2"/>
        <v>0</v>
      </c>
      <c r="AC17" s="38">
        <f t="shared" si="2"/>
        <v>415552.55131918093</v>
      </c>
    </row>
    <row r="18" spans="1:29" x14ac:dyDescent="0.3">
      <c r="A18" s="3">
        <v>13</v>
      </c>
      <c r="B18" s="10">
        <v>27780.680645799701</v>
      </c>
      <c r="C18" s="10">
        <v>414.03565412818898</v>
      </c>
      <c r="D18" s="1"/>
      <c r="F18" s="2">
        <v>13</v>
      </c>
      <c r="G18" s="4">
        <v>3</v>
      </c>
      <c r="H18" s="4">
        <v>5</v>
      </c>
      <c r="I18" s="4">
        <v>0</v>
      </c>
      <c r="J18" s="3">
        <v>8</v>
      </c>
      <c r="L18" s="2">
        <v>13</v>
      </c>
      <c r="M18" s="4">
        <f t="shared" si="3"/>
        <v>0.375</v>
      </c>
      <c r="N18" s="4">
        <f t="shared" si="4"/>
        <v>0.625</v>
      </c>
      <c r="O18" s="4">
        <f t="shared" si="5"/>
        <v>0</v>
      </c>
      <c r="P18" s="4">
        <f t="shared" si="6"/>
        <v>1</v>
      </c>
      <c r="Q18" s="7">
        <f t="shared" ref="Q18" si="20">+Q17+0.5</f>
        <v>13.25</v>
      </c>
      <c r="R18" s="2">
        <v>13</v>
      </c>
      <c r="S18" s="4">
        <f t="shared" si="8"/>
        <v>10417.755242174888</v>
      </c>
      <c r="T18" s="4">
        <f t="shared" si="9"/>
        <v>17362.925403624813</v>
      </c>
      <c r="U18" s="4">
        <f t="shared" si="10"/>
        <v>0</v>
      </c>
      <c r="V18" s="4">
        <f t="shared" si="11"/>
        <v>27780.680645799701</v>
      </c>
      <c r="X18" s="33">
        <f t="shared" si="12"/>
        <v>14.604295179947661</v>
      </c>
      <c r="Y18" s="27">
        <v>13</v>
      </c>
      <c r="Z18" s="37">
        <f t="shared" si="13"/>
        <v>152143.97266916919</v>
      </c>
      <c r="AA18">
        <f t="shared" si="2"/>
        <v>253573.28778194866</v>
      </c>
      <c r="AB18">
        <f t="shared" si="2"/>
        <v>0</v>
      </c>
      <c r="AC18" s="38">
        <f t="shared" si="2"/>
        <v>405717.26045111782</v>
      </c>
    </row>
    <row r="19" spans="1:29" x14ac:dyDescent="0.3">
      <c r="A19" s="3">
        <v>13.5</v>
      </c>
      <c r="B19" s="10">
        <v>25331.789414897201</v>
      </c>
      <c r="C19" s="10">
        <v>429.38799642782402</v>
      </c>
      <c r="D19" s="1"/>
      <c r="F19" s="2">
        <v>13.5</v>
      </c>
      <c r="G19" s="4">
        <v>1</v>
      </c>
      <c r="H19" s="4">
        <v>7</v>
      </c>
      <c r="I19" s="4">
        <v>0</v>
      </c>
      <c r="J19" s="3">
        <v>8</v>
      </c>
      <c r="L19" s="2">
        <v>13.5</v>
      </c>
      <c r="M19" s="4">
        <f t="shared" si="3"/>
        <v>0.125</v>
      </c>
      <c r="N19" s="4">
        <f t="shared" si="4"/>
        <v>0.875</v>
      </c>
      <c r="O19" s="4">
        <f t="shared" si="5"/>
        <v>0</v>
      </c>
      <c r="P19" s="4">
        <f t="shared" si="6"/>
        <v>1</v>
      </c>
      <c r="Q19" s="7">
        <v>13.75</v>
      </c>
      <c r="R19" s="2">
        <v>13.5</v>
      </c>
      <c r="S19" s="4">
        <f t="shared" si="8"/>
        <v>3166.4736768621501</v>
      </c>
      <c r="T19" s="4">
        <f t="shared" si="9"/>
        <v>22165.315738035049</v>
      </c>
      <c r="U19" s="4">
        <f t="shared" si="10"/>
        <v>0</v>
      </c>
      <c r="V19" s="4">
        <f t="shared" si="11"/>
        <v>25331.789414897201</v>
      </c>
      <c r="X19" s="33">
        <f t="shared" si="12"/>
        <v>16.62772668783176</v>
      </c>
      <c r="Y19" s="27">
        <v>13.5</v>
      </c>
      <c r="Z19" s="37">
        <f t="shared" si="13"/>
        <v>52651.258863077535</v>
      </c>
      <c r="AA19">
        <f t="shared" si="13"/>
        <v>368558.81204154273</v>
      </c>
      <c r="AB19">
        <f t="shared" si="13"/>
        <v>0</v>
      </c>
      <c r="AC19" s="38">
        <f t="shared" si="13"/>
        <v>421210.07090462028</v>
      </c>
    </row>
    <row r="20" spans="1:29" x14ac:dyDescent="0.3">
      <c r="A20" s="3">
        <v>14</v>
      </c>
      <c r="B20" s="10">
        <v>22190.554703313701</v>
      </c>
      <c r="C20" s="10">
        <v>426.38411459697699</v>
      </c>
      <c r="D20" s="1"/>
      <c r="F20" s="2">
        <v>14</v>
      </c>
      <c r="G20" s="4">
        <v>1</v>
      </c>
      <c r="H20" s="4">
        <v>10</v>
      </c>
      <c r="I20" s="4">
        <v>0</v>
      </c>
      <c r="J20" s="3">
        <v>11</v>
      </c>
      <c r="L20" s="2">
        <v>14</v>
      </c>
      <c r="M20" s="4">
        <f t="shared" si="3"/>
        <v>9.0909090909090912E-2</v>
      </c>
      <c r="N20" s="4">
        <f t="shared" si="4"/>
        <v>0.90909090909090906</v>
      </c>
      <c r="O20" s="4">
        <f t="shared" si="5"/>
        <v>0</v>
      </c>
      <c r="P20" s="4">
        <f t="shared" si="6"/>
        <v>1</v>
      </c>
      <c r="Q20" s="7">
        <f t="shared" ref="Q20" si="21">+Q19+0.5</f>
        <v>14.25</v>
      </c>
      <c r="R20" s="2">
        <v>14</v>
      </c>
      <c r="S20" s="4">
        <f t="shared" si="8"/>
        <v>2017.3231548467002</v>
      </c>
      <c r="T20" s="4">
        <f t="shared" si="9"/>
        <v>20173.231548467</v>
      </c>
      <c r="U20" s="4">
        <f t="shared" si="10"/>
        <v>0</v>
      </c>
      <c r="V20" s="4">
        <f t="shared" si="11"/>
        <v>22190.554703313701</v>
      </c>
      <c r="X20" s="33">
        <f t="shared" si="12"/>
        <v>18.842369605070022</v>
      </c>
      <c r="Y20" s="27">
        <v>14</v>
      </c>
      <c r="Z20" s="37">
        <f t="shared" si="13"/>
        <v>38011.148496487433</v>
      </c>
      <c r="AA20">
        <f t="shared" si="13"/>
        <v>380111.48496487428</v>
      </c>
      <c r="AB20">
        <f t="shared" si="13"/>
        <v>0</v>
      </c>
      <c r="AC20" s="38">
        <f t="shared" si="13"/>
        <v>418122.63346136169</v>
      </c>
    </row>
    <row r="21" spans="1:29" x14ac:dyDescent="0.3">
      <c r="A21" s="3">
        <v>14.5</v>
      </c>
      <c r="B21" s="10">
        <v>22730.796736461602</v>
      </c>
      <c r="C21" s="10">
        <v>483.699258894661</v>
      </c>
      <c r="D21" s="1"/>
      <c r="F21" s="2">
        <v>14.5</v>
      </c>
      <c r="G21" s="4">
        <v>1</v>
      </c>
      <c r="H21" s="4">
        <v>12</v>
      </c>
      <c r="I21" s="4">
        <v>0</v>
      </c>
      <c r="J21" s="3">
        <v>13</v>
      </c>
      <c r="L21" s="2">
        <v>14.5</v>
      </c>
      <c r="M21" s="4">
        <f t="shared" si="3"/>
        <v>7.6923076923076927E-2</v>
      </c>
      <c r="N21" s="4">
        <f t="shared" si="4"/>
        <v>0.92307692307692313</v>
      </c>
      <c r="O21" s="4">
        <f t="shared" si="5"/>
        <v>0</v>
      </c>
      <c r="P21" s="4">
        <f t="shared" si="6"/>
        <v>1</v>
      </c>
      <c r="Q21" s="7">
        <v>14.75</v>
      </c>
      <c r="R21" s="2">
        <v>14.5</v>
      </c>
      <c r="S21" s="4">
        <f t="shared" si="8"/>
        <v>1748.5228258816617</v>
      </c>
      <c r="T21" s="4">
        <f t="shared" si="9"/>
        <v>20982.273910579941</v>
      </c>
      <c r="U21" s="4">
        <f t="shared" si="10"/>
        <v>0</v>
      </c>
      <c r="V21" s="4">
        <f t="shared" si="11"/>
        <v>22730.796736461602</v>
      </c>
      <c r="X21" s="33">
        <f t="shared" si="12"/>
        <v>21.258489633350255</v>
      </c>
      <c r="Y21" s="27">
        <v>14.5</v>
      </c>
      <c r="Z21" s="37">
        <f t="shared" si="13"/>
        <v>37170.954367681596</v>
      </c>
      <c r="AA21">
        <f t="shared" si="13"/>
        <v>446051.45241217921</v>
      </c>
      <c r="AB21">
        <f t="shared" si="13"/>
        <v>0</v>
      </c>
      <c r="AC21" s="38">
        <f t="shared" si="13"/>
        <v>483222.40677986079</v>
      </c>
    </row>
    <row r="22" spans="1:29" x14ac:dyDescent="0.3">
      <c r="A22" s="3">
        <v>15</v>
      </c>
      <c r="B22" s="10">
        <v>20028.5844919788</v>
      </c>
      <c r="C22" s="10">
        <v>457.05269716776701</v>
      </c>
      <c r="D22" s="1"/>
      <c r="F22" s="2">
        <v>15</v>
      </c>
      <c r="G22" s="4">
        <v>0</v>
      </c>
      <c r="H22" s="4">
        <v>13</v>
      </c>
      <c r="I22" s="4">
        <v>1</v>
      </c>
      <c r="J22" s="3">
        <v>14</v>
      </c>
      <c r="L22" s="2">
        <v>15</v>
      </c>
      <c r="M22" s="4">
        <f t="shared" si="3"/>
        <v>0</v>
      </c>
      <c r="N22" s="4">
        <f t="shared" si="4"/>
        <v>0.9285714285714286</v>
      </c>
      <c r="O22" s="4">
        <f t="shared" si="5"/>
        <v>7.1428571428571425E-2</v>
      </c>
      <c r="P22" s="4">
        <f t="shared" si="6"/>
        <v>1</v>
      </c>
      <c r="Q22" s="7">
        <f t="shared" ref="Q22" si="22">+Q21+0.5</f>
        <v>15.25</v>
      </c>
      <c r="R22" s="2">
        <v>15</v>
      </c>
      <c r="S22" s="4">
        <f t="shared" si="8"/>
        <v>0</v>
      </c>
      <c r="T22" s="4">
        <f t="shared" si="9"/>
        <v>18597.971313980313</v>
      </c>
      <c r="U22" s="4">
        <f t="shared" si="10"/>
        <v>1430.6131779984855</v>
      </c>
      <c r="V22" s="4">
        <f t="shared" si="11"/>
        <v>20028.5844919788</v>
      </c>
      <c r="X22" s="33">
        <f t="shared" si="12"/>
        <v>23.886514414452908</v>
      </c>
      <c r="Y22" s="27">
        <v>15</v>
      </c>
      <c r="Z22" s="37">
        <f t="shared" si="13"/>
        <v>0</v>
      </c>
      <c r="AA22">
        <f t="shared" si="13"/>
        <v>444240.70987097244</v>
      </c>
      <c r="AB22">
        <f t="shared" si="13"/>
        <v>34172.362297767111</v>
      </c>
      <c r="AC22" s="38">
        <f t="shared" si="13"/>
        <v>478413.07216873957</v>
      </c>
    </row>
    <row r="23" spans="1:29" x14ac:dyDescent="0.3">
      <c r="A23" s="3">
        <v>15.5</v>
      </c>
      <c r="B23" s="10">
        <v>23068.335932582599</v>
      </c>
      <c r="C23" s="10">
        <v>574.33015560548495</v>
      </c>
      <c r="D23" s="1"/>
      <c r="F23" s="2">
        <v>15.5</v>
      </c>
      <c r="G23" s="4">
        <v>1</v>
      </c>
      <c r="H23" s="4">
        <v>9</v>
      </c>
      <c r="I23" s="4">
        <v>5</v>
      </c>
      <c r="J23" s="3">
        <v>15</v>
      </c>
      <c r="L23" s="2">
        <v>15.5</v>
      </c>
      <c r="M23" s="4">
        <f t="shared" si="3"/>
        <v>6.6666666666666666E-2</v>
      </c>
      <c r="N23" s="4">
        <f t="shared" si="4"/>
        <v>0.6</v>
      </c>
      <c r="O23" s="4">
        <f t="shared" si="5"/>
        <v>0.33333333333333331</v>
      </c>
      <c r="P23" s="4">
        <f t="shared" si="6"/>
        <v>1</v>
      </c>
      <c r="Q23" s="7">
        <v>15.75</v>
      </c>
      <c r="R23" s="2">
        <v>15.5</v>
      </c>
      <c r="S23" s="4">
        <f t="shared" si="8"/>
        <v>1537.8890621721732</v>
      </c>
      <c r="T23" s="4">
        <f t="shared" si="9"/>
        <v>13841.001559549559</v>
      </c>
      <c r="U23" s="4">
        <f t="shared" si="10"/>
        <v>7689.4453108608659</v>
      </c>
      <c r="V23" s="4">
        <f t="shared" si="11"/>
        <v>23068.335932582599</v>
      </c>
      <c r="X23" s="33">
        <f t="shared" si="12"/>
        <v>26.737030366541561</v>
      </c>
      <c r="Y23" s="27">
        <v>15.5</v>
      </c>
      <c r="Z23" s="37">
        <f t="shared" si="13"/>
        <v>41118.586555669521</v>
      </c>
      <c r="AA23">
        <f t="shared" si="13"/>
        <v>370067.27900102566</v>
      </c>
      <c r="AB23">
        <f t="shared" si="13"/>
        <v>205592.93277834757</v>
      </c>
      <c r="AC23" s="38">
        <f t="shared" si="13"/>
        <v>616778.79833504278</v>
      </c>
    </row>
    <row r="24" spans="1:29" x14ac:dyDescent="0.3">
      <c r="A24" s="3">
        <v>16</v>
      </c>
      <c r="B24" s="10">
        <v>18745.1338837238</v>
      </c>
      <c r="C24" s="10">
        <v>507.78617241895199</v>
      </c>
      <c r="D24" s="1"/>
      <c r="F24" s="2">
        <v>16</v>
      </c>
      <c r="G24" s="4">
        <v>0</v>
      </c>
      <c r="H24" s="4">
        <v>5</v>
      </c>
      <c r="I24" s="4">
        <v>10</v>
      </c>
      <c r="J24" s="3">
        <v>15</v>
      </c>
      <c r="L24" s="2">
        <v>16</v>
      </c>
      <c r="M24" s="4">
        <f t="shared" si="3"/>
        <v>0</v>
      </c>
      <c r="N24" s="4">
        <f t="shared" si="4"/>
        <v>0.33333333333333331</v>
      </c>
      <c r="O24" s="4">
        <f t="shared" si="5"/>
        <v>0.66666666666666663</v>
      </c>
      <c r="P24" s="4">
        <f t="shared" si="6"/>
        <v>1</v>
      </c>
      <c r="Q24" s="7">
        <f t="shared" ref="Q24" si="23">+Q23+0.5</f>
        <v>16.25</v>
      </c>
      <c r="R24" s="2">
        <v>16</v>
      </c>
      <c r="S24" s="4">
        <f t="shared" si="8"/>
        <v>0</v>
      </c>
      <c r="T24" s="4">
        <f t="shared" si="9"/>
        <v>6248.3779612412663</v>
      </c>
      <c r="U24" s="4">
        <f t="shared" si="10"/>
        <v>12496.755922482533</v>
      </c>
      <c r="V24" s="4">
        <f t="shared" si="11"/>
        <v>18745.1338837238</v>
      </c>
      <c r="X24" s="33">
        <f>$AF$2*((Y24)^$AH$2)</f>
        <v>29.820779686558279</v>
      </c>
      <c r="Y24" s="27">
        <v>16</v>
      </c>
      <c r="Z24" s="37">
        <f>+S24*$X24</f>
        <v>0</v>
      </c>
      <c r="AA24">
        <f t="shared" ref="AA24:AC40" si="24">+T24*$X24</f>
        <v>186331.50258052198</v>
      </c>
      <c r="AB24">
        <f t="shared" si="24"/>
        <v>372663.00516104396</v>
      </c>
      <c r="AC24" s="38">
        <f t="shared" si="24"/>
        <v>558994.50774156593</v>
      </c>
    </row>
    <row r="25" spans="1:29" x14ac:dyDescent="0.3">
      <c r="A25" s="3">
        <v>16.5</v>
      </c>
      <c r="B25" s="10">
        <v>13172.256242616701</v>
      </c>
      <c r="C25" s="10">
        <v>387.24763889032499</v>
      </c>
      <c r="D25" s="1"/>
      <c r="F25" s="2">
        <v>16.5</v>
      </c>
      <c r="G25" s="4">
        <v>0</v>
      </c>
      <c r="H25" s="4">
        <v>6</v>
      </c>
      <c r="I25" s="4">
        <v>4</v>
      </c>
      <c r="J25" s="3">
        <v>10</v>
      </c>
      <c r="L25" s="2">
        <v>16.5</v>
      </c>
      <c r="M25" s="4">
        <f t="shared" si="3"/>
        <v>0</v>
      </c>
      <c r="N25" s="4">
        <f t="shared" si="4"/>
        <v>0.6</v>
      </c>
      <c r="O25" s="4">
        <f t="shared" si="5"/>
        <v>0.4</v>
      </c>
      <c r="P25" s="4">
        <f t="shared" si="6"/>
        <v>1</v>
      </c>
      <c r="Q25" s="7">
        <v>16.75</v>
      </c>
      <c r="R25" s="2">
        <v>16.5</v>
      </c>
      <c r="S25" s="4">
        <f t="shared" si="8"/>
        <v>0</v>
      </c>
      <c r="T25" s="4">
        <f t="shared" si="9"/>
        <v>7903.3537455700198</v>
      </c>
      <c r="U25" s="4">
        <f t="shared" si="10"/>
        <v>5268.9024970466808</v>
      </c>
      <c r="V25" s="4">
        <f t="shared" si="11"/>
        <v>13172.256242616701</v>
      </c>
      <c r="X25" s="33">
        <f t="shared" si="12"/>
        <v>33.148657504879189</v>
      </c>
      <c r="Y25" s="27">
        <v>16.5</v>
      </c>
      <c r="Z25" s="37">
        <f t="shared" ref="Z25:Z40" si="25">+S25*$X25</f>
        <v>0</v>
      </c>
      <c r="AA25">
        <f t="shared" si="24"/>
        <v>261985.56645180468</v>
      </c>
      <c r="AB25">
        <f t="shared" si="24"/>
        <v>174657.04430120316</v>
      </c>
      <c r="AC25" s="38">
        <f t="shared" si="24"/>
        <v>436642.61075300782</v>
      </c>
    </row>
    <row r="26" spans="1:29" x14ac:dyDescent="0.3">
      <c r="A26" s="3">
        <v>17</v>
      </c>
      <c r="B26" s="10">
        <v>3613.9267127179301</v>
      </c>
      <c r="C26" s="10">
        <v>115.02676224215401</v>
      </c>
      <c r="D26" s="1"/>
      <c r="F26" s="2">
        <v>17</v>
      </c>
      <c r="G26" s="4">
        <v>1</v>
      </c>
      <c r="H26" s="4">
        <v>0</v>
      </c>
      <c r="I26" s="4">
        <v>4</v>
      </c>
      <c r="J26" s="3">
        <v>5</v>
      </c>
      <c r="L26" s="2">
        <v>17</v>
      </c>
      <c r="M26" s="4">
        <f t="shared" si="3"/>
        <v>0.2</v>
      </c>
      <c r="N26" s="4">
        <f t="shared" si="4"/>
        <v>0</v>
      </c>
      <c r="O26" s="4">
        <f t="shared" si="5"/>
        <v>0.8</v>
      </c>
      <c r="P26" s="4">
        <f t="shared" si="6"/>
        <v>1</v>
      </c>
      <c r="Q26" s="7">
        <f t="shared" ref="Q26" si="26">+Q25+0.5</f>
        <v>17.25</v>
      </c>
      <c r="R26" s="2">
        <v>17</v>
      </c>
      <c r="S26" s="4">
        <f t="shared" si="8"/>
        <v>722.78534254358601</v>
      </c>
      <c r="T26" s="4">
        <f t="shared" si="9"/>
        <v>0</v>
      </c>
      <c r="U26" s="4">
        <f t="shared" si="10"/>
        <v>2891.141370174344</v>
      </c>
      <c r="V26" s="4">
        <f t="shared" si="11"/>
        <v>3613.9267127179301</v>
      </c>
      <c r="X26" s="33">
        <f t="shared" si="12"/>
        <v>36.731709179939145</v>
      </c>
      <c r="Y26" s="27">
        <v>17</v>
      </c>
      <c r="Z26" s="37">
        <f t="shared" si="25"/>
        <v>26549.141001833697</v>
      </c>
      <c r="AA26">
        <f t="shared" si="24"/>
        <v>0</v>
      </c>
      <c r="AB26">
        <f t="shared" si="24"/>
        <v>106196.56400733479</v>
      </c>
      <c r="AC26" s="38">
        <f t="shared" si="24"/>
        <v>132745.70500916848</v>
      </c>
    </row>
    <row r="27" spans="1:29" x14ac:dyDescent="0.3">
      <c r="A27" s="3">
        <v>17.5</v>
      </c>
      <c r="B27" s="10">
        <v>2195.3760404361301</v>
      </c>
      <c r="C27" s="10">
        <v>75.4803367621913</v>
      </c>
      <c r="D27" s="1"/>
      <c r="F27" s="2">
        <v>17.5</v>
      </c>
      <c r="G27" s="4">
        <v>0</v>
      </c>
      <c r="H27" s="4">
        <v>1</v>
      </c>
      <c r="I27" s="4">
        <v>1</v>
      </c>
      <c r="J27" s="3">
        <v>2</v>
      </c>
      <c r="L27" s="2">
        <v>17.5</v>
      </c>
      <c r="M27" s="4">
        <f t="shared" si="3"/>
        <v>0</v>
      </c>
      <c r="N27" s="4">
        <f t="shared" si="4"/>
        <v>0.5</v>
      </c>
      <c r="O27" s="4">
        <f t="shared" si="5"/>
        <v>0.5</v>
      </c>
      <c r="P27" s="4">
        <f t="shared" si="6"/>
        <v>1</v>
      </c>
      <c r="Q27" s="7">
        <v>17.75</v>
      </c>
      <c r="R27" s="2">
        <v>17.5</v>
      </c>
      <c r="S27" s="4">
        <f t="shared" si="8"/>
        <v>0</v>
      </c>
      <c r="T27" s="4">
        <f t="shared" si="9"/>
        <v>1097.688020218065</v>
      </c>
      <c r="U27" s="4">
        <f t="shared" si="10"/>
        <v>1097.688020218065</v>
      </c>
      <c r="V27" s="4">
        <f t="shared" si="11"/>
        <v>2195.3760404361301</v>
      </c>
      <c r="X27" s="33">
        <f t="shared" si="12"/>
        <v>40.581127721873273</v>
      </c>
      <c r="Y27" s="27">
        <v>17.5</v>
      </c>
      <c r="Z27" s="37">
        <f t="shared" si="25"/>
        <v>0</v>
      </c>
      <c r="AA27">
        <f t="shared" si="24"/>
        <v>44545.417747239509</v>
      </c>
      <c r="AB27">
        <f t="shared" si="24"/>
        <v>44545.417747239509</v>
      </c>
      <c r="AC27" s="38">
        <f t="shared" si="24"/>
        <v>89090.835494479019</v>
      </c>
    </row>
    <row r="28" spans="1:29" x14ac:dyDescent="0.3">
      <c r="A28" s="3">
        <v>18</v>
      </c>
      <c r="B28" s="3">
        <v>0</v>
      </c>
      <c r="C28" s="3">
        <v>0</v>
      </c>
      <c r="F28" s="2">
        <v>18</v>
      </c>
      <c r="G28" s="4">
        <v>0</v>
      </c>
      <c r="H28" s="4">
        <v>0</v>
      </c>
      <c r="I28" s="4">
        <v>0</v>
      </c>
      <c r="J28" s="3">
        <v>0</v>
      </c>
      <c r="L28" s="2">
        <v>18</v>
      </c>
      <c r="M28" s="4">
        <f t="shared" si="3"/>
        <v>0</v>
      </c>
      <c r="N28" s="4">
        <f t="shared" si="4"/>
        <v>0</v>
      </c>
      <c r="O28" s="4">
        <f t="shared" si="5"/>
        <v>0</v>
      </c>
      <c r="P28" s="4">
        <f t="shared" si="6"/>
        <v>0</v>
      </c>
      <c r="Q28" s="7">
        <f t="shared" ref="Q28" si="27">+Q27+0.5</f>
        <v>18.25</v>
      </c>
      <c r="R28" s="2">
        <v>18</v>
      </c>
      <c r="S28" s="4">
        <f t="shared" si="8"/>
        <v>0</v>
      </c>
      <c r="T28" s="4">
        <f t="shared" si="9"/>
        <v>0</v>
      </c>
      <c r="U28" s="4">
        <f t="shared" si="10"/>
        <v>0</v>
      </c>
      <c r="V28" s="4">
        <f t="shared" si="11"/>
        <v>0</v>
      </c>
      <c r="X28" s="33">
        <f t="shared" si="12"/>
        <v>44.708251335379053</v>
      </c>
      <c r="Y28" s="27">
        <v>18</v>
      </c>
      <c r="Z28" s="37">
        <f t="shared" si="25"/>
        <v>0</v>
      </c>
      <c r="AA28">
        <f t="shared" si="24"/>
        <v>0</v>
      </c>
      <c r="AB28">
        <f t="shared" si="24"/>
        <v>0</v>
      </c>
      <c r="AC28" s="38">
        <f t="shared" si="24"/>
        <v>0</v>
      </c>
    </row>
    <row r="29" spans="1:29" x14ac:dyDescent="0.3">
      <c r="A29" s="3">
        <v>18.5</v>
      </c>
      <c r="B29" s="3">
        <v>0</v>
      </c>
      <c r="C29" s="3">
        <v>0</v>
      </c>
      <c r="F29" s="2">
        <v>18.5</v>
      </c>
      <c r="G29" s="4">
        <v>0</v>
      </c>
      <c r="H29" s="4">
        <v>0</v>
      </c>
      <c r="I29" s="4">
        <v>0</v>
      </c>
      <c r="J29" s="3">
        <v>0</v>
      </c>
      <c r="L29" s="2">
        <v>18.5</v>
      </c>
      <c r="M29" s="4">
        <f t="shared" si="3"/>
        <v>0</v>
      </c>
      <c r="N29" s="4">
        <f t="shared" si="4"/>
        <v>0</v>
      </c>
      <c r="O29" s="4">
        <f t="shared" si="5"/>
        <v>0</v>
      </c>
      <c r="P29" s="4">
        <f t="shared" si="6"/>
        <v>0</v>
      </c>
      <c r="Q29" s="7">
        <v>18.75</v>
      </c>
      <c r="R29" s="2">
        <v>18.5</v>
      </c>
      <c r="S29" s="4">
        <f t="shared" si="8"/>
        <v>0</v>
      </c>
      <c r="T29" s="4">
        <f t="shared" si="9"/>
        <v>0</v>
      </c>
      <c r="U29" s="4">
        <f t="shared" si="10"/>
        <v>0</v>
      </c>
      <c r="V29" s="4">
        <f t="shared" si="11"/>
        <v>0</v>
      </c>
      <c r="X29" s="33">
        <f t="shared" si="12"/>
        <v>49.124561073007889</v>
      </c>
      <c r="Y29" s="27">
        <v>18.5</v>
      </c>
      <c r="Z29" s="37">
        <f t="shared" si="25"/>
        <v>0</v>
      </c>
      <c r="AA29">
        <f t="shared" si="24"/>
        <v>0</v>
      </c>
      <c r="AB29">
        <f t="shared" si="24"/>
        <v>0</v>
      </c>
      <c r="AC29" s="38">
        <f t="shared" si="24"/>
        <v>0</v>
      </c>
    </row>
    <row r="30" spans="1:29" x14ac:dyDescent="0.3">
      <c r="A30" s="3">
        <v>19</v>
      </c>
      <c r="B30" s="3">
        <v>0</v>
      </c>
      <c r="C30" s="3">
        <v>0</v>
      </c>
      <c r="F30" s="2">
        <v>19</v>
      </c>
      <c r="G30" s="4">
        <v>0</v>
      </c>
      <c r="H30" s="4">
        <v>0</v>
      </c>
      <c r="I30" s="4">
        <v>0</v>
      </c>
      <c r="J30" s="3">
        <v>0</v>
      </c>
      <c r="L30" s="2">
        <v>19</v>
      </c>
      <c r="M30" s="4">
        <f t="shared" si="3"/>
        <v>0</v>
      </c>
      <c r="N30" s="4">
        <f t="shared" si="4"/>
        <v>0</v>
      </c>
      <c r="O30" s="4">
        <f t="shared" si="5"/>
        <v>0</v>
      </c>
      <c r="P30" s="4">
        <f t="shared" si="6"/>
        <v>0</v>
      </c>
      <c r="Q30" s="7">
        <f t="shared" ref="Q30" si="28">+Q29+0.5</f>
        <v>19.25</v>
      </c>
      <c r="R30" s="2">
        <v>19</v>
      </c>
      <c r="S30" s="4">
        <f t="shared" si="8"/>
        <v>0</v>
      </c>
      <c r="T30" s="4">
        <f t="shared" si="9"/>
        <v>0</v>
      </c>
      <c r="U30" s="4">
        <f t="shared" si="10"/>
        <v>0</v>
      </c>
      <c r="V30" s="4">
        <f t="shared" si="11"/>
        <v>0</v>
      </c>
      <c r="X30" s="33">
        <f t="shared" si="12"/>
        <v>53.841678590969593</v>
      </c>
      <c r="Y30" s="27">
        <v>19</v>
      </c>
      <c r="Z30" s="37">
        <f t="shared" si="25"/>
        <v>0</v>
      </c>
      <c r="AA30">
        <f t="shared" si="24"/>
        <v>0</v>
      </c>
      <c r="AB30">
        <f t="shared" si="24"/>
        <v>0</v>
      </c>
      <c r="AC30" s="38">
        <f t="shared" si="24"/>
        <v>0</v>
      </c>
    </row>
    <row r="31" spans="1:29" x14ac:dyDescent="0.3">
      <c r="A31" s="3">
        <v>19.5</v>
      </c>
      <c r="B31" s="3">
        <v>0</v>
      </c>
      <c r="C31" s="3">
        <v>0</v>
      </c>
      <c r="F31" s="2">
        <v>19.5</v>
      </c>
      <c r="G31" s="4">
        <v>0</v>
      </c>
      <c r="H31" s="4">
        <v>0</v>
      </c>
      <c r="I31" s="4">
        <v>0</v>
      </c>
      <c r="J31" s="3">
        <v>0</v>
      </c>
      <c r="L31" s="2">
        <v>19.5</v>
      </c>
      <c r="M31" s="4">
        <f t="shared" si="3"/>
        <v>0</v>
      </c>
      <c r="N31" s="4">
        <f t="shared" si="4"/>
        <v>0</v>
      </c>
      <c r="O31" s="4">
        <f t="shared" si="5"/>
        <v>0</v>
      </c>
      <c r="P31" s="4">
        <f t="shared" si="6"/>
        <v>0</v>
      </c>
      <c r="Q31" s="7">
        <v>19.75</v>
      </c>
      <c r="R31" s="2">
        <v>19.5</v>
      </c>
      <c r="S31" s="4">
        <f t="shared" si="8"/>
        <v>0</v>
      </c>
      <c r="T31" s="4">
        <f t="shared" si="9"/>
        <v>0</v>
      </c>
      <c r="U31" s="4">
        <f t="shared" si="10"/>
        <v>0</v>
      </c>
      <c r="V31" s="4">
        <f t="shared" si="11"/>
        <v>0</v>
      </c>
      <c r="X31" s="33">
        <f t="shared" si="12"/>
        <v>58.87136400030473</v>
      </c>
      <c r="Y31" s="27">
        <v>19.5</v>
      </c>
      <c r="Z31" s="37">
        <f t="shared" si="25"/>
        <v>0</v>
      </c>
      <c r="AA31">
        <f t="shared" si="24"/>
        <v>0</v>
      </c>
      <c r="AB31">
        <f t="shared" si="24"/>
        <v>0</v>
      </c>
      <c r="AC31" s="38">
        <f t="shared" si="24"/>
        <v>0</v>
      </c>
    </row>
    <row r="32" spans="1:29" x14ac:dyDescent="0.3">
      <c r="A32" s="3">
        <v>20</v>
      </c>
      <c r="B32" s="3">
        <v>0</v>
      </c>
      <c r="C32" s="3">
        <v>0</v>
      </c>
      <c r="F32" s="2">
        <v>20</v>
      </c>
      <c r="G32" s="4">
        <v>0</v>
      </c>
      <c r="H32" s="4">
        <v>0</v>
      </c>
      <c r="I32" s="4">
        <v>0</v>
      </c>
      <c r="J32" s="3">
        <v>0</v>
      </c>
      <c r="L32" s="2">
        <v>20</v>
      </c>
      <c r="M32" s="4">
        <f t="shared" si="3"/>
        <v>0</v>
      </c>
      <c r="N32" s="4">
        <f t="shared" si="4"/>
        <v>0</v>
      </c>
      <c r="O32" s="4">
        <f t="shared" si="5"/>
        <v>0</v>
      </c>
      <c r="P32" s="4">
        <f t="shared" si="6"/>
        <v>0</v>
      </c>
      <c r="Q32" s="7">
        <f t="shared" ref="Q32" si="29">+Q31+0.5</f>
        <v>20.25</v>
      </c>
      <c r="R32" s="2">
        <v>20</v>
      </c>
      <c r="S32" s="4">
        <f t="shared" si="8"/>
        <v>0</v>
      </c>
      <c r="T32" s="4">
        <f t="shared" si="9"/>
        <v>0</v>
      </c>
      <c r="U32" s="4">
        <f t="shared" si="10"/>
        <v>0</v>
      </c>
      <c r="V32" s="4">
        <f t="shared" si="11"/>
        <v>0</v>
      </c>
      <c r="X32" s="33">
        <f t="shared" si="12"/>
        <v>64.225513806949138</v>
      </c>
      <c r="Y32" s="27">
        <v>20</v>
      </c>
      <c r="Z32" s="37">
        <f t="shared" si="25"/>
        <v>0</v>
      </c>
      <c r="AA32">
        <f t="shared" si="24"/>
        <v>0</v>
      </c>
      <c r="AB32">
        <f t="shared" si="24"/>
        <v>0</v>
      </c>
      <c r="AC32" s="38">
        <f t="shared" si="24"/>
        <v>0</v>
      </c>
    </row>
    <row r="33" spans="1:37" x14ac:dyDescent="0.3">
      <c r="A33" s="3">
        <v>20.5</v>
      </c>
      <c r="B33" s="3">
        <v>0</v>
      </c>
      <c r="C33" s="3">
        <v>0</v>
      </c>
      <c r="F33" s="2">
        <v>20.5</v>
      </c>
      <c r="G33" s="4">
        <v>0</v>
      </c>
      <c r="H33" s="4">
        <v>0</v>
      </c>
      <c r="I33" s="4">
        <v>0</v>
      </c>
      <c r="J33" s="3">
        <v>0</v>
      </c>
      <c r="L33" s="2">
        <v>20.5</v>
      </c>
      <c r="M33" s="4">
        <f t="shared" si="3"/>
        <v>0</v>
      </c>
      <c r="N33" s="4">
        <f t="shared" si="4"/>
        <v>0</v>
      </c>
      <c r="O33" s="4">
        <f t="shared" si="5"/>
        <v>0</v>
      </c>
      <c r="P33" s="4">
        <f t="shared" si="6"/>
        <v>0</v>
      </c>
      <c r="Q33" s="7">
        <v>20.75</v>
      </c>
      <c r="R33" s="2">
        <v>20.5</v>
      </c>
      <c r="S33" s="4">
        <f t="shared" si="8"/>
        <v>0</v>
      </c>
      <c r="T33" s="4">
        <f t="shared" si="9"/>
        <v>0</v>
      </c>
      <c r="U33" s="4">
        <f t="shared" si="10"/>
        <v>0</v>
      </c>
      <c r="V33" s="4">
        <f t="shared" si="11"/>
        <v>0</v>
      </c>
      <c r="X33" s="33">
        <f t="shared" si="12"/>
        <v>69.916158934816153</v>
      </c>
      <c r="Y33" s="27">
        <v>20.5</v>
      </c>
      <c r="Z33" s="37">
        <f t="shared" si="25"/>
        <v>0</v>
      </c>
      <c r="AA33">
        <f t="shared" si="24"/>
        <v>0</v>
      </c>
      <c r="AB33">
        <f t="shared" si="24"/>
        <v>0</v>
      </c>
      <c r="AC33" s="38">
        <f t="shared" si="24"/>
        <v>0</v>
      </c>
    </row>
    <row r="34" spans="1:37" x14ac:dyDescent="0.3">
      <c r="A34" s="3">
        <v>21</v>
      </c>
      <c r="B34" s="3">
        <v>0</v>
      </c>
      <c r="C34" s="3">
        <v>0</v>
      </c>
      <c r="F34" s="2">
        <v>21</v>
      </c>
      <c r="G34" s="4">
        <v>0</v>
      </c>
      <c r="H34" s="4">
        <v>0</v>
      </c>
      <c r="I34" s="4">
        <v>0</v>
      </c>
      <c r="J34" s="3">
        <v>0</v>
      </c>
      <c r="L34" s="2">
        <v>21</v>
      </c>
      <c r="M34" s="4">
        <f t="shared" si="3"/>
        <v>0</v>
      </c>
      <c r="N34" s="4">
        <f t="shared" si="4"/>
        <v>0</v>
      </c>
      <c r="O34" s="4">
        <f t="shared" si="5"/>
        <v>0</v>
      </c>
      <c r="P34" s="4">
        <f t="shared" si="6"/>
        <v>0</v>
      </c>
      <c r="Q34" s="7">
        <f t="shared" ref="Q34" si="30">+Q33+0.5</f>
        <v>21.25</v>
      </c>
      <c r="R34" s="2">
        <v>21</v>
      </c>
      <c r="S34" s="4">
        <f t="shared" si="8"/>
        <v>0</v>
      </c>
      <c r="T34" s="4">
        <f t="shared" si="9"/>
        <v>0</v>
      </c>
      <c r="U34" s="4">
        <f t="shared" si="10"/>
        <v>0</v>
      </c>
      <c r="V34" s="4">
        <f t="shared" si="11"/>
        <v>0</v>
      </c>
      <c r="X34" s="33">
        <f t="shared" si="12"/>
        <v>75.95546282654162</v>
      </c>
      <c r="Y34" s="27">
        <v>21</v>
      </c>
      <c r="Z34" s="37">
        <f t="shared" si="25"/>
        <v>0</v>
      </c>
      <c r="AA34">
        <f t="shared" si="24"/>
        <v>0</v>
      </c>
      <c r="AB34">
        <f t="shared" si="24"/>
        <v>0</v>
      </c>
      <c r="AC34" s="38">
        <f t="shared" si="24"/>
        <v>0</v>
      </c>
    </row>
    <row r="35" spans="1:37" x14ac:dyDescent="0.3">
      <c r="A35" s="3">
        <v>21.5</v>
      </c>
      <c r="B35" s="3">
        <v>0</v>
      </c>
      <c r="C35" s="3">
        <v>0</v>
      </c>
      <c r="F35" s="2">
        <v>21.5</v>
      </c>
      <c r="G35" s="4">
        <v>0</v>
      </c>
      <c r="H35" s="4">
        <v>0</v>
      </c>
      <c r="I35" s="4">
        <v>0</v>
      </c>
      <c r="J35" s="3">
        <v>0</v>
      </c>
      <c r="L35" s="2">
        <v>21.5</v>
      </c>
      <c r="M35" s="4">
        <f t="shared" si="3"/>
        <v>0</v>
      </c>
      <c r="N35" s="4">
        <f t="shared" si="4"/>
        <v>0</v>
      </c>
      <c r="O35" s="4">
        <f t="shared" si="5"/>
        <v>0</v>
      </c>
      <c r="P35" s="4">
        <f t="shared" si="6"/>
        <v>0</v>
      </c>
      <c r="R35" s="2">
        <v>21.5</v>
      </c>
      <c r="S35" s="4">
        <f t="shared" si="8"/>
        <v>0</v>
      </c>
      <c r="T35" s="4">
        <f t="shared" si="9"/>
        <v>0</v>
      </c>
      <c r="U35" s="4">
        <f t="shared" si="10"/>
        <v>0</v>
      </c>
      <c r="V35" s="4">
        <f t="shared" si="11"/>
        <v>0</v>
      </c>
      <c r="X35" s="33">
        <f t="shared" si="12"/>
        <v>82.355719617013648</v>
      </c>
      <c r="Y35" s="27">
        <v>21.5</v>
      </c>
      <c r="Z35" s="37">
        <f t="shared" si="25"/>
        <v>0</v>
      </c>
      <c r="AA35">
        <f t="shared" si="24"/>
        <v>0</v>
      </c>
      <c r="AB35">
        <f t="shared" si="24"/>
        <v>0</v>
      </c>
      <c r="AC35" s="38">
        <f t="shared" si="24"/>
        <v>0</v>
      </c>
    </row>
    <row r="36" spans="1:37" x14ac:dyDescent="0.3">
      <c r="A36" s="3">
        <v>22</v>
      </c>
      <c r="B36" s="3">
        <v>0</v>
      </c>
      <c r="C36" s="3">
        <v>0</v>
      </c>
      <c r="F36" s="2">
        <v>22</v>
      </c>
      <c r="G36" s="4">
        <v>0</v>
      </c>
      <c r="H36" s="4">
        <v>0</v>
      </c>
      <c r="I36" s="4">
        <v>0</v>
      </c>
      <c r="J36" s="3">
        <v>0</v>
      </c>
      <c r="L36" s="2">
        <v>22</v>
      </c>
      <c r="M36" s="4">
        <f t="shared" si="3"/>
        <v>0</v>
      </c>
      <c r="N36" s="4">
        <f t="shared" si="4"/>
        <v>0</v>
      </c>
      <c r="O36" s="4">
        <f t="shared" si="5"/>
        <v>0</v>
      </c>
      <c r="P36" s="4">
        <f t="shared" si="6"/>
        <v>0</v>
      </c>
      <c r="R36" s="2">
        <v>22</v>
      </c>
      <c r="S36" s="4">
        <f t="shared" si="8"/>
        <v>0</v>
      </c>
      <c r="T36" s="4">
        <f t="shared" si="9"/>
        <v>0</v>
      </c>
      <c r="U36" s="4">
        <f t="shared" si="10"/>
        <v>0</v>
      </c>
      <c r="V36" s="4">
        <f t="shared" si="11"/>
        <v>0</v>
      </c>
      <c r="X36" s="33">
        <f t="shared" si="12"/>
        <v>89.129352375216158</v>
      </c>
      <c r="Y36" s="27">
        <v>22</v>
      </c>
      <c r="Z36" s="37">
        <f t="shared" si="25"/>
        <v>0</v>
      </c>
      <c r="AA36">
        <f t="shared" si="24"/>
        <v>0</v>
      </c>
      <c r="AB36">
        <f t="shared" si="24"/>
        <v>0</v>
      </c>
      <c r="AC36" s="38">
        <f t="shared" si="24"/>
        <v>0</v>
      </c>
    </row>
    <row r="37" spans="1:37" x14ac:dyDescent="0.3">
      <c r="A37" s="3">
        <v>22.5</v>
      </c>
      <c r="B37" s="3">
        <v>0</v>
      </c>
      <c r="C37" s="3">
        <v>0</v>
      </c>
      <c r="F37" s="2">
        <v>22.5</v>
      </c>
      <c r="G37" s="4">
        <v>0</v>
      </c>
      <c r="H37" s="4">
        <v>0</v>
      </c>
      <c r="I37" s="4">
        <v>0</v>
      </c>
      <c r="J37" s="3">
        <v>0</v>
      </c>
      <c r="L37" s="2">
        <v>22.5</v>
      </c>
      <c r="M37" s="4">
        <f t="shared" si="3"/>
        <v>0</v>
      </c>
      <c r="N37" s="4">
        <f t="shared" si="4"/>
        <v>0</v>
      </c>
      <c r="O37" s="4">
        <f t="shared" si="5"/>
        <v>0</v>
      </c>
      <c r="P37" s="4">
        <f t="shared" si="6"/>
        <v>0</v>
      </c>
      <c r="R37" s="2">
        <v>22.5</v>
      </c>
      <c r="S37" s="4">
        <f t="shared" si="8"/>
        <v>0</v>
      </c>
      <c r="T37" s="4">
        <f t="shared" si="9"/>
        <v>0</v>
      </c>
      <c r="U37" s="4">
        <f t="shared" si="10"/>
        <v>0</v>
      </c>
      <c r="V37" s="4">
        <f t="shared" si="11"/>
        <v>0</v>
      </c>
      <c r="X37" s="33">
        <f t="shared" si="12"/>
        <v>96.288911410295142</v>
      </c>
      <c r="Y37" s="27">
        <v>22.5</v>
      </c>
      <c r="Z37" s="37">
        <f t="shared" si="25"/>
        <v>0</v>
      </c>
      <c r="AA37">
        <f t="shared" si="24"/>
        <v>0</v>
      </c>
      <c r="AB37">
        <f t="shared" si="24"/>
        <v>0</v>
      </c>
      <c r="AC37" s="38">
        <f t="shared" si="24"/>
        <v>0</v>
      </c>
    </row>
    <row r="38" spans="1:37" x14ac:dyDescent="0.3">
      <c r="A38" s="3">
        <v>23</v>
      </c>
      <c r="B38" s="3">
        <v>0</v>
      </c>
      <c r="C38" s="3">
        <v>0</v>
      </c>
      <c r="F38" s="2">
        <v>23</v>
      </c>
      <c r="G38" s="4">
        <v>0</v>
      </c>
      <c r="H38" s="4">
        <v>0</v>
      </c>
      <c r="I38" s="4">
        <v>0</v>
      </c>
      <c r="J38" s="3">
        <v>0</v>
      </c>
      <c r="L38" s="2">
        <v>23</v>
      </c>
      <c r="M38" s="4">
        <f t="shared" si="3"/>
        <v>0</v>
      </c>
      <c r="N38" s="4">
        <f t="shared" si="4"/>
        <v>0</v>
      </c>
      <c r="O38" s="4">
        <f t="shared" si="5"/>
        <v>0</v>
      </c>
      <c r="P38" s="4">
        <f t="shared" si="6"/>
        <v>0</v>
      </c>
      <c r="R38" s="2">
        <v>23</v>
      </c>
      <c r="S38" s="4">
        <f t="shared" si="8"/>
        <v>0</v>
      </c>
      <c r="T38" s="4">
        <f t="shared" si="9"/>
        <v>0</v>
      </c>
      <c r="U38" s="4">
        <f t="shared" si="10"/>
        <v>0</v>
      </c>
      <c r="V38" s="4">
        <f t="shared" si="11"/>
        <v>0</v>
      </c>
      <c r="X38" s="33">
        <f t="shared" si="12"/>
        <v>103.84707263808762</v>
      </c>
      <c r="Y38" s="27">
        <v>23</v>
      </c>
      <c r="Z38" s="37">
        <f t="shared" si="25"/>
        <v>0</v>
      </c>
      <c r="AA38">
        <f t="shared" si="24"/>
        <v>0</v>
      </c>
      <c r="AB38">
        <f t="shared" si="24"/>
        <v>0</v>
      </c>
      <c r="AC38" s="38">
        <f t="shared" si="24"/>
        <v>0</v>
      </c>
    </row>
    <row r="39" spans="1:37" x14ac:dyDescent="0.3">
      <c r="A39" s="3">
        <v>23.5</v>
      </c>
      <c r="B39" s="3">
        <v>0</v>
      </c>
      <c r="C39" s="3">
        <v>0</v>
      </c>
      <c r="F39" s="2">
        <v>23.5</v>
      </c>
      <c r="G39" s="4">
        <v>0</v>
      </c>
      <c r="H39" s="4">
        <v>0</v>
      </c>
      <c r="I39" s="4">
        <v>0</v>
      </c>
      <c r="J39" s="3">
        <v>0</v>
      </c>
      <c r="L39" s="2">
        <v>23.5</v>
      </c>
      <c r="M39" s="4">
        <f t="shared" si="3"/>
        <v>0</v>
      </c>
      <c r="N39" s="4">
        <f t="shared" si="4"/>
        <v>0</v>
      </c>
      <c r="O39" s="4">
        <f t="shared" si="5"/>
        <v>0</v>
      </c>
      <c r="P39" s="4">
        <f t="shared" si="6"/>
        <v>0</v>
      </c>
      <c r="R39" s="2">
        <v>23.5</v>
      </c>
      <c r="S39" s="4">
        <f t="shared" si="8"/>
        <v>0</v>
      </c>
      <c r="T39" s="4">
        <f t="shared" si="9"/>
        <v>0</v>
      </c>
      <c r="U39" s="4">
        <f t="shared" si="10"/>
        <v>0</v>
      </c>
      <c r="V39" s="4">
        <f t="shared" si="11"/>
        <v>0</v>
      </c>
      <c r="X39" s="33">
        <f t="shared" si="12"/>
        <v>111.81663600464636</v>
      </c>
      <c r="Y39" s="27">
        <v>23.5</v>
      </c>
      <c r="Z39" s="37">
        <f t="shared" si="25"/>
        <v>0</v>
      </c>
      <c r="AA39">
        <f t="shared" si="24"/>
        <v>0</v>
      </c>
      <c r="AB39">
        <f t="shared" si="24"/>
        <v>0</v>
      </c>
      <c r="AC39" s="38">
        <f t="shared" si="24"/>
        <v>0</v>
      </c>
    </row>
    <row r="40" spans="1:37" ht="15" thickBot="1" x14ac:dyDescent="0.35">
      <c r="A40" s="3">
        <v>24</v>
      </c>
      <c r="B40" s="3">
        <v>0</v>
      </c>
      <c r="C40" s="3">
        <v>0</v>
      </c>
      <c r="F40" s="2">
        <v>24</v>
      </c>
      <c r="G40" s="4">
        <v>0</v>
      </c>
      <c r="H40" s="4">
        <v>0</v>
      </c>
      <c r="I40" s="4">
        <v>0</v>
      </c>
      <c r="J40" s="3">
        <v>0</v>
      </c>
      <c r="L40" s="2">
        <v>24</v>
      </c>
      <c r="M40" s="4">
        <f t="shared" si="3"/>
        <v>0</v>
      </c>
      <c r="N40" s="4">
        <f t="shared" si="4"/>
        <v>0</v>
      </c>
      <c r="O40" s="4">
        <f t="shared" si="5"/>
        <v>0</v>
      </c>
      <c r="P40" s="4">
        <f t="shared" si="6"/>
        <v>0</v>
      </c>
      <c r="R40" s="15">
        <v>24</v>
      </c>
      <c r="S40" s="16">
        <f t="shared" si="8"/>
        <v>0</v>
      </c>
      <c r="T40" s="16">
        <f t="shared" si="9"/>
        <v>0</v>
      </c>
      <c r="U40" s="16">
        <f t="shared" si="10"/>
        <v>0</v>
      </c>
      <c r="V40" s="16">
        <f t="shared" si="11"/>
        <v>0</v>
      </c>
      <c r="X40" s="33">
        <f t="shared" si="12"/>
        <v>120.21052396357827</v>
      </c>
      <c r="Y40" s="28">
        <v>24</v>
      </c>
      <c r="Z40" s="37">
        <f t="shared" si="25"/>
        <v>0</v>
      </c>
      <c r="AA40">
        <f t="shared" si="24"/>
        <v>0</v>
      </c>
      <c r="AB40">
        <f t="shared" si="24"/>
        <v>0</v>
      </c>
      <c r="AC40" s="38">
        <f t="shared" si="24"/>
        <v>0</v>
      </c>
    </row>
    <row r="41" spans="1:37" x14ac:dyDescent="0.3">
      <c r="A41" s="3">
        <v>24.5</v>
      </c>
      <c r="B41" s="3">
        <v>0</v>
      </c>
      <c r="C41" s="3">
        <v>0</v>
      </c>
      <c r="F41" s="2" t="s">
        <v>4</v>
      </c>
      <c r="G41" s="5">
        <v>135</v>
      </c>
      <c r="H41" s="5">
        <v>74</v>
      </c>
      <c r="I41" s="5">
        <v>25</v>
      </c>
      <c r="J41" s="3">
        <v>234</v>
      </c>
      <c r="L41" s="2" t="s">
        <v>4</v>
      </c>
      <c r="M41" s="4">
        <f t="shared" si="3"/>
        <v>0.57692307692307687</v>
      </c>
      <c r="N41" s="4">
        <f t="shared" si="4"/>
        <v>0.31623931623931623</v>
      </c>
      <c r="O41" s="4">
        <f t="shared" si="5"/>
        <v>0.10683760683760683</v>
      </c>
      <c r="P41" s="4">
        <f t="shared" si="6"/>
        <v>1</v>
      </c>
      <c r="R41" s="17" t="s">
        <v>4</v>
      </c>
      <c r="S41" s="18">
        <f>+SUM(S3:S40)</f>
        <v>674475.6182063726</v>
      </c>
      <c r="T41" s="18">
        <f t="shared" ref="T41:V41" si="31">+SUM(T3:T40)</f>
        <v>143969.99517408412</v>
      </c>
      <c r="U41" s="18">
        <f t="shared" si="31"/>
        <v>30874.546298780973</v>
      </c>
      <c r="V41" s="19">
        <f t="shared" si="31"/>
        <v>849320.15967923775</v>
      </c>
      <c r="W41" s="21">
        <f>+B44</f>
        <v>849320.15967923775</v>
      </c>
      <c r="X41" s="39"/>
      <c r="Y41" s="43" t="s">
        <v>17</v>
      </c>
      <c r="Z41" s="44">
        <f>+SUM(Z3:Z40)</f>
        <v>5088970.7606382398</v>
      </c>
      <c r="AA41" s="44">
        <f t="shared" ref="AA41:AC41" si="32">+SUM(AA3:AA40)</f>
        <v>2945201.9130688249</v>
      </c>
      <c r="AB41" s="44">
        <f t="shared" si="32"/>
        <v>937827.32629293599</v>
      </c>
      <c r="AC41" s="44">
        <f t="shared" si="32"/>
        <v>8972000.0000000019</v>
      </c>
      <c r="AD41" s="41">
        <f>+C44</f>
        <v>8972.4731316540692</v>
      </c>
      <c r="AE41" s="40">
        <f>+AC41/1000</f>
        <v>8972.0000000000018</v>
      </c>
    </row>
    <row r="42" spans="1:37" ht="15" thickBot="1" x14ac:dyDescent="0.35">
      <c r="A42" s="3">
        <v>25</v>
      </c>
      <c r="B42" s="3">
        <v>0</v>
      </c>
      <c r="C42" s="3">
        <v>0</v>
      </c>
      <c r="R42" s="20" t="s">
        <v>10</v>
      </c>
      <c r="S42" s="22">
        <f>SUMPRODUCT(S3:S40, $R$3:$R$40)/S41</f>
        <v>10.594773825771444</v>
      </c>
      <c r="T42" s="22">
        <f t="shared" ref="T42:U42" si="33">SUMPRODUCT(T3:T40, $R$3:$R$40)/T41</f>
        <v>14.217516626297888</v>
      </c>
      <c r="U42" s="22">
        <f t="shared" si="33"/>
        <v>16.061435358344706</v>
      </c>
      <c r="V42" s="42">
        <f>SUMPRODUCT(V3:V40, $R$3:$R$40)/V41</f>
        <v>11.407596823351842</v>
      </c>
      <c r="X42" s="39"/>
      <c r="Y42" s="45" t="s">
        <v>18</v>
      </c>
      <c r="Z42" s="46">
        <f>IF(S41&gt;0,Z41/S41,0)</f>
        <v>7.5450774249946901</v>
      </c>
      <c r="AA42" s="46">
        <f t="shared" ref="AA42:AC42" si="34">IF(T41&gt;0,AA41/T41,0)</f>
        <v>20.457053634735328</v>
      </c>
      <c r="AB42" s="46">
        <f>IF(U41&gt;0,AB41/U41,0)</f>
        <v>30.375420490955179</v>
      </c>
      <c r="AC42" s="47">
        <f t="shared" si="34"/>
        <v>10.563743127666312</v>
      </c>
    </row>
    <row r="43" spans="1:37" x14ac:dyDescent="0.3">
      <c r="A43" s="3">
        <v>25.5</v>
      </c>
      <c r="B43" s="3">
        <v>0</v>
      </c>
      <c r="C43" s="3">
        <v>0</v>
      </c>
    </row>
    <row r="44" spans="1:37" x14ac:dyDescent="0.3">
      <c r="B44" s="11">
        <f>SUM(B2:B43)</f>
        <v>849320.15967923775</v>
      </c>
      <c r="C44" s="12">
        <v>8972.4731316540692</v>
      </c>
    </row>
    <row r="46" spans="1:37" x14ac:dyDescent="0.3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54">
        <v>19</v>
      </c>
      <c r="T46" s="54">
        <v>20</v>
      </c>
      <c r="U46" s="54">
        <v>21</v>
      </c>
      <c r="V46">
        <v>22</v>
      </c>
      <c r="W46">
        <v>23</v>
      </c>
      <c r="X46">
        <v>24</v>
      </c>
      <c r="Y46">
        <v>25</v>
      </c>
      <c r="Z46" s="54">
        <v>26</v>
      </c>
      <c r="AA46" s="54">
        <v>27</v>
      </c>
      <c r="AB46" s="54">
        <v>28</v>
      </c>
      <c r="AC46">
        <v>29</v>
      </c>
      <c r="AD46">
        <v>30</v>
      </c>
      <c r="AE46">
        <v>31</v>
      </c>
      <c r="AF46" s="54">
        <v>32</v>
      </c>
      <c r="AG46">
        <v>33</v>
      </c>
      <c r="AH46" s="54">
        <v>34</v>
      </c>
      <c r="AI46">
        <v>35</v>
      </c>
      <c r="AJ46">
        <v>36</v>
      </c>
      <c r="AK46">
        <v>37</v>
      </c>
    </row>
  </sheetData>
  <mergeCells count="3">
    <mergeCell ref="Y1:Y2"/>
    <mergeCell ref="Z1:AB1"/>
    <mergeCell ref="AC1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D269-AE60-884F-8373-7896C2258448}">
  <dimension ref="A1:AU49"/>
  <sheetViews>
    <sheetView workbookViewId="0">
      <selection activeCell="J39" sqref="J39"/>
    </sheetView>
  </sheetViews>
  <sheetFormatPr baseColWidth="10" defaultRowHeight="14.4" x14ac:dyDescent="0.3"/>
  <sheetData>
    <row r="1" spans="1:4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</row>
    <row r="2" spans="1:47" x14ac:dyDescent="0.3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</row>
    <row r="3" spans="1:47" x14ac:dyDescent="0.3">
      <c r="A3" s="7">
        <v>1</v>
      </c>
      <c r="B3" s="7">
        <v>3.75</v>
      </c>
      <c r="C3" s="7">
        <f t="shared" ref="C3:C8" si="0">+C4-0.5</f>
        <v>3.5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47" x14ac:dyDescent="0.3">
      <c r="A4" s="7">
        <v>2</v>
      </c>
      <c r="B4" s="7">
        <f>+B3+0.5</f>
        <v>4.25</v>
      </c>
      <c r="C4" s="7">
        <f t="shared" si="0"/>
        <v>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47" x14ac:dyDescent="0.3">
      <c r="A5" s="7">
        <v>3</v>
      </c>
      <c r="B5" s="7">
        <v>4.75</v>
      </c>
      <c r="C5" s="7">
        <f t="shared" si="0"/>
        <v>4.5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47" x14ac:dyDescent="0.3">
      <c r="A6" s="7">
        <v>4</v>
      </c>
      <c r="B6" s="7">
        <f t="shared" ref="B6" si="1">+B5+0.5</f>
        <v>5.25</v>
      </c>
      <c r="C6" s="7">
        <f t="shared" si="0"/>
        <v>5</v>
      </c>
      <c r="D6" s="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47" x14ac:dyDescent="0.3">
      <c r="A7" s="7">
        <v>5</v>
      </c>
      <c r="B7" s="7">
        <v>5.75</v>
      </c>
      <c r="C7" s="7">
        <f t="shared" si="0"/>
        <v>5.5</v>
      </c>
      <c r="D7" s="6">
        <v>0</v>
      </c>
      <c r="E7">
        <v>1</v>
      </c>
      <c r="F7">
        <v>1</v>
      </c>
      <c r="G7">
        <v>1</v>
      </c>
      <c r="H7">
        <v>1</v>
      </c>
      <c r="I7">
        <v>1</v>
      </c>
      <c r="J7" s="6">
        <v>0</v>
      </c>
      <c r="K7" s="6">
        <v>0</v>
      </c>
    </row>
    <row r="8" spans="1:47" x14ac:dyDescent="0.3">
      <c r="A8" s="7">
        <v>6</v>
      </c>
      <c r="B8" s="7">
        <f t="shared" ref="B8" si="2">+B7+0.5</f>
        <v>6.25</v>
      </c>
      <c r="C8" s="7">
        <f t="shared" si="0"/>
        <v>6</v>
      </c>
      <c r="D8" s="6">
        <v>0</v>
      </c>
      <c r="E8" s="6">
        <v>0</v>
      </c>
      <c r="F8">
        <v>1</v>
      </c>
      <c r="G8">
        <v>1</v>
      </c>
      <c r="H8" s="6">
        <v>0</v>
      </c>
      <c r="I8" s="6">
        <v>0</v>
      </c>
      <c r="J8" s="6">
        <v>0</v>
      </c>
      <c r="K8" s="6">
        <v>0</v>
      </c>
    </row>
    <row r="9" spans="1:47" x14ac:dyDescent="0.3">
      <c r="A9" s="7">
        <v>7</v>
      </c>
      <c r="B9" s="7">
        <v>6.75</v>
      </c>
      <c r="C9" s="7">
        <f>+C10-0.5</f>
        <v>6.5</v>
      </c>
      <c r="D9" s="6">
        <v>0</v>
      </c>
      <c r="E9" s="6">
        <v>0</v>
      </c>
      <c r="F9">
        <v>1</v>
      </c>
      <c r="G9">
        <v>1</v>
      </c>
      <c r="H9" s="6">
        <v>0</v>
      </c>
      <c r="I9" s="6">
        <v>0</v>
      </c>
      <c r="J9" s="6">
        <v>0</v>
      </c>
      <c r="K9" s="6">
        <v>0</v>
      </c>
    </row>
    <row r="10" spans="1:47" x14ac:dyDescent="0.3">
      <c r="A10" s="7">
        <v>8</v>
      </c>
      <c r="B10" s="7">
        <f t="shared" ref="B10" si="3">+B9+0.5</f>
        <v>7.25</v>
      </c>
      <c r="C10" s="7">
        <v>7</v>
      </c>
      <c r="D10" s="6">
        <v>0</v>
      </c>
      <c r="E10" s="6">
        <v>0</v>
      </c>
      <c r="F10" s="6">
        <v>0</v>
      </c>
      <c r="G10">
        <v>1</v>
      </c>
      <c r="H10" s="6">
        <v>0</v>
      </c>
      <c r="I10" s="6">
        <v>0</v>
      </c>
      <c r="J10" s="6">
        <v>0</v>
      </c>
      <c r="K10" s="6">
        <v>0</v>
      </c>
    </row>
    <row r="11" spans="1:47" x14ac:dyDescent="0.3">
      <c r="A11" s="7">
        <v>9</v>
      </c>
      <c r="B11" s="7">
        <v>7.75</v>
      </c>
      <c r="C11" s="7">
        <f>+C10+0.5</f>
        <v>7.5</v>
      </c>
      <c r="D11" s="6">
        <v>0</v>
      </c>
      <c r="E11" s="6">
        <v>0</v>
      </c>
      <c r="F11" s="6">
        <v>0</v>
      </c>
      <c r="G11">
        <v>1</v>
      </c>
      <c r="H11" s="6">
        <v>0</v>
      </c>
      <c r="I11" s="6">
        <v>0</v>
      </c>
      <c r="J11" s="6">
        <v>0</v>
      </c>
      <c r="K11" s="6">
        <v>0</v>
      </c>
    </row>
    <row r="12" spans="1:47" x14ac:dyDescent="0.3">
      <c r="A12" s="7">
        <v>10</v>
      </c>
      <c r="B12" s="7">
        <f t="shared" ref="B12" si="4">+B11+0.5</f>
        <v>8.25</v>
      </c>
      <c r="C12" s="7">
        <f t="shared" ref="C12:C38" si="5">+C11+0.5</f>
        <v>8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</row>
    <row r="13" spans="1:47" x14ac:dyDescent="0.3">
      <c r="A13" s="7">
        <v>11</v>
      </c>
      <c r="B13" s="7">
        <v>8.75</v>
      </c>
      <c r="C13" s="7">
        <f t="shared" si="5"/>
        <v>8.5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</row>
    <row r="14" spans="1:47" x14ac:dyDescent="0.3">
      <c r="A14" s="7">
        <v>12</v>
      </c>
      <c r="B14" s="7">
        <f t="shared" ref="B14" si="6">+B13+0.5</f>
        <v>9.25</v>
      </c>
      <c r="C14" s="7">
        <f t="shared" si="5"/>
        <v>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</row>
    <row r="15" spans="1:47" x14ac:dyDescent="0.3">
      <c r="A15" s="7">
        <v>13</v>
      </c>
      <c r="B15" s="7">
        <v>9.75</v>
      </c>
      <c r="C15" s="7">
        <f t="shared" si="5"/>
        <v>9.5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</row>
    <row r="16" spans="1:47" x14ac:dyDescent="0.3">
      <c r="A16" s="7">
        <v>14</v>
      </c>
      <c r="B16" s="7">
        <f t="shared" ref="B16" si="7">+B15+0.5</f>
        <v>10.25</v>
      </c>
      <c r="C16" s="7">
        <f t="shared" si="5"/>
        <v>10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3">
      <c r="A17" s="7">
        <v>15</v>
      </c>
      <c r="B17" s="7">
        <v>10.75</v>
      </c>
      <c r="C17" s="7">
        <f t="shared" si="5"/>
        <v>10.5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3">
      <c r="A18" s="7">
        <v>16</v>
      </c>
      <c r="B18" s="7">
        <f t="shared" ref="B18" si="8">+B17+0.5</f>
        <v>11.25</v>
      </c>
      <c r="C18" s="7">
        <f t="shared" si="5"/>
        <v>11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">
      <c r="A19" s="7">
        <v>17</v>
      </c>
      <c r="B19" s="7">
        <v>11.75</v>
      </c>
      <c r="C19" s="7">
        <f t="shared" si="5"/>
        <v>11.5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</row>
    <row r="20" spans="1:11" x14ac:dyDescent="0.3">
      <c r="A20" s="7">
        <v>18</v>
      </c>
      <c r="B20" s="7">
        <f t="shared" ref="B20" si="9">+B19+0.5</f>
        <v>12.25</v>
      </c>
      <c r="C20" s="7">
        <f t="shared" si="5"/>
        <v>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</row>
    <row r="21" spans="1:11" x14ac:dyDescent="0.3">
      <c r="A21" s="7">
        <v>19</v>
      </c>
      <c r="B21" s="7">
        <v>12.75</v>
      </c>
      <c r="C21" s="7">
        <f t="shared" si="5"/>
        <v>12.5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3">
      <c r="A22" s="7">
        <v>20</v>
      </c>
      <c r="B22" s="7">
        <f t="shared" ref="B22" si="10">+B21+0.5</f>
        <v>13.25</v>
      </c>
      <c r="C22" s="7">
        <f t="shared" si="5"/>
        <v>13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</row>
    <row r="23" spans="1:11" x14ac:dyDescent="0.3">
      <c r="A23" s="7">
        <v>21</v>
      </c>
      <c r="B23" s="7">
        <v>13.75</v>
      </c>
      <c r="C23" s="7">
        <f t="shared" si="5"/>
        <v>13.5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</row>
    <row r="24" spans="1:11" x14ac:dyDescent="0.3">
      <c r="A24" s="7">
        <v>22</v>
      </c>
      <c r="B24" s="7">
        <f t="shared" ref="B24" si="11">+B23+0.5</f>
        <v>14.25</v>
      </c>
      <c r="C24" s="7">
        <f t="shared" si="5"/>
        <v>14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</row>
    <row r="25" spans="1:11" x14ac:dyDescent="0.3">
      <c r="A25" s="7">
        <v>23</v>
      </c>
      <c r="B25" s="7">
        <v>14.75</v>
      </c>
      <c r="C25" s="7">
        <f t="shared" si="5"/>
        <v>14.5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</row>
    <row r="26" spans="1:11" x14ac:dyDescent="0.3">
      <c r="A26" s="7">
        <v>24</v>
      </c>
      <c r="B26" s="7">
        <f t="shared" ref="B26" si="12">+B25+0.5</f>
        <v>15.25</v>
      </c>
      <c r="C26" s="7">
        <f t="shared" si="5"/>
        <v>15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</row>
    <row r="27" spans="1:11" x14ac:dyDescent="0.3">
      <c r="A27" s="7">
        <v>25</v>
      </c>
      <c r="B27" s="7">
        <v>15.75</v>
      </c>
      <c r="C27" s="7">
        <f t="shared" si="5"/>
        <v>15.5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</row>
    <row r="28" spans="1:11" x14ac:dyDescent="0.3">
      <c r="A28" s="7">
        <v>26</v>
      </c>
      <c r="B28" s="7">
        <f t="shared" ref="B28" si="13">+B27+0.5</f>
        <v>16.25</v>
      </c>
      <c r="C28" s="7">
        <f t="shared" si="5"/>
        <v>16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</row>
    <row r="29" spans="1:11" x14ac:dyDescent="0.3">
      <c r="A29" s="7">
        <v>27</v>
      </c>
      <c r="B29" s="7">
        <v>16.75</v>
      </c>
      <c r="C29" s="7">
        <f t="shared" si="5"/>
        <v>16.5</v>
      </c>
      <c r="D29" s="6">
        <v>0</v>
      </c>
      <c r="E29" s="6">
        <v>0</v>
      </c>
      <c r="F29" s="6">
        <v>0</v>
      </c>
      <c r="G29" s="6">
        <v>0</v>
      </c>
      <c r="H29">
        <v>1</v>
      </c>
      <c r="I29" s="6">
        <v>0</v>
      </c>
      <c r="J29" s="6">
        <v>0</v>
      </c>
      <c r="K29" s="6">
        <v>0</v>
      </c>
    </row>
    <row r="30" spans="1:11" x14ac:dyDescent="0.3">
      <c r="A30" s="7">
        <v>28</v>
      </c>
      <c r="B30" s="7">
        <f t="shared" ref="B30" si="14">+B29+0.5</f>
        <v>17.25</v>
      </c>
      <c r="C30" s="7">
        <f t="shared" si="5"/>
        <v>17</v>
      </c>
      <c r="D30" s="6">
        <v>0</v>
      </c>
      <c r="E30">
        <v>1</v>
      </c>
      <c r="F30" s="6">
        <v>0</v>
      </c>
      <c r="G30" s="6">
        <v>0</v>
      </c>
      <c r="H30">
        <v>1</v>
      </c>
      <c r="I30" s="6">
        <v>0</v>
      </c>
      <c r="J30" s="6">
        <v>0</v>
      </c>
      <c r="K30" s="6">
        <v>0</v>
      </c>
    </row>
    <row r="31" spans="1:11" x14ac:dyDescent="0.3">
      <c r="A31" s="7">
        <v>29</v>
      </c>
      <c r="B31" s="7">
        <v>17.75</v>
      </c>
      <c r="C31" s="7">
        <f t="shared" si="5"/>
        <v>17.5</v>
      </c>
      <c r="D31" s="6">
        <v>0</v>
      </c>
      <c r="E31">
        <v>1</v>
      </c>
      <c r="F31">
        <v>1</v>
      </c>
      <c r="G31" s="6">
        <v>0</v>
      </c>
      <c r="H31">
        <v>1</v>
      </c>
      <c r="I31" s="6">
        <v>0</v>
      </c>
      <c r="J31" s="6">
        <v>0</v>
      </c>
      <c r="K31" s="6">
        <v>0</v>
      </c>
    </row>
    <row r="32" spans="1:11" x14ac:dyDescent="0.3">
      <c r="A32" s="7">
        <v>30</v>
      </c>
      <c r="B32" s="7">
        <f t="shared" ref="B32" si="15">+B31+0.5</f>
        <v>18.25</v>
      </c>
      <c r="C32" s="7">
        <f t="shared" si="5"/>
        <v>18</v>
      </c>
      <c r="D32" s="6">
        <v>0</v>
      </c>
      <c r="E32">
        <v>1</v>
      </c>
      <c r="F32">
        <v>1</v>
      </c>
      <c r="G32" s="6">
        <v>0</v>
      </c>
      <c r="H32">
        <v>1</v>
      </c>
      <c r="I32" s="6">
        <v>0</v>
      </c>
      <c r="J32" s="6">
        <v>0</v>
      </c>
      <c r="K32" s="6">
        <v>0</v>
      </c>
    </row>
    <row r="33" spans="1:11" x14ac:dyDescent="0.3">
      <c r="A33" s="7">
        <v>31</v>
      </c>
      <c r="B33" s="7">
        <v>18.75</v>
      </c>
      <c r="C33" s="7">
        <f t="shared" si="5"/>
        <v>18.5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 s="6">
        <v>0</v>
      </c>
      <c r="K33" s="6">
        <v>0</v>
      </c>
    </row>
    <row r="34" spans="1:11" x14ac:dyDescent="0.3">
      <c r="A34" s="7">
        <v>32</v>
      </c>
      <c r="B34" s="7">
        <f t="shared" ref="B34" si="16">+B33+0.5</f>
        <v>19.25</v>
      </c>
      <c r="C34" s="7">
        <f t="shared" si="5"/>
        <v>19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 s="6">
        <v>0</v>
      </c>
      <c r="K34" s="6">
        <v>0</v>
      </c>
    </row>
    <row r="35" spans="1:11" x14ac:dyDescent="0.3">
      <c r="A35" s="7">
        <v>33</v>
      </c>
      <c r="B35" s="7">
        <v>19.75</v>
      </c>
      <c r="C35" s="7">
        <f t="shared" si="5"/>
        <v>19.5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 s="6">
        <v>0</v>
      </c>
      <c r="K35" s="6">
        <v>0</v>
      </c>
    </row>
    <row r="36" spans="1:11" x14ac:dyDescent="0.3">
      <c r="A36" s="7">
        <v>34</v>
      </c>
      <c r="B36" s="7">
        <f t="shared" ref="B36" si="17">+B35+0.5</f>
        <v>20.25</v>
      </c>
      <c r="C36" s="7">
        <f t="shared" si="5"/>
        <v>20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 s="6">
        <v>0</v>
      </c>
      <c r="K36" s="6">
        <v>0</v>
      </c>
    </row>
    <row r="37" spans="1:11" x14ac:dyDescent="0.3">
      <c r="A37" s="7">
        <v>35</v>
      </c>
      <c r="B37" s="7">
        <v>20.75</v>
      </c>
      <c r="C37" s="7">
        <f t="shared" si="5"/>
        <v>20.5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s="6">
        <v>0</v>
      </c>
      <c r="K37" s="6">
        <v>0</v>
      </c>
    </row>
    <row r="38" spans="1:11" x14ac:dyDescent="0.3">
      <c r="A38" s="7">
        <v>36</v>
      </c>
      <c r="B38" s="7">
        <f t="shared" ref="B38" si="18">+B37+0.5</f>
        <v>21.25</v>
      </c>
      <c r="C38" s="7">
        <f t="shared" si="5"/>
        <v>21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 s="6">
        <v>0</v>
      </c>
      <c r="K38" s="6">
        <v>0</v>
      </c>
    </row>
    <row r="39" spans="1:11" x14ac:dyDescent="0.3">
      <c r="A39" s="7">
        <v>37</v>
      </c>
      <c r="B39" s="7">
        <v>21.75</v>
      </c>
      <c r="C39" s="7">
        <f t="shared" ref="C39:C44" si="19">+C38+0.5</f>
        <v>21.5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 s="6">
        <v>0</v>
      </c>
      <c r="K39" s="6">
        <v>0</v>
      </c>
    </row>
    <row r="40" spans="1:11" x14ac:dyDescent="0.3">
      <c r="A40" s="9">
        <v>38</v>
      </c>
      <c r="B40" s="9">
        <f t="shared" ref="B40" si="20">+B39+0.5</f>
        <v>22.25</v>
      </c>
      <c r="C40" s="9">
        <f t="shared" si="19"/>
        <v>22</v>
      </c>
      <c r="D40" s="9"/>
      <c r="E40" s="9"/>
      <c r="F40" s="9"/>
      <c r="G40" s="9"/>
      <c r="H40" s="9"/>
      <c r="I40" s="9"/>
      <c r="J40" s="9"/>
      <c r="K40" s="9"/>
    </row>
    <row r="41" spans="1:11" x14ac:dyDescent="0.3">
      <c r="A41" s="9">
        <v>39</v>
      </c>
      <c r="B41" s="9">
        <v>22.75</v>
      </c>
      <c r="C41" s="9">
        <f t="shared" si="19"/>
        <v>22.5</v>
      </c>
      <c r="D41" s="9"/>
      <c r="E41" s="9"/>
      <c r="F41" s="9"/>
      <c r="G41" s="9"/>
      <c r="H41" s="9"/>
      <c r="I41" s="9"/>
      <c r="J41" s="9"/>
      <c r="K41" s="9"/>
    </row>
    <row r="42" spans="1:11" x14ac:dyDescent="0.3">
      <c r="A42" s="9">
        <v>40</v>
      </c>
      <c r="B42" s="9">
        <f t="shared" ref="B42" si="21">+B41+0.5</f>
        <v>23.25</v>
      </c>
      <c r="C42" s="9">
        <f t="shared" si="19"/>
        <v>23</v>
      </c>
      <c r="D42" s="9"/>
      <c r="E42" s="9"/>
      <c r="F42" s="9"/>
      <c r="G42" s="9"/>
      <c r="H42" s="9"/>
      <c r="I42" s="9"/>
      <c r="J42" s="9"/>
      <c r="K42" s="9"/>
    </row>
    <row r="43" spans="1:11" x14ac:dyDescent="0.3">
      <c r="A43" s="9">
        <v>41</v>
      </c>
      <c r="B43" s="9">
        <v>23.75</v>
      </c>
      <c r="C43" s="9">
        <f t="shared" si="19"/>
        <v>23.5</v>
      </c>
      <c r="D43" s="9"/>
      <c r="E43" s="9"/>
      <c r="F43" s="9"/>
      <c r="G43" s="9"/>
      <c r="H43" s="9"/>
      <c r="I43" s="9"/>
      <c r="J43" s="9"/>
      <c r="K43" s="9"/>
    </row>
    <row r="44" spans="1:11" x14ac:dyDescent="0.3">
      <c r="A44" s="9">
        <v>42</v>
      </c>
      <c r="B44" s="9">
        <f t="shared" ref="B44" si="22">+B43+0.5</f>
        <v>24.25</v>
      </c>
      <c r="C44" s="9">
        <f t="shared" si="19"/>
        <v>24</v>
      </c>
      <c r="D44" s="9"/>
      <c r="E44" s="9"/>
      <c r="F44" s="9"/>
      <c r="G44" s="9"/>
      <c r="H44" s="9"/>
      <c r="I44" s="9"/>
      <c r="J44" s="9"/>
      <c r="K44" s="9"/>
    </row>
    <row r="45" spans="1:11" x14ac:dyDescent="0.3">
      <c r="C45" t="s">
        <v>5</v>
      </c>
      <c r="D45">
        <v>42</v>
      </c>
      <c r="E45">
        <v>33</v>
      </c>
    </row>
    <row r="46" spans="1:11" x14ac:dyDescent="0.3">
      <c r="C46" t="s">
        <v>6</v>
      </c>
      <c r="D46" s="8">
        <v>0.2722222222222222</v>
      </c>
      <c r="E46" t="s">
        <v>9</v>
      </c>
    </row>
    <row r="47" spans="1:11" x14ac:dyDescent="0.3">
      <c r="C47" t="s">
        <v>8</v>
      </c>
      <c r="D47">
        <f>+SUM(D3:D11)</f>
        <v>3</v>
      </c>
      <c r="E47">
        <f t="shared" ref="E47:K47" si="23">+SUM(E3:E11)</f>
        <v>5</v>
      </c>
      <c r="F47">
        <f t="shared" si="23"/>
        <v>7</v>
      </c>
      <c r="G47">
        <f t="shared" si="23"/>
        <v>9</v>
      </c>
      <c r="H47">
        <f t="shared" si="23"/>
        <v>5</v>
      </c>
      <c r="I47">
        <f>+SUM(I3:I11)</f>
        <v>5</v>
      </c>
      <c r="J47">
        <f t="shared" si="23"/>
        <v>4</v>
      </c>
      <c r="K47">
        <f t="shared" si="23"/>
        <v>4</v>
      </c>
    </row>
    <row r="48" spans="1:11" x14ac:dyDescent="0.3">
      <c r="C48" t="s">
        <v>7</v>
      </c>
      <c r="D48">
        <f>+SUM(D29:D39)</f>
        <v>7</v>
      </c>
      <c r="E48">
        <f t="shared" ref="E48:K48" si="24">+SUM(E29:E39)</f>
        <v>10</v>
      </c>
      <c r="F48">
        <f t="shared" si="24"/>
        <v>9</v>
      </c>
      <c r="G48">
        <f t="shared" si="24"/>
        <v>7</v>
      </c>
      <c r="H48">
        <f t="shared" si="24"/>
        <v>11</v>
      </c>
      <c r="I48">
        <f>+SUM(I29:I39)</f>
        <v>7</v>
      </c>
      <c r="J48">
        <f t="shared" si="24"/>
        <v>0</v>
      </c>
      <c r="K48">
        <f t="shared" si="24"/>
        <v>0</v>
      </c>
    </row>
    <row r="49" spans="4:4" x14ac:dyDescent="0.3">
      <c r="D49">
        <f>27+D48+D47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algarve+cadiz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Zuñiga Basualto</cp:lastModifiedBy>
  <cp:revision>1</cp:revision>
  <dcterms:created xsi:type="dcterms:W3CDTF">2019-05-28T14:55:16Z</dcterms:created>
  <dcterms:modified xsi:type="dcterms:W3CDTF">2024-02-01T12:06:41Z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