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2020_Backup\workINprogress_Mar2022\BIQUEIRAO\ANE_21May2022_portatil\BIQUEIRAO\Benchmark2024_WKBANSP\DataCall_SURVEYS\"/>
    </mc:Choice>
  </mc:AlternateContent>
  <bookViews>
    <workbookView xWindow="0" yWindow="0" windowWidth="28800" windowHeight="12330" activeTab="2"/>
  </bookViews>
  <sheets>
    <sheet name="OCN" sheetId="1" r:id="rId1"/>
    <sheet name="ALGARVE" sheetId="2" r:id="rId2"/>
    <sheet name="CADIZ" sheetId="3" r:id="rId3"/>
  </sheets>
  <calcPr calcId="162913"/>
</workbook>
</file>

<file path=xl/calcChain.xml><?xml version="1.0" encoding="utf-8"?>
<calcChain xmlns="http://schemas.openxmlformats.org/spreadsheetml/2006/main">
  <c r="O37" i="3" l="1"/>
  <c r="P37" i="3"/>
  <c r="S37" i="3" s="1"/>
  <c r="Q37" i="3"/>
  <c r="Q56" i="3" s="1"/>
  <c r="Q58" i="3" s="1"/>
  <c r="R37" i="3"/>
  <c r="O38" i="3"/>
  <c r="P38" i="3"/>
  <c r="S38" i="3" s="1"/>
  <c r="Q38" i="3"/>
  <c r="R38" i="3"/>
  <c r="O39" i="3"/>
  <c r="P39" i="3"/>
  <c r="Q39" i="3"/>
  <c r="R39" i="3"/>
  <c r="O40" i="3"/>
  <c r="S40" i="3" s="1"/>
  <c r="P40" i="3"/>
  <c r="Q40" i="3"/>
  <c r="R40" i="3"/>
  <c r="O41" i="3"/>
  <c r="P41" i="3"/>
  <c r="S41" i="3" s="1"/>
  <c r="Q41" i="3"/>
  <c r="R41" i="3"/>
  <c r="O42" i="3"/>
  <c r="S42" i="3" s="1"/>
  <c r="P42" i="3"/>
  <c r="Q42" i="3"/>
  <c r="R42" i="3"/>
  <c r="O43" i="3"/>
  <c r="P43" i="3"/>
  <c r="Q43" i="3"/>
  <c r="S43" i="3" s="1"/>
  <c r="R43" i="3"/>
  <c r="O44" i="3"/>
  <c r="P44" i="3"/>
  <c r="Q44" i="3"/>
  <c r="R44" i="3"/>
  <c r="O45" i="3"/>
  <c r="P45" i="3"/>
  <c r="S45" i="3" s="1"/>
  <c r="Q45" i="3"/>
  <c r="R45" i="3"/>
  <c r="O46" i="3"/>
  <c r="P46" i="3"/>
  <c r="S46" i="3" s="1"/>
  <c r="Q46" i="3"/>
  <c r="R46" i="3"/>
  <c r="O47" i="3"/>
  <c r="P47" i="3"/>
  <c r="Q47" i="3"/>
  <c r="R47" i="3"/>
  <c r="O48" i="3"/>
  <c r="S48" i="3" s="1"/>
  <c r="P48" i="3"/>
  <c r="Q48" i="3"/>
  <c r="R48" i="3"/>
  <c r="O49" i="3"/>
  <c r="P49" i="3"/>
  <c r="S49" i="3" s="1"/>
  <c r="Q49" i="3"/>
  <c r="R49" i="3"/>
  <c r="O50" i="3"/>
  <c r="S50" i="3" s="1"/>
  <c r="P50" i="3"/>
  <c r="Q50" i="3"/>
  <c r="R50" i="3"/>
  <c r="O51" i="3"/>
  <c r="P51" i="3"/>
  <c r="Q51" i="3"/>
  <c r="S51" i="3" s="1"/>
  <c r="R51" i="3"/>
  <c r="O52" i="3"/>
  <c r="P52" i="3"/>
  <c r="Q52" i="3"/>
  <c r="R52" i="3"/>
  <c r="O53" i="3"/>
  <c r="P53" i="3"/>
  <c r="S53" i="3" s="1"/>
  <c r="Q53" i="3"/>
  <c r="R53" i="3"/>
  <c r="O54" i="3"/>
  <c r="P54" i="3"/>
  <c r="S54" i="3" s="1"/>
  <c r="Q54" i="3"/>
  <c r="R54" i="3"/>
  <c r="O55" i="3"/>
  <c r="P55" i="3"/>
  <c r="Q55" i="3"/>
  <c r="R55" i="3"/>
  <c r="P36" i="3"/>
  <c r="S36" i="3" s="1"/>
  <c r="Q36" i="3"/>
  <c r="R36" i="3"/>
  <c r="O56" i="3"/>
  <c r="O58" i="3" s="1"/>
  <c r="S39" i="3"/>
  <c r="S44" i="3"/>
  <c r="S47" i="3"/>
  <c r="S52" i="3"/>
  <c r="S55" i="3"/>
  <c r="Q28" i="3"/>
  <c r="P28" i="3"/>
  <c r="S28" i="3"/>
  <c r="O28" i="3"/>
  <c r="S27" i="3"/>
  <c r="P27" i="3"/>
  <c r="Q27" i="3"/>
  <c r="R27" i="3"/>
  <c r="O27" i="3"/>
  <c r="R2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6" i="3"/>
  <c r="Q7" i="3"/>
  <c r="R7" i="3"/>
  <c r="Q8" i="3"/>
  <c r="R8" i="3"/>
  <c r="Q9" i="3"/>
  <c r="R9" i="3"/>
  <c r="Q10" i="3"/>
  <c r="R10" i="3"/>
  <c r="Q11" i="3"/>
  <c r="R11" i="3"/>
  <c r="Q12" i="3"/>
  <c r="R12" i="3"/>
  <c r="Q13" i="3"/>
  <c r="R13" i="3"/>
  <c r="Q14" i="3"/>
  <c r="R14" i="3"/>
  <c r="Q15" i="3"/>
  <c r="R15" i="3"/>
  <c r="Q16" i="3"/>
  <c r="R16" i="3"/>
  <c r="Q17" i="3"/>
  <c r="R17" i="3"/>
  <c r="Q18" i="3"/>
  <c r="R18" i="3"/>
  <c r="Q19" i="3"/>
  <c r="R19" i="3"/>
  <c r="Q20" i="3"/>
  <c r="R20" i="3"/>
  <c r="Q21" i="3"/>
  <c r="R21" i="3"/>
  <c r="Q22" i="3"/>
  <c r="R22" i="3"/>
  <c r="Q23" i="3"/>
  <c r="R23" i="3"/>
  <c r="Q24" i="3"/>
  <c r="R24" i="3"/>
  <c r="Q25" i="3"/>
  <c r="R25" i="3"/>
  <c r="R6" i="3"/>
  <c r="P21" i="3"/>
  <c r="P19" i="3"/>
  <c r="O14" i="3"/>
  <c r="O12" i="3"/>
  <c r="P16" i="3"/>
  <c r="O60" i="2"/>
  <c r="P60" i="2"/>
  <c r="Q60" i="2"/>
  <c r="N60" i="2"/>
  <c r="Q26" i="1"/>
  <c r="Q27" i="1" s="1"/>
  <c r="R59" i="2"/>
  <c r="O59" i="2"/>
  <c r="P59" i="2"/>
  <c r="Q59" i="2"/>
  <c r="N59" i="2"/>
  <c r="Q58" i="2"/>
  <c r="N58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O38" i="2"/>
  <c r="O58" i="2" s="1"/>
  <c r="P38" i="2"/>
  <c r="Q38" i="2"/>
  <c r="O39" i="2"/>
  <c r="P39" i="2"/>
  <c r="P58" i="2" s="1"/>
  <c r="Q39" i="2"/>
  <c r="O40" i="2"/>
  <c r="P40" i="2"/>
  <c r="Q40" i="2"/>
  <c r="O41" i="2"/>
  <c r="P41" i="2"/>
  <c r="Q41" i="2"/>
  <c r="O42" i="2"/>
  <c r="P42" i="2"/>
  <c r="Q42" i="2"/>
  <c r="O43" i="2"/>
  <c r="P43" i="2"/>
  <c r="Q43" i="2"/>
  <c r="O44" i="2"/>
  <c r="P44" i="2"/>
  <c r="Q44" i="2"/>
  <c r="O45" i="2"/>
  <c r="P45" i="2"/>
  <c r="Q45" i="2"/>
  <c r="O46" i="2"/>
  <c r="P46" i="2"/>
  <c r="Q46" i="2"/>
  <c r="O47" i="2"/>
  <c r="P47" i="2"/>
  <c r="Q47" i="2"/>
  <c r="O48" i="2"/>
  <c r="P48" i="2"/>
  <c r="Q48" i="2"/>
  <c r="O49" i="2"/>
  <c r="P49" i="2"/>
  <c r="Q49" i="2"/>
  <c r="O50" i="2"/>
  <c r="P50" i="2"/>
  <c r="Q50" i="2"/>
  <c r="O51" i="2"/>
  <c r="P51" i="2"/>
  <c r="Q51" i="2"/>
  <c r="O52" i="2"/>
  <c r="P52" i="2"/>
  <c r="Q52" i="2"/>
  <c r="O53" i="2"/>
  <c r="P53" i="2"/>
  <c r="Q53" i="2"/>
  <c r="O54" i="2"/>
  <c r="P54" i="2"/>
  <c r="Q54" i="2"/>
  <c r="O55" i="2"/>
  <c r="P55" i="2"/>
  <c r="Q55" i="2"/>
  <c r="O56" i="2"/>
  <c r="P56" i="2"/>
  <c r="Q56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R28" i="2"/>
  <c r="Q28" i="2"/>
  <c r="P28" i="2"/>
  <c r="O28" i="2"/>
  <c r="N28" i="2"/>
  <c r="R27" i="2"/>
  <c r="Q27" i="2"/>
  <c r="P27" i="2"/>
  <c r="O27" i="2"/>
  <c r="N27" i="2"/>
  <c r="R26" i="2"/>
  <c r="K18" i="2"/>
  <c r="K19" i="2"/>
  <c r="K20" i="2"/>
  <c r="K21" i="2"/>
  <c r="K22" i="2"/>
  <c r="K23" i="2"/>
  <c r="K24" i="2"/>
  <c r="K25" i="2"/>
  <c r="K17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9" i="2"/>
  <c r="Q26" i="2"/>
  <c r="Q15" i="2"/>
  <c r="N18" i="2"/>
  <c r="N26" i="2"/>
  <c r="N10" i="2"/>
  <c r="O10" i="2"/>
  <c r="O26" i="2" s="1"/>
  <c r="P10" i="2"/>
  <c r="P26" i="2" s="1"/>
  <c r="Q10" i="2"/>
  <c r="N11" i="2"/>
  <c r="O11" i="2"/>
  <c r="P11" i="2"/>
  <c r="Q11" i="2"/>
  <c r="N12" i="2"/>
  <c r="O12" i="2"/>
  <c r="P12" i="2"/>
  <c r="Q12" i="2"/>
  <c r="N13" i="2"/>
  <c r="O13" i="2"/>
  <c r="P13" i="2"/>
  <c r="Q13" i="2"/>
  <c r="N14" i="2"/>
  <c r="O14" i="2"/>
  <c r="P14" i="2"/>
  <c r="Q14" i="2"/>
  <c r="N15" i="2"/>
  <c r="O15" i="2"/>
  <c r="P15" i="2"/>
  <c r="N16" i="2"/>
  <c r="O16" i="2"/>
  <c r="P16" i="2"/>
  <c r="Q16" i="2"/>
  <c r="N17" i="2"/>
  <c r="O17" i="2"/>
  <c r="P17" i="2"/>
  <c r="Q17" i="2"/>
  <c r="O18" i="2"/>
  <c r="P18" i="2"/>
  <c r="Q18" i="2"/>
  <c r="N19" i="2"/>
  <c r="O19" i="2"/>
  <c r="P19" i="2"/>
  <c r="Q19" i="2"/>
  <c r="N20" i="2"/>
  <c r="O20" i="2"/>
  <c r="P20" i="2"/>
  <c r="Q20" i="2"/>
  <c r="N21" i="2"/>
  <c r="O21" i="2"/>
  <c r="P21" i="2"/>
  <c r="Q21" i="2"/>
  <c r="N22" i="2"/>
  <c r="O22" i="2"/>
  <c r="P22" i="2"/>
  <c r="Q22" i="2"/>
  <c r="N23" i="2"/>
  <c r="O23" i="2"/>
  <c r="P23" i="2"/>
  <c r="Q23" i="2"/>
  <c r="N24" i="2"/>
  <c r="O24" i="2"/>
  <c r="P24" i="2"/>
  <c r="Q24" i="2"/>
  <c r="N25" i="2"/>
  <c r="O25" i="2"/>
  <c r="P25" i="2"/>
  <c r="Q25" i="2"/>
  <c r="O9" i="2"/>
  <c r="P9" i="2"/>
  <c r="Q9" i="2"/>
  <c r="K16" i="2"/>
  <c r="K14" i="2"/>
  <c r="K15" i="2"/>
  <c r="O59" i="1"/>
  <c r="O38" i="1"/>
  <c r="O57" i="1" s="1"/>
  <c r="P38" i="1"/>
  <c r="P57" i="1" s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Q28" i="1"/>
  <c r="P28" i="1"/>
  <c r="O28" i="1"/>
  <c r="N28" i="1"/>
  <c r="N26" i="1"/>
  <c r="O27" i="1"/>
  <c r="O7" i="1"/>
  <c r="P7" i="1"/>
  <c r="O8" i="1"/>
  <c r="P8" i="1"/>
  <c r="O9" i="1"/>
  <c r="P9" i="1"/>
  <c r="P26" i="1" s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N49" i="1"/>
  <c r="Q49" i="1" s="1"/>
  <c r="M55" i="3"/>
  <c r="M54" i="3"/>
  <c r="L54" i="3"/>
  <c r="M53" i="3"/>
  <c r="M52" i="3"/>
  <c r="M51" i="3"/>
  <c r="M50" i="3"/>
  <c r="L50" i="3"/>
  <c r="M49" i="3"/>
  <c r="M48" i="3"/>
  <c r="M47" i="3"/>
  <c r="M46" i="3"/>
  <c r="M45" i="3"/>
  <c r="M44" i="3"/>
  <c r="M43" i="3"/>
  <c r="M42" i="3"/>
  <c r="L42" i="3"/>
  <c r="M41" i="3"/>
  <c r="M40" i="3"/>
  <c r="L40" i="3"/>
  <c r="M39" i="3"/>
  <c r="L39" i="3"/>
  <c r="M38" i="3"/>
  <c r="M37" i="3"/>
  <c r="M36" i="3"/>
  <c r="L36" i="3"/>
  <c r="P25" i="3"/>
  <c r="O25" i="3"/>
  <c r="M25" i="3"/>
  <c r="M24" i="3"/>
  <c r="P24" i="3"/>
  <c r="L24" i="3"/>
  <c r="P23" i="3"/>
  <c r="O23" i="3"/>
  <c r="M23" i="3"/>
  <c r="O22" i="3"/>
  <c r="M22" i="3"/>
  <c r="P22" i="3"/>
  <c r="L22" i="3"/>
  <c r="M21" i="3"/>
  <c r="L21" i="3"/>
  <c r="M20" i="3"/>
  <c r="P20" i="3"/>
  <c r="L20" i="3"/>
  <c r="M19" i="3"/>
  <c r="M18" i="3"/>
  <c r="P18" i="3"/>
  <c r="M17" i="3"/>
  <c r="P17" i="3"/>
  <c r="L17" i="3"/>
  <c r="M16" i="3"/>
  <c r="P15" i="3"/>
  <c r="M15" i="3"/>
  <c r="L15" i="3"/>
  <c r="P14" i="3"/>
  <c r="M14" i="3"/>
  <c r="P13" i="3"/>
  <c r="M13" i="3"/>
  <c r="L13" i="3"/>
  <c r="P12" i="3"/>
  <c r="M12" i="3"/>
  <c r="P11" i="3"/>
  <c r="M11" i="3"/>
  <c r="L11" i="3"/>
  <c r="O11" i="3"/>
  <c r="P10" i="3"/>
  <c r="M10" i="3"/>
  <c r="P9" i="3"/>
  <c r="M9" i="3"/>
  <c r="O9" i="3"/>
  <c r="P8" i="3"/>
  <c r="M8" i="3"/>
  <c r="P7" i="3"/>
  <c r="M7" i="3"/>
  <c r="L7" i="3"/>
  <c r="Q6" i="3"/>
  <c r="P6" i="3"/>
  <c r="M6" i="3"/>
  <c r="L6" i="3"/>
  <c r="O6" i="3"/>
  <c r="L57" i="2"/>
  <c r="L56" i="2"/>
  <c r="L55" i="2"/>
  <c r="L54" i="2"/>
  <c r="L53" i="2"/>
  <c r="L52" i="2"/>
  <c r="L51" i="2"/>
  <c r="L50" i="2"/>
  <c r="K50" i="2"/>
  <c r="L49" i="2"/>
  <c r="L48" i="2"/>
  <c r="K48" i="2"/>
  <c r="L47" i="2"/>
  <c r="K47" i="2"/>
  <c r="L46" i="2"/>
  <c r="K46" i="2"/>
  <c r="L45" i="2"/>
  <c r="L44" i="2"/>
  <c r="L43" i="2"/>
  <c r="L42" i="2"/>
  <c r="L41" i="2"/>
  <c r="L40" i="2"/>
  <c r="L39" i="2"/>
  <c r="L38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K13" i="2"/>
  <c r="L12" i="2"/>
  <c r="L11" i="2"/>
  <c r="L10" i="2"/>
  <c r="N9" i="2"/>
  <c r="L9" i="2"/>
  <c r="L8" i="2"/>
  <c r="L7" i="2"/>
  <c r="L6" i="2"/>
  <c r="L56" i="1"/>
  <c r="K56" i="1"/>
  <c r="N55" i="1"/>
  <c r="Q55" i="1" s="1"/>
  <c r="L55" i="1"/>
  <c r="K55" i="1"/>
  <c r="L54" i="1"/>
  <c r="K54" i="1"/>
  <c r="N54" i="1"/>
  <c r="L53" i="1"/>
  <c r="N53" i="1"/>
  <c r="Q53" i="1" s="1"/>
  <c r="L52" i="1"/>
  <c r="K52" i="1"/>
  <c r="L51" i="1"/>
  <c r="K51" i="1"/>
  <c r="L50" i="1"/>
  <c r="N50" i="1"/>
  <c r="L49" i="1"/>
  <c r="L48" i="1"/>
  <c r="K48" i="1"/>
  <c r="L47" i="1"/>
  <c r="K47" i="1"/>
  <c r="N47" i="1"/>
  <c r="Q47" i="1" s="1"/>
  <c r="L46" i="1"/>
  <c r="N46" i="1"/>
  <c r="N45" i="1"/>
  <c r="L45" i="1"/>
  <c r="K45" i="1"/>
  <c r="L44" i="1"/>
  <c r="N44" i="1"/>
  <c r="L43" i="1"/>
  <c r="K43" i="1"/>
  <c r="L42" i="1"/>
  <c r="N42" i="1"/>
  <c r="L41" i="1"/>
  <c r="N41" i="1"/>
  <c r="Q41" i="1" s="1"/>
  <c r="L40" i="1"/>
  <c r="K40" i="1"/>
  <c r="L39" i="1"/>
  <c r="N39" i="1"/>
  <c r="Q39" i="1" s="1"/>
  <c r="L38" i="1"/>
  <c r="N38" i="1"/>
  <c r="L37" i="1"/>
  <c r="O26" i="1"/>
  <c r="L25" i="1"/>
  <c r="N25" i="1"/>
  <c r="Q25" i="1" s="1"/>
  <c r="L24" i="1"/>
  <c r="N24" i="1"/>
  <c r="Q24" i="1" s="1"/>
  <c r="N23" i="1"/>
  <c r="Q23" i="1" s="1"/>
  <c r="L23" i="1"/>
  <c r="K23" i="1"/>
  <c r="N22" i="1"/>
  <c r="Q22" i="1" s="1"/>
  <c r="L22" i="1"/>
  <c r="K22" i="1"/>
  <c r="L21" i="1"/>
  <c r="K21" i="1"/>
  <c r="L20" i="1"/>
  <c r="N20" i="1"/>
  <c r="Q20" i="1" s="1"/>
  <c r="N19" i="1"/>
  <c r="Q19" i="1" s="1"/>
  <c r="L19" i="1"/>
  <c r="K19" i="1"/>
  <c r="N18" i="1"/>
  <c r="Q18" i="1" s="1"/>
  <c r="L18" i="1"/>
  <c r="K18" i="1"/>
  <c r="L17" i="1"/>
  <c r="K17" i="1"/>
  <c r="L16" i="1"/>
  <c r="N16" i="1"/>
  <c r="Q16" i="1" s="1"/>
  <c r="N15" i="1"/>
  <c r="Q15" i="1" s="1"/>
  <c r="L15" i="1"/>
  <c r="K15" i="1"/>
  <c r="N14" i="1"/>
  <c r="L14" i="1"/>
  <c r="K14" i="1"/>
  <c r="L13" i="1"/>
  <c r="K13" i="1"/>
  <c r="L12" i="1"/>
  <c r="N12" i="1"/>
  <c r="Q12" i="1" s="1"/>
  <c r="N11" i="1"/>
  <c r="Q11" i="1" s="1"/>
  <c r="L11" i="1"/>
  <c r="K11" i="1"/>
  <c r="N10" i="1"/>
  <c r="L10" i="1"/>
  <c r="K10" i="1"/>
  <c r="L9" i="1"/>
  <c r="K9" i="1"/>
  <c r="L8" i="1"/>
  <c r="N8" i="1"/>
  <c r="Q8" i="1" s="1"/>
  <c r="N7" i="1"/>
  <c r="Q7" i="1" s="1"/>
  <c r="L7" i="1"/>
  <c r="K7" i="1"/>
  <c r="L6" i="1"/>
  <c r="R56" i="3" l="1"/>
  <c r="P56" i="3"/>
  <c r="P58" i="3" s="1"/>
  <c r="L51" i="3"/>
  <c r="O24" i="3"/>
  <c r="O36" i="3"/>
  <c r="L48" i="3"/>
  <c r="L44" i="3"/>
  <c r="L49" i="3"/>
  <c r="L19" i="3"/>
  <c r="O21" i="3"/>
  <c r="L18" i="3"/>
  <c r="O18" i="3"/>
  <c r="O8" i="3"/>
  <c r="L8" i="3"/>
  <c r="O10" i="3"/>
  <c r="L10" i="3"/>
  <c r="L16" i="3"/>
  <c r="O16" i="3"/>
  <c r="P26" i="3"/>
  <c r="O20" i="3"/>
  <c r="O19" i="3"/>
  <c r="L14" i="3"/>
  <c r="O17" i="3"/>
  <c r="P27" i="1"/>
  <c r="R58" i="2"/>
  <c r="K49" i="2"/>
  <c r="K11" i="2"/>
  <c r="Q42" i="1"/>
  <c r="Q45" i="1"/>
  <c r="Q54" i="1"/>
  <c r="Q46" i="1"/>
  <c r="Q50" i="1"/>
  <c r="Q44" i="1"/>
  <c r="Q10" i="1"/>
  <c r="Q14" i="1"/>
  <c r="N40" i="1"/>
  <c r="Q40" i="1" s="1"/>
  <c r="N43" i="1"/>
  <c r="Q43" i="1" s="1"/>
  <c r="P59" i="1"/>
  <c r="N51" i="1"/>
  <c r="Q51" i="1" s="1"/>
  <c r="K41" i="1"/>
  <c r="K39" i="1"/>
  <c r="K50" i="1"/>
  <c r="N52" i="1"/>
  <c r="Q52" i="1" s="1"/>
  <c r="N48" i="1"/>
  <c r="Q48" i="1" s="1"/>
  <c r="N56" i="1"/>
  <c r="Q56" i="1" s="1"/>
  <c r="L41" i="3"/>
  <c r="L12" i="3"/>
  <c r="L38" i="3"/>
  <c r="L47" i="3"/>
  <c r="O13" i="3"/>
  <c r="L43" i="3"/>
  <c r="L46" i="3"/>
  <c r="O7" i="3"/>
  <c r="O15" i="3"/>
  <c r="L9" i="3"/>
  <c r="Q26" i="3"/>
  <c r="L37" i="3"/>
  <c r="L45" i="3"/>
  <c r="L52" i="3"/>
  <c r="K43" i="2"/>
  <c r="K45" i="2"/>
  <c r="Q38" i="1"/>
  <c r="K25" i="1"/>
  <c r="K42" i="1"/>
  <c r="O58" i="1"/>
  <c r="P58" i="1"/>
  <c r="K8" i="1"/>
  <c r="N9" i="1"/>
  <c r="Q9" i="1" s="1"/>
  <c r="K12" i="1"/>
  <c r="N13" i="1"/>
  <c r="Q13" i="1" s="1"/>
  <c r="K16" i="1"/>
  <c r="N17" i="1"/>
  <c r="Q17" i="1" s="1"/>
  <c r="K20" i="1"/>
  <c r="N21" i="1"/>
  <c r="Q21" i="1" s="1"/>
  <c r="K24" i="1"/>
  <c r="K44" i="1"/>
  <c r="K49" i="1"/>
  <c r="K53" i="1"/>
  <c r="K38" i="1"/>
  <c r="K46" i="1"/>
  <c r="S26" i="3" l="1"/>
  <c r="S56" i="3"/>
  <c r="P57" i="3" s="1"/>
  <c r="O26" i="3"/>
  <c r="R60" i="2"/>
  <c r="Q57" i="1"/>
  <c r="N57" i="1"/>
  <c r="N58" i="1" s="1"/>
  <c r="Q59" i="1"/>
  <c r="Q58" i="1"/>
  <c r="S57" i="3" l="1"/>
  <c r="O57" i="3"/>
  <c r="Q57" i="3"/>
  <c r="R57" i="3"/>
  <c r="S58" i="3"/>
  <c r="N27" i="1"/>
  <c r="N59" i="1"/>
  <c r="C45" i="3" l="1"/>
  <c r="B45" i="3"/>
  <c r="C45" i="2"/>
  <c r="B45" i="2"/>
  <c r="C45" i="1"/>
  <c r="B45" i="1"/>
</calcChain>
</file>

<file path=xl/sharedStrings.xml><?xml version="1.0" encoding="utf-8"?>
<sst xmlns="http://schemas.openxmlformats.org/spreadsheetml/2006/main" count="133" uniqueCount="19">
  <si>
    <t>L</t>
  </si>
  <si>
    <t>N(thousands)</t>
  </si>
  <si>
    <t>B(thousand ton)</t>
  </si>
  <si>
    <t>Area</t>
  </si>
  <si>
    <t>OCN</t>
  </si>
  <si>
    <t>Species</t>
  </si>
  <si>
    <t>ANE</t>
  </si>
  <si>
    <t>%</t>
  </si>
  <si>
    <t xml:space="preserve">Abundance </t>
  </si>
  <si>
    <t>Thousands</t>
  </si>
  <si>
    <t>CL_COMP</t>
  </si>
  <si>
    <t>Age</t>
  </si>
  <si>
    <t>TOTAL</t>
  </si>
  <si>
    <t>Lmed</t>
  </si>
  <si>
    <t>Biomass</t>
  </si>
  <si>
    <t>Tons</t>
  </si>
  <si>
    <t>wmed</t>
  </si>
  <si>
    <t>ALG</t>
  </si>
  <si>
    <t>CAD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</si>
</sst>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1">
    <xf numFmtId="0" fontId="0" fillId="0" borderId="0" xfId="0"/>
    <xf numFmtId="0" fontId="16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/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/>
    <xf numFmtId="0" fontId="16" fillId="0" borderId="11" xfId="0" applyFont="1" applyBorder="1"/>
    <xf numFmtId="0" fontId="16" fillId="0" borderId="15" xfId="0" applyFont="1" applyBorder="1"/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/>
    <xf numFmtId="164" fontId="16" fillId="0" borderId="0" xfId="0" applyNumberFormat="1" applyFont="1" applyBorder="1"/>
    <xf numFmtId="0" fontId="18" fillId="0" borderId="14" xfId="0" applyFont="1" applyBorder="1"/>
    <xf numFmtId="0" fontId="16" fillId="0" borderId="10" xfId="0" applyFont="1" applyBorder="1"/>
    <xf numFmtId="0" fontId="0" fillId="0" borderId="11" xfId="0" applyBorder="1"/>
    <xf numFmtId="0" fontId="0" fillId="0" borderId="0" xfId="0" applyBorder="1"/>
    <xf numFmtId="0" fontId="0" fillId="0" borderId="16" xfId="0" applyBorder="1"/>
    <xf numFmtId="0" fontId="0" fillId="0" borderId="15" xfId="0" applyBorder="1"/>
    <xf numFmtId="0" fontId="16" fillId="33" borderId="0" xfId="0" applyFont="1" applyFill="1"/>
    <xf numFmtId="164" fontId="16" fillId="33" borderId="0" xfId="0" applyNumberFormat="1" applyFont="1" applyFill="1"/>
    <xf numFmtId="0" fontId="16" fillId="33" borderId="13" xfId="0" applyFont="1" applyFill="1" applyBorder="1"/>
    <xf numFmtId="164" fontId="16" fillId="33" borderId="13" xfId="0" applyNumberFormat="1" applyFont="1" applyFill="1" applyBorder="1"/>
    <xf numFmtId="164" fontId="0" fillId="0" borderId="0" xfId="0" applyNumberFormat="1"/>
    <xf numFmtId="1" fontId="0" fillId="0" borderId="0" xfId="0" applyNumberFormat="1"/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0" fillId="0" borderId="0" xfId="0" applyAlignment="1">
      <alignment horizontal="right"/>
    </xf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Q28" sqref="Q28"/>
    </sheetView>
  </sheetViews>
  <sheetFormatPr defaultRowHeight="15" x14ac:dyDescent="0.25"/>
  <cols>
    <col min="1" max="1" width="5" bestFit="1" customWidth="1"/>
    <col min="2" max="2" width="13.140625" bestFit="1" customWidth="1"/>
    <col min="3" max="3" width="15.42578125" bestFit="1" customWidth="1"/>
    <col min="13" max="13" width="11.42578125" bestFit="1" customWidth="1"/>
  </cols>
  <sheetData>
    <row r="1" spans="1:17" x14ac:dyDescent="0.25">
      <c r="A1" t="s">
        <v>0</v>
      </c>
      <c r="B1" t="s">
        <v>1</v>
      </c>
      <c r="C1" t="s">
        <v>2</v>
      </c>
      <c r="G1" s="1" t="s">
        <v>3</v>
      </c>
      <c r="H1" s="1" t="s">
        <v>4</v>
      </c>
      <c r="M1" s="1" t="s">
        <v>3</v>
      </c>
      <c r="N1" s="1" t="s">
        <v>4</v>
      </c>
    </row>
    <row r="2" spans="1:17" x14ac:dyDescent="0.25">
      <c r="A2">
        <v>5</v>
      </c>
      <c r="B2">
        <v>0</v>
      </c>
      <c r="C2">
        <v>0</v>
      </c>
      <c r="G2" s="1" t="s">
        <v>5</v>
      </c>
      <c r="H2" s="1" t="s">
        <v>6</v>
      </c>
      <c r="M2" s="1" t="s">
        <v>5</v>
      </c>
      <c r="N2" s="1" t="s">
        <v>6</v>
      </c>
    </row>
    <row r="3" spans="1:17" x14ac:dyDescent="0.25">
      <c r="A3">
        <v>5.5</v>
      </c>
      <c r="B3">
        <v>0</v>
      </c>
      <c r="C3">
        <v>0</v>
      </c>
      <c r="F3" s="1"/>
      <c r="G3" s="1" t="s">
        <v>7</v>
      </c>
      <c r="H3" s="1"/>
      <c r="I3" s="1"/>
      <c r="J3" s="1"/>
      <c r="K3" s="1"/>
      <c r="L3" s="1"/>
      <c r="M3" s="1" t="s">
        <v>8</v>
      </c>
      <c r="N3" s="1" t="s">
        <v>9</v>
      </c>
    </row>
    <row r="4" spans="1:17" x14ac:dyDescent="0.25">
      <c r="A4">
        <v>6</v>
      </c>
      <c r="B4">
        <v>0</v>
      </c>
      <c r="C4">
        <v>0</v>
      </c>
      <c r="G4" s="2" t="s">
        <v>10</v>
      </c>
      <c r="H4" s="3" t="s">
        <v>11</v>
      </c>
      <c r="I4" s="3"/>
      <c r="J4" s="3"/>
      <c r="K4" s="2" t="s">
        <v>12</v>
      </c>
      <c r="M4" s="2" t="s">
        <v>10</v>
      </c>
      <c r="N4" s="3" t="s">
        <v>11</v>
      </c>
      <c r="O4" s="3"/>
      <c r="P4" s="3"/>
      <c r="Q4" s="2" t="s">
        <v>12</v>
      </c>
    </row>
    <row r="5" spans="1:17" x14ac:dyDescent="0.25">
      <c r="A5">
        <v>6.5</v>
      </c>
      <c r="B5">
        <v>0</v>
      </c>
      <c r="C5">
        <v>0</v>
      </c>
      <c r="G5" s="4"/>
      <c r="H5" s="5">
        <v>1</v>
      </c>
      <c r="I5" s="5">
        <v>2</v>
      </c>
      <c r="J5" s="5">
        <v>3</v>
      </c>
      <c r="K5" s="4"/>
      <c r="M5" s="4"/>
      <c r="N5" s="5">
        <v>1</v>
      </c>
      <c r="O5" s="5">
        <v>2</v>
      </c>
      <c r="P5" s="5">
        <v>3</v>
      </c>
      <c r="Q5" s="4"/>
    </row>
    <row r="6" spans="1:17" x14ac:dyDescent="0.25">
      <c r="A6">
        <v>7</v>
      </c>
      <c r="B6">
        <v>0</v>
      </c>
      <c r="C6">
        <v>0</v>
      </c>
      <c r="G6" s="6">
        <v>8</v>
      </c>
      <c r="K6" s="6"/>
      <c r="L6">
        <f>+M6+0.25</f>
        <v>8.25</v>
      </c>
      <c r="M6" s="6">
        <v>8</v>
      </c>
      <c r="Q6" s="6"/>
    </row>
    <row r="7" spans="1:17" x14ac:dyDescent="0.25">
      <c r="A7">
        <v>7.5</v>
      </c>
      <c r="B7">
        <v>0</v>
      </c>
      <c r="C7">
        <v>0</v>
      </c>
      <c r="G7" s="6">
        <v>8.5</v>
      </c>
      <c r="K7" s="6">
        <f t="shared" ref="K7:K8" si="0">SUM(H7:J7)</f>
        <v>0</v>
      </c>
      <c r="L7">
        <f t="shared" ref="L7:L25" si="1">+M7+0.25</f>
        <v>8.75</v>
      </c>
      <c r="M7" s="6">
        <v>8.5</v>
      </c>
      <c r="N7">
        <f t="shared" ref="N7:N8" si="2">+H7*$B9</f>
        <v>0</v>
      </c>
      <c r="O7">
        <f t="shared" ref="O7:O25" si="3">+I7*$B9</f>
        <v>0</v>
      </c>
      <c r="P7">
        <f t="shared" ref="P7:P25" si="4">+J7*$B9</f>
        <v>0</v>
      </c>
      <c r="Q7" s="6">
        <f t="shared" ref="Q7:Q8" si="5">SUM(N7:P7)</f>
        <v>0</v>
      </c>
    </row>
    <row r="8" spans="1:17" x14ac:dyDescent="0.25">
      <c r="A8">
        <v>8</v>
      </c>
      <c r="B8">
        <v>0</v>
      </c>
      <c r="C8">
        <v>0</v>
      </c>
      <c r="G8" s="6">
        <v>9</v>
      </c>
      <c r="K8" s="6">
        <f t="shared" si="0"/>
        <v>0</v>
      </c>
      <c r="L8">
        <f t="shared" si="1"/>
        <v>9.25</v>
      </c>
      <c r="M8" s="6">
        <v>9</v>
      </c>
      <c r="N8">
        <f t="shared" si="2"/>
        <v>0</v>
      </c>
      <c r="O8">
        <f t="shared" si="3"/>
        <v>0</v>
      </c>
      <c r="P8">
        <f t="shared" si="4"/>
        <v>0</v>
      </c>
      <c r="Q8" s="6">
        <f t="shared" si="5"/>
        <v>0</v>
      </c>
    </row>
    <row r="9" spans="1:17" x14ac:dyDescent="0.25">
      <c r="A9">
        <v>8.5</v>
      </c>
      <c r="B9">
        <v>0</v>
      </c>
      <c r="C9">
        <v>0</v>
      </c>
      <c r="G9" s="6">
        <v>9.5</v>
      </c>
      <c r="K9" s="6">
        <f>SUM(H9:J9)</f>
        <v>0</v>
      </c>
      <c r="L9">
        <f t="shared" si="1"/>
        <v>9.75</v>
      </c>
      <c r="M9" s="6">
        <v>9.5</v>
      </c>
      <c r="N9">
        <f>+H9*$B11</f>
        <v>0</v>
      </c>
      <c r="O9">
        <f t="shared" si="3"/>
        <v>0</v>
      </c>
      <c r="P9">
        <f t="shared" si="4"/>
        <v>0</v>
      </c>
      <c r="Q9" s="6">
        <f>SUM(N9:P9)</f>
        <v>0</v>
      </c>
    </row>
    <row r="10" spans="1:17" x14ac:dyDescent="0.25">
      <c r="A10">
        <v>9</v>
      </c>
      <c r="B10">
        <v>0</v>
      </c>
      <c r="C10">
        <v>0</v>
      </c>
      <c r="G10" s="6">
        <v>10</v>
      </c>
      <c r="K10" s="6">
        <f t="shared" ref="K10:K25" si="6">SUM(H10:J10)</f>
        <v>0</v>
      </c>
      <c r="L10">
        <f t="shared" si="1"/>
        <v>10.25</v>
      </c>
      <c r="M10" s="6">
        <v>10</v>
      </c>
      <c r="N10">
        <f t="shared" ref="N10:N25" si="7">+H10*$B12</f>
        <v>0</v>
      </c>
      <c r="O10">
        <f t="shared" si="3"/>
        <v>0</v>
      </c>
      <c r="P10">
        <f t="shared" si="4"/>
        <v>0</v>
      </c>
      <c r="Q10" s="6">
        <f t="shared" ref="Q10:Q25" si="8">SUM(N10:P10)</f>
        <v>0</v>
      </c>
    </row>
    <row r="11" spans="1:17" x14ac:dyDescent="0.25">
      <c r="A11">
        <v>9.5</v>
      </c>
      <c r="B11">
        <v>0</v>
      </c>
      <c r="C11">
        <v>0</v>
      </c>
      <c r="G11" s="6">
        <v>10.5</v>
      </c>
      <c r="H11">
        <v>1</v>
      </c>
      <c r="K11" s="6">
        <f t="shared" si="6"/>
        <v>1</v>
      </c>
      <c r="L11">
        <f t="shared" si="1"/>
        <v>10.75</v>
      </c>
      <c r="M11" s="6">
        <v>10.5</v>
      </c>
      <c r="N11">
        <f t="shared" si="7"/>
        <v>1834</v>
      </c>
      <c r="O11">
        <f t="shared" si="3"/>
        <v>0</v>
      </c>
      <c r="P11">
        <f t="shared" si="4"/>
        <v>0</v>
      </c>
      <c r="Q11" s="6">
        <f t="shared" si="8"/>
        <v>1834</v>
      </c>
    </row>
    <row r="12" spans="1:17" x14ac:dyDescent="0.25">
      <c r="A12">
        <v>10</v>
      </c>
      <c r="B12">
        <v>0</v>
      </c>
      <c r="C12">
        <v>0</v>
      </c>
      <c r="G12" s="6">
        <v>11</v>
      </c>
      <c r="H12">
        <v>1</v>
      </c>
      <c r="K12" s="6">
        <f t="shared" si="6"/>
        <v>1</v>
      </c>
      <c r="L12">
        <f t="shared" si="1"/>
        <v>11.25</v>
      </c>
      <c r="M12" s="6">
        <v>11</v>
      </c>
      <c r="N12">
        <f t="shared" si="7"/>
        <v>7337</v>
      </c>
      <c r="O12">
        <f t="shared" si="3"/>
        <v>0</v>
      </c>
      <c r="P12">
        <f t="shared" si="4"/>
        <v>0</v>
      </c>
      <c r="Q12" s="6">
        <f t="shared" si="8"/>
        <v>7337</v>
      </c>
    </row>
    <row r="13" spans="1:17" x14ac:dyDescent="0.25">
      <c r="A13">
        <v>10.5</v>
      </c>
      <c r="B13">
        <v>1834</v>
      </c>
      <c r="C13">
        <v>13</v>
      </c>
      <c r="G13" s="6">
        <v>11.5</v>
      </c>
      <c r="H13">
        <v>1</v>
      </c>
      <c r="K13" s="6">
        <f t="shared" si="6"/>
        <v>1</v>
      </c>
      <c r="L13">
        <f t="shared" si="1"/>
        <v>11.75</v>
      </c>
      <c r="M13" s="6">
        <v>11.5</v>
      </c>
      <c r="N13">
        <f t="shared" si="7"/>
        <v>33014</v>
      </c>
      <c r="O13">
        <f t="shared" si="3"/>
        <v>0</v>
      </c>
      <c r="P13">
        <f t="shared" si="4"/>
        <v>0</v>
      </c>
      <c r="Q13" s="6">
        <f t="shared" si="8"/>
        <v>33014</v>
      </c>
    </row>
    <row r="14" spans="1:17" x14ac:dyDescent="0.25">
      <c r="A14">
        <v>11</v>
      </c>
      <c r="B14">
        <v>7337</v>
      </c>
      <c r="C14">
        <v>61</v>
      </c>
      <c r="G14" s="6">
        <v>12</v>
      </c>
      <c r="H14">
        <v>1</v>
      </c>
      <c r="K14" s="6">
        <f t="shared" si="6"/>
        <v>1</v>
      </c>
      <c r="L14">
        <f t="shared" si="1"/>
        <v>12.25</v>
      </c>
      <c r="M14" s="6">
        <v>12</v>
      </c>
      <c r="N14">
        <f t="shared" si="7"/>
        <v>45852</v>
      </c>
      <c r="O14">
        <f t="shared" si="3"/>
        <v>0</v>
      </c>
      <c r="P14">
        <f t="shared" si="4"/>
        <v>0</v>
      </c>
      <c r="Q14" s="6">
        <f t="shared" si="8"/>
        <v>45852</v>
      </c>
    </row>
    <row r="15" spans="1:17" x14ac:dyDescent="0.25">
      <c r="A15">
        <v>11.5</v>
      </c>
      <c r="B15">
        <v>33014</v>
      </c>
      <c r="C15">
        <v>317</v>
      </c>
      <c r="G15" s="6">
        <v>12.5</v>
      </c>
      <c r="H15">
        <v>1</v>
      </c>
      <c r="K15" s="6">
        <f t="shared" si="6"/>
        <v>1</v>
      </c>
      <c r="L15">
        <f t="shared" si="1"/>
        <v>12.75</v>
      </c>
      <c r="M15" s="6">
        <v>12.5</v>
      </c>
      <c r="N15">
        <f t="shared" si="7"/>
        <v>47687</v>
      </c>
      <c r="O15">
        <f t="shared" si="3"/>
        <v>0</v>
      </c>
      <c r="P15">
        <f t="shared" si="4"/>
        <v>0</v>
      </c>
      <c r="Q15" s="6">
        <f t="shared" si="8"/>
        <v>47687</v>
      </c>
    </row>
    <row r="16" spans="1:17" x14ac:dyDescent="0.25">
      <c r="A16">
        <v>12</v>
      </c>
      <c r="B16">
        <v>45852</v>
      </c>
      <c r="C16">
        <v>505</v>
      </c>
      <c r="G16" s="6">
        <v>13</v>
      </c>
      <c r="H16">
        <v>0.9</v>
      </c>
      <c r="I16">
        <v>0.1</v>
      </c>
      <c r="K16" s="6">
        <f t="shared" si="6"/>
        <v>1</v>
      </c>
      <c r="L16">
        <f t="shared" si="1"/>
        <v>13.25</v>
      </c>
      <c r="M16" s="6">
        <v>13</v>
      </c>
      <c r="N16">
        <f t="shared" si="7"/>
        <v>36315</v>
      </c>
      <c r="O16">
        <f t="shared" si="3"/>
        <v>4035</v>
      </c>
      <c r="P16">
        <f t="shared" si="4"/>
        <v>0</v>
      </c>
      <c r="Q16" s="6">
        <f t="shared" si="8"/>
        <v>40350</v>
      </c>
    </row>
    <row r="17" spans="1:17" x14ac:dyDescent="0.25">
      <c r="A17">
        <v>12.5</v>
      </c>
      <c r="B17">
        <v>47687</v>
      </c>
      <c r="C17">
        <v>601</v>
      </c>
      <c r="G17" s="6">
        <v>13.5</v>
      </c>
      <c r="H17">
        <v>0.50003894384297842</v>
      </c>
      <c r="I17">
        <v>0.50003894384297842</v>
      </c>
      <c r="K17" s="6">
        <f t="shared" si="6"/>
        <v>1.0000778876859568</v>
      </c>
      <c r="L17">
        <f t="shared" si="1"/>
        <v>13.75</v>
      </c>
      <c r="M17" s="6">
        <v>13.5</v>
      </c>
      <c r="N17">
        <f t="shared" si="7"/>
        <v>6420</v>
      </c>
      <c r="O17">
        <f t="shared" si="3"/>
        <v>6420</v>
      </c>
      <c r="P17">
        <f t="shared" si="4"/>
        <v>0</v>
      </c>
      <c r="Q17" s="6">
        <f t="shared" si="8"/>
        <v>12840</v>
      </c>
    </row>
    <row r="18" spans="1:17" x14ac:dyDescent="0.25">
      <c r="A18">
        <v>13</v>
      </c>
      <c r="B18">
        <v>40350</v>
      </c>
      <c r="C18">
        <v>577</v>
      </c>
      <c r="G18" s="6">
        <v>14</v>
      </c>
      <c r="H18">
        <v>0.33333333333333331</v>
      </c>
      <c r="I18">
        <v>0.66666666666666663</v>
      </c>
      <c r="K18" s="6">
        <f t="shared" si="6"/>
        <v>1</v>
      </c>
      <c r="L18">
        <f t="shared" si="1"/>
        <v>14.25</v>
      </c>
      <c r="M18" s="6">
        <v>14</v>
      </c>
      <c r="N18">
        <f t="shared" si="7"/>
        <v>1834</v>
      </c>
      <c r="O18">
        <f t="shared" si="3"/>
        <v>3668</v>
      </c>
      <c r="P18">
        <f t="shared" si="4"/>
        <v>0</v>
      </c>
      <c r="Q18" s="6">
        <f t="shared" si="8"/>
        <v>5502</v>
      </c>
    </row>
    <row r="19" spans="1:17" x14ac:dyDescent="0.25">
      <c r="A19">
        <v>13.5</v>
      </c>
      <c r="B19">
        <v>12839</v>
      </c>
      <c r="C19">
        <v>207</v>
      </c>
      <c r="G19" s="6">
        <v>14.5</v>
      </c>
      <c r="K19" s="6">
        <f t="shared" si="6"/>
        <v>0</v>
      </c>
      <c r="L19">
        <f t="shared" si="1"/>
        <v>14.75</v>
      </c>
      <c r="M19" s="6">
        <v>14.5</v>
      </c>
      <c r="N19">
        <f t="shared" si="7"/>
        <v>0</v>
      </c>
      <c r="O19">
        <f t="shared" si="3"/>
        <v>0</v>
      </c>
      <c r="P19">
        <f t="shared" si="4"/>
        <v>0</v>
      </c>
      <c r="Q19" s="6">
        <f t="shared" si="8"/>
        <v>0</v>
      </c>
    </row>
    <row r="20" spans="1:17" x14ac:dyDescent="0.25">
      <c r="A20">
        <v>14</v>
      </c>
      <c r="B20">
        <v>5502</v>
      </c>
      <c r="C20">
        <v>100</v>
      </c>
      <c r="G20" s="6">
        <v>15</v>
      </c>
      <c r="H20">
        <v>0.80001211680600992</v>
      </c>
      <c r="I20">
        <v>0.19998788319399005</v>
      </c>
      <c r="K20" s="6">
        <f t="shared" si="6"/>
        <v>1</v>
      </c>
      <c r="L20">
        <f t="shared" si="1"/>
        <v>15.25</v>
      </c>
      <c r="M20" s="6">
        <v>15</v>
      </c>
      <c r="N20">
        <f t="shared" si="7"/>
        <v>13205</v>
      </c>
      <c r="O20">
        <f t="shared" si="3"/>
        <v>3301</v>
      </c>
      <c r="P20">
        <f t="shared" si="4"/>
        <v>0</v>
      </c>
      <c r="Q20" s="6">
        <f t="shared" si="8"/>
        <v>16506</v>
      </c>
    </row>
    <row r="21" spans="1:17" x14ac:dyDescent="0.25">
      <c r="A21">
        <v>14.5</v>
      </c>
      <c r="B21">
        <v>0</v>
      </c>
      <c r="C21">
        <v>0</v>
      </c>
      <c r="G21" s="6">
        <v>15.5</v>
      </c>
      <c r="H21">
        <v>0.50006814774430963</v>
      </c>
      <c r="I21">
        <v>0.29998637045113807</v>
      </c>
      <c r="J21">
        <v>0.19994548180455227</v>
      </c>
      <c r="K21" s="6">
        <f t="shared" si="6"/>
        <v>1</v>
      </c>
      <c r="L21">
        <f t="shared" si="1"/>
        <v>15.75</v>
      </c>
      <c r="M21" s="6">
        <v>15.5</v>
      </c>
      <c r="N21">
        <f t="shared" si="7"/>
        <v>3668.9999999999995</v>
      </c>
      <c r="O21">
        <f t="shared" si="3"/>
        <v>2201</v>
      </c>
      <c r="P21">
        <f t="shared" si="4"/>
        <v>1467</v>
      </c>
      <c r="Q21" s="6">
        <f t="shared" si="8"/>
        <v>7337</v>
      </c>
    </row>
    <row r="22" spans="1:17" x14ac:dyDescent="0.25">
      <c r="A22">
        <v>15</v>
      </c>
      <c r="B22">
        <v>16506</v>
      </c>
      <c r="C22">
        <v>376</v>
      </c>
      <c r="G22" s="6">
        <v>16</v>
      </c>
      <c r="H22">
        <v>0.60001363047774825</v>
      </c>
      <c r="I22">
        <v>0.39998636952225175</v>
      </c>
      <c r="K22" s="6">
        <f t="shared" si="6"/>
        <v>1</v>
      </c>
      <c r="L22">
        <f t="shared" si="1"/>
        <v>16.25</v>
      </c>
      <c r="M22" s="6">
        <v>16</v>
      </c>
      <c r="N22">
        <f t="shared" si="7"/>
        <v>8804</v>
      </c>
      <c r="O22">
        <f t="shared" si="3"/>
        <v>5869</v>
      </c>
      <c r="P22">
        <f t="shared" si="4"/>
        <v>0</v>
      </c>
      <c r="Q22" s="6">
        <f t="shared" si="8"/>
        <v>14673</v>
      </c>
    </row>
    <row r="23" spans="1:17" x14ac:dyDescent="0.25">
      <c r="A23">
        <v>15.5</v>
      </c>
      <c r="B23">
        <v>7337</v>
      </c>
      <c r="C23">
        <v>186</v>
      </c>
      <c r="G23" s="6">
        <v>16.5</v>
      </c>
      <c r="H23">
        <v>0.55557286393021266</v>
      </c>
      <c r="I23">
        <v>0.44442713606978734</v>
      </c>
      <c r="K23" s="6">
        <f t="shared" si="6"/>
        <v>1</v>
      </c>
      <c r="L23">
        <f t="shared" si="1"/>
        <v>16.75</v>
      </c>
      <c r="M23" s="6">
        <v>16.5</v>
      </c>
      <c r="N23">
        <f t="shared" si="7"/>
        <v>7133</v>
      </c>
      <c r="O23">
        <f t="shared" si="3"/>
        <v>5706</v>
      </c>
      <c r="P23">
        <f t="shared" si="4"/>
        <v>0</v>
      </c>
      <c r="Q23" s="6">
        <f t="shared" si="8"/>
        <v>12839</v>
      </c>
    </row>
    <row r="24" spans="1:17" x14ac:dyDescent="0.25">
      <c r="A24">
        <v>16</v>
      </c>
      <c r="B24">
        <v>14673</v>
      </c>
      <c r="C24">
        <v>413</v>
      </c>
      <c r="G24" s="6">
        <v>17</v>
      </c>
      <c r="H24">
        <v>0.7001090512540894</v>
      </c>
      <c r="I24">
        <v>0.2998909487459106</v>
      </c>
      <c r="K24" s="6">
        <f t="shared" si="6"/>
        <v>1</v>
      </c>
      <c r="L24">
        <f t="shared" si="1"/>
        <v>17.25</v>
      </c>
      <c r="M24" s="6">
        <v>17</v>
      </c>
      <c r="N24">
        <f t="shared" si="7"/>
        <v>1284</v>
      </c>
      <c r="O24">
        <f t="shared" si="3"/>
        <v>550</v>
      </c>
      <c r="P24">
        <f t="shared" si="4"/>
        <v>0</v>
      </c>
      <c r="Q24" s="6">
        <f t="shared" si="8"/>
        <v>1834</v>
      </c>
    </row>
    <row r="25" spans="1:17" x14ac:dyDescent="0.25">
      <c r="A25">
        <v>16.5</v>
      </c>
      <c r="B25">
        <v>12839</v>
      </c>
      <c r="C25">
        <v>399</v>
      </c>
      <c r="G25" s="6"/>
      <c r="J25">
        <v>1</v>
      </c>
      <c r="K25" s="6">
        <f t="shared" si="6"/>
        <v>1</v>
      </c>
      <c r="L25">
        <f t="shared" si="1"/>
        <v>17.75</v>
      </c>
      <c r="M25" s="6">
        <v>17.5</v>
      </c>
      <c r="N25">
        <f t="shared" si="7"/>
        <v>0</v>
      </c>
      <c r="O25">
        <f t="shared" si="3"/>
        <v>0</v>
      </c>
      <c r="P25">
        <f t="shared" si="4"/>
        <v>3668</v>
      </c>
      <c r="Q25" s="6">
        <f t="shared" si="8"/>
        <v>3668</v>
      </c>
    </row>
    <row r="26" spans="1:17" x14ac:dyDescent="0.25">
      <c r="A26">
        <v>17</v>
      </c>
      <c r="B26">
        <v>1834</v>
      </c>
      <c r="C26">
        <v>62</v>
      </c>
      <c r="G26" s="7"/>
      <c r="H26" s="9"/>
      <c r="I26" s="9"/>
      <c r="J26" s="9"/>
      <c r="K26" s="10"/>
      <c r="M26" s="7" t="s">
        <v>12</v>
      </c>
      <c r="N26" s="8">
        <f>SUM(N6:N25)</f>
        <v>214388</v>
      </c>
      <c r="O26" s="9">
        <f t="shared" ref="O26:P26" si="9">SUM(O6:O25)</f>
        <v>31750</v>
      </c>
      <c r="P26" s="9">
        <f t="shared" si="9"/>
        <v>5135</v>
      </c>
      <c r="Q26" s="10">
        <f>SUM(Q6:Q25)</f>
        <v>251273</v>
      </c>
    </row>
    <row r="27" spans="1:17" x14ac:dyDescent="0.25">
      <c r="A27">
        <v>17.5</v>
      </c>
      <c r="B27">
        <v>3668</v>
      </c>
      <c r="C27">
        <v>138</v>
      </c>
      <c r="G27" s="11"/>
      <c r="H27" s="12"/>
      <c r="I27" s="12"/>
      <c r="J27" s="12"/>
      <c r="K27" s="12"/>
      <c r="M27" s="11" t="s">
        <v>7</v>
      </c>
      <c r="N27" s="13">
        <f>+N26/$Q$26*100</f>
        <v>85.320746757510761</v>
      </c>
      <c r="O27" s="13">
        <f>+O26/$Q$26*100</f>
        <v>12.635659223235285</v>
      </c>
      <c r="P27" s="13">
        <f>+P26/$Q$26*100</f>
        <v>2.043594019253959</v>
      </c>
      <c r="Q27" s="12">
        <f>+Q26/$Q$26*100</f>
        <v>100</v>
      </c>
    </row>
    <row r="28" spans="1:17" x14ac:dyDescent="0.25">
      <c r="A28">
        <v>18</v>
      </c>
      <c r="B28">
        <v>0</v>
      </c>
      <c r="C28">
        <v>0</v>
      </c>
      <c r="G28" s="11"/>
      <c r="H28" s="12"/>
      <c r="I28" s="12"/>
      <c r="J28" s="12"/>
      <c r="K28" s="12"/>
      <c r="M28" s="11" t="s">
        <v>13</v>
      </c>
      <c r="N28" s="13">
        <f>SUMPRODUCT(N6:N25,$L$6:$L$25)/N$26</f>
        <v>13.057193033192156</v>
      </c>
      <c r="O28" s="13">
        <f>SUMPRODUCT(O6:O25,$L$6:$L$25)/O$26</f>
        <v>15.100724409448819</v>
      </c>
      <c r="P28" s="13">
        <f>SUMPRODUCT(P6:P25,$L$6:$L$25)/P$26</f>
        <v>17.178627069133398</v>
      </c>
      <c r="Q28" s="13">
        <f>SUMPRODUCT(Q6:Q25,$L$6:$L$25)/Q$26</f>
        <v>13.399632073481831</v>
      </c>
    </row>
    <row r="29" spans="1:17" x14ac:dyDescent="0.25">
      <c r="A29">
        <v>18.5</v>
      </c>
      <c r="B29">
        <v>0</v>
      </c>
      <c r="C29">
        <v>0</v>
      </c>
      <c r="G29" s="11"/>
      <c r="H29" s="12"/>
      <c r="I29" s="12"/>
      <c r="J29" s="12"/>
      <c r="K29" s="12"/>
      <c r="M29" s="11"/>
      <c r="N29" s="12"/>
      <c r="O29" s="12"/>
      <c r="P29" s="12"/>
      <c r="Q29" s="12"/>
    </row>
    <row r="30" spans="1:17" x14ac:dyDescent="0.25">
      <c r="A30">
        <v>19</v>
      </c>
      <c r="B30">
        <v>0</v>
      </c>
      <c r="C30">
        <v>0</v>
      </c>
      <c r="G30" s="11"/>
      <c r="H30" s="12"/>
      <c r="I30" s="12"/>
      <c r="J30" s="12"/>
      <c r="K30" s="12"/>
      <c r="M30" s="11"/>
      <c r="N30" s="12"/>
      <c r="O30" s="12"/>
      <c r="P30" s="12"/>
      <c r="Q30" s="12"/>
    </row>
    <row r="31" spans="1:17" x14ac:dyDescent="0.25">
      <c r="A31">
        <v>19.5</v>
      </c>
      <c r="B31">
        <v>0</v>
      </c>
      <c r="C31">
        <v>0</v>
      </c>
    </row>
    <row r="32" spans="1:17" x14ac:dyDescent="0.25">
      <c r="A32">
        <v>20</v>
      </c>
      <c r="B32">
        <v>0</v>
      </c>
      <c r="C32">
        <v>0</v>
      </c>
      <c r="G32" s="1" t="s">
        <v>3</v>
      </c>
      <c r="H32" s="1" t="s">
        <v>4</v>
      </c>
      <c r="M32" s="1" t="s">
        <v>3</v>
      </c>
      <c r="N32" s="1" t="s">
        <v>4</v>
      </c>
    </row>
    <row r="33" spans="1:17" x14ac:dyDescent="0.25">
      <c r="A33">
        <v>20.5</v>
      </c>
      <c r="B33">
        <v>0</v>
      </c>
      <c r="C33">
        <v>0</v>
      </c>
      <c r="G33" s="1" t="s">
        <v>5</v>
      </c>
      <c r="H33" s="1" t="s">
        <v>6</v>
      </c>
      <c r="M33" s="1" t="s">
        <v>5</v>
      </c>
      <c r="N33" s="1" t="s">
        <v>6</v>
      </c>
    </row>
    <row r="34" spans="1:17" x14ac:dyDescent="0.25">
      <c r="A34">
        <v>21</v>
      </c>
      <c r="B34">
        <v>0</v>
      </c>
      <c r="C34">
        <v>0</v>
      </c>
      <c r="F34" s="1"/>
      <c r="G34" s="1" t="s">
        <v>7</v>
      </c>
      <c r="H34" s="1"/>
      <c r="I34" s="1"/>
      <c r="J34" s="1"/>
      <c r="K34" s="1"/>
      <c r="L34" s="1"/>
      <c r="M34" s="1" t="s">
        <v>14</v>
      </c>
      <c r="N34" s="1" t="s">
        <v>15</v>
      </c>
    </row>
    <row r="35" spans="1:17" x14ac:dyDescent="0.25">
      <c r="A35">
        <v>21.5</v>
      </c>
      <c r="B35">
        <v>0</v>
      </c>
      <c r="C35">
        <v>0</v>
      </c>
      <c r="G35" s="2" t="s">
        <v>10</v>
      </c>
      <c r="H35" s="3" t="s">
        <v>11</v>
      </c>
      <c r="I35" s="3"/>
      <c r="J35" s="3"/>
      <c r="K35" s="2" t="s">
        <v>12</v>
      </c>
      <c r="M35" s="2" t="s">
        <v>10</v>
      </c>
      <c r="N35" s="3" t="s">
        <v>11</v>
      </c>
      <c r="O35" s="3"/>
      <c r="P35" s="3"/>
      <c r="Q35" s="2" t="s">
        <v>12</v>
      </c>
    </row>
    <row r="36" spans="1:17" x14ac:dyDescent="0.25">
      <c r="A36">
        <v>22</v>
      </c>
      <c r="B36">
        <v>0</v>
      </c>
      <c r="C36">
        <v>0</v>
      </c>
      <c r="G36" s="4"/>
      <c r="H36" s="5">
        <v>1</v>
      </c>
      <c r="I36" s="5">
        <v>2</v>
      </c>
      <c r="J36" s="5">
        <v>3</v>
      </c>
      <c r="K36" s="4"/>
      <c r="M36" s="4"/>
      <c r="N36" s="5">
        <v>1</v>
      </c>
      <c r="O36" s="5">
        <v>2</v>
      </c>
      <c r="P36" s="5">
        <v>3</v>
      </c>
      <c r="Q36" s="4"/>
    </row>
    <row r="37" spans="1:17" x14ac:dyDescent="0.25">
      <c r="A37">
        <v>22.5</v>
      </c>
      <c r="B37">
        <v>0</v>
      </c>
      <c r="C37">
        <v>0</v>
      </c>
      <c r="G37" s="6">
        <v>8</v>
      </c>
      <c r="K37" s="6"/>
      <c r="L37">
        <f>+M37+0.25</f>
        <v>8.25</v>
      </c>
      <c r="M37" s="6">
        <v>8</v>
      </c>
      <c r="Q37" s="6"/>
    </row>
    <row r="38" spans="1:17" x14ac:dyDescent="0.25">
      <c r="A38">
        <v>23</v>
      </c>
      <c r="B38">
        <v>0</v>
      </c>
      <c r="C38">
        <v>0</v>
      </c>
      <c r="G38" s="6">
        <v>8.5</v>
      </c>
      <c r="K38" s="6">
        <f t="shared" ref="K38:K39" si="10">SUM(H38:J38)</f>
        <v>0</v>
      </c>
      <c r="L38">
        <f t="shared" ref="L38:L56" si="11">+M38+0.25</f>
        <v>8.75</v>
      </c>
      <c r="M38" s="6">
        <v>8.5</v>
      </c>
      <c r="N38">
        <f t="shared" ref="N38:N56" si="12">+H38*$C9</f>
        <v>0</v>
      </c>
      <c r="O38">
        <f t="shared" ref="O38:O56" si="13">+I38*$C9</f>
        <v>0</v>
      </c>
      <c r="P38">
        <f t="shared" ref="P38:P56" si="14">+J38*$C9</f>
        <v>0</v>
      </c>
      <c r="Q38" s="6">
        <f t="shared" ref="Q38:Q39" si="15">SUM(N38:P38)</f>
        <v>0</v>
      </c>
    </row>
    <row r="39" spans="1:17" x14ac:dyDescent="0.25">
      <c r="A39">
        <v>23.5</v>
      </c>
      <c r="B39">
        <v>0</v>
      </c>
      <c r="C39">
        <v>0</v>
      </c>
      <c r="G39" s="6">
        <v>9</v>
      </c>
      <c r="K39" s="6">
        <f t="shared" si="10"/>
        <v>0</v>
      </c>
      <c r="L39">
        <f t="shared" si="11"/>
        <v>9.25</v>
      </c>
      <c r="M39" s="6">
        <v>9</v>
      </c>
      <c r="N39">
        <f t="shared" si="12"/>
        <v>0</v>
      </c>
      <c r="O39">
        <f t="shared" si="13"/>
        <v>0</v>
      </c>
      <c r="P39">
        <f t="shared" si="14"/>
        <v>0</v>
      </c>
      <c r="Q39" s="6">
        <f t="shared" si="15"/>
        <v>0</v>
      </c>
    </row>
    <row r="40" spans="1:17" x14ac:dyDescent="0.25">
      <c r="A40">
        <v>24</v>
      </c>
      <c r="B40">
        <v>0</v>
      </c>
      <c r="C40">
        <v>0</v>
      </c>
      <c r="G40" s="6">
        <v>9.5</v>
      </c>
      <c r="K40" s="6">
        <f>SUM(H40:J40)</f>
        <v>0</v>
      </c>
      <c r="L40">
        <f t="shared" si="11"/>
        <v>9.75</v>
      </c>
      <c r="M40" s="6">
        <v>9.5</v>
      </c>
      <c r="N40">
        <f t="shared" si="12"/>
        <v>0</v>
      </c>
      <c r="O40">
        <f t="shared" si="13"/>
        <v>0</v>
      </c>
      <c r="P40">
        <f t="shared" si="14"/>
        <v>0</v>
      </c>
      <c r="Q40" s="6">
        <f>SUM(N40:P40)</f>
        <v>0</v>
      </c>
    </row>
    <row r="41" spans="1:17" x14ac:dyDescent="0.25">
      <c r="A41">
        <v>24.5</v>
      </c>
      <c r="B41">
        <v>0</v>
      </c>
      <c r="C41">
        <v>0</v>
      </c>
      <c r="G41" s="6">
        <v>10</v>
      </c>
      <c r="K41" s="6">
        <f t="shared" ref="K41:K56" si="16">SUM(H41:J41)</f>
        <v>0</v>
      </c>
      <c r="L41">
        <f t="shared" si="11"/>
        <v>10.25</v>
      </c>
      <c r="M41" s="6">
        <v>10</v>
      </c>
      <c r="N41">
        <f t="shared" si="12"/>
        <v>0</v>
      </c>
      <c r="O41">
        <f t="shared" si="13"/>
        <v>0</v>
      </c>
      <c r="P41">
        <f t="shared" si="14"/>
        <v>0</v>
      </c>
      <c r="Q41" s="6">
        <f t="shared" ref="Q41:Q56" si="17">SUM(N41:P41)</f>
        <v>0</v>
      </c>
    </row>
    <row r="42" spans="1:17" x14ac:dyDescent="0.25">
      <c r="A42">
        <v>25</v>
      </c>
      <c r="B42">
        <v>0</v>
      </c>
      <c r="C42">
        <v>0</v>
      </c>
      <c r="G42" s="6">
        <v>10.5</v>
      </c>
      <c r="H42">
        <v>1</v>
      </c>
      <c r="K42" s="6">
        <f t="shared" si="16"/>
        <v>1</v>
      </c>
      <c r="L42">
        <f t="shared" si="11"/>
        <v>10.75</v>
      </c>
      <c r="M42" s="6">
        <v>10.5</v>
      </c>
      <c r="N42">
        <f t="shared" si="12"/>
        <v>13</v>
      </c>
      <c r="O42">
        <f t="shared" si="13"/>
        <v>0</v>
      </c>
      <c r="P42">
        <f t="shared" si="14"/>
        <v>0</v>
      </c>
      <c r="Q42" s="6">
        <f t="shared" si="17"/>
        <v>13</v>
      </c>
    </row>
    <row r="43" spans="1:17" x14ac:dyDescent="0.25">
      <c r="A43">
        <v>25.5</v>
      </c>
      <c r="B43">
        <v>0</v>
      </c>
      <c r="C43">
        <v>0</v>
      </c>
      <c r="G43" s="6">
        <v>11</v>
      </c>
      <c r="H43">
        <v>1</v>
      </c>
      <c r="K43" s="6">
        <f t="shared" si="16"/>
        <v>1</v>
      </c>
      <c r="L43">
        <f t="shared" si="11"/>
        <v>11.25</v>
      </c>
      <c r="M43" s="6">
        <v>11</v>
      </c>
      <c r="N43">
        <f t="shared" si="12"/>
        <v>61</v>
      </c>
      <c r="O43">
        <f t="shared" si="13"/>
        <v>0</v>
      </c>
      <c r="P43">
        <f t="shared" si="14"/>
        <v>0</v>
      </c>
      <c r="Q43" s="6">
        <f t="shared" si="17"/>
        <v>61</v>
      </c>
    </row>
    <row r="44" spans="1:17" x14ac:dyDescent="0.25">
      <c r="G44" s="6">
        <v>11.5</v>
      </c>
      <c r="H44">
        <v>1</v>
      </c>
      <c r="K44" s="6">
        <f t="shared" si="16"/>
        <v>1</v>
      </c>
      <c r="L44">
        <f t="shared" si="11"/>
        <v>11.75</v>
      </c>
      <c r="M44" s="6">
        <v>11.5</v>
      </c>
      <c r="N44">
        <f t="shared" si="12"/>
        <v>317</v>
      </c>
      <c r="O44">
        <f t="shared" si="13"/>
        <v>0</v>
      </c>
      <c r="P44">
        <f t="shared" si="14"/>
        <v>0</v>
      </c>
      <c r="Q44" s="6">
        <f t="shared" si="17"/>
        <v>317</v>
      </c>
    </row>
    <row r="45" spans="1:17" x14ac:dyDescent="0.25">
      <c r="B45" s="1">
        <f>SUM(B2:B44)</f>
        <v>251272</v>
      </c>
      <c r="C45" s="1">
        <f>SUM(C2:C44)</f>
        <v>3955</v>
      </c>
      <c r="G45" s="6">
        <v>12</v>
      </c>
      <c r="H45">
        <v>1</v>
      </c>
      <c r="K45" s="6">
        <f t="shared" si="16"/>
        <v>1</v>
      </c>
      <c r="L45">
        <f t="shared" si="11"/>
        <v>12.25</v>
      </c>
      <c r="M45" s="6">
        <v>12</v>
      </c>
      <c r="N45">
        <f t="shared" si="12"/>
        <v>505</v>
      </c>
      <c r="O45">
        <f t="shared" si="13"/>
        <v>0</v>
      </c>
      <c r="P45">
        <f t="shared" si="14"/>
        <v>0</v>
      </c>
      <c r="Q45" s="6">
        <f t="shared" si="17"/>
        <v>505</v>
      </c>
    </row>
    <row r="46" spans="1:17" x14ac:dyDescent="0.25">
      <c r="G46" s="6">
        <v>12.5</v>
      </c>
      <c r="H46">
        <v>1</v>
      </c>
      <c r="K46" s="6">
        <f t="shared" si="16"/>
        <v>1</v>
      </c>
      <c r="L46">
        <f t="shared" si="11"/>
        <v>12.75</v>
      </c>
      <c r="M46" s="6">
        <v>12.5</v>
      </c>
      <c r="N46">
        <f t="shared" si="12"/>
        <v>601</v>
      </c>
      <c r="O46">
        <f t="shared" si="13"/>
        <v>0</v>
      </c>
      <c r="P46">
        <f t="shared" si="14"/>
        <v>0</v>
      </c>
      <c r="Q46" s="6">
        <f t="shared" si="17"/>
        <v>601</v>
      </c>
    </row>
    <row r="47" spans="1:17" x14ac:dyDescent="0.25">
      <c r="G47" s="6">
        <v>13</v>
      </c>
      <c r="H47">
        <v>0.9</v>
      </c>
      <c r="I47">
        <v>0.1</v>
      </c>
      <c r="K47" s="6">
        <f t="shared" si="16"/>
        <v>1</v>
      </c>
      <c r="L47">
        <f t="shared" si="11"/>
        <v>13.25</v>
      </c>
      <c r="M47" s="6">
        <v>13</v>
      </c>
      <c r="N47">
        <f t="shared" si="12"/>
        <v>519.30000000000007</v>
      </c>
      <c r="O47">
        <f t="shared" si="13"/>
        <v>57.7</v>
      </c>
      <c r="P47">
        <f t="shared" si="14"/>
        <v>0</v>
      </c>
      <c r="Q47" s="6">
        <f t="shared" si="17"/>
        <v>577.00000000000011</v>
      </c>
    </row>
    <row r="48" spans="1:17" x14ac:dyDescent="0.25">
      <c r="G48" s="6">
        <v>13.5</v>
      </c>
      <c r="H48">
        <v>0.50003894384297842</v>
      </c>
      <c r="I48">
        <v>0.50003894384297842</v>
      </c>
      <c r="K48" s="6">
        <f t="shared" si="16"/>
        <v>1.0000778876859568</v>
      </c>
      <c r="L48">
        <f t="shared" si="11"/>
        <v>13.75</v>
      </c>
      <c r="M48" s="6">
        <v>13.5</v>
      </c>
      <c r="N48">
        <f t="shared" si="12"/>
        <v>103.50806137549654</v>
      </c>
      <c r="O48">
        <f t="shared" si="13"/>
        <v>103.50806137549654</v>
      </c>
      <c r="P48">
        <f t="shared" si="14"/>
        <v>0</v>
      </c>
      <c r="Q48" s="6">
        <f t="shared" si="17"/>
        <v>207.01612275099308</v>
      </c>
    </row>
    <row r="49" spans="7:17" x14ac:dyDescent="0.25">
      <c r="G49" s="6">
        <v>14</v>
      </c>
      <c r="H49">
        <v>0.33333333333333331</v>
      </c>
      <c r="I49">
        <v>0.66666666666666663</v>
      </c>
      <c r="K49" s="6">
        <f t="shared" si="16"/>
        <v>1</v>
      </c>
      <c r="L49">
        <f t="shared" si="11"/>
        <v>14.25</v>
      </c>
      <c r="M49" s="6">
        <v>14</v>
      </c>
      <c r="N49">
        <f t="shared" si="12"/>
        <v>33.333333333333329</v>
      </c>
      <c r="O49">
        <f t="shared" si="13"/>
        <v>66.666666666666657</v>
      </c>
      <c r="P49">
        <f t="shared" si="14"/>
        <v>0</v>
      </c>
      <c r="Q49" s="6">
        <f t="shared" si="17"/>
        <v>99.999999999999986</v>
      </c>
    </row>
    <row r="50" spans="7:17" x14ac:dyDescent="0.25">
      <c r="G50" s="6">
        <v>14.5</v>
      </c>
      <c r="K50" s="14">
        <f t="shared" si="16"/>
        <v>0</v>
      </c>
      <c r="L50">
        <f t="shared" si="11"/>
        <v>14.75</v>
      </c>
      <c r="M50" s="6">
        <v>14.5</v>
      </c>
      <c r="N50">
        <f t="shared" si="12"/>
        <v>0</v>
      </c>
      <c r="O50">
        <f t="shared" si="13"/>
        <v>0</v>
      </c>
      <c r="P50">
        <f t="shared" si="14"/>
        <v>0</v>
      </c>
      <c r="Q50" s="6">
        <f t="shared" si="17"/>
        <v>0</v>
      </c>
    </row>
    <row r="51" spans="7:17" x14ac:dyDescent="0.25">
      <c r="G51" s="6">
        <v>15</v>
      </c>
      <c r="H51">
        <v>0.80001211680600992</v>
      </c>
      <c r="I51">
        <v>0.19998788319399005</v>
      </c>
      <c r="K51" s="14">
        <f t="shared" si="16"/>
        <v>1</v>
      </c>
      <c r="L51">
        <f t="shared" si="11"/>
        <v>15.25</v>
      </c>
      <c r="M51" s="6">
        <v>15</v>
      </c>
      <c r="N51">
        <f t="shared" si="12"/>
        <v>300.80455591905974</v>
      </c>
      <c r="O51">
        <f t="shared" si="13"/>
        <v>75.195444080940263</v>
      </c>
      <c r="P51">
        <f t="shared" si="14"/>
        <v>0</v>
      </c>
      <c r="Q51" s="6">
        <f t="shared" si="17"/>
        <v>376</v>
      </c>
    </row>
    <row r="52" spans="7:17" x14ac:dyDescent="0.25">
      <c r="G52" s="6">
        <v>15.5</v>
      </c>
      <c r="H52">
        <v>0.50006814774430963</v>
      </c>
      <c r="I52">
        <v>0.29998637045113807</v>
      </c>
      <c r="J52">
        <v>0.19994548180455227</v>
      </c>
      <c r="K52" s="14">
        <f t="shared" si="16"/>
        <v>1</v>
      </c>
      <c r="L52">
        <f t="shared" si="11"/>
        <v>15.75</v>
      </c>
      <c r="M52" s="6">
        <v>15.5</v>
      </c>
      <c r="N52">
        <f t="shared" si="12"/>
        <v>93.012675480441587</v>
      </c>
      <c r="O52">
        <f t="shared" si="13"/>
        <v>55.797464903911681</v>
      </c>
      <c r="P52">
        <f t="shared" si="14"/>
        <v>37.189859615646725</v>
      </c>
      <c r="Q52" s="6">
        <f t="shared" si="17"/>
        <v>186</v>
      </c>
    </row>
    <row r="53" spans="7:17" x14ac:dyDescent="0.25">
      <c r="G53" s="6">
        <v>16</v>
      </c>
      <c r="H53">
        <v>0.60001363047774825</v>
      </c>
      <c r="I53">
        <v>0.39998636952225175</v>
      </c>
      <c r="K53" s="14">
        <f t="shared" si="16"/>
        <v>1</v>
      </c>
      <c r="L53">
        <f t="shared" si="11"/>
        <v>16.25</v>
      </c>
      <c r="M53" s="6">
        <v>16</v>
      </c>
      <c r="N53">
        <f t="shared" si="12"/>
        <v>247.80562938731003</v>
      </c>
      <c r="O53">
        <f t="shared" si="13"/>
        <v>165.19437061268997</v>
      </c>
      <c r="P53">
        <f t="shared" si="14"/>
        <v>0</v>
      </c>
      <c r="Q53" s="6">
        <f t="shared" si="17"/>
        <v>413</v>
      </c>
    </row>
    <row r="54" spans="7:17" x14ac:dyDescent="0.25">
      <c r="G54" s="6">
        <v>16.5</v>
      </c>
      <c r="H54">
        <v>0.55557286393021266</v>
      </c>
      <c r="I54">
        <v>0.44442713606978734</v>
      </c>
      <c r="K54" s="14">
        <f t="shared" si="16"/>
        <v>1</v>
      </c>
      <c r="L54">
        <f t="shared" si="11"/>
        <v>16.75</v>
      </c>
      <c r="M54" s="6">
        <v>16.5</v>
      </c>
      <c r="N54">
        <f t="shared" si="12"/>
        <v>221.67357270815484</v>
      </c>
      <c r="O54">
        <f t="shared" si="13"/>
        <v>177.32642729184516</v>
      </c>
      <c r="P54">
        <f t="shared" si="14"/>
        <v>0</v>
      </c>
      <c r="Q54" s="6">
        <f t="shared" si="17"/>
        <v>399</v>
      </c>
    </row>
    <row r="55" spans="7:17" x14ac:dyDescent="0.25">
      <c r="G55" s="6">
        <v>17</v>
      </c>
      <c r="H55">
        <v>0.7001090512540894</v>
      </c>
      <c r="I55">
        <v>0.2998909487459106</v>
      </c>
      <c r="K55" s="14">
        <f t="shared" si="16"/>
        <v>1</v>
      </c>
      <c r="L55">
        <f t="shared" si="11"/>
        <v>17.25</v>
      </c>
      <c r="M55" s="6">
        <v>17</v>
      </c>
      <c r="N55">
        <f t="shared" si="12"/>
        <v>43.406761177753545</v>
      </c>
      <c r="O55">
        <f t="shared" si="13"/>
        <v>18.593238822246459</v>
      </c>
      <c r="P55">
        <f t="shared" si="14"/>
        <v>0</v>
      </c>
      <c r="Q55" s="6">
        <f t="shared" si="17"/>
        <v>62</v>
      </c>
    </row>
    <row r="56" spans="7:17" x14ac:dyDescent="0.25">
      <c r="G56" s="6">
        <v>17.5</v>
      </c>
      <c r="J56">
        <v>1</v>
      </c>
      <c r="K56" s="14">
        <f t="shared" si="16"/>
        <v>1</v>
      </c>
      <c r="L56">
        <f t="shared" si="11"/>
        <v>17.75</v>
      </c>
      <c r="M56" s="6">
        <v>17.5</v>
      </c>
      <c r="N56">
        <f t="shared" si="12"/>
        <v>0</v>
      </c>
      <c r="O56">
        <f t="shared" si="13"/>
        <v>0</v>
      </c>
      <c r="P56">
        <f t="shared" si="14"/>
        <v>138</v>
      </c>
      <c r="Q56" s="6">
        <f t="shared" si="17"/>
        <v>138</v>
      </c>
    </row>
    <row r="57" spans="7:17" x14ac:dyDescent="0.25">
      <c r="G57" s="7"/>
      <c r="H57" s="9"/>
      <c r="I57" s="9"/>
      <c r="J57" s="9"/>
      <c r="K57" s="10"/>
      <c r="M57" s="7" t="s">
        <v>12</v>
      </c>
      <c r="N57" s="8">
        <f>SUM(N37:N56)</f>
        <v>3059.8445893815501</v>
      </c>
      <c r="O57" s="9">
        <f t="shared" ref="O57:P57" si="18">SUM(O37:O56)</f>
        <v>719.98167375379683</v>
      </c>
      <c r="P57" s="9">
        <f t="shared" si="18"/>
        <v>175.18985961564672</v>
      </c>
      <c r="Q57" s="10">
        <f>SUM(Q37:Q55)</f>
        <v>3817.016122750993</v>
      </c>
    </row>
    <row r="58" spans="7:17" x14ac:dyDescent="0.25">
      <c r="M58" t="s">
        <v>7</v>
      </c>
      <c r="N58" s="25">
        <f>+N57/$P$26*100</f>
        <v>59.588015372571569</v>
      </c>
      <c r="O58" s="25">
        <f t="shared" ref="O58:Q58" si="19">+O57/$P$26*100</f>
        <v>14.021064727435187</v>
      </c>
      <c r="P58" s="25">
        <f t="shared" si="19"/>
        <v>3.4116817841411242</v>
      </c>
      <c r="Q58" s="25">
        <f t="shared" si="19"/>
        <v>74.333322741012523</v>
      </c>
    </row>
    <row r="59" spans="7:17" x14ac:dyDescent="0.25">
      <c r="M59" t="s">
        <v>16</v>
      </c>
      <c r="N59" s="24">
        <f>+N57/N26*1000</f>
        <v>14.272462028572262</v>
      </c>
      <c r="O59" s="24">
        <f>+O57/O26*1000</f>
        <v>22.676588149725884</v>
      </c>
      <c r="P59" s="24">
        <f t="shared" ref="O59:Q59" si="20">+P57/P26*1000</f>
        <v>34.11681784141124</v>
      </c>
      <c r="Q59" s="24">
        <f t="shared" si="20"/>
        <v>15.190713378480748</v>
      </c>
    </row>
  </sheetData>
  <mergeCells count="12">
    <mergeCell ref="N35:P35"/>
    <mergeCell ref="Q35:Q36"/>
    <mergeCell ref="M4:M5"/>
    <mergeCell ref="N4:P4"/>
    <mergeCell ref="Q4:Q5"/>
    <mergeCell ref="G35:G36"/>
    <mergeCell ref="H35:J35"/>
    <mergeCell ref="K35:K36"/>
    <mergeCell ref="M35:M36"/>
    <mergeCell ref="G4:G5"/>
    <mergeCell ref="H4:J4"/>
    <mergeCell ref="K4:K5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workbookViewId="0">
      <selection activeCell="V55" sqref="V55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F1" s="1" t="s">
        <v>3</v>
      </c>
      <c r="G1" s="1" t="s">
        <v>17</v>
      </c>
      <c r="M1" s="1" t="s">
        <v>3</v>
      </c>
      <c r="N1" s="1" t="s">
        <v>17</v>
      </c>
    </row>
    <row r="2" spans="1:18" x14ac:dyDescent="0.25">
      <c r="A2">
        <v>5</v>
      </c>
      <c r="B2">
        <v>0</v>
      </c>
      <c r="C2">
        <v>0</v>
      </c>
      <c r="F2" s="1" t="s">
        <v>5</v>
      </c>
      <c r="G2" s="1" t="s">
        <v>6</v>
      </c>
      <c r="M2" s="1" t="s">
        <v>5</v>
      </c>
      <c r="N2" s="1" t="s">
        <v>6</v>
      </c>
    </row>
    <row r="3" spans="1:18" x14ac:dyDescent="0.25">
      <c r="A3">
        <v>5.5</v>
      </c>
      <c r="B3">
        <v>0</v>
      </c>
      <c r="C3">
        <v>0</v>
      </c>
      <c r="F3" s="1" t="s">
        <v>7</v>
      </c>
      <c r="G3" s="1"/>
      <c r="H3" s="1"/>
      <c r="I3" s="1"/>
      <c r="J3" s="1"/>
      <c r="K3" s="1"/>
      <c r="L3" s="1"/>
      <c r="M3" s="1" t="s">
        <v>8</v>
      </c>
      <c r="N3" s="1" t="s">
        <v>9</v>
      </c>
    </row>
    <row r="4" spans="1:18" x14ac:dyDescent="0.25">
      <c r="A4">
        <v>6</v>
      </c>
      <c r="B4">
        <v>0</v>
      </c>
      <c r="C4">
        <v>0</v>
      </c>
      <c r="F4" s="2" t="s">
        <v>10</v>
      </c>
      <c r="G4" s="26" t="s">
        <v>11</v>
      </c>
      <c r="H4" s="27"/>
      <c r="I4" s="27"/>
      <c r="J4" s="28"/>
      <c r="K4" s="2" t="s">
        <v>12</v>
      </c>
      <c r="M4" s="2" t="s">
        <v>10</v>
      </c>
      <c r="N4" s="26" t="s">
        <v>11</v>
      </c>
      <c r="O4" s="27"/>
      <c r="P4" s="27"/>
      <c r="Q4" s="28"/>
      <c r="R4" s="2" t="s">
        <v>12</v>
      </c>
    </row>
    <row r="5" spans="1:18" x14ac:dyDescent="0.25">
      <c r="A5">
        <v>6.5</v>
      </c>
      <c r="B5">
        <v>0</v>
      </c>
      <c r="C5">
        <v>0</v>
      </c>
      <c r="F5" s="4"/>
      <c r="G5" s="5">
        <v>1</v>
      </c>
      <c r="H5" s="5">
        <v>2</v>
      </c>
      <c r="I5" s="5">
        <v>3</v>
      </c>
      <c r="J5" s="5">
        <v>4</v>
      </c>
      <c r="K5" s="4"/>
      <c r="M5" s="4"/>
      <c r="N5" s="5">
        <v>1</v>
      </c>
      <c r="O5" s="5">
        <v>2</v>
      </c>
      <c r="P5" s="5">
        <v>3</v>
      </c>
      <c r="Q5" s="5">
        <v>4</v>
      </c>
      <c r="R5" s="4"/>
    </row>
    <row r="6" spans="1:18" x14ac:dyDescent="0.25">
      <c r="A6">
        <v>7</v>
      </c>
      <c r="B6">
        <v>0</v>
      </c>
      <c r="C6">
        <v>0</v>
      </c>
      <c r="F6" s="15">
        <v>8</v>
      </c>
      <c r="K6" s="6"/>
      <c r="L6">
        <f>+M6+0.25</f>
        <v>8.25</v>
      </c>
      <c r="M6" s="15">
        <v>8</v>
      </c>
      <c r="R6" s="6"/>
    </row>
    <row r="7" spans="1:18" x14ac:dyDescent="0.25">
      <c r="A7">
        <v>7.5</v>
      </c>
      <c r="B7">
        <v>0</v>
      </c>
      <c r="C7">
        <v>0</v>
      </c>
      <c r="F7" s="6">
        <v>8.5</v>
      </c>
      <c r="K7" s="6"/>
      <c r="L7">
        <f t="shared" ref="L7:L25" si="0">+M7+0.25</f>
        <v>8.75</v>
      </c>
      <c r="M7" s="6">
        <v>8.5</v>
      </c>
      <c r="R7" s="6"/>
    </row>
    <row r="8" spans="1:18" x14ac:dyDescent="0.25">
      <c r="A8">
        <v>8</v>
      </c>
      <c r="B8">
        <v>0</v>
      </c>
      <c r="C8">
        <v>0</v>
      </c>
      <c r="F8" s="6">
        <v>9</v>
      </c>
      <c r="K8" s="6"/>
      <c r="L8">
        <f t="shared" si="0"/>
        <v>9.25</v>
      </c>
      <c r="M8" s="6">
        <v>9</v>
      </c>
      <c r="R8" s="6"/>
    </row>
    <row r="9" spans="1:18" x14ac:dyDescent="0.25">
      <c r="A9">
        <v>8.5</v>
      </c>
      <c r="B9">
        <v>0</v>
      </c>
      <c r="C9">
        <v>0</v>
      </c>
      <c r="F9" s="6">
        <v>9.5</v>
      </c>
      <c r="K9" s="6"/>
      <c r="L9">
        <f t="shared" si="0"/>
        <v>9.75</v>
      </c>
      <c r="M9" s="6">
        <v>9.5</v>
      </c>
      <c r="N9">
        <f>+G9*$B11</f>
        <v>0</v>
      </c>
      <c r="O9">
        <f t="shared" ref="O9:Q9" si="1">+H9*$B11</f>
        <v>0</v>
      </c>
      <c r="P9">
        <f t="shared" si="1"/>
        <v>0</v>
      </c>
      <c r="Q9">
        <f t="shared" si="1"/>
        <v>0</v>
      </c>
      <c r="R9" s="6">
        <f>SUM(N9:Q9)</f>
        <v>0</v>
      </c>
    </row>
    <row r="10" spans="1:18" x14ac:dyDescent="0.25">
      <c r="A10">
        <v>9</v>
      </c>
      <c r="B10">
        <v>0</v>
      </c>
      <c r="C10">
        <v>0</v>
      </c>
      <c r="F10" s="6">
        <v>10</v>
      </c>
      <c r="K10" s="6"/>
      <c r="L10">
        <f t="shared" si="0"/>
        <v>10.25</v>
      </c>
      <c r="M10" s="6">
        <v>10</v>
      </c>
      <c r="N10">
        <f t="shared" ref="N10:N25" si="2">+G10*$B12</f>
        <v>0</v>
      </c>
      <c r="O10">
        <f t="shared" ref="O10:O25" si="3">+H10*$B12</f>
        <v>0</v>
      </c>
      <c r="P10">
        <f t="shared" ref="P10:P25" si="4">+I10*$B12</f>
        <v>0</v>
      </c>
      <c r="Q10">
        <f t="shared" ref="Q10:Q25" si="5">+J10*$B12</f>
        <v>0</v>
      </c>
      <c r="R10" s="6">
        <f t="shared" ref="R10:R25" si="6">SUM(N10:Q10)</f>
        <v>0</v>
      </c>
    </row>
    <row r="11" spans="1:18" x14ac:dyDescent="0.25">
      <c r="A11">
        <v>9.5</v>
      </c>
      <c r="B11">
        <v>0</v>
      </c>
      <c r="C11">
        <v>0</v>
      </c>
      <c r="F11" s="6">
        <v>10.5</v>
      </c>
      <c r="K11" s="6">
        <f t="shared" ref="K11:K18" si="7">SUM(G11:I11)</f>
        <v>0</v>
      </c>
      <c r="L11">
        <f t="shared" si="0"/>
        <v>10.75</v>
      </c>
      <c r="M11" s="6">
        <v>10.5</v>
      </c>
      <c r="N11">
        <f t="shared" si="2"/>
        <v>0</v>
      </c>
      <c r="O11">
        <f t="shared" si="3"/>
        <v>0</v>
      </c>
      <c r="P11">
        <f t="shared" si="4"/>
        <v>0</v>
      </c>
      <c r="Q11">
        <f t="shared" si="5"/>
        <v>0</v>
      </c>
      <c r="R11" s="6">
        <f t="shared" si="6"/>
        <v>0</v>
      </c>
    </row>
    <row r="12" spans="1:18" x14ac:dyDescent="0.25">
      <c r="A12">
        <v>10</v>
      </c>
      <c r="B12">
        <v>0</v>
      </c>
      <c r="C12">
        <v>0</v>
      </c>
      <c r="F12" s="6">
        <v>11</v>
      </c>
      <c r="K12" s="6"/>
      <c r="L12">
        <f t="shared" si="0"/>
        <v>11.25</v>
      </c>
      <c r="M12" s="6">
        <v>11</v>
      </c>
      <c r="N12">
        <f t="shared" si="2"/>
        <v>0</v>
      </c>
      <c r="O12">
        <f t="shared" si="3"/>
        <v>0</v>
      </c>
      <c r="P12">
        <f t="shared" si="4"/>
        <v>0</v>
      </c>
      <c r="Q12">
        <f t="shared" si="5"/>
        <v>0</v>
      </c>
      <c r="R12" s="6">
        <f t="shared" si="6"/>
        <v>0</v>
      </c>
    </row>
    <row r="13" spans="1:18" x14ac:dyDescent="0.25">
      <c r="A13">
        <v>10.5</v>
      </c>
      <c r="B13">
        <v>0</v>
      </c>
      <c r="C13">
        <v>0</v>
      </c>
      <c r="F13" s="6">
        <v>11.5</v>
      </c>
      <c r="K13" s="6">
        <f t="shared" si="7"/>
        <v>0</v>
      </c>
      <c r="L13">
        <f t="shared" si="0"/>
        <v>11.75</v>
      </c>
      <c r="M13" s="6">
        <v>11.5</v>
      </c>
      <c r="N13">
        <f t="shared" si="2"/>
        <v>0</v>
      </c>
      <c r="O13">
        <f t="shared" si="3"/>
        <v>0</v>
      </c>
      <c r="P13">
        <f t="shared" si="4"/>
        <v>0</v>
      </c>
      <c r="Q13">
        <f t="shared" si="5"/>
        <v>0</v>
      </c>
      <c r="R13" s="6">
        <f t="shared" si="6"/>
        <v>0</v>
      </c>
    </row>
    <row r="14" spans="1:18" x14ac:dyDescent="0.25">
      <c r="A14">
        <v>11</v>
      </c>
      <c r="B14">
        <v>0</v>
      </c>
      <c r="C14">
        <v>0</v>
      </c>
      <c r="F14" s="6">
        <v>12</v>
      </c>
      <c r="K14" s="6">
        <f t="shared" si="7"/>
        <v>0</v>
      </c>
      <c r="L14">
        <f t="shared" si="0"/>
        <v>12.25</v>
      </c>
      <c r="M14" s="6">
        <v>12</v>
      </c>
      <c r="N14">
        <f t="shared" si="2"/>
        <v>0</v>
      </c>
      <c r="O14">
        <f t="shared" si="3"/>
        <v>0</v>
      </c>
      <c r="P14">
        <f t="shared" si="4"/>
        <v>0</v>
      </c>
      <c r="Q14">
        <f t="shared" si="5"/>
        <v>0</v>
      </c>
      <c r="R14" s="6">
        <f t="shared" si="6"/>
        <v>0</v>
      </c>
    </row>
    <row r="15" spans="1:18" x14ac:dyDescent="0.25">
      <c r="A15">
        <v>11.5</v>
      </c>
      <c r="B15">
        <v>0</v>
      </c>
      <c r="C15">
        <v>0</v>
      </c>
      <c r="F15" s="6">
        <v>12.5</v>
      </c>
      <c r="G15">
        <v>0</v>
      </c>
      <c r="H15">
        <v>0</v>
      </c>
      <c r="I15">
        <v>1</v>
      </c>
      <c r="J15">
        <v>0</v>
      </c>
      <c r="K15" s="6">
        <f t="shared" si="7"/>
        <v>1</v>
      </c>
      <c r="L15">
        <f t="shared" si="0"/>
        <v>12.75</v>
      </c>
      <c r="M15" s="6">
        <v>12.5</v>
      </c>
      <c r="N15">
        <f t="shared" si="2"/>
        <v>0</v>
      </c>
      <c r="O15">
        <f t="shared" si="3"/>
        <v>0</v>
      </c>
      <c r="P15">
        <f t="shared" si="4"/>
        <v>24573</v>
      </c>
      <c r="Q15">
        <f>+J15*$B17</f>
        <v>0</v>
      </c>
      <c r="R15" s="6">
        <f t="shared" si="6"/>
        <v>24573</v>
      </c>
    </row>
    <row r="16" spans="1:18" x14ac:dyDescent="0.25">
      <c r="A16">
        <v>12</v>
      </c>
      <c r="B16">
        <v>5356</v>
      </c>
      <c r="C16">
        <v>59</v>
      </c>
      <c r="F16" s="6">
        <v>13</v>
      </c>
      <c r="G16">
        <v>0</v>
      </c>
      <c r="H16">
        <v>0.66666238157065905</v>
      </c>
      <c r="I16">
        <v>0.3333376184293409</v>
      </c>
      <c r="J16">
        <v>0</v>
      </c>
      <c r="K16" s="6">
        <f t="shared" si="7"/>
        <v>1</v>
      </c>
      <c r="L16">
        <f t="shared" si="0"/>
        <v>13.25</v>
      </c>
      <c r="M16" s="6">
        <v>13</v>
      </c>
      <c r="N16">
        <f t="shared" si="2"/>
        <v>0</v>
      </c>
      <c r="O16">
        <f t="shared" si="3"/>
        <v>51859</v>
      </c>
      <c r="P16">
        <f t="shared" si="4"/>
        <v>25930</v>
      </c>
      <c r="Q16">
        <f t="shared" si="5"/>
        <v>0</v>
      </c>
      <c r="R16" s="6">
        <f t="shared" si="6"/>
        <v>77789</v>
      </c>
    </row>
    <row r="17" spans="1:18" x14ac:dyDescent="0.25">
      <c r="A17">
        <v>12.5</v>
      </c>
      <c r="B17">
        <v>24573</v>
      </c>
      <c r="C17">
        <v>309</v>
      </c>
      <c r="F17" s="6">
        <v>13.5</v>
      </c>
      <c r="G17">
        <v>0</v>
      </c>
      <c r="H17">
        <v>0.79999336407976374</v>
      </c>
      <c r="I17">
        <v>0.20000663592023624</v>
      </c>
      <c r="J17">
        <v>0</v>
      </c>
      <c r="K17" s="6">
        <f>SUM(G17:J17)</f>
        <v>1</v>
      </c>
      <c r="L17">
        <f t="shared" si="0"/>
        <v>13.75</v>
      </c>
      <c r="M17" s="6">
        <v>13.5</v>
      </c>
      <c r="N17">
        <f t="shared" si="2"/>
        <v>0</v>
      </c>
      <c r="O17">
        <f t="shared" si="3"/>
        <v>24111</v>
      </c>
      <c r="P17">
        <f t="shared" si="4"/>
        <v>6028</v>
      </c>
      <c r="Q17">
        <f t="shared" si="5"/>
        <v>0</v>
      </c>
      <c r="R17" s="6">
        <f t="shared" si="6"/>
        <v>30139</v>
      </c>
    </row>
    <row r="18" spans="1:18" x14ac:dyDescent="0.25">
      <c r="A18">
        <v>13</v>
      </c>
      <c r="B18">
        <v>77789</v>
      </c>
      <c r="C18">
        <v>1112</v>
      </c>
      <c r="F18" s="6">
        <v>14</v>
      </c>
      <c r="G18">
        <v>0.20003221130616847</v>
      </c>
      <c r="H18">
        <v>0.79996778869383156</v>
      </c>
      <c r="I18">
        <v>0</v>
      </c>
      <c r="J18">
        <v>0</v>
      </c>
      <c r="K18" s="6">
        <f t="shared" ref="K18:K25" si="8">SUM(G18:J18)</f>
        <v>1</v>
      </c>
      <c r="L18">
        <f t="shared" si="0"/>
        <v>14.25</v>
      </c>
      <c r="M18" s="6">
        <v>14</v>
      </c>
      <c r="N18">
        <f>+G18*$B20</f>
        <v>2484</v>
      </c>
      <c r="O18">
        <f t="shared" si="3"/>
        <v>9934</v>
      </c>
      <c r="P18">
        <f t="shared" si="4"/>
        <v>0</v>
      </c>
      <c r="Q18">
        <f t="shared" si="5"/>
        <v>0</v>
      </c>
      <c r="R18" s="6">
        <f t="shared" si="6"/>
        <v>12418</v>
      </c>
    </row>
    <row r="19" spans="1:18" x14ac:dyDescent="0.25">
      <c r="A19">
        <v>13.5</v>
      </c>
      <c r="B19">
        <v>30139</v>
      </c>
      <c r="C19">
        <v>487</v>
      </c>
      <c r="F19" s="6">
        <v>14.5</v>
      </c>
      <c r="G19">
        <v>0.10002270663033606</v>
      </c>
      <c r="H19">
        <v>0.89997729336966392</v>
      </c>
      <c r="I19">
        <v>0</v>
      </c>
      <c r="J19">
        <v>0</v>
      </c>
      <c r="K19" s="6">
        <f t="shared" si="8"/>
        <v>1</v>
      </c>
      <c r="L19">
        <f t="shared" si="0"/>
        <v>14.75</v>
      </c>
      <c r="M19" s="6">
        <v>14.5</v>
      </c>
      <c r="N19">
        <f t="shared" si="2"/>
        <v>1762</v>
      </c>
      <c r="O19">
        <f t="shared" si="3"/>
        <v>15854</v>
      </c>
      <c r="P19">
        <f t="shared" si="4"/>
        <v>0</v>
      </c>
      <c r="Q19">
        <f t="shared" si="5"/>
        <v>0</v>
      </c>
      <c r="R19" s="6">
        <f t="shared" si="6"/>
        <v>17616</v>
      </c>
    </row>
    <row r="20" spans="1:18" x14ac:dyDescent="0.25">
      <c r="A20">
        <v>14</v>
      </c>
      <c r="B20">
        <v>12418</v>
      </c>
      <c r="C20">
        <v>226</v>
      </c>
      <c r="F20" s="6">
        <v>15</v>
      </c>
      <c r="G20">
        <v>0.1</v>
      </c>
      <c r="H20">
        <v>0.5</v>
      </c>
      <c r="I20">
        <v>0.3</v>
      </c>
      <c r="J20">
        <v>0.1</v>
      </c>
      <c r="K20" s="6">
        <f t="shared" si="8"/>
        <v>0.99999999999999989</v>
      </c>
      <c r="L20">
        <f t="shared" si="0"/>
        <v>15.25</v>
      </c>
      <c r="M20" s="6">
        <v>15</v>
      </c>
      <c r="N20">
        <f t="shared" si="2"/>
        <v>2691</v>
      </c>
      <c r="O20">
        <f t="shared" si="3"/>
        <v>13455</v>
      </c>
      <c r="P20">
        <f t="shared" si="4"/>
        <v>8073</v>
      </c>
      <c r="Q20">
        <f t="shared" si="5"/>
        <v>2691</v>
      </c>
      <c r="R20" s="6">
        <f t="shared" si="6"/>
        <v>26910</v>
      </c>
    </row>
    <row r="21" spans="1:18" x14ac:dyDescent="0.25">
      <c r="A21">
        <v>14.5</v>
      </c>
      <c r="B21">
        <v>17616</v>
      </c>
      <c r="C21">
        <v>359</v>
      </c>
      <c r="F21" s="6">
        <v>15.5</v>
      </c>
      <c r="G21">
        <v>0.10000331796011812</v>
      </c>
      <c r="H21">
        <v>0.30000995388035434</v>
      </c>
      <c r="I21">
        <v>0.59998672815952747</v>
      </c>
      <c r="J21">
        <v>0</v>
      </c>
      <c r="K21" s="6">
        <f t="shared" si="8"/>
        <v>1</v>
      </c>
      <c r="L21">
        <f t="shared" si="0"/>
        <v>15.75</v>
      </c>
      <c r="M21" s="6">
        <v>15.5</v>
      </c>
      <c r="N21">
        <f t="shared" si="2"/>
        <v>3014</v>
      </c>
      <c r="O21">
        <f t="shared" si="3"/>
        <v>9042</v>
      </c>
      <c r="P21">
        <f t="shared" si="4"/>
        <v>18083</v>
      </c>
      <c r="Q21">
        <f t="shared" si="5"/>
        <v>0</v>
      </c>
      <c r="R21" s="6">
        <f t="shared" si="6"/>
        <v>30139</v>
      </c>
    </row>
    <row r="22" spans="1:18" x14ac:dyDescent="0.25">
      <c r="A22">
        <v>15</v>
      </c>
      <c r="B22">
        <v>26910</v>
      </c>
      <c r="C22">
        <v>613</v>
      </c>
      <c r="F22" s="6">
        <v>16</v>
      </c>
      <c r="G22">
        <v>0</v>
      </c>
      <c r="H22">
        <v>0.6</v>
      </c>
      <c r="I22">
        <v>0.4</v>
      </c>
      <c r="J22">
        <v>0</v>
      </c>
      <c r="K22" s="6">
        <f t="shared" si="8"/>
        <v>1</v>
      </c>
      <c r="L22">
        <f t="shared" si="0"/>
        <v>16.25</v>
      </c>
      <c r="M22" s="6">
        <v>16</v>
      </c>
      <c r="N22">
        <f t="shared" si="2"/>
        <v>0</v>
      </c>
      <c r="O22">
        <f t="shared" si="3"/>
        <v>13074</v>
      </c>
      <c r="P22">
        <f t="shared" si="4"/>
        <v>8716</v>
      </c>
      <c r="Q22">
        <f t="shared" si="5"/>
        <v>0</v>
      </c>
      <c r="R22" s="6">
        <f t="shared" si="6"/>
        <v>21790</v>
      </c>
    </row>
    <row r="23" spans="1:18" x14ac:dyDescent="0.25">
      <c r="A23">
        <v>15.5</v>
      </c>
      <c r="B23">
        <v>30139</v>
      </c>
      <c r="C23">
        <v>764</v>
      </c>
      <c r="F23" s="6">
        <v>16.5</v>
      </c>
      <c r="G23">
        <v>0.20001596933886936</v>
      </c>
      <c r="H23">
        <v>0.5</v>
      </c>
      <c r="I23">
        <v>0.29998403066113061</v>
      </c>
      <c r="J23">
        <v>0</v>
      </c>
      <c r="K23" s="6">
        <f t="shared" si="8"/>
        <v>1</v>
      </c>
      <c r="L23">
        <f t="shared" si="0"/>
        <v>16.75</v>
      </c>
      <c r="M23" s="6">
        <v>16.5</v>
      </c>
      <c r="N23">
        <f t="shared" si="2"/>
        <v>2504.7999840306611</v>
      </c>
      <c r="O23">
        <f t="shared" si="3"/>
        <v>6261.5</v>
      </c>
      <c r="P23">
        <f t="shared" si="4"/>
        <v>3756.7000159693384</v>
      </c>
      <c r="Q23">
        <f t="shared" si="5"/>
        <v>0</v>
      </c>
      <c r="R23" s="6">
        <f t="shared" si="6"/>
        <v>12523</v>
      </c>
    </row>
    <row r="24" spans="1:18" x14ac:dyDescent="0.25">
      <c r="A24">
        <v>16</v>
      </c>
      <c r="B24">
        <v>21790</v>
      </c>
      <c r="C24">
        <v>612</v>
      </c>
      <c r="F24" s="6">
        <v>17</v>
      </c>
      <c r="G24">
        <v>0.4</v>
      </c>
      <c r="H24">
        <v>0.2</v>
      </c>
      <c r="I24">
        <v>0.4</v>
      </c>
      <c r="J24">
        <v>0</v>
      </c>
      <c r="K24" s="6">
        <f t="shared" si="8"/>
        <v>1</v>
      </c>
      <c r="L24">
        <f t="shared" si="0"/>
        <v>17.25</v>
      </c>
      <c r="M24" s="6">
        <v>17</v>
      </c>
      <c r="N24">
        <f t="shared" si="2"/>
        <v>924</v>
      </c>
      <c r="O24">
        <f t="shared" si="3"/>
        <v>462</v>
      </c>
      <c r="P24">
        <f t="shared" si="4"/>
        <v>924</v>
      </c>
      <c r="Q24">
        <f t="shared" si="5"/>
        <v>0</v>
      </c>
      <c r="R24" s="6">
        <f t="shared" si="6"/>
        <v>2310</v>
      </c>
    </row>
    <row r="25" spans="1:18" x14ac:dyDescent="0.25">
      <c r="A25">
        <v>16.5</v>
      </c>
      <c r="B25">
        <v>12523</v>
      </c>
      <c r="C25">
        <v>389</v>
      </c>
      <c r="F25" s="6">
        <v>17.5</v>
      </c>
      <c r="G25">
        <v>0</v>
      </c>
      <c r="H25">
        <v>0.5</v>
      </c>
      <c r="I25">
        <v>0.5</v>
      </c>
      <c r="J25">
        <v>0</v>
      </c>
      <c r="K25" s="6">
        <f t="shared" si="8"/>
        <v>1</v>
      </c>
      <c r="L25">
        <f t="shared" si="0"/>
        <v>17.75</v>
      </c>
      <c r="M25" s="6">
        <v>17.5</v>
      </c>
      <c r="N25">
        <f t="shared" si="2"/>
        <v>0</v>
      </c>
      <c r="O25">
        <f t="shared" si="3"/>
        <v>459.5</v>
      </c>
      <c r="P25">
        <f t="shared" si="4"/>
        <v>459.5</v>
      </c>
      <c r="Q25">
        <f t="shared" si="5"/>
        <v>0</v>
      </c>
      <c r="R25" s="6">
        <f t="shared" si="6"/>
        <v>919</v>
      </c>
    </row>
    <row r="26" spans="1:18" x14ac:dyDescent="0.25">
      <c r="A26">
        <v>17</v>
      </c>
      <c r="B26">
        <v>2310</v>
      </c>
      <c r="C26">
        <v>79</v>
      </c>
      <c r="F26" s="7" t="s">
        <v>12</v>
      </c>
      <c r="G26" s="9"/>
      <c r="H26" s="9"/>
      <c r="I26" s="9"/>
      <c r="J26" s="9"/>
      <c r="K26" s="10"/>
      <c r="M26" s="7" t="s">
        <v>12</v>
      </c>
      <c r="N26" s="8">
        <f>SUM(N6:N25)</f>
        <v>13379.799984030662</v>
      </c>
      <c r="O26" s="9">
        <f t="shared" ref="O26:Q26" si="9">SUM(O6:O25)</f>
        <v>144512</v>
      </c>
      <c r="P26" s="9">
        <f t="shared" si="9"/>
        <v>96543.200015969342</v>
      </c>
      <c r="Q26" s="9">
        <f t="shared" si="9"/>
        <v>2691</v>
      </c>
      <c r="R26" s="10">
        <f>SUM(R6:R25)</f>
        <v>257126</v>
      </c>
    </row>
    <row r="27" spans="1:18" x14ac:dyDescent="0.25">
      <c r="A27">
        <v>17.5</v>
      </c>
      <c r="B27">
        <v>919</v>
      </c>
      <c r="C27">
        <v>35</v>
      </c>
      <c r="F27" s="11"/>
      <c r="G27" s="12"/>
      <c r="H27" s="12"/>
      <c r="I27" s="12"/>
      <c r="J27" s="12"/>
      <c r="K27" s="12"/>
      <c r="M27" s="11" t="s">
        <v>7</v>
      </c>
      <c r="N27" s="12">
        <f>+N26/$R$26*100</f>
        <v>5.2035966740161097</v>
      </c>
      <c r="O27" s="12">
        <f>+O26/$R$26*100</f>
        <v>56.202795516594975</v>
      </c>
      <c r="P27" s="12">
        <f>+O26/$R$26*100</f>
        <v>56.202795516594975</v>
      </c>
      <c r="Q27" s="12">
        <f>+O26/$R$26*100</f>
        <v>56.202795516594975</v>
      </c>
      <c r="R27" s="12">
        <f>+R26/$R$26*100</f>
        <v>100</v>
      </c>
    </row>
    <row r="28" spans="1:18" x14ac:dyDescent="0.25">
      <c r="A28">
        <v>18</v>
      </c>
      <c r="B28">
        <v>0</v>
      </c>
      <c r="C28">
        <v>0</v>
      </c>
      <c r="F28" s="11"/>
      <c r="G28" s="12"/>
      <c r="H28" s="12"/>
      <c r="I28" s="12"/>
      <c r="J28" s="12"/>
      <c r="K28" s="12"/>
      <c r="M28" s="11" t="s">
        <v>13</v>
      </c>
      <c r="N28" s="13">
        <f>SUMPRODUCT(N6:N25,$L$6:$L$25)/N$26</f>
        <v>15.530063975583971</v>
      </c>
      <c r="O28" s="13">
        <f>SUMPRODUCT(O6:O25,$L$6:$L$25)/O$26</f>
        <v>14.35951685673162</v>
      </c>
      <c r="P28" s="13">
        <f>SUMPRODUCT(P6:P25,$L$6:$L$25)/P$26</f>
        <v>14.256194118693232</v>
      </c>
      <c r="Q28" s="13">
        <f>SUMPRODUCT(Q6:Q25,$L$6:$L$25)/Q$26</f>
        <v>15.25</v>
      </c>
      <c r="R28" s="13">
        <f>SUMPRODUCT(R6:R25,$L$6:$L$25)/R$26</f>
        <v>14.390952295761611</v>
      </c>
    </row>
    <row r="29" spans="1:18" x14ac:dyDescent="0.25">
      <c r="A29">
        <v>18.5</v>
      </c>
      <c r="B29">
        <v>0</v>
      </c>
      <c r="C29">
        <v>0</v>
      </c>
      <c r="F29" s="11"/>
      <c r="G29" s="12"/>
      <c r="H29" s="12"/>
      <c r="I29" s="12"/>
      <c r="J29" s="12"/>
      <c r="K29" s="12"/>
      <c r="M29" s="11"/>
      <c r="N29" s="12"/>
      <c r="O29" s="12"/>
      <c r="P29" s="12"/>
      <c r="Q29" s="12"/>
      <c r="R29" s="12"/>
    </row>
    <row r="30" spans="1:18" x14ac:dyDescent="0.25">
      <c r="A30">
        <v>19</v>
      </c>
      <c r="B30">
        <v>0</v>
      </c>
      <c r="C30">
        <v>0</v>
      </c>
      <c r="F30" s="11"/>
      <c r="G30" s="12"/>
      <c r="H30" s="12"/>
      <c r="I30" s="12"/>
      <c r="J30" s="12"/>
      <c r="K30" s="12"/>
      <c r="M30" s="11"/>
      <c r="N30" s="12"/>
      <c r="O30" s="12"/>
      <c r="P30" s="12"/>
      <c r="Q30" s="12"/>
      <c r="R30" s="12"/>
    </row>
    <row r="31" spans="1:18" x14ac:dyDescent="0.25">
      <c r="A31">
        <v>19.5</v>
      </c>
      <c r="B31">
        <v>0</v>
      </c>
      <c r="C31">
        <v>0</v>
      </c>
    </row>
    <row r="32" spans="1:18" x14ac:dyDescent="0.25">
      <c r="A32">
        <v>20</v>
      </c>
      <c r="B32">
        <v>0</v>
      </c>
      <c r="C32">
        <v>0</v>
      </c>
    </row>
    <row r="33" spans="1:18" x14ac:dyDescent="0.25">
      <c r="A33">
        <v>20.5</v>
      </c>
      <c r="B33">
        <v>0</v>
      </c>
      <c r="C33">
        <v>0</v>
      </c>
      <c r="F33" s="1" t="s">
        <v>3</v>
      </c>
      <c r="G33" s="1" t="s">
        <v>17</v>
      </c>
      <c r="M33" s="1" t="s">
        <v>3</v>
      </c>
      <c r="N33" s="1" t="s">
        <v>17</v>
      </c>
    </row>
    <row r="34" spans="1:18" x14ac:dyDescent="0.25">
      <c r="A34">
        <v>21</v>
      </c>
      <c r="B34">
        <v>0</v>
      </c>
      <c r="C34">
        <v>0</v>
      </c>
      <c r="F34" s="1" t="s">
        <v>5</v>
      </c>
      <c r="G34" s="1" t="s">
        <v>6</v>
      </c>
      <c r="M34" s="1" t="s">
        <v>5</v>
      </c>
      <c r="N34" s="1" t="s">
        <v>6</v>
      </c>
    </row>
    <row r="35" spans="1:18" x14ac:dyDescent="0.25">
      <c r="A35">
        <v>21.5</v>
      </c>
      <c r="B35">
        <v>0</v>
      </c>
      <c r="C35">
        <v>0</v>
      </c>
      <c r="F35" s="1" t="s">
        <v>7</v>
      </c>
      <c r="G35" s="1"/>
      <c r="H35" s="1"/>
      <c r="I35" s="1"/>
      <c r="J35" s="1"/>
      <c r="K35" s="1"/>
      <c r="L35" s="1"/>
      <c r="M35" s="1" t="s">
        <v>14</v>
      </c>
      <c r="N35" s="1" t="s">
        <v>15</v>
      </c>
    </row>
    <row r="36" spans="1:18" x14ac:dyDescent="0.25">
      <c r="A36">
        <v>22</v>
      </c>
      <c r="B36">
        <v>0</v>
      </c>
      <c r="C36">
        <v>0</v>
      </c>
      <c r="F36" s="2" t="s">
        <v>10</v>
      </c>
      <c r="G36" s="26" t="s">
        <v>11</v>
      </c>
      <c r="H36" s="27"/>
      <c r="I36" s="27"/>
      <c r="J36" s="28"/>
      <c r="K36" s="2" t="s">
        <v>12</v>
      </c>
      <c r="M36" s="2" t="s">
        <v>10</v>
      </c>
      <c r="N36" s="26" t="s">
        <v>11</v>
      </c>
      <c r="O36" s="27"/>
      <c r="P36" s="27"/>
      <c r="Q36" s="28"/>
      <c r="R36" s="2" t="s">
        <v>12</v>
      </c>
    </row>
    <row r="37" spans="1:18" x14ac:dyDescent="0.25">
      <c r="A37">
        <v>22.5</v>
      </c>
      <c r="B37">
        <v>0</v>
      </c>
      <c r="C37">
        <v>0</v>
      </c>
      <c r="F37" s="4"/>
      <c r="G37" s="5">
        <v>1</v>
      </c>
      <c r="H37" s="5">
        <v>2</v>
      </c>
      <c r="I37" s="5">
        <v>3</v>
      </c>
      <c r="J37" s="5">
        <v>4</v>
      </c>
      <c r="K37" s="4"/>
      <c r="M37" s="4"/>
      <c r="N37" s="5">
        <v>1</v>
      </c>
      <c r="O37" s="5">
        <v>2</v>
      </c>
      <c r="P37" s="5">
        <v>3</v>
      </c>
      <c r="Q37" s="5">
        <v>4</v>
      </c>
      <c r="R37" s="4"/>
    </row>
    <row r="38" spans="1:18" x14ac:dyDescent="0.25">
      <c r="A38">
        <v>23</v>
      </c>
      <c r="B38">
        <v>0</v>
      </c>
      <c r="C38">
        <v>0</v>
      </c>
      <c r="F38" s="15">
        <v>8</v>
      </c>
      <c r="K38" s="6"/>
      <c r="L38">
        <f>+M38+0.25</f>
        <v>8.25</v>
      </c>
      <c r="M38" s="15">
        <v>8</v>
      </c>
      <c r="N38">
        <f>+G38*$C8</f>
        <v>0</v>
      </c>
      <c r="O38">
        <f t="shared" ref="O38:Q53" si="10">+H38*$C8</f>
        <v>0</v>
      </c>
      <c r="P38">
        <f t="shared" si="10"/>
        <v>0</v>
      </c>
      <c r="Q38">
        <f t="shared" si="10"/>
        <v>0</v>
      </c>
      <c r="R38" s="6">
        <f t="shared" ref="R38:R41" si="11">SUM(N38:Q38)</f>
        <v>0</v>
      </c>
    </row>
    <row r="39" spans="1:18" x14ac:dyDescent="0.25">
      <c r="A39">
        <v>23.5</v>
      </c>
      <c r="B39">
        <v>0</v>
      </c>
      <c r="C39">
        <v>0</v>
      </c>
      <c r="F39" s="6">
        <v>8.5</v>
      </c>
      <c r="K39" s="6"/>
      <c r="L39">
        <f t="shared" ref="L39:L57" si="12">+M39+0.25</f>
        <v>8.75</v>
      </c>
      <c r="M39" s="6">
        <v>8.5</v>
      </c>
      <c r="N39">
        <f t="shared" ref="N38:N56" si="13">+G39*$C9</f>
        <v>0</v>
      </c>
      <c r="O39">
        <f t="shared" si="10"/>
        <v>0</v>
      </c>
      <c r="P39">
        <f t="shared" si="10"/>
        <v>0</v>
      </c>
      <c r="Q39">
        <f t="shared" si="10"/>
        <v>0</v>
      </c>
      <c r="R39" s="6">
        <f t="shared" si="11"/>
        <v>0</v>
      </c>
    </row>
    <row r="40" spans="1:18" x14ac:dyDescent="0.25">
      <c r="A40">
        <v>24</v>
      </c>
      <c r="B40">
        <v>0</v>
      </c>
      <c r="C40">
        <v>0</v>
      </c>
      <c r="F40" s="6">
        <v>9</v>
      </c>
      <c r="K40" s="6"/>
      <c r="L40">
        <f t="shared" si="12"/>
        <v>9.25</v>
      </c>
      <c r="M40" s="6">
        <v>9</v>
      </c>
      <c r="N40">
        <f t="shared" si="13"/>
        <v>0</v>
      </c>
      <c r="O40">
        <f t="shared" si="10"/>
        <v>0</v>
      </c>
      <c r="P40">
        <f t="shared" si="10"/>
        <v>0</v>
      </c>
      <c r="Q40">
        <f t="shared" si="10"/>
        <v>0</v>
      </c>
      <c r="R40" s="6">
        <f t="shared" si="11"/>
        <v>0</v>
      </c>
    </row>
    <row r="41" spans="1:18" x14ac:dyDescent="0.25">
      <c r="A41">
        <v>24.5</v>
      </c>
      <c r="B41">
        <v>0</v>
      </c>
      <c r="C41">
        <v>0</v>
      </c>
      <c r="F41" s="6">
        <v>9.5</v>
      </c>
      <c r="K41" s="6"/>
      <c r="L41">
        <f t="shared" si="12"/>
        <v>9.75</v>
      </c>
      <c r="M41" s="6">
        <v>9.5</v>
      </c>
      <c r="N41">
        <f t="shared" si="13"/>
        <v>0</v>
      </c>
      <c r="O41">
        <f t="shared" si="10"/>
        <v>0</v>
      </c>
      <c r="P41">
        <f t="shared" si="10"/>
        <v>0</v>
      </c>
      <c r="Q41">
        <f t="shared" si="10"/>
        <v>0</v>
      </c>
      <c r="R41" s="6">
        <f t="shared" si="11"/>
        <v>0</v>
      </c>
    </row>
    <row r="42" spans="1:18" x14ac:dyDescent="0.25">
      <c r="A42">
        <v>25</v>
      </c>
      <c r="B42">
        <v>0</v>
      </c>
      <c r="C42">
        <v>0</v>
      </c>
      <c r="F42" s="6">
        <v>10</v>
      </c>
      <c r="K42" s="6"/>
      <c r="L42">
        <f t="shared" si="12"/>
        <v>10.25</v>
      </c>
      <c r="M42" s="6">
        <v>10</v>
      </c>
      <c r="N42">
        <f t="shared" si="13"/>
        <v>0</v>
      </c>
      <c r="O42">
        <f t="shared" si="10"/>
        <v>0</v>
      </c>
      <c r="P42">
        <f t="shared" si="10"/>
        <v>0</v>
      </c>
      <c r="Q42">
        <f t="shared" si="10"/>
        <v>0</v>
      </c>
      <c r="R42" s="6">
        <f t="shared" ref="R42:R57" si="14">SUM(N42:Q42)</f>
        <v>0</v>
      </c>
    </row>
    <row r="43" spans="1:18" x14ac:dyDescent="0.25">
      <c r="A43">
        <v>25.5</v>
      </c>
      <c r="B43">
        <v>0</v>
      </c>
      <c r="C43">
        <v>0</v>
      </c>
      <c r="F43" s="6">
        <v>10.5</v>
      </c>
      <c r="K43" s="6">
        <f t="shared" ref="K43" si="15">SUM(G43:I43)</f>
        <v>0</v>
      </c>
      <c r="L43">
        <f t="shared" si="12"/>
        <v>10.75</v>
      </c>
      <c r="M43" s="6">
        <v>10.5</v>
      </c>
      <c r="N43">
        <f t="shared" si="13"/>
        <v>0</v>
      </c>
      <c r="O43">
        <f t="shared" si="10"/>
        <v>0</v>
      </c>
      <c r="P43">
        <f t="shared" si="10"/>
        <v>0</v>
      </c>
      <c r="Q43">
        <f t="shared" si="10"/>
        <v>0</v>
      </c>
      <c r="R43" s="6">
        <f t="shared" si="14"/>
        <v>0</v>
      </c>
    </row>
    <row r="44" spans="1:18" x14ac:dyDescent="0.25">
      <c r="F44" s="6">
        <v>11</v>
      </c>
      <c r="K44" s="6"/>
      <c r="L44">
        <f t="shared" si="12"/>
        <v>11.25</v>
      </c>
      <c r="M44" s="6">
        <v>11</v>
      </c>
      <c r="N44">
        <f t="shared" si="13"/>
        <v>0</v>
      </c>
      <c r="O44">
        <f t="shared" si="10"/>
        <v>0</v>
      </c>
      <c r="P44">
        <f t="shared" si="10"/>
        <v>0</v>
      </c>
      <c r="Q44">
        <f t="shared" si="10"/>
        <v>0</v>
      </c>
      <c r="R44" s="6">
        <f t="shared" si="14"/>
        <v>0</v>
      </c>
    </row>
    <row r="45" spans="1:18" x14ac:dyDescent="0.25">
      <c r="B45" s="1">
        <f>SUM(B2:B44)</f>
        <v>262482</v>
      </c>
      <c r="C45" s="1">
        <f>SUM(C2:C44)</f>
        <v>5044</v>
      </c>
      <c r="F45" s="6">
        <v>11.5</v>
      </c>
      <c r="K45" s="6">
        <f t="shared" ref="K45:K50" si="16">SUM(G45:I45)</f>
        <v>0</v>
      </c>
      <c r="L45">
        <f t="shared" si="12"/>
        <v>11.75</v>
      </c>
      <c r="M45" s="6">
        <v>11.5</v>
      </c>
      <c r="N45">
        <f t="shared" si="13"/>
        <v>0</v>
      </c>
      <c r="O45">
        <f t="shared" si="10"/>
        <v>0</v>
      </c>
      <c r="P45">
        <f t="shared" si="10"/>
        <v>0</v>
      </c>
      <c r="Q45">
        <f t="shared" si="10"/>
        <v>0</v>
      </c>
      <c r="R45" s="6">
        <f t="shared" si="14"/>
        <v>0</v>
      </c>
    </row>
    <row r="46" spans="1:18" x14ac:dyDescent="0.25">
      <c r="F46" s="6">
        <v>12</v>
      </c>
      <c r="K46" s="6">
        <f t="shared" si="16"/>
        <v>0</v>
      </c>
      <c r="L46">
        <f t="shared" si="12"/>
        <v>12.25</v>
      </c>
      <c r="M46" s="6">
        <v>12</v>
      </c>
      <c r="N46">
        <f t="shared" si="13"/>
        <v>0</v>
      </c>
      <c r="O46">
        <f t="shared" si="10"/>
        <v>0</v>
      </c>
      <c r="P46">
        <f t="shared" si="10"/>
        <v>0</v>
      </c>
      <c r="Q46">
        <f t="shared" si="10"/>
        <v>0</v>
      </c>
      <c r="R46" s="6">
        <f t="shared" si="14"/>
        <v>0</v>
      </c>
    </row>
    <row r="47" spans="1:18" x14ac:dyDescent="0.25">
      <c r="F47" s="6">
        <v>12.5</v>
      </c>
      <c r="G47">
        <v>0</v>
      </c>
      <c r="H47">
        <v>0</v>
      </c>
      <c r="I47">
        <v>1</v>
      </c>
      <c r="J47">
        <v>0</v>
      </c>
      <c r="K47" s="6">
        <f t="shared" si="16"/>
        <v>1</v>
      </c>
      <c r="L47">
        <f t="shared" si="12"/>
        <v>12.75</v>
      </c>
      <c r="M47" s="6">
        <v>12.5</v>
      </c>
      <c r="N47">
        <f t="shared" si="13"/>
        <v>0</v>
      </c>
      <c r="O47">
        <f t="shared" si="10"/>
        <v>0</v>
      </c>
      <c r="P47">
        <f t="shared" si="10"/>
        <v>309</v>
      </c>
      <c r="Q47">
        <f t="shared" si="10"/>
        <v>0</v>
      </c>
      <c r="R47" s="6">
        <f t="shared" si="14"/>
        <v>309</v>
      </c>
    </row>
    <row r="48" spans="1:18" x14ac:dyDescent="0.25">
      <c r="F48" s="6">
        <v>13</v>
      </c>
      <c r="G48">
        <v>0</v>
      </c>
      <c r="H48">
        <v>0.66666238157065905</v>
      </c>
      <c r="I48">
        <v>0.3333376184293409</v>
      </c>
      <c r="J48">
        <v>0</v>
      </c>
      <c r="K48" s="6">
        <f t="shared" si="16"/>
        <v>1</v>
      </c>
      <c r="L48">
        <f t="shared" si="12"/>
        <v>13.25</v>
      </c>
      <c r="M48" s="6">
        <v>13</v>
      </c>
      <c r="N48">
        <f t="shared" si="13"/>
        <v>0</v>
      </c>
      <c r="O48">
        <f t="shared" si="10"/>
        <v>741.32856830657283</v>
      </c>
      <c r="P48">
        <f t="shared" si="10"/>
        <v>370.67143169342705</v>
      </c>
      <c r="Q48">
        <f t="shared" si="10"/>
        <v>0</v>
      </c>
      <c r="R48" s="6">
        <f t="shared" si="14"/>
        <v>1112</v>
      </c>
    </row>
    <row r="49" spans="6:18" x14ac:dyDescent="0.25">
      <c r="F49" s="6">
        <v>13.5</v>
      </c>
      <c r="G49">
        <v>0</v>
      </c>
      <c r="H49">
        <v>0.79999336407976374</v>
      </c>
      <c r="I49">
        <v>0.20000663592023624</v>
      </c>
      <c r="J49">
        <v>0</v>
      </c>
      <c r="K49" s="6">
        <f t="shared" si="16"/>
        <v>1</v>
      </c>
      <c r="L49">
        <f t="shared" si="12"/>
        <v>13.75</v>
      </c>
      <c r="M49" s="6">
        <v>13.5</v>
      </c>
      <c r="N49">
        <f t="shared" si="13"/>
        <v>0</v>
      </c>
      <c r="O49">
        <f t="shared" si="10"/>
        <v>389.59676830684492</v>
      </c>
      <c r="P49">
        <f t="shared" si="10"/>
        <v>97.40323169315505</v>
      </c>
      <c r="Q49">
        <f t="shared" si="10"/>
        <v>0</v>
      </c>
      <c r="R49" s="6">
        <f t="shared" si="14"/>
        <v>487</v>
      </c>
    </row>
    <row r="50" spans="6:18" x14ac:dyDescent="0.25">
      <c r="F50" s="6">
        <v>14</v>
      </c>
      <c r="G50">
        <v>0.20003221130616847</v>
      </c>
      <c r="H50">
        <v>0.79996778869383156</v>
      </c>
      <c r="I50">
        <v>0</v>
      </c>
      <c r="J50">
        <v>0</v>
      </c>
      <c r="K50" s="6">
        <f t="shared" si="16"/>
        <v>1</v>
      </c>
      <c r="L50">
        <f t="shared" si="12"/>
        <v>14.25</v>
      </c>
      <c r="M50" s="6">
        <v>14</v>
      </c>
      <c r="N50">
        <f t="shared" si="13"/>
        <v>45.207279755194072</v>
      </c>
      <c r="O50">
        <f t="shared" si="10"/>
        <v>180.79272024480593</v>
      </c>
      <c r="P50">
        <f t="shared" si="10"/>
        <v>0</v>
      </c>
      <c r="Q50">
        <f t="shared" si="10"/>
        <v>0</v>
      </c>
      <c r="R50" s="6">
        <f t="shared" si="14"/>
        <v>226</v>
      </c>
    </row>
    <row r="51" spans="6:18" x14ac:dyDescent="0.25">
      <c r="F51" s="6">
        <v>14.5</v>
      </c>
      <c r="G51">
        <v>0.10002270663033606</v>
      </c>
      <c r="H51">
        <v>0.89997729336966392</v>
      </c>
      <c r="I51">
        <v>0</v>
      </c>
      <c r="J51">
        <v>0</v>
      </c>
      <c r="K51" s="6"/>
      <c r="L51">
        <f t="shared" si="12"/>
        <v>14.75</v>
      </c>
      <c r="M51" s="6">
        <v>14.5</v>
      </c>
      <c r="N51">
        <f t="shared" si="13"/>
        <v>35.908151680290644</v>
      </c>
      <c r="O51">
        <f t="shared" si="10"/>
        <v>323.09184831970936</v>
      </c>
      <c r="P51">
        <f t="shared" si="10"/>
        <v>0</v>
      </c>
      <c r="Q51">
        <f t="shared" si="10"/>
        <v>0</v>
      </c>
      <c r="R51" s="6">
        <f t="shared" si="14"/>
        <v>359</v>
      </c>
    </row>
    <row r="52" spans="6:18" x14ac:dyDescent="0.25">
      <c r="F52" s="6">
        <v>15</v>
      </c>
      <c r="G52">
        <v>0.1</v>
      </c>
      <c r="H52">
        <v>0.5</v>
      </c>
      <c r="I52">
        <v>0.3</v>
      </c>
      <c r="J52">
        <v>0.1</v>
      </c>
      <c r="K52" s="6"/>
      <c r="L52">
        <f t="shared" si="12"/>
        <v>15.25</v>
      </c>
      <c r="M52" s="6">
        <v>15</v>
      </c>
      <c r="N52">
        <f t="shared" si="13"/>
        <v>61.300000000000004</v>
      </c>
      <c r="O52">
        <f t="shared" si="10"/>
        <v>306.5</v>
      </c>
      <c r="P52">
        <f t="shared" si="10"/>
        <v>183.9</v>
      </c>
      <c r="Q52">
        <f t="shared" si="10"/>
        <v>61.300000000000004</v>
      </c>
      <c r="R52" s="6">
        <f t="shared" si="14"/>
        <v>613</v>
      </c>
    </row>
    <row r="53" spans="6:18" x14ac:dyDescent="0.25">
      <c r="F53" s="6">
        <v>15.5</v>
      </c>
      <c r="G53">
        <v>0.10000331796011812</v>
      </c>
      <c r="H53">
        <v>0.30000995388035434</v>
      </c>
      <c r="I53">
        <v>0.59998672815952747</v>
      </c>
      <c r="J53">
        <v>0</v>
      </c>
      <c r="K53" s="6"/>
      <c r="L53">
        <f t="shared" si="12"/>
        <v>15.75</v>
      </c>
      <c r="M53" s="6">
        <v>15.5</v>
      </c>
      <c r="N53">
        <f t="shared" si="13"/>
        <v>76.402534921530247</v>
      </c>
      <c r="O53">
        <f t="shared" si="10"/>
        <v>229.20760476459071</v>
      </c>
      <c r="P53">
        <f t="shared" si="10"/>
        <v>458.38986031387901</v>
      </c>
      <c r="Q53">
        <f t="shared" si="10"/>
        <v>0</v>
      </c>
      <c r="R53" s="6">
        <f t="shared" si="14"/>
        <v>764</v>
      </c>
    </row>
    <row r="54" spans="6:18" x14ac:dyDescent="0.25">
      <c r="F54" s="6">
        <v>16</v>
      </c>
      <c r="G54">
        <v>0</v>
      </c>
      <c r="H54">
        <v>0.6</v>
      </c>
      <c r="I54">
        <v>0.4</v>
      </c>
      <c r="J54">
        <v>0</v>
      </c>
      <c r="K54" s="6"/>
      <c r="L54">
        <f t="shared" si="12"/>
        <v>16.25</v>
      </c>
      <c r="M54" s="6">
        <v>16</v>
      </c>
      <c r="N54">
        <f t="shared" si="13"/>
        <v>0</v>
      </c>
      <c r="O54">
        <f t="shared" ref="O54:O56" si="17">+H54*$C24</f>
        <v>367.2</v>
      </c>
      <c r="P54">
        <f t="shared" ref="P54:P56" si="18">+I54*$C24</f>
        <v>244.8</v>
      </c>
      <c r="Q54">
        <f t="shared" ref="Q54:Q56" si="19">+J54*$C24</f>
        <v>0</v>
      </c>
      <c r="R54" s="6">
        <f t="shared" si="14"/>
        <v>612</v>
      </c>
    </row>
    <row r="55" spans="6:18" x14ac:dyDescent="0.25">
      <c r="F55" s="6">
        <v>16.5</v>
      </c>
      <c r="G55">
        <v>0.20001596933886936</v>
      </c>
      <c r="H55">
        <v>0.5</v>
      </c>
      <c r="I55">
        <v>0.29998403066113061</v>
      </c>
      <c r="J55">
        <v>0</v>
      </c>
      <c r="K55" s="6"/>
      <c r="L55">
        <f t="shared" si="12"/>
        <v>16.75</v>
      </c>
      <c r="M55" s="6">
        <v>16.5</v>
      </c>
      <c r="N55">
        <f t="shared" si="13"/>
        <v>77.806212072820188</v>
      </c>
      <c r="O55">
        <f t="shared" si="17"/>
        <v>194.5</v>
      </c>
      <c r="P55">
        <f t="shared" si="18"/>
        <v>116.69378792717981</v>
      </c>
      <c r="Q55">
        <f t="shared" si="19"/>
        <v>0</v>
      </c>
      <c r="R55" s="6">
        <f t="shared" si="14"/>
        <v>389</v>
      </c>
    </row>
    <row r="56" spans="6:18" x14ac:dyDescent="0.25">
      <c r="F56" s="6">
        <v>17</v>
      </c>
      <c r="G56">
        <v>0.4</v>
      </c>
      <c r="H56">
        <v>0.2</v>
      </c>
      <c r="I56">
        <v>0.4</v>
      </c>
      <c r="J56">
        <v>0</v>
      </c>
      <c r="K56" s="6"/>
      <c r="L56">
        <f t="shared" si="12"/>
        <v>17.25</v>
      </c>
      <c r="M56" s="6">
        <v>17</v>
      </c>
      <c r="N56">
        <f t="shared" si="13"/>
        <v>31.6</v>
      </c>
      <c r="O56">
        <f t="shared" si="17"/>
        <v>15.8</v>
      </c>
      <c r="P56">
        <f t="shared" si="18"/>
        <v>31.6</v>
      </c>
      <c r="Q56">
        <f t="shared" si="19"/>
        <v>0</v>
      </c>
      <c r="R56" s="6">
        <f t="shared" si="14"/>
        <v>79</v>
      </c>
    </row>
    <row r="57" spans="6:18" x14ac:dyDescent="0.25">
      <c r="F57" s="6">
        <v>17.5</v>
      </c>
      <c r="G57">
        <v>0</v>
      </c>
      <c r="H57">
        <v>0.5</v>
      </c>
      <c r="I57">
        <v>0.5</v>
      </c>
      <c r="J57">
        <v>0</v>
      </c>
      <c r="K57" s="6"/>
      <c r="L57">
        <f t="shared" si="12"/>
        <v>17.75</v>
      </c>
      <c r="M57" s="6">
        <v>17.5</v>
      </c>
      <c r="R57" s="6">
        <f t="shared" si="14"/>
        <v>0</v>
      </c>
    </row>
    <row r="58" spans="6:18" x14ac:dyDescent="0.25">
      <c r="F58" s="7" t="s">
        <v>12</v>
      </c>
      <c r="G58" s="9"/>
      <c r="H58" s="9"/>
      <c r="I58" s="9"/>
      <c r="J58" s="9"/>
      <c r="K58" s="10"/>
      <c r="M58" s="7" t="s">
        <v>12</v>
      </c>
      <c r="N58" s="8">
        <f>SUM(N38:N57)</f>
        <v>328.22417842983521</v>
      </c>
      <c r="O58" s="9">
        <f t="shared" ref="O58:Q58" si="20">SUM(O38:O57)</f>
        <v>2748.0175099425237</v>
      </c>
      <c r="P58" s="9">
        <f t="shared" si="20"/>
        <v>1812.4583116276408</v>
      </c>
      <c r="Q58" s="9">
        <f t="shared" si="20"/>
        <v>61.300000000000004</v>
      </c>
      <c r="R58" s="10">
        <f>SUM(R38:R56)</f>
        <v>4950</v>
      </c>
    </row>
    <row r="59" spans="6:18" x14ac:dyDescent="0.25">
      <c r="M59" t="s">
        <v>7</v>
      </c>
      <c r="N59">
        <f>+N58/$R$58*100</f>
        <v>6.6307914834310147</v>
      </c>
      <c r="O59">
        <f t="shared" ref="O59:Q59" si="21">+O58/$R$58*100</f>
        <v>55.515505251364118</v>
      </c>
      <c r="P59">
        <f t="shared" si="21"/>
        <v>36.615319426821024</v>
      </c>
      <c r="Q59">
        <f t="shared" si="21"/>
        <v>1.2383838383838384</v>
      </c>
      <c r="R59">
        <f>+R58/$R$58*100</f>
        <v>100</v>
      </c>
    </row>
    <row r="60" spans="6:18" x14ac:dyDescent="0.25">
      <c r="M60" t="s">
        <v>16</v>
      </c>
      <c r="N60" s="24">
        <f>+N58/N26*1000</f>
        <v>24.531321755301587</v>
      </c>
      <c r="O60" s="24">
        <f t="shared" ref="O60:Q60" si="22">+O58/O26*1000</f>
        <v>19.015843043778535</v>
      </c>
      <c r="P60" s="24">
        <f t="shared" si="22"/>
        <v>18.773547089052773</v>
      </c>
      <c r="Q60" s="24">
        <f t="shared" si="22"/>
        <v>22.779635823114088</v>
      </c>
      <c r="R60" s="24">
        <f t="shared" ref="O60:R60" si="23">+R58/R26*1000</f>
        <v>19.25126202717734</v>
      </c>
    </row>
  </sheetData>
  <mergeCells count="12">
    <mergeCell ref="R36:R37"/>
    <mergeCell ref="N4:Q4"/>
    <mergeCell ref="G4:J4"/>
    <mergeCell ref="G36:J36"/>
    <mergeCell ref="N36:Q36"/>
    <mergeCell ref="M4:M5"/>
    <mergeCell ref="R4:R5"/>
    <mergeCell ref="F36:F37"/>
    <mergeCell ref="K36:K37"/>
    <mergeCell ref="M36:M37"/>
    <mergeCell ref="F4:F5"/>
    <mergeCell ref="K4:K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"/>
  <sheetViews>
    <sheetView tabSelected="1" workbookViewId="0">
      <selection activeCell="E30" sqref="E30"/>
    </sheetView>
  </sheetViews>
  <sheetFormatPr defaultRowHeight="15" x14ac:dyDescent="0.25"/>
  <cols>
    <col min="1" max="1" width="5" bestFit="1" customWidth="1"/>
    <col min="2" max="2" width="13.140625" bestFit="1" customWidth="1"/>
    <col min="3" max="3" width="15.42578125" bestFit="1" customWidth="1"/>
  </cols>
  <sheetData>
    <row r="1" spans="1:19" x14ac:dyDescent="0.25">
      <c r="A1" t="s">
        <v>0</v>
      </c>
      <c r="B1" t="s">
        <v>1</v>
      </c>
      <c r="C1" t="s">
        <v>2</v>
      </c>
      <c r="G1" s="1" t="s">
        <v>3</v>
      </c>
      <c r="H1" s="1" t="s">
        <v>17</v>
      </c>
      <c r="N1" s="1" t="s">
        <v>3</v>
      </c>
      <c r="O1" s="1" t="s">
        <v>17</v>
      </c>
    </row>
    <row r="2" spans="1:19" x14ac:dyDescent="0.25">
      <c r="A2">
        <v>5</v>
      </c>
      <c r="B2">
        <v>0</v>
      </c>
      <c r="C2">
        <v>0</v>
      </c>
      <c r="G2" s="1" t="s">
        <v>5</v>
      </c>
      <c r="H2" s="1" t="s">
        <v>6</v>
      </c>
      <c r="N2" s="1" t="s">
        <v>5</v>
      </c>
      <c r="O2" s="1" t="s">
        <v>6</v>
      </c>
    </row>
    <row r="3" spans="1:19" x14ac:dyDescent="0.25">
      <c r="A3">
        <v>5.5</v>
      </c>
      <c r="B3">
        <v>0</v>
      </c>
      <c r="C3">
        <v>0</v>
      </c>
      <c r="G3" s="1" t="s">
        <v>7</v>
      </c>
      <c r="H3" s="1"/>
      <c r="I3" s="1"/>
      <c r="J3" s="1"/>
      <c r="K3" s="1"/>
      <c r="L3" s="1"/>
      <c r="M3" s="1"/>
      <c r="N3" s="1" t="s">
        <v>8</v>
      </c>
      <c r="O3" s="1" t="s">
        <v>9</v>
      </c>
    </row>
    <row r="4" spans="1:19" x14ac:dyDescent="0.25">
      <c r="A4">
        <v>6</v>
      </c>
      <c r="B4">
        <v>0</v>
      </c>
      <c r="C4">
        <v>0</v>
      </c>
      <c r="G4" s="2" t="s">
        <v>10</v>
      </c>
      <c r="H4" s="3" t="s">
        <v>11</v>
      </c>
      <c r="I4" s="3"/>
      <c r="J4" s="3"/>
      <c r="K4" s="29"/>
      <c r="L4" s="2" t="s">
        <v>12</v>
      </c>
      <c r="N4" s="2" t="s">
        <v>10</v>
      </c>
      <c r="O4" s="3" t="s">
        <v>11</v>
      </c>
      <c r="P4" s="3"/>
      <c r="Q4" s="3"/>
      <c r="R4" s="29"/>
      <c r="S4" s="2" t="s">
        <v>12</v>
      </c>
    </row>
    <row r="5" spans="1:19" x14ac:dyDescent="0.25">
      <c r="A5">
        <v>6.5</v>
      </c>
      <c r="B5">
        <v>0</v>
      </c>
      <c r="C5">
        <v>0</v>
      </c>
      <c r="G5" s="4"/>
      <c r="H5" s="5">
        <v>1</v>
      </c>
      <c r="I5" s="5">
        <v>2</v>
      </c>
      <c r="J5" s="5">
        <v>3</v>
      </c>
      <c r="K5" s="5">
        <v>4</v>
      </c>
      <c r="L5" s="4"/>
      <c r="N5" s="4"/>
      <c r="O5" s="5">
        <v>1</v>
      </c>
      <c r="P5" s="5">
        <v>2</v>
      </c>
      <c r="Q5" s="5">
        <v>3</v>
      </c>
      <c r="R5" s="5">
        <v>4</v>
      </c>
      <c r="S5" s="4"/>
    </row>
    <row r="6" spans="1:19" x14ac:dyDescent="0.25">
      <c r="A6">
        <v>7</v>
      </c>
      <c r="B6">
        <v>0</v>
      </c>
      <c r="C6">
        <v>0</v>
      </c>
      <c r="G6" s="15">
        <v>8</v>
      </c>
      <c r="L6" s="6">
        <f t="shared" ref="L6:L10" si="0">SUM(H6:J6)</f>
        <v>0</v>
      </c>
      <c r="M6">
        <f>+N6+0.25</f>
        <v>8.25</v>
      </c>
      <c r="N6" s="15">
        <v>8</v>
      </c>
      <c r="O6">
        <f>+H6*$B8</f>
        <v>0</v>
      </c>
      <c r="P6">
        <f>+I6*$B8</f>
        <v>0</v>
      </c>
      <c r="Q6">
        <f>+J6*$B8</f>
        <v>0</v>
      </c>
      <c r="R6">
        <f>+K6*$B8</f>
        <v>0</v>
      </c>
      <c r="S6" s="6">
        <f>SUM(O6:R6)</f>
        <v>0</v>
      </c>
    </row>
    <row r="7" spans="1:19" x14ac:dyDescent="0.25">
      <c r="A7">
        <v>7.5</v>
      </c>
      <c r="B7">
        <v>0</v>
      </c>
      <c r="C7">
        <v>0</v>
      </c>
      <c r="G7" s="6">
        <v>8.5</v>
      </c>
      <c r="L7" s="6">
        <f t="shared" si="0"/>
        <v>0</v>
      </c>
      <c r="M7">
        <f t="shared" ref="M7:M25" si="1">+N7+0.25</f>
        <v>8.75</v>
      </c>
      <c r="N7" s="6">
        <v>8.5</v>
      </c>
      <c r="O7">
        <f>+H7*$B9</f>
        <v>0</v>
      </c>
      <c r="P7">
        <f>+I7*$B9</f>
        <v>0</v>
      </c>
      <c r="Q7">
        <f t="shared" ref="Q7:R7" si="2">+J7*$B9</f>
        <v>0</v>
      </c>
      <c r="R7">
        <f t="shared" si="2"/>
        <v>0</v>
      </c>
      <c r="S7" s="6">
        <f t="shared" ref="S7:S25" si="3">SUM(O7:R7)</f>
        <v>0</v>
      </c>
    </row>
    <row r="8" spans="1:19" x14ac:dyDescent="0.25">
      <c r="A8">
        <v>8</v>
      </c>
      <c r="B8">
        <v>0</v>
      </c>
      <c r="C8">
        <v>0</v>
      </c>
      <c r="G8" s="6">
        <v>9</v>
      </c>
      <c r="H8" s="30">
        <v>1</v>
      </c>
      <c r="I8" s="30">
        <v>0</v>
      </c>
      <c r="J8" s="30">
        <v>0</v>
      </c>
      <c r="K8" s="30">
        <v>0</v>
      </c>
      <c r="L8" s="6">
        <f t="shared" si="0"/>
        <v>1</v>
      </c>
      <c r="M8">
        <f t="shared" si="1"/>
        <v>9.25</v>
      </c>
      <c r="N8" s="6">
        <v>9</v>
      </c>
      <c r="O8">
        <f>+H8*$B10</f>
        <v>1174</v>
      </c>
      <c r="P8">
        <f>+I8*$B10</f>
        <v>0</v>
      </c>
      <c r="Q8">
        <f t="shared" ref="Q8:R8" si="4">+J8*$B10</f>
        <v>0</v>
      </c>
      <c r="R8">
        <f t="shared" si="4"/>
        <v>0</v>
      </c>
      <c r="S8" s="6">
        <f t="shared" si="3"/>
        <v>1174</v>
      </c>
    </row>
    <row r="9" spans="1:19" x14ac:dyDescent="0.25">
      <c r="A9">
        <v>8.5</v>
      </c>
      <c r="B9">
        <v>0</v>
      </c>
      <c r="C9">
        <v>0</v>
      </c>
      <c r="G9" s="6">
        <v>9.5</v>
      </c>
      <c r="H9" s="30">
        <v>0.89993626513702996</v>
      </c>
      <c r="I9" s="30">
        <v>0.10006373486297004</v>
      </c>
      <c r="J9" s="30">
        <v>0</v>
      </c>
      <c r="K9" s="30">
        <v>0</v>
      </c>
      <c r="L9" s="6">
        <f t="shared" si="0"/>
        <v>1</v>
      </c>
      <c r="M9">
        <f t="shared" si="1"/>
        <v>9.75</v>
      </c>
      <c r="N9" s="6">
        <v>9.5</v>
      </c>
      <c r="O9">
        <f>+H9*$B11</f>
        <v>4236</v>
      </c>
      <c r="P9">
        <f>+I9*$B11</f>
        <v>471</v>
      </c>
      <c r="Q9">
        <f t="shared" ref="Q9:R9" si="5">+J9*$B11</f>
        <v>0</v>
      </c>
      <c r="R9">
        <f t="shared" si="5"/>
        <v>0</v>
      </c>
      <c r="S9" s="6">
        <f t="shared" si="3"/>
        <v>4707</v>
      </c>
    </row>
    <row r="10" spans="1:19" x14ac:dyDescent="0.25">
      <c r="A10">
        <v>9</v>
      </c>
      <c r="B10">
        <v>1174</v>
      </c>
      <c r="C10">
        <v>5</v>
      </c>
      <c r="G10" s="6">
        <v>10</v>
      </c>
      <c r="H10" s="30">
        <v>0.30002907258455275</v>
      </c>
      <c r="I10" s="30">
        <v>0.6999709274154472</v>
      </c>
      <c r="J10" s="30">
        <v>0</v>
      </c>
      <c r="K10" s="30">
        <v>0</v>
      </c>
      <c r="L10" s="6">
        <f t="shared" si="0"/>
        <v>1</v>
      </c>
      <c r="M10">
        <f t="shared" si="1"/>
        <v>10.25</v>
      </c>
      <c r="N10" s="6">
        <v>10</v>
      </c>
      <c r="O10">
        <f>+H10*$B12</f>
        <v>3096</v>
      </c>
      <c r="P10">
        <f>+I10*$B12</f>
        <v>7223</v>
      </c>
      <c r="Q10">
        <f t="shared" ref="Q10:R10" si="6">+J10*$B12</f>
        <v>0</v>
      </c>
      <c r="R10">
        <f t="shared" si="6"/>
        <v>0</v>
      </c>
      <c r="S10" s="6">
        <f t="shared" si="3"/>
        <v>10319</v>
      </c>
    </row>
    <row r="11" spans="1:19" x14ac:dyDescent="0.25">
      <c r="A11">
        <v>9.5</v>
      </c>
      <c r="B11">
        <v>4707</v>
      </c>
      <c r="C11">
        <v>24</v>
      </c>
      <c r="G11" s="6">
        <v>10.5</v>
      </c>
      <c r="H11" s="30">
        <v>0.10001737166681143</v>
      </c>
      <c r="I11" s="30">
        <v>0.89998262833318854</v>
      </c>
      <c r="J11" s="30">
        <v>0</v>
      </c>
      <c r="K11" s="30">
        <v>0</v>
      </c>
      <c r="L11" s="6">
        <f t="shared" ref="L11:L22" si="7">SUM(H11:J11)</f>
        <v>1</v>
      </c>
      <c r="M11">
        <f t="shared" si="1"/>
        <v>10.75</v>
      </c>
      <c r="N11" s="6">
        <v>10.5</v>
      </c>
      <c r="O11">
        <f>+H11*$B13</f>
        <v>2303</v>
      </c>
      <c r="P11">
        <f>+I11*$B13</f>
        <v>20723</v>
      </c>
      <c r="Q11">
        <f t="shared" ref="Q11:R11" si="8">+J11*$B13</f>
        <v>0</v>
      </c>
      <c r="R11">
        <f t="shared" si="8"/>
        <v>0</v>
      </c>
      <c r="S11" s="6">
        <f t="shared" si="3"/>
        <v>23026</v>
      </c>
    </row>
    <row r="12" spans="1:19" x14ac:dyDescent="0.25">
      <c r="A12">
        <v>10</v>
      </c>
      <c r="B12">
        <v>10319</v>
      </c>
      <c r="C12">
        <v>63</v>
      </c>
      <c r="G12" s="6">
        <v>11</v>
      </c>
      <c r="H12" s="30">
        <v>9.9997053710851186E-2</v>
      </c>
      <c r="I12" s="30">
        <v>0.90000294628914879</v>
      </c>
      <c r="J12" s="30">
        <v>0</v>
      </c>
      <c r="K12" s="30">
        <v>0</v>
      </c>
      <c r="L12" s="6">
        <f t="shared" si="7"/>
        <v>1</v>
      </c>
      <c r="M12">
        <f t="shared" si="1"/>
        <v>11.25</v>
      </c>
      <c r="N12" s="6">
        <v>11</v>
      </c>
      <c r="O12">
        <f>+H12*$B14</f>
        <v>6788</v>
      </c>
      <c r="P12">
        <f>+I12*$B14</f>
        <v>61094</v>
      </c>
      <c r="Q12">
        <f t="shared" ref="Q12:R12" si="9">+J12*$B14</f>
        <v>0</v>
      </c>
      <c r="R12">
        <f t="shared" si="9"/>
        <v>0</v>
      </c>
      <c r="S12" s="6">
        <f t="shared" si="3"/>
        <v>67882</v>
      </c>
    </row>
    <row r="13" spans="1:19" x14ac:dyDescent="0.25">
      <c r="A13">
        <v>10.5</v>
      </c>
      <c r="B13">
        <v>23026</v>
      </c>
      <c r="C13">
        <v>165</v>
      </c>
      <c r="G13" s="6">
        <v>11.5</v>
      </c>
      <c r="H13" s="30">
        <v>9.9995936363451651E-2</v>
      </c>
      <c r="I13" s="30">
        <v>0.90000406363654839</v>
      </c>
      <c r="J13" s="30">
        <v>0</v>
      </c>
      <c r="K13" s="30">
        <v>0</v>
      </c>
      <c r="L13" s="6">
        <f t="shared" si="7"/>
        <v>1</v>
      </c>
      <c r="M13">
        <f t="shared" si="1"/>
        <v>11.75</v>
      </c>
      <c r="N13" s="6">
        <v>11.5</v>
      </c>
      <c r="O13">
        <f>+H13*$B15</f>
        <v>9843</v>
      </c>
      <c r="P13">
        <f>+I13*$B15</f>
        <v>88591</v>
      </c>
      <c r="Q13">
        <f t="shared" ref="Q13:R13" si="10">+J13*$B15</f>
        <v>0</v>
      </c>
      <c r="R13">
        <f t="shared" si="10"/>
        <v>0</v>
      </c>
      <c r="S13" s="6">
        <f t="shared" si="3"/>
        <v>98434</v>
      </c>
    </row>
    <row r="14" spans="1:19" x14ac:dyDescent="0.25">
      <c r="A14">
        <v>11</v>
      </c>
      <c r="B14">
        <v>67882</v>
      </c>
      <c r="C14">
        <v>565</v>
      </c>
      <c r="G14" s="6">
        <v>12</v>
      </c>
      <c r="H14" s="30">
        <v>0.19999840026875484</v>
      </c>
      <c r="I14" s="30">
        <v>0.80000159973124518</v>
      </c>
      <c r="J14" s="30">
        <v>0</v>
      </c>
      <c r="K14" s="30">
        <v>0</v>
      </c>
      <c r="L14" s="6">
        <f t="shared" si="7"/>
        <v>1</v>
      </c>
      <c r="M14">
        <f t="shared" si="1"/>
        <v>12.25</v>
      </c>
      <c r="N14" s="6">
        <v>12</v>
      </c>
      <c r="O14">
        <f>+H14*$B16</f>
        <v>25004</v>
      </c>
      <c r="P14">
        <f>+I14*$B16</f>
        <v>100017</v>
      </c>
      <c r="Q14">
        <f t="shared" ref="Q14:R14" si="11">+J14*$B16</f>
        <v>0</v>
      </c>
      <c r="R14">
        <f t="shared" si="11"/>
        <v>0</v>
      </c>
      <c r="S14" s="6">
        <f t="shared" si="3"/>
        <v>125021</v>
      </c>
    </row>
    <row r="15" spans="1:19" x14ac:dyDescent="0.25">
      <c r="A15">
        <v>11.5</v>
      </c>
      <c r="B15">
        <v>98434</v>
      </c>
      <c r="C15">
        <v>945</v>
      </c>
      <c r="G15" s="6">
        <v>12.5</v>
      </c>
      <c r="H15" s="30">
        <v>0</v>
      </c>
      <c r="I15" s="30">
        <v>0.90909090909090906</v>
      </c>
      <c r="J15" s="30">
        <v>9.0909090909090912E-2</v>
      </c>
      <c r="K15" s="30">
        <v>0</v>
      </c>
      <c r="L15" s="6">
        <f t="shared" si="7"/>
        <v>1</v>
      </c>
      <c r="M15">
        <f t="shared" si="1"/>
        <v>12.75</v>
      </c>
      <c r="N15" s="6">
        <v>12.5</v>
      </c>
      <c r="O15">
        <f>+H15*$B17</f>
        <v>0</v>
      </c>
      <c r="P15">
        <f>+I15*$B17</f>
        <v>87000</v>
      </c>
      <c r="Q15">
        <f t="shared" ref="Q15:R15" si="12">+J15*$B17</f>
        <v>8700</v>
      </c>
      <c r="R15">
        <f t="shared" si="12"/>
        <v>0</v>
      </c>
      <c r="S15" s="6">
        <f t="shared" si="3"/>
        <v>95700</v>
      </c>
    </row>
    <row r="16" spans="1:19" x14ac:dyDescent="0.25">
      <c r="A16">
        <v>12</v>
      </c>
      <c r="B16">
        <v>125021</v>
      </c>
      <c r="C16">
        <v>1379</v>
      </c>
      <c r="G16" s="6">
        <v>13</v>
      </c>
      <c r="H16" s="30">
        <v>5.0003528474791566E-2</v>
      </c>
      <c r="I16" s="30">
        <v>0.89999294305041688</v>
      </c>
      <c r="J16" s="30">
        <v>5.0003528474791566E-2</v>
      </c>
      <c r="K16" s="30">
        <v>0</v>
      </c>
      <c r="L16" s="6">
        <f t="shared" si="7"/>
        <v>1</v>
      </c>
      <c r="M16">
        <f t="shared" si="1"/>
        <v>13.25</v>
      </c>
      <c r="N16" s="6">
        <v>13</v>
      </c>
      <c r="O16">
        <f>+H16*$B18</f>
        <v>4959.9499964715251</v>
      </c>
      <c r="P16">
        <f>+I16*$B18</f>
        <v>89272.100007056957</v>
      </c>
      <c r="Q16">
        <f t="shared" ref="Q16:R16" si="13">+J16*$B18</f>
        <v>4959.9499964715251</v>
      </c>
      <c r="R16">
        <f t="shared" si="13"/>
        <v>0</v>
      </c>
      <c r="S16" s="6">
        <f t="shared" si="3"/>
        <v>99192</v>
      </c>
    </row>
    <row r="17" spans="1:19" x14ac:dyDescent="0.25">
      <c r="A17">
        <v>12.5</v>
      </c>
      <c r="B17">
        <v>95700</v>
      </c>
      <c r="C17">
        <v>1205</v>
      </c>
      <c r="G17" s="6">
        <v>13.5</v>
      </c>
      <c r="H17" s="30">
        <v>0.24999600645357103</v>
      </c>
      <c r="I17" s="30">
        <v>0.75000399354642899</v>
      </c>
      <c r="J17" s="30">
        <v>0</v>
      </c>
      <c r="K17" s="30">
        <v>0</v>
      </c>
      <c r="L17" s="6">
        <f t="shared" si="7"/>
        <v>1</v>
      </c>
      <c r="M17">
        <f t="shared" si="1"/>
        <v>13.75</v>
      </c>
      <c r="N17" s="6">
        <v>13.5</v>
      </c>
      <c r="O17">
        <f>+H17*$B19</f>
        <v>15650</v>
      </c>
      <c r="P17">
        <f>+I17*$B19</f>
        <v>46951</v>
      </c>
      <c r="Q17">
        <f t="shared" ref="Q17:R17" si="14">+J17*$B19</f>
        <v>0</v>
      </c>
      <c r="R17">
        <f t="shared" si="14"/>
        <v>0</v>
      </c>
      <c r="S17" s="6">
        <f t="shared" si="3"/>
        <v>62601</v>
      </c>
    </row>
    <row r="18" spans="1:19" x14ac:dyDescent="0.25">
      <c r="A18">
        <v>13</v>
      </c>
      <c r="B18">
        <v>99192</v>
      </c>
      <c r="C18">
        <v>1418</v>
      </c>
      <c r="G18" s="6">
        <v>14</v>
      </c>
      <c r="H18" s="30">
        <v>0.33332325004537477</v>
      </c>
      <c r="I18" s="30">
        <v>0.66667674995462523</v>
      </c>
      <c r="J18" s="30">
        <v>0</v>
      </c>
      <c r="K18" s="30">
        <v>0</v>
      </c>
      <c r="L18" s="6">
        <f t="shared" si="7"/>
        <v>1</v>
      </c>
      <c r="M18">
        <f t="shared" si="1"/>
        <v>14.25</v>
      </c>
      <c r="N18" s="6">
        <v>14</v>
      </c>
      <c r="O18">
        <f>+H18*$B20</f>
        <v>11019</v>
      </c>
      <c r="P18">
        <f>+I18*$B20</f>
        <v>22039</v>
      </c>
      <c r="Q18">
        <f t="shared" ref="Q18:R18" si="15">+J18*$B20</f>
        <v>0</v>
      </c>
      <c r="R18">
        <f t="shared" si="15"/>
        <v>0</v>
      </c>
      <c r="S18" s="6">
        <f t="shared" si="3"/>
        <v>33058</v>
      </c>
    </row>
    <row r="19" spans="1:19" x14ac:dyDescent="0.25">
      <c r="A19">
        <v>13.5</v>
      </c>
      <c r="B19">
        <v>62601</v>
      </c>
      <c r="C19">
        <v>1011</v>
      </c>
      <c r="G19" s="6">
        <v>14.5</v>
      </c>
      <c r="H19" s="30">
        <v>0.80003763997365207</v>
      </c>
      <c r="I19" s="30">
        <v>0.19996236002634799</v>
      </c>
      <c r="J19" s="30">
        <v>0</v>
      </c>
      <c r="K19" s="30">
        <v>0</v>
      </c>
      <c r="L19" s="6">
        <f t="shared" si="7"/>
        <v>1</v>
      </c>
      <c r="M19">
        <f t="shared" si="1"/>
        <v>14.75</v>
      </c>
      <c r="N19" s="6">
        <v>14.5</v>
      </c>
      <c r="O19">
        <f>+H19*$B21</f>
        <v>8502</v>
      </c>
      <c r="P19">
        <f>+I19*$B21</f>
        <v>2125</v>
      </c>
      <c r="Q19">
        <f t="shared" ref="Q19:R19" si="16">+J19*$B21</f>
        <v>0</v>
      </c>
      <c r="R19">
        <f t="shared" si="16"/>
        <v>0</v>
      </c>
      <c r="S19" s="6">
        <f t="shared" si="3"/>
        <v>10627</v>
      </c>
    </row>
    <row r="20" spans="1:19" x14ac:dyDescent="0.25">
      <c r="A20">
        <v>14</v>
      </c>
      <c r="B20">
        <v>33058</v>
      </c>
      <c r="C20">
        <v>602</v>
      </c>
      <c r="G20" s="6">
        <v>15</v>
      </c>
      <c r="H20" s="30">
        <v>1</v>
      </c>
      <c r="I20" s="30">
        <v>0</v>
      </c>
      <c r="J20" s="30">
        <v>0</v>
      </c>
      <c r="K20" s="30">
        <v>0</v>
      </c>
      <c r="L20" s="6">
        <f t="shared" si="7"/>
        <v>1</v>
      </c>
      <c r="M20">
        <f t="shared" si="1"/>
        <v>15.25</v>
      </c>
      <c r="N20" s="6">
        <v>15</v>
      </c>
      <c r="O20">
        <f>+H20*$B22</f>
        <v>1192</v>
      </c>
      <c r="P20">
        <f>+I20*$B22</f>
        <v>0</v>
      </c>
      <c r="Q20">
        <f t="shared" ref="Q20:R20" si="17">+J20*$B22</f>
        <v>0</v>
      </c>
      <c r="R20">
        <f t="shared" si="17"/>
        <v>0</v>
      </c>
      <c r="S20" s="6">
        <f t="shared" si="3"/>
        <v>1192</v>
      </c>
    </row>
    <row r="21" spans="1:19" x14ac:dyDescent="0.25">
      <c r="A21">
        <v>14.5</v>
      </c>
      <c r="B21">
        <v>10627</v>
      </c>
      <c r="C21">
        <v>217</v>
      </c>
      <c r="G21" s="6">
        <v>15.5</v>
      </c>
      <c r="H21" s="30">
        <v>1</v>
      </c>
      <c r="I21" s="30">
        <v>0</v>
      </c>
      <c r="J21" s="30">
        <v>0</v>
      </c>
      <c r="K21" s="30">
        <v>0</v>
      </c>
      <c r="L21" s="6">
        <f t="shared" si="7"/>
        <v>1</v>
      </c>
      <c r="M21">
        <f t="shared" si="1"/>
        <v>15.75</v>
      </c>
      <c r="N21" s="6">
        <v>15.5</v>
      </c>
      <c r="O21">
        <f>+H21*$B23</f>
        <v>1192</v>
      </c>
      <c r="P21">
        <f>+I21*$B23</f>
        <v>0</v>
      </c>
      <c r="Q21">
        <f t="shared" ref="Q21:R21" si="18">+J21*$B23</f>
        <v>0</v>
      </c>
      <c r="R21">
        <f t="shared" si="18"/>
        <v>0</v>
      </c>
      <c r="S21" s="6">
        <f t="shared" si="3"/>
        <v>1192</v>
      </c>
    </row>
    <row r="22" spans="1:19" x14ac:dyDescent="0.25">
      <c r="A22">
        <v>15</v>
      </c>
      <c r="B22">
        <v>1192</v>
      </c>
      <c r="C22">
        <v>27</v>
      </c>
      <c r="G22" s="6">
        <v>16</v>
      </c>
      <c r="L22" s="6">
        <f t="shared" si="7"/>
        <v>0</v>
      </c>
      <c r="M22">
        <f t="shared" si="1"/>
        <v>16.25</v>
      </c>
      <c r="N22" s="6">
        <v>16</v>
      </c>
      <c r="O22">
        <f>+H22*$B24</f>
        <v>0</v>
      </c>
      <c r="P22">
        <f>+I22*$B24</f>
        <v>0</v>
      </c>
      <c r="Q22">
        <f t="shared" ref="Q22:R22" si="19">+J22*$B24</f>
        <v>0</v>
      </c>
      <c r="R22">
        <f t="shared" si="19"/>
        <v>0</v>
      </c>
      <c r="S22" s="6">
        <f t="shared" si="3"/>
        <v>0</v>
      </c>
    </row>
    <row r="23" spans="1:19" x14ac:dyDescent="0.25">
      <c r="A23">
        <v>15.5</v>
      </c>
      <c r="B23">
        <v>1192</v>
      </c>
      <c r="C23">
        <v>30</v>
      </c>
      <c r="G23" s="6">
        <v>16.5</v>
      </c>
      <c r="L23" s="6"/>
      <c r="M23">
        <f t="shared" si="1"/>
        <v>16.75</v>
      </c>
      <c r="N23" s="6">
        <v>16.5</v>
      </c>
      <c r="O23">
        <f>+H23*$B25</f>
        <v>0</v>
      </c>
      <c r="P23">
        <f>+I23*$B25</f>
        <v>0</v>
      </c>
      <c r="Q23">
        <f t="shared" ref="Q23:R23" si="20">+J23*$B25</f>
        <v>0</v>
      </c>
      <c r="R23">
        <f t="shared" si="20"/>
        <v>0</v>
      </c>
      <c r="S23" s="6">
        <f t="shared" si="3"/>
        <v>0</v>
      </c>
    </row>
    <row r="24" spans="1:19" x14ac:dyDescent="0.25">
      <c r="A24">
        <v>16</v>
      </c>
      <c r="B24">
        <v>0</v>
      </c>
      <c r="C24">
        <v>0</v>
      </c>
      <c r="G24" s="6">
        <v>17</v>
      </c>
      <c r="L24" s="6">
        <f t="shared" ref="L24" si="21">SUM(H24:J24)</f>
        <v>0</v>
      </c>
      <c r="M24">
        <f t="shared" si="1"/>
        <v>17.25</v>
      </c>
      <c r="N24" s="6">
        <v>17</v>
      </c>
      <c r="O24">
        <f>+H24*$B26</f>
        <v>0</v>
      </c>
      <c r="P24">
        <f>+I24*$B26</f>
        <v>0</v>
      </c>
      <c r="Q24">
        <f t="shared" ref="Q24:R24" si="22">+J24*$B26</f>
        <v>0</v>
      </c>
      <c r="R24">
        <f t="shared" si="22"/>
        <v>0</v>
      </c>
      <c r="S24" s="6">
        <f t="shared" si="3"/>
        <v>0</v>
      </c>
    </row>
    <row r="25" spans="1:19" x14ac:dyDescent="0.25">
      <c r="A25">
        <v>16.5</v>
      </c>
      <c r="B25">
        <v>0</v>
      </c>
      <c r="C25">
        <v>0</v>
      </c>
      <c r="G25" s="6">
        <v>17.5</v>
      </c>
      <c r="L25" s="6"/>
      <c r="M25">
        <f t="shared" si="1"/>
        <v>17.75</v>
      </c>
      <c r="N25" s="6">
        <v>17.5</v>
      </c>
      <c r="O25">
        <f>+H25*$B27</f>
        <v>0</v>
      </c>
      <c r="P25">
        <f>+I25*$B27</f>
        <v>0</v>
      </c>
      <c r="Q25">
        <f t="shared" ref="Q25:R25" si="23">+J25*$B27</f>
        <v>0</v>
      </c>
      <c r="R25">
        <f t="shared" si="23"/>
        <v>0</v>
      </c>
      <c r="S25" s="6">
        <f t="shared" si="3"/>
        <v>0</v>
      </c>
    </row>
    <row r="26" spans="1:19" x14ac:dyDescent="0.25">
      <c r="A26">
        <v>17</v>
      </c>
      <c r="B26">
        <v>0</v>
      </c>
      <c r="C26">
        <v>0</v>
      </c>
      <c r="G26" s="7" t="s">
        <v>12</v>
      </c>
      <c r="H26" s="18"/>
      <c r="I26" s="16"/>
      <c r="J26" s="16"/>
      <c r="K26" s="16"/>
      <c r="L26" s="19"/>
      <c r="N26" s="7" t="s">
        <v>12</v>
      </c>
      <c r="O26" s="8">
        <f>SUM(O6:O25)</f>
        <v>94958.949996471521</v>
      </c>
      <c r="P26" s="8">
        <f t="shared" ref="P26:R26" si="24">SUM(P6:P25)</f>
        <v>525506.10000705696</v>
      </c>
      <c r="Q26" s="8">
        <f t="shared" si="24"/>
        <v>13659.949996471525</v>
      </c>
      <c r="R26" s="8">
        <f t="shared" si="24"/>
        <v>0</v>
      </c>
      <c r="S26" s="10">
        <f>SUM(S6:S24)</f>
        <v>634125</v>
      </c>
    </row>
    <row r="27" spans="1:19" x14ac:dyDescent="0.25">
      <c r="A27">
        <v>17.5</v>
      </c>
      <c r="B27">
        <v>0</v>
      </c>
      <c r="C27">
        <v>0</v>
      </c>
      <c r="G27" s="11"/>
      <c r="H27" s="17"/>
      <c r="I27" s="17"/>
      <c r="J27" s="17"/>
      <c r="K27" s="17"/>
      <c r="L27" s="17"/>
      <c r="N27" s="20" t="s">
        <v>7</v>
      </c>
      <c r="O27" s="21">
        <f>+O26/$S$26*100</f>
        <v>14.974799920594762</v>
      </c>
      <c r="P27" s="21">
        <f t="shared" ref="P27:R27" si="25">+P26/$S$26*100</f>
        <v>82.871058546352373</v>
      </c>
      <c r="Q27" s="21">
        <f t="shared" si="25"/>
        <v>2.1541415330528721</v>
      </c>
      <c r="R27" s="21">
        <f t="shared" si="25"/>
        <v>0</v>
      </c>
      <c r="S27" s="21">
        <f>+S26/$S$26*100</f>
        <v>100</v>
      </c>
    </row>
    <row r="28" spans="1:19" x14ac:dyDescent="0.25">
      <c r="A28">
        <v>18</v>
      </c>
      <c r="B28">
        <v>0</v>
      </c>
      <c r="C28">
        <v>0</v>
      </c>
      <c r="G28" s="11"/>
      <c r="H28" s="17"/>
      <c r="I28" s="17"/>
      <c r="J28" s="17"/>
      <c r="K28" s="17"/>
      <c r="L28" s="17"/>
      <c r="N28" s="22" t="s">
        <v>13</v>
      </c>
      <c r="O28" s="23">
        <f>SUMPRODUCT(O6:O25,$M$6:$M$25)/O$26</f>
        <v>12.713441834583332</v>
      </c>
      <c r="P28" s="23">
        <f>SUMPRODUCT(P6:P25,$M$6:$M$25)/P$26</f>
        <v>12.441228227428203</v>
      </c>
      <c r="Q28" s="23">
        <f>SUMPRODUCT(Q6:Q25,$M$6:$M$25)/Q$26</f>
        <v>12.931550810865073</v>
      </c>
      <c r="R28" s="23"/>
      <c r="S28" s="23">
        <f t="shared" ref="P28:S28" si="26">SUMPRODUCT(S6:S25,$M$6:$M$25)/S$26</f>
        <v>12.492553912872069</v>
      </c>
    </row>
    <row r="29" spans="1:19" x14ac:dyDescent="0.25">
      <c r="A29">
        <v>18.5</v>
      </c>
      <c r="B29">
        <v>0</v>
      </c>
      <c r="C29">
        <v>0</v>
      </c>
    </row>
    <row r="30" spans="1:19" x14ac:dyDescent="0.25">
      <c r="A30">
        <v>19</v>
      </c>
      <c r="B30">
        <v>0</v>
      </c>
      <c r="C30">
        <v>0</v>
      </c>
    </row>
    <row r="31" spans="1:19" x14ac:dyDescent="0.25">
      <c r="A31">
        <v>19.5</v>
      </c>
      <c r="B31">
        <v>0</v>
      </c>
      <c r="C31">
        <v>0</v>
      </c>
      <c r="G31" s="1" t="s">
        <v>3</v>
      </c>
      <c r="H31" s="1" t="s">
        <v>18</v>
      </c>
      <c r="N31" s="1" t="s">
        <v>3</v>
      </c>
      <c r="O31" s="1" t="s">
        <v>18</v>
      </c>
    </row>
    <row r="32" spans="1:19" x14ac:dyDescent="0.25">
      <c r="A32">
        <v>20</v>
      </c>
      <c r="B32">
        <v>0</v>
      </c>
      <c r="C32">
        <v>0</v>
      </c>
      <c r="G32" s="1" t="s">
        <v>5</v>
      </c>
      <c r="H32" s="1" t="s">
        <v>6</v>
      </c>
      <c r="N32" s="1" t="s">
        <v>5</v>
      </c>
      <c r="O32" s="1" t="s">
        <v>6</v>
      </c>
    </row>
    <row r="33" spans="1:19" x14ac:dyDescent="0.25">
      <c r="A33">
        <v>20.5</v>
      </c>
      <c r="B33">
        <v>0</v>
      </c>
      <c r="C33">
        <v>0</v>
      </c>
      <c r="G33" s="1" t="s">
        <v>7</v>
      </c>
      <c r="H33" s="1"/>
      <c r="I33" s="1"/>
      <c r="J33" s="1"/>
      <c r="K33" s="1"/>
      <c r="L33" s="1"/>
      <c r="M33" s="1"/>
      <c r="N33" s="1" t="s">
        <v>14</v>
      </c>
      <c r="O33" s="1" t="s">
        <v>15</v>
      </c>
    </row>
    <row r="34" spans="1:19" x14ac:dyDescent="0.25">
      <c r="A34">
        <v>21</v>
      </c>
      <c r="B34">
        <v>0</v>
      </c>
      <c r="C34">
        <v>0</v>
      </c>
      <c r="G34" s="2" t="s">
        <v>10</v>
      </c>
      <c r="H34" s="3" t="s">
        <v>11</v>
      </c>
      <c r="I34" s="3"/>
      <c r="J34" s="3"/>
      <c r="K34" s="29"/>
      <c r="L34" s="2" t="s">
        <v>12</v>
      </c>
      <c r="N34" s="2" t="s">
        <v>10</v>
      </c>
      <c r="O34" s="3" t="s">
        <v>11</v>
      </c>
      <c r="P34" s="3"/>
      <c r="Q34" s="3"/>
      <c r="R34" s="29"/>
      <c r="S34" s="2" t="s">
        <v>12</v>
      </c>
    </row>
    <row r="35" spans="1:19" x14ac:dyDescent="0.25">
      <c r="A35">
        <v>21.5</v>
      </c>
      <c r="B35">
        <v>0</v>
      </c>
      <c r="C35">
        <v>0</v>
      </c>
      <c r="G35" s="4"/>
      <c r="H35" s="5">
        <v>1</v>
      </c>
      <c r="I35" s="5">
        <v>2</v>
      </c>
      <c r="J35" s="5">
        <v>3</v>
      </c>
      <c r="K35" s="5">
        <v>4</v>
      </c>
      <c r="L35" s="4"/>
      <c r="N35" s="4"/>
      <c r="O35" s="5">
        <v>1</v>
      </c>
      <c r="P35" s="5">
        <v>2</v>
      </c>
      <c r="Q35" s="5">
        <v>3</v>
      </c>
      <c r="R35" s="5">
        <v>4</v>
      </c>
      <c r="S35" s="4"/>
    </row>
    <row r="36" spans="1:19" x14ac:dyDescent="0.25">
      <c r="A36">
        <v>22</v>
      </c>
      <c r="B36">
        <v>0</v>
      </c>
      <c r="C36">
        <v>0</v>
      </c>
      <c r="G36" s="15">
        <v>8</v>
      </c>
      <c r="L36" s="6">
        <f t="shared" ref="L36:L52" si="27">SUM(H36:J36)</f>
        <v>0</v>
      </c>
      <c r="M36">
        <f>+N36+0.25</f>
        <v>8.25</v>
      </c>
      <c r="N36" s="15">
        <v>8</v>
      </c>
      <c r="O36">
        <f t="shared" ref="O36:O52" si="28">+H36*$C8</f>
        <v>0</v>
      </c>
      <c r="P36">
        <f t="shared" ref="P36" si="29">+I36*$C8</f>
        <v>0</v>
      </c>
      <c r="Q36">
        <f t="shared" ref="Q36" si="30">+J36*$C8</f>
        <v>0</v>
      </c>
      <c r="R36">
        <f t="shared" ref="R36" si="31">+K36*$C8</f>
        <v>0</v>
      </c>
      <c r="S36" s="6">
        <f>SUM(O36:R36)</f>
        <v>0</v>
      </c>
    </row>
    <row r="37" spans="1:19" x14ac:dyDescent="0.25">
      <c r="A37">
        <v>22.5</v>
      </c>
      <c r="B37">
        <v>0</v>
      </c>
      <c r="C37">
        <v>0</v>
      </c>
      <c r="G37" s="6">
        <v>8.5</v>
      </c>
      <c r="L37" s="6">
        <f t="shared" si="27"/>
        <v>0</v>
      </c>
      <c r="M37">
        <f t="shared" ref="M37:M55" si="32">+N37+0.25</f>
        <v>8.75</v>
      </c>
      <c r="N37" s="6">
        <v>8.5</v>
      </c>
      <c r="O37">
        <f t="shared" ref="O37:O55" si="33">+H37*$C9</f>
        <v>0</v>
      </c>
      <c r="P37">
        <f t="shared" ref="P37:P55" si="34">+I37*$C9</f>
        <v>0</v>
      </c>
      <c r="Q37">
        <f t="shared" ref="Q37:Q55" si="35">+J37*$C9</f>
        <v>0</v>
      </c>
      <c r="R37">
        <f t="shared" ref="R37:R55" si="36">+K37*$C9</f>
        <v>0</v>
      </c>
      <c r="S37" s="6">
        <f t="shared" ref="S37:S55" si="37">SUM(O37:R37)</f>
        <v>0</v>
      </c>
    </row>
    <row r="38" spans="1:19" x14ac:dyDescent="0.25">
      <c r="A38">
        <v>23</v>
      </c>
      <c r="B38">
        <v>0</v>
      </c>
      <c r="C38">
        <v>0</v>
      </c>
      <c r="G38" s="6">
        <v>9</v>
      </c>
      <c r="H38" s="30">
        <v>1</v>
      </c>
      <c r="I38" s="30">
        <v>0</v>
      </c>
      <c r="J38" s="30">
        <v>0</v>
      </c>
      <c r="K38" s="30">
        <v>0</v>
      </c>
      <c r="L38" s="6">
        <f t="shared" si="27"/>
        <v>1</v>
      </c>
      <c r="M38">
        <f t="shared" si="32"/>
        <v>9.25</v>
      </c>
      <c r="N38" s="6">
        <v>9</v>
      </c>
      <c r="O38">
        <f t="shared" si="33"/>
        <v>5</v>
      </c>
      <c r="P38">
        <f t="shared" si="34"/>
        <v>0</v>
      </c>
      <c r="Q38">
        <f t="shared" si="35"/>
        <v>0</v>
      </c>
      <c r="R38">
        <f t="shared" si="36"/>
        <v>0</v>
      </c>
      <c r="S38" s="6">
        <f t="shared" si="37"/>
        <v>5</v>
      </c>
    </row>
    <row r="39" spans="1:19" x14ac:dyDescent="0.25">
      <c r="A39">
        <v>23.5</v>
      </c>
      <c r="B39">
        <v>0</v>
      </c>
      <c r="C39">
        <v>0</v>
      </c>
      <c r="G39" s="6">
        <v>9.5</v>
      </c>
      <c r="H39" s="30">
        <v>0.89993626513702996</v>
      </c>
      <c r="I39" s="30">
        <v>0.10006373486297004</v>
      </c>
      <c r="J39" s="30">
        <v>0</v>
      </c>
      <c r="K39" s="30">
        <v>0</v>
      </c>
      <c r="L39" s="6">
        <f t="shared" si="27"/>
        <v>1</v>
      </c>
      <c r="M39">
        <f t="shared" si="32"/>
        <v>9.75</v>
      </c>
      <c r="N39" s="6">
        <v>9.5</v>
      </c>
      <c r="O39">
        <f t="shared" si="33"/>
        <v>21.598470363288719</v>
      </c>
      <c r="P39">
        <f t="shared" si="34"/>
        <v>2.4015296367112811</v>
      </c>
      <c r="Q39">
        <f t="shared" si="35"/>
        <v>0</v>
      </c>
      <c r="R39">
        <f t="shared" si="36"/>
        <v>0</v>
      </c>
      <c r="S39" s="6">
        <f t="shared" si="37"/>
        <v>24</v>
      </c>
    </row>
    <row r="40" spans="1:19" x14ac:dyDescent="0.25">
      <c r="A40">
        <v>24</v>
      </c>
      <c r="B40">
        <v>0</v>
      </c>
      <c r="C40">
        <v>0</v>
      </c>
      <c r="G40" s="6">
        <v>10</v>
      </c>
      <c r="H40" s="30">
        <v>0.30002907258455275</v>
      </c>
      <c r="I40" s="30">
        <v>0.6999709274154472</v>
      </c>
      <c r="J40" s="30">
        <v>0</v>
      </c>
      <c r="K40" s="30">
        <v>0</v>
      </c>
      <c r="L40" s="6">
        <f t="shared" si="27"/>
        <v>1</v>
      </c>
      <c r="M40">
        <f t="shared" si="32"/>
        <v>10.25</v>
      </c>
      <c r="N40" s="6">
        <v>10</v>
      </c>
      <c r="O40">
        <f t="shared" si="33"/>
        <v>18.901831572826822</v>
      </c>
      <c r="P40">
        <f t="shared" si="34"/>
        <v>44.098168427173171</v>
      </c>
      <c r="Q40">
        <f t="shared" si="35"/>
        <v>0</v>
      </c>
      <c r="R40">
        <f t="shared" si="36"/>
        <v>0</v>
      </c>
      <c r="S40" s="6">
        <f t="shared" si="37"/>
        <v>62.999999999999993</v>
      </c>
    </row>
    <row r="41" spans="1:19" x14ac:dyDescent="0.25">
      <c r="A41">
        <v>24.5</v>
      </c>
      <c r="B41">
        <v>0</v>
      </c>
      <c r="C41">
        <v>0</v>
      </c>
      <c r="G41" s="6">
        <v>10.5</v>
      </c>
      <c r="H41" s="30">
        <v>0.10001737166681143</v>
      </c>
      <c r="I41" s="30">
        <v>0.89998262833318854</v>
      </c>
      <c r="J41" s="30">
        <v>0</v>
      </c>
      <c r="K41" s="30">
        <v>0</v>
      </c>
      <c r="L41" s="6">
        <f t="shared" si="27"/>
        <v>1</v>
      </c>
      <c r="M41">
        <f t="shared" si="32"/>
        <v>10.75</v>
      </c>
      <c r="N41" s="6">
        <v>10.5</v>
      </c>
      <c r="O41">
        <f t="shared" si="33"/>
        <v>16.502866325023888</v>
      </c>
      <c r="P41">
        <f t="shared" si="34"/>
        <v>148.49713367497611</v>
      </c>
      <c r="Q41">
        <f t="shared" si="35"/>
        <v>0</v>
      </c>
      <c r="R41">
        <f t="shared" si="36"/>
        <v>0</v>
      </c>
      <c r="S41" s="6">
        <f t="shared" si="37"/>
        <v>165</v>
      </c>
    </row>
    <row r="42" spans="1:19" x14ac:dyDescent="0.25">
      <c r="A42">
        <v>25</v>
      </c>
      <c r="B42">
        <v>0</v>
      </c>
      <c r="C42">
        <v>0</v>
      </c>
      <c r="G42" s="6">
        <v>11</v>
      </c>
      <c r="H42" s="30">
        <v>9.9997053710851186E-2</v>
      </c>
      <c r="I42" s="30">
        <v>0.90000294628914879</v>
      </c>
      <c r="J42" s="30">
        <v>0</v>
      </c>
      <c r="K42" s="30">
        <v>0</v>
      </c>
      <c r="L42" s="6">
        <f t="shared" si="27"/>
        <v>1</v>
      </c>
      <c r="M42">
        <f t="shared" si="32"/>
        <v>11.25</v>
      </c>
      <c r="N42" s="6">
        <v>11</v>
      </c>
      <c r="O42">
        <f t="shared" si="33"/>
        <v>56.498335346630917</v>
      </c>
      <c r="P42">
        <f t="shared" si="34"/>
        <v>508.50166465336906</v>
      </c>
      <c r="Q42">
        <f t="shared" si="35"/>
        <v>0</v>
      </c>
      <c r="R42">
        <f t="shared" si="36"/>
        <v>0</v>
      </c>
      <c r="S42" s="6">
        <f t="shared" si="37"/>
        <v>565</v>
      </c>
    </row>
    <row r="43" spans="1:19" x14ac:dyDescent="0.25">
      <c r="A43">
        <v>25.5</v>
      </c>
      <c r="B43">
        <v>0</v>
      </c>
      <c r="C43">
        <v>0</v>
      </c>
      <c r="G43" s="6">
        <v>11.5</v>
      </c>
      <c r="H43" s="30">
        <v>9.9995936363451651E-2</v>
      </c>
      <c r="I43" s="30">
        <v>0.90000406363654839</v>
      </c>
      <c r="J43" s="30">
        <v>0</v>
      </c>
      <c r="K43" s="30">
        <v>0</v>
      </c>
      <c r="L43" s="6">
        <f t="shared" si="27"/>
        <v>1</v>
      </c>
      <c r="M43">
        <f t="shared" si="32"/>
        <v>11.75</v>
      </c>
      <c r="N43" s="6">
        <v>11.5</v>
      </c>
      <c r="O43">
        <f t="shared" si="33"/>
        <v>94.496159863461813</v>
      </c>
      <c r="P43">
        <f t="shared" si="34"/>
        <v>850.5038401365382</v>
      </c>
      <c r="Q43">
        <f t="shared" si="35"/>
        <v>0</v>
      </c>
      <c r="R43">
        <f t="shared" si="36"/>
        <v>0</v>
      </c>
      <c r="S43" s="6">
        <f t="shared" si="37"/>
        <v>945</v>
      </c>
    </row>
    <row r="44" spans="1:19" x14ac:dyDescent="0.25">
      <c r="G44" s="6">
        <v>12</v>
      </c>
      <c r="H44" s="30">
        <v>0.19999840026875484</v>
      </c>
      <c r="I44" s="30">
        <v>0.80000159973124518</v>
      </c>
      <c r="J44" s="30">
        <v>0</v>
      </c>
      <c r="K44" s="30">
        <v>0</v>
      </c>
      <c r="L44" s="6">
        <f t="shared" si="27"/>
        <v>1</v>
      </c>
      <c r="M44">
        <f t="shared" si="32"/>
        <v>12.25</v>
      </c>
      <c r="N44" s="6">
        <v>12</v>
      </c>
      <c r="O44">
        <f t="shared" si="33"/>
        <v>275.79779397061293</v>
      </c>
      <c r="P44">
        <f t="shared" si="34"/>
        <v>1103.2022060293871</v>
      </c>
      <c r="Q44">
        <f t="shared" si="35"/>
        <v>0</v>
      </c>
      <c r="R44">
        <f t="shared" si="36"/>
        <v>0</v>
      </c>
      <c r="S44" s="6">
        <f t="shared" si="37"/>
        <v>1379</v>
      </c>
    </row>
    <row r="45" spans="1:19" x14ac:dyDescent="0.25">
      <c r="B45" s="1">
        <f>SUM(B2:B44)</f>
        <v>634125</v>
      </c>
      <c r="C45" s="1">
        <f>SUM(C2:C44)</f>
        <v>7656</v>
      </c>
      <c r="G45" s="6">
        <v>12.5</v>
      </c>
      <c r="H45" s="30">
        <v>0</v>
      </c>
      <c r="I45" s="30">
        <v>0.90909090909090906</v>
      </c>
      <c r="J45" s="30">
        <v>9.0909090909090912E-2</v>
      </c>
      <c r="K45" s="30">
        <v>0</v>
      </c>
      <c r="L45" s="6">
        <f t="shared" si="27"/>
        <v>1</v>
      </c>
      <c r="M45">
        <f t="shared" si="32"/>
        <v>12.75</v>
      </c>
      <c r="N45" s="6">
        <v>12.5</v>
      </c>
      <c r="O45">
        <f t="shared" si="33"/>
        <v>0</v>
      </c>
      <c r="P45">
        <f t="shared" si="34"/>
        <v>1095.4545454545455</v>
      </c>
      <c r="Q45">
        <f t="shared" si="35"/>
        <v>109.54545454545455</v>
      </c>
      <c r="R45">
        <f t="shared" si="36"/>
        <v>0</v>
      </c>
      <c r="S45" s="6">
        <f t="shared" si="37"/>
        <v>1205</v>
      </c>
    </row>
    <row r="46" spans="1:19" x14ac:dyDescent="0.25">
      <c r="G46" s="6">
        <v>13</v>
      </c>
      <c r="H46" s="30">
        <v>5.0003528474791566E-2</v>
      </c>
      <c r="I46" s="30">
        <v>0.89999294305041688</v>
      </c>
      <c r="J46" s="30">
        <v>5.0003528474791566E-2</v>
      </c>
      <c r="K46" s="30">
        <v>0</v>
      </c>
      <c r="L46" s="6">
        <f t="shared" si="27"/>
        <v>1</v>
      </c>
      <c r="M46">
        <f t="shared" si="32"/>
        <v>13.25</v>
      </c>
      <c r="N46" s="6">
        <v>13</v>
      </c>
      <c r="O46">
        <f t="shared" si="33"/>
        <v>70.905003377254445</v>
      </c>
      <c r="P46">
        <f t="shared" si="34"/>
        <v>1276.1899932454912</v>
      </c>
      <c r="Q46">
        <f t="shared" si="35"/>
        <v>70.905003377254445</v>
      </c>
      <c r="R46">
        <f t="shared" si="36"/>
        <v>0</v>
      </c>
      <c r="S46" s="6">
        <f t="shared" si="37"/>
        <v>1418</v>
      </c>
    </row>
    <row r="47" spans="1:19" x14ac:dyDescent="0.25">
      <c r="G47" s="6">
        <v>13.5</v>
      </c>
      <c r="H47" s="30">
        <v>0.24999600645357103</v>
      </c>
      <c r="I47" s="30">
        <v>0.75000399354642899</v>
      </c>
      <c r="J47" s="30">
        <v>0</v>
      </c>
      <c r="K47" s="30">
        <v>0</v>
      </c>
      <c r="L47" s="6">
        <f t="shared" si="27"/>
        <v>1</v>
      </c>
      <c r="M47">
        <f t="shared" si="32"/>
        <v>13.75</v>
      </c>
      <c r="N47" s="6">
        <v>13.5</v>
      </c>
      <c r="O47">
        <f t="shared" si="33"/>
        <v>252.74596252456033</v>
      </c>
      <c r="P47">
        <f t="shared" si="34"/>
        <v>758.25403747543976</v>
      </c>
      <c r="Q47">
        <f t="shared" si="35"/>
        <v>0</v>
      </c>
      <c r="R47">
        <f t="shared" si="36"/>
        <v>0</v>
      </c>
      <c r="S47" s="6">
        <f t="shared" si="37"/>
        <v>1011.0000000000001</v>
      </c>
    </row>
    <row r="48" spans="1:19" x14ac:dyDescent="0.25">
      <c r="G48" s="6">
        <v>14</v>
      </c>
      <c r="H48" s="30">
        <v>0.33332325004537477</v>
      </c>
      <c r="I48" s="30">
        <v>0.66667674995462523</v>
      </c>
      <c r="J48" s="30">
        <v>0</v>
      </c>
      <c r="K48" s="30">
        <v>0</v>
      </c>
      <c r="L48" s="6">
        <f t="shared" si="27"/>
        <v>1</v>
      </c>
      <c r="M48">
        <f t="shared" si="32"/>
        <v>14.25</v>
      </c>
      <c r="N48" s="6">
        <v>14</v>
      </c>
      <c r="O48">
        <f t="shared" si="33"/>
        <v>200.66059652731562</v>
      </c>
      <c r="P48">
        <f t="shared" si="34"/>
        <v>401.33940347268441</v>
      </c>
      <c r="Q48">
        <f t="shared" si="35"/>
        <v>0</v>
      </c>
      <c r="R48">
        <f t="shared" si="36"/>
        <v>0</v>
      </c>
      <c r="S48" s="6">
        <f t="shared" si="37"/>
        <v>602</v>
      </c>
    </row>
    <row r="49" spans="7:19" x14ac:dyDescent="0.25">
      <c r="G49" s="6">
        <v>14.5</v>
      </c>
      <c r="H49" s="30">
        <v>0.80003763997365207</v>
      </c>
      <c r="I49" s="30">
        <v>0.19996236002634799</v>
      </c>
      <c r="J49" s="30">
        <v>0</v>
      </c>
      <c r="K49" s="30">
        <v>0</v>
      </c>
      <c r="L49" s="6">
        <f t="shared" si="27"/>
        <v>1</v>
      </c>
      <c r="M49">
        <f t="shared" si="32"/>
        <v>14.75</v>
      </c>
      <c r="N49" s="6">
        <v>14.5</v>
      </c>
      <c r="O49">
        <f t="shared" si="33"/>
        <v>173.60816787428249</v>
      </c>
      <c r="P49">
        <f t="shared" si="34"/>
        <v>43.391832125717514</v>
      </c>
      <c r="Q49">
        <f t="shared" si="35"/>
        <v>0</v>
      </c>
      <c r="R49">
        <f t="shared" si="36"/>
        <v>0</v>
      </c>
      <c r="S49" s="6">
        <f t="shared" si="37"/>
        <v>217</v>
      </c>
    </row>
    <row r="50" spans="7:19" x14ac:dyDescent="0.25">
      <c r="G50" s="6">
        <v>15</v>
      </c>
      <c r="H50" s="30">
        <v>1</v>
      </c>
      <c r="I50" s="30">
        <v>0</v>
      </c>
      <c r="J50" s="30">
        <v>0</v>
      </c>
      <c r="K50" s="30">
        <v>0</v>
      </c>
      <c r="L50" s="6">
        <f t="shared" si="27"/>
        <v>1</v>
      </c>
      <c r="M50">
        <f t="shared" si="32"/>
        <v>15.25</v>
      </c>
      <c r="N50" s="6">
        <v>15</v>
      </c>
      <c r="O50">
        <f t="shared" si="33"/>
        <v>27</v>
      </c>
      <c r="P50">
        <f t="shared" si="34"/>
        <v>0</v>
      </c>
      <c r="Q50">
        <f t="shared" si="35"/>
        <v>0</v>
      </c>
      <c r="R50">
        <f t="shared" si="36"/>
        <v>0</v>
      </c>
      <c r="S50" s="6">
        <f t="shared" si="37"/>
        <v>27</v>
      </c>
    </row>
    <row r="51" spans="7:19" x14ac:dyDescent="0.25">
      <c r="G51" s="6">
        <v>15.5</v>
      </c>
      <c r="H51" s="30">
        <v>1</v>
      </c>
      <c r="I51" s="30">
        <v>0</v>
      </c>
      <c r="J51" s="30">
        <v>0</v>
      </c>
      <c r="K51" s="30">
        <v>0</v>
      </c>
      <c r="L51" s="6">
        <f t="shared" si="27"/>
        <v>1</v>
      </c>
      <c r="M51">
        <f t="shared" si="32"/>
        <v>15.75</v>
      </c>
      <c r="N51" s="6">
        <v>15.5</v>
      </c>
      <c r="O51">
        <f t="shared" si="33"/>
        <v>30</v>
      </c>
      <c r="P51">
        <f t="shared" si="34"/>
        <v>0</v>
      </c>
      <c r="Q51">
        <f t="shared" si="35"/>
        <v>0</v>
      </c>
      <c r="R51">
        <f t="shared" si="36"/>
        <v>0</v>
      </c>
      <c r="S51" s="6">
        <f t="shared" si="37"/>
        <v>30</v>
      </c>
    </row>
    <row r="52" spans="7:19" x14ac:dyDescent="0.25">
      <c r="G52" s="6">
        <v>16</v>
      </c>
      <c r="L52" s="6">
        <f t="shared" si="27"/>
        <v>0</v>
      </c>
      <c r="M52">
        <f t="shared" si="32"/>
        <v>16.25</v>
      </c>
      <c r="N52" s="6">
        <v>16</v>
      </c>
      <c r="O52">
        <f t="shared" si="33"/>
        <v>0</v>
      </c>
      <c r="P52">
        <f t="shared" si="34"/>
        <v>0</v>
      </c>
      <c r="Q52">
        <f t="shared" si="35"/>
        <v>0</v>
      </c>
      <c r="R52">
        <f t="shared" si="36"/>
        <v>0</v>
      </c>
      <c r="S52" s="6">
        <f t="shared" si="37"/>
        <v>0</v>
      </c>
    </row>
    <row r="53" spans="7:19" x14ac:dyDescent="0.25">
      <c r="G53" s="6">
        <v>16.5</v>
      </c>
      <c r="L53" s="6"/>
      <c r="M53">
        <f t="shared" si="32"/>
        <v>16.75</v>
      </c>
      <c r="N53" s="6">
        <v>16.5</v>
      </c>
      <c r="O53">
        <f t="shared" si="33"/>
        <v>0</v>
      </c>
      <c r="P53">
        <f t="shared" si="34"/>
        <v>0</v>
      </c>
      <c r="Q53">
        <f t="shared" si="35"/>
        <v>0</v>
      </c>
      <c r="R53">
        <f t="shared" si="36"/>
        <v>0</v>
      </c>
      <c r="S53" s="6">
        <f t="shared" si="37"/>
        <v>0</v>
      </c>
    </row>
    <row r="54" spans="7:19" x14ac:dyDescent="0.25">
      <c r="G54" s="6">
        <v>17</v>
      </c>
      <c r="L54" s="6">
        <f t="shared" ref="L54" si="38">SUM(H54:J54)</f>
        <v>0</v>
      </c>
      <c r="M54">
        <f t="shared" si="32"/>
        <v>17.25</v>
      </c>
      <c r="N54" s="6">
        <v>17</v>
      </c>
      <c r="O54">
        <f t="shared" si="33"/>
        <v>0</v>
      </c>
      <c r="P54">
        <f t="shared" si="34"/>
        <v>0</v>
      </c>
      <c r="Q54">
        <f t="shared" si="35"/>
        <v>0</v>
      </c>
      <c r="R54">
        <f t="shared" si="36"/>
        <v>0</v>
      </c>
      <c r="S54" s="6">
        <f t="shared" si="37"/>
        <v>0</v>
      </c>
    </row>
    <row r="55" spans="7:19" x14ac:dyDescent="0.25">
      <c r="G55" s="6">
        <v>17.5</v>
      </c>
      <c r="L55" s="6"/>
      <c r="M55">
        <f t="shared" si="32"/>
        <v>17.75</v>
      </c>
      <c r="N55" s="6">
        <v>17.5</v>
      </c>
      <c r="O55">
        <f t="shared" si="33"/>
        <v>0</v>
      </c>
      <c r="P55">
        <f t="shared" si="34"/>
        <v>0</v>
      </c>
      <c r="Q55">
        <f t="shared" si="35"/>
        <v>0</v>
      </c>
      <c r="R55">
        <f t="shared" si="36"/>
        <v>0</v>
      </c>
      <c r="S55" s="6">
        <f t="shared" si="37"/>
        <v>0</v>
      </c>
    </row>
    <row r="56" spans="7:19" x14ac:dyDescent="0.25">
      <c r="G56" s="7" t="s">
        <v>12</v>
      </c>
      <c r="H56" s="18"/>
      <c r="I56" s="16"/>
      <c r="J56" s="16"/>
      <c r="K56" s="16"/>
      <c r="L56" s="19"/>
      <c r="N56" s="7" t="s">
        <v>12</v>
      </c>
      <c r="O56" s="8">
        <f>SUM(O36:O55)</f>
        <v>1243.7151877452582</v>
      </c>
      <c r="P56" s="8">
        <f>SUM(P36:P55)</f>
        <v>6231.8343543320334</v>
      </c>
      <c r="Q56" s="8">
        <f t="shared" ref="P56:R56" si="39">SUM(Q36:Q55)</f>
        <v>180.45045792270901</v>
      </c>
      <c r="R56" s="8">
        <f t="shared" si="39"/>
        <v>0</v>
      </c>
      <c r="S56" s="10">
        <f>SUM(S36:S54)</f>
        <v>7656</v>
      </c>
    </row>
    <row r="57" spans="7:19" x14ac:dyDescent="0.25">
      <c r="N57" s="20" t="s">
        <v>7</v>
      </c>
      <c r="O57" s="21">
        <f>+O56/$S$56*100</f>
        <v>16.244973716630852</v>
      </c>
      <c r="P57" s="21">
        <f t="shared" ref="P57:S57" si="40">+P56/$S$56*100</f>
        <v>81.398045380512457</v>
      </c>
      <c r="Q57" s="21">
        <f t="shared" si="40"/>
        <v>2.3569809028567006</v>
      </c>
      <c r="R57" s="21">
        <f t="shared" si="40"/>
        <v>0</v>
      </c>
      <c r="S57" s="21">
        <f t="shared" si="40"/>
        <v>100</v>
      </c>
    </row>
    <row r="58" spans="7:19" x14ac:dyDescent="0.25">
      <c r="N58" s="22" t="s">
        <v>16</v>
      </c>
      <c r="O58" s="23">
        <f>+O56/O26*1000</f>
        <v>13.097398273585291</v>
      </c>
      <c r="P58" s="23">
        <f>+P56/P26*1000</f>
        <v>11.858728860137584</v>
      </c>
      <c r="Q58" s="23">
        <f t="shared" ref="P58:R58" si="41">+Q56/Q26*1000</f>
        <v>13.210184368853533</v>
      </c>
      <c r="R58" s="23"/>
      <c r="S58" s="23">
        <f t="shared" ref="P58:S58" si="42">+S56/S26*1000</f>
        <v>12.073329390892964</v>
      </c>
    </row>
  </sheetData>
  <mergeCells count="12">
    <mergeCell ref="O34:Q34"/>
    <mergeCell ref="S34:S35"/>
    <mergeCell ref="N4:N5"/>
    <mergeCell ref="O4:Q4"/>
    <mergeCell ref="S4:S5"/>
    <mergeCell ref="G34:G35"/>
    <mergeCell ref="H34:J34"/>
    <mergeCell ref="L34:L35"/>
    <mergeCell ref="N34:N35"/>
    <mergeCell ref="G4:G5"/>
    <mergeCell ref="H4:J4"/>
    <mergeCell ref="L4:L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OCN</vt:lpstr>
      <vt:lpstr>ALGARVE</vt:lpstr>
      <vt:lpstr>CADIZ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Marques</dc:creator>
  <cp:lastModifiedBy>Susana Garrido</cp:lastModifiedBy>
  <dcterms:created xsi:type="dcterms:W3CDTF">2013-06-18T08:55:33Z</dcterms:created>
  <dcterms:modified xsi:type="dcterms:W3CDTF">2024-02-06T10:54:34Z</dcterms:modified>
</cp:coreProperties>
</file>