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6DBDDDEA-7D13-DA43-A937-96460A0FB498}" xr6:coauthVersionLast="47" xr6:coauthVersionMax="47" xr10:uidLastSave="{00000000-0000-0000-0000-000000000000}"/>
  <bookViews>
    <workbookView xWindow="0" yWindow="500" windowWidth="51200" windowHeight="27300" tabRatio="383" activeTab="3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6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6" i="2"/>
  <c r="F6" i="1"/>
  <c r="N6" i="1"/>
  <c r="L6" i="1"/>
  <c r="O6" i="1"/>
  <c r="F7" i="1"/>
  <c r="L7" i="1" s="1"/>
  <c r="M7" i="1"/>
  <c r="N7" i="1"/>
  <c r="O7" i="1"/>
  <c r="F8" i="1"/>
  <c r="N8" i="1" s="1"/>
  <c r="O8" i="1"/>
  <c r="F9" i="1"/>
  <c r="L9" i="1" s="1"/>
  <c r="F10" i="1"/>
  <c r="L10" i="1" s="1"/>
  <c r="N10" i="1"/>
  <c r="K51" i="1" s="1"/>
  <c r="F11" i="1"/>
  <c r="O11" i="1" s="1"/>
  <c r="L11" i="1"/>
  <c r="M11" i="1"/>
  <c r="C52" i="1" s="1"/>
  <c r="N11" i="1"/>
  <c r="F12" i="1"/>
  <c r="N12" i="1"/>
  <c r="D53" i="1"/>
  <c r="L12" i="1"/>
  <c r="O12" i="1"/>
  <c r="F13" i="1"/>
  <c r="L13" i="1"/>
  <c r="M13" i="1"/>
  <c r="N13" i="1"/>
  <c r="O13" i="1"/>
  <c r="L54" i="1" s="1"/>
  <c r="F14" i="1"/>
  <c r="N14" i="1" s="1"/>
  <c r="O14" i="1"/>
  <c r="F15" i="1"/>
  <c r="L15" i="1" s="1"/>
  <c r="F16" i="1"/>
  <c r="L16" i="1" s="1"/>
  <c r="N16" i="1"/>
  <c r="D57" i="1" s="1"/>
  <c r="F17" i="1"/>
  <c r="O17" i="1" s="1"/>
  <c r="L17" i="1"/>
  <c r="M17" i="1"/>
  <c r="J58" i="1" s="1"/>
  <c r="N17" i="1"/>
  <c r="F18" i="1"/>
  <c r="O18" i="1" s="1"/>
  <c r="N18" i="1"/>
  <c r="L18" i="1"/>
  <c r="I59" i="1" s="1"/>
  <c r="F19" i="1"/>
  <c r="L19" i="1"/>
  <c r="M19" i="1"/>
  <c r="N19" i="1"/>
  <c r="O19" i="1"/>
  <c r="F20" i="1"/>
  <c r="N20" i="1"/>
  <c r="D61" i="1"/>
  <c r="L20" i="1"/>
  <c r="O20" i="1"/>
  <c r="E61" i="1" s="1"/>
  <c r="F21" i="1"/>
  <c r="L21" i="1" s="1"/>
  <c r="O21" i="1"/>
  <c r="F22" i="1"/>
  <c r="N22" i="1" s="1"/>
  <c r="F23" i="1"/>
  <c r="M23" i="1" s="1"/>
  <c r="L23" i="1"/>
  <c r="F24" i="1"/>
  <c r="L24" i="1" s="1"/>
  <c r="N24" i="1"/>
  <c r="D65" i="1"/>
  <c r="F25" i="1"/>
  <c r="O25" i="1" s="1"/>
  <c r="E66" i="1" s="1"/>
  <c r="L25" i="1"/>
  <c r="M25" i="1"/>
  <c r="C66" i="1"/>
  <c r="N25" i="1"/>
  <c r="F26" i="1"/>
  <c r="N26" i="1"/>
  <c r="L26" i="1"/>
  <c r="O26" i="1"/>
  <c r="F27" i="1"/>
  <c r="L27" i="1"/>
  <c r="M27" i="1"/>
  <c r="N27" i="1"/>
  <c r="O27" i="1"/>
  <c r="L68" i="1" s="1"/>
  <c r="F28" i="1"/>
  <c r="N28" i="1" s="1"/>
  <c r="L28" i="1"/>
  <c r="O28" i="1"/>
  <c r="F29" i="1"/>
  <c r="L29" i="1" s="1"/>
  <c r="F30" i="1"/>
  <c r="L30" i="1" s="1"/>
  <c r="N30" i="1"/>
  <c r="K71" i="1" s="1"/>
  <c r="F31" i="1"/>
  <c r="N31" i="1" s="1"/>
  <c r="L31" i="1"/>
  <c r="M31" i="1"/>
  <c r="J72" i="1" s="1"/>
  <c r="F32" i="1"/>
  <c r="N32" i="1"/>
  <c r="D73" i="1"/>
  <c r="L32" i="1"/>
  <c r="O32" i="1"/>
  <c r="F33" i="1"/>
  <c r="L33" i="1"/>
  <c r="M33" i="1"/>
  <c r="N33" i="1"/>
  <c r="O33" i="1"/>
  <c r="E74" i="1" s="1"/>
  <c r="F34" i="1"/>
  <c r="N34" i="1" s="1"/>
  <c r="L34" i="1"/>
  <c r="O34" i="1"/>
  <c r="F35" i="1"/>
  <c r="L35" i="1" s="1"/>
  <c r="F36" i="1"/>
  <c r="L36" i="1" s="1"/>
  <c r="B77" i="1" s="1"/>
  <c r="N36" i="1"/>
  <c r="D77" i="1" s="1"/>
  <c r="F37" i="1"/>
  <c r="N37" i="1" s="1"/>
  <c r="L37" i="1"/>
  <c r="M37" i="1"/>
  <c r="C78" i="1" s="1"/>
  <c r="B38" i="1"/>
  <c r="C38" i="1"/>
  <c r="D38" i="1"/>
  <c r="E38" i="1"/>
  <c r="I38" i="1"/>
  <c r="J38" i="1" s="1"/>
  <c r="D47" i="1"/>
  <c r="E47" i="1"/>
  <c r="H47" i="1"/>
  <c r="L47" i="1" s="1"/>
  <c r="C48" i="1"/>
  <c r="H48" i="1"/>
  <c r="J48" i="1"/>
  <c r="L48" i="1"/>
  <c r="E49" i="1"/>
  <c r="H49" i="1"/>
  <c r="L49" i="1"/>
  <c r="H50" i="1"/>
  <c r="H51" i="1"/>
  <c r="H52" i="1"/>
  <c r="E53" i="1"/>
  <c r="H53" i="1"/>
  <c r="K53" i="1" s="1"/>
  <c r="C54" i="1"/>
  <c r="H54" i="1"/>
  <c r="J54" i="1" s="1"/>
  <c r="E55" i="1"/>
  <c r="H55" i="1"/>
  <c r="L55" i="1"/>
  <c r="H56" i="1"/>
  <c r="H57" i="1"/>
  <c r="H58" i="1"/>
  <c r="D59" i="1"/>
  <c r="H59" i="1"/>
  <c r="K59" i="1" s="1"/>
  <c r="C60" i="1"/>
  <c r="E60" i="1"/>
  <c r="H60" i="1"/>
  <c r="J60" i="1"/>
  <c r="L60" i="1"/>
  <c r="B61" i="1"/>
  <c r="H61" i="1"/>
  <c r="K61" i="1"/>
  <c r="E62" i="1"/>
  <c r="H62" i="1"/>
  <c r="H63" i="1"/>
  <c r="H64" i="1"/>
  <c r="H65" i="1"/>
  <c r="K65" i="1" s="1"/>
  <c r="H66" i="1"/>
  <c r="J66" i="1"/>
  <c r="D67" i="1"/>
  <c r="E67" i="1"/>
  <c r="H67" i="1"/>
  <c r="K67" i="1" s="1"/>
  <c r="L67" i="1"/>
  <c r="C68" i="1"/>
  <c r="H68" i="1"/>
  <c r="J68" i="1" s="1"/>
  <c r="E69" i="1"/>
  <c r="H69" i="1"/>
  <c r="L69" i="1"/>
  <c r="H70" i="1"/>
  <c r="D71" i="1"/>
  <c r="H71" i="1"/>
  <c r="H72" i="1"/>
  <c r="E73" i="1"/>
  <c r="H73" i="1"/>
  <c r="K73" i="1"/>
  <c r="L73" i="1"/>
  <c r="C74" i="1"/>
  <c r="H74" i="1"/>
  <c r="J74" i="1"/>
  <c r="E75" i="1"/>
  <c r="H75" i="1"/>
  <c r="I75" i="1"/>
  <c r="L75" i="1"/>
  <c r="H76" i="1"/>
  <c r="H77" i="1"/>
  <c r="H78" i="1"/>
  <c r="B97" i="1"/>
  <c r="F6" i="2"/>
  <c r="F7" i="2"/>
  <c r="L7" i="2"/>
  <c r="B48" i="2"/>
  <c r="M7" i="2"/>
  <c r="N7" i="2"/>
  <c r="K48" i="2" s="1"/>
  <c r="O7" i="2"/>
  <c r="F8" i="2"/>
  <c r="F9" i="2"/>
  <c r="O9" i="2" s="1"/>
  <c r="E50" i="2" s="1"/>
  <c r="L9" i="2"/>
  <c r="M9" i="2"/>
  <c r="N9" i="2"/>
  <c r="F10" i="2"/>
  <c r="O10" i="2"/>
  <c r="F11" i="2"/>
  <c r="M11" i="2" s="1"/>
  <c r="L11" i="2"/>
  <c r="B52" i="2" s="1"/>
  <c r="F12" i="2"/>
  <c r="O12" i="2"/>
  <c r="L53" i="2" s="1"/>
  <c r="F13" i="2"/>
  <c r="L13" i="2"/>
  <c r="M13" i="2"/>
  <c r="N13" i="2"/>
  <c r="K54" i="2" s="1"/>
  <c r="O13" i="2"/>
  <c r="F14" i="2"/>
  <c r="F15" i="2"/>
  <c r="O15" i="2" s="1"/>
  <c r="L56" i="2" s="1"/>
  <c r="L15" i="2"/>
  <c r="B56" i="2"/>
  <c r="M15" i="2"/>
  <c r="N15" i="2"/>
  <c r="F16" i="2"/>
  <c r="F17" i="2"/>
  <c r="N17" i="2" s="1"/>
  <c r="L17" i="2"/>
  <c r="M17" i="2"/>
  <c r="F18" i="2"/>
  <c r="O18" i="2"/>
  <c r="F19" i="2"/>
  <c r="M19" i="2" s="1"/>
  <c r="L19" i="2"/>
  <c r="I60" i="2" s="1"/>
  <c r="F20" i="2"/>
  <c r="O20" i="2"/>
  <c r="L61" i="2"/>
  <c r="F21" i="2"/>
  <c r="L21" i="2" s="1"/>
  <c r="M21" i="2"/>
  <c r="N21" i="2"/>
  <c r="O21" i="2"/>
  <c r="F22" i="2"/>
  <c r="F23" i="2"/>
  <c r="L23" i="2" s="1"/>
  <c r="B64" i="2" s="1"/>
  <c r="M23" i="2"/>
  <c r="N23" i="2"/>
  <c r="O23" i="2"/>
  <c r="F24" i="2"/>
  <c r="F25" i="2"/>
  <c r="L25" i="2" s="1"/>
  <c r="M25" i="2"/>
  <c r="N25" i="2"/>
  <c r="O25" i="2"/>
  <c r="F26" i="2"/>
  <c r="O26" i="2" s="1"/>
  <c r="F27" i="2"/>
  <c r="L27" i="2"/>
  <c r="M27" i="2"/>
  <c r="N27" i="2"/>
  <c r="O27" i="2"/>
  <c r="E68" i="2" s="1"/>
  <c r="F28" i="2"/>
  <c r="O28" i="2" s="1"/>
  <c r="L69" i="2" s="1"/>
  <c r="F29" i="2"/>
  <c r="N29" i="2" s="1"/>
  <c r="L29" i="2"/>
  <c r="M29" i="2"/>
  <c r="J70" i="2" s="1"/>
  <c r="F30" i="2"/>
  <c r="F31" i="2"/>
  <c r="N31" i="2" s="1"/>
  <c r="D72" i="2" s="1"/>
  <c r="L31" i="2"/>
  <c r="M31" i="2"/>
  <c r="F32" i="2"/>
  <c r="F33" i="2"/>
  <c r="N33" i="2" s="1"/>
  <c r="L33" i="2"/>
  <c r="M33" i="2"/>
  <c r="F34" i="2"/>
  <c r="O34" i="2"/>
  <c r="F35" i="2"/>
  <c r="M35" i="2" s="1"/>
  <c r="C76" i="2" s="1"/>
  <c r="L35" i="2"/>
  <c r="B76" i="2" s="1"/>
  <c r="F36" i="2"/>
  <c r="O36" i="2"/>
  <c r="L77" i="2"/>
  <c r="F37" i="2"/>
  <c r="L37" i="2" s="1"/>
  <c r="M37" i="2"/>
  <c r="N37" i="2"/>
  <c r="O37" i="2"/>
  <c r="B38" i="2"/>
  <c r="C38" i="2"/>
  <c r="D38" i="2"/>
  <c r="E38" i="2"/>
  <c r="I38" i="2"/>
  <c r="J38" i="2" s="1"/>
  <c r="H47" i="2"/>
  <c r="D48" i="2"/>
  <c r="E48" i="2"/>
  <c r="H48" i="2"/>
  <c r="I48" i="2"/>
  <c r="L48" i="2"/>
  <c r="H49" i="2"/>
  <c r="B50" i="2"/>
  <c r="D50" i="2"/>
  <c r="H50" i="2"/>
  <c r="I50" i="2" s="1"/>
  <c r="K50" i="2"/>
  <c r="L50" i="2"/>
  <c r="H51" i="2"/>
  <c r="H52" i="2"/>
  <c r="I52" i="2"/>
  <c r="H53" i="2"/>
  <c r="B54" i="2"/>
  <c r="E54" i="2"/>
  <c r="H54" i="2"/>
  <c r="I54" i="2" s="1"/>
  <c r="L54" i="2"/>
  <c r="H55" i="2"/>
  <c r="D56" i="2"/>
  <c r="E56" i="2"/>
  <c r="H56" i="2"/>
  <c r="K56" i="2" s="1"/>
  <c r="H57" i="2"/>
  <c r="B58" i="2"/>
  <c r="H58" i="2"/>
  <c r="I58" i="2"/>
  <c r="H59" i="2"/>
  <c r="H60" i="2"/>
  <c r="E61" i="2"/>
  <c r="H61" i="2"/>
  <c r="D62" i="2"/>
  <c r="E62" i="2"/>
  <c r="H62" i="2"/>
  <c r="K62" i="2"/>
  <c r="L62" i="2"/>
  <c r="H63" i="2"/>
  <c r="D64" i="2"/>
  <c r="E64" i="2"/>
  <c r="H64" i="2"/>
  <c r="L64" i="2" s="1"/>
  <c r="I64" i="2"/>
  <c r="H65" i="2"/>
  <c r="D66" i="2"/>
  <c r="E66" i="2"/>
  <c r="H66" i="2"/>
  <c r="H67" i="2"/>
  <c r="B68" i="2"/>
  <c r="D68" i="2"/>
  <c r="H68" i="2"/>
  <c r="K68" i="2"/>
  <c r="I68" i="2"/>
  <c r="E69" i="2"/>
  <c r="H69" i="2"/>
  <c r="B70" i="2"/>
  <c r="H70" i="2"/>
  <c r="I70" i="2"/>
  <c r="H71" i="2"/>
  <c r="B72" i="2"/>
  <c r="C72" i="2"/>
  <c r="H72" i="2"/>
  <c r="H73" i="2"/>
  <c r="B74" i="2"/>
  <c r="H74" i="2"/>
  <c r="I74" i="2"/>
  <c r="H75" i="2"/>
  <c r="H76" i="2"/>
  <c r="E77" i="2"/>
  <c r="H77" i="2"/>
  <c r="D78" i="2"/>
  <c r="E78" i="2"/>
  <c r="H78" i="2"/>
  <c r="J78" i="2" s="1"/>
  <c r="K78" i="2"/>
  <c r="L78" i="2"/>
  <c r="B97" i="2"/>
  <c r="F6" i="3"/>
  <c r="L6" i="3" s="1"/>
  <c r="N6" i="3"/>
  <c r="O6" i="3"/>
  <c r="F7" i="3"/>
  <c r="F8" i="3"/>
  <c r="L8" i="3" s="1"/>
  <c r="N8" i="3"/>
  <c r="O8" i="3"/>
  <c r="L49" i="3" s="1"/>
  <c r="F9" i="3"/>
  <c r="F10" i="3"/>
  <c r="L10" i="3"/>
  <c r="M10" i="3"/>
  <c r="N10" i="3"/>
  <c r="O10" i="3"/>
  <c r="L51" i="3" s="1"/>
  <c r="F11" i="3"/>
  <c r="F12" i="3"/>
  <c r="L12" i="3"/>
  <c r="M12" i="3"/>
  <c r="C53" i="3" s="1"/>
  <c r="N12" i="3"/>
  <c r="K53" i="3" s="1"/>
  <c r="O12" i="3"/>
  <c r="F13" i="3"/>
  <c r="F14" i="3"/>
  <c r="L14" i="3"/>
  <c r="M14" i="3"/>
  <c r="N14" i="3"/>
  <c r="D55" i="3" s="1"/>
  <c r="O14" i="3"/>
  <c r="F15" i="3"/>
  <c r="F16" i="3"/>
  <c r="O16" i="3" s="1"/>
  <c r="E57" i="3" s="1"/>
  <c r="L16" i="3"/>
  <c r="M16" i="3"/>
  <c r="C57" i="3"/>
  <c r="N16" i="3"/>
  <c r="F17" i="3"/>
  <c r="F18" i="3"/>
  <c r="N18" i="3" s="1"/>
  <c r="D59" i="3" s="1"/>
  <c r="M18" i="3"/>
  <c r="C59" i="3" s="1"/>
  <c r="F19" i="3"/>
  <c r="F20" i="3"/>
  <c r="N20" i="3" s="1"/>
  <c r="D61" i="3" s="1"/>
  <c r="M20" i="3"/>
  <c r="C61" i="3" s="1"/>
  <c r="F21" i="3"/>
  <c r="F22" i="3"/>
  <c r="M22" i="3" s="1"/>
  <c r="C63" i="3" s="1"/>
  <c r="L22" i="3"/>
  <c r="F23" i="3"/>
  <c r="F24" i="3"/>
  <c r="M24" i="3" s="1"/>
  <c r="C65" i="3" s="1"/>
  <c r="L24" i="3"/>
  <c r="O24" i="3"/>
  <c r="F25" i="3"/>
  <c r="F26" i="3"/>
  <c r="F27" i="3"/>
  <c r="F28" i="3"/>
  <c r="F29" i="3"/>
  <c r="O29" i="3" s="1"/>
  <c r="F30" i="3"/>
  <c r="L30" i="3"/>
  <c r="M30" i="3"/>
  <c r="N30" i="3"/>
  <c r="O30" i="3"/>
  <c r="E71" i="3" s="1"/>
  <c r="F31" i="3"/>
  <c r="N31" i="3"/>
  <c r="L31" i="3"/>
  <c r="M31" i="3"/>
  <c r="O31" i="3"/>
  <c r="L72" i="3" s="1"/>
  <c r="F32" i="3"/>
  <c r="L32" i="3" s="1"/>
  <c r="I73" i="3" s="1"/>
  <c r="N32" i="3"/>
  <c r="D73" i="3"/>
  <c r="F33" i="3"/>
  <c r="N33" i="3" s="1"/>
  <c r="M33" i="3"/>
  <c r="F34" i="3"/>
  <c r="F35" i="3"/>
  <c r="F36" i="3"/>
  <c r="L36" i="3" s="1"/>
  <c r="F37" i="3"/>
  <c r="M37" i="3" s="1"/>
  <c r="L37" i="3"/>
  <c r="B38" i="3"/>
  <c r="C38" i="3"/>
  <c r="D38" i="3"/>
  <c r="E38" i="3"/>
  <c r="I38" i="3"/>
  <c r="J38" i="3" s="1"/>
  <c r="D47" i="3"/>
  <c r="E47" i="3"/>
  <c r="H47" i="3"/>
  <c r="K47" i="3" s="1"/>
  <c r="H48" i="3"/>
  <c r="D49" i="3"/>
  <c r="H49" i="3"/>
  <c r="K49" i="3" s="1"/>
  <c r="H50" i="3"/>
  <c r="C51" i="3"/>
  <c r="D51" i="3"/>
  <c r="H51" i="3"/>
  <c r="K51" i="3" s="1"/>
  <c r="H52" i="3"/>
  <c r="D53" i="3"/>
  <c r="E53" i="3"/>
  <c r="H53" i="3"/>
  <c r="J53" i="3" s="1"/>
  <c r="L53" i="3"/>
  <c r="H54" i="3"/>
  <c r="C55" i="3"/>
  <c r="E55" i="3"/>
  <c r="H55" i="3"/>
  <c r="H56" i="3"/>
  <c r="D57" i="3"/>
  <c r="H57" i="3"/>
  <c r="J57" i="3"/>
  <c r="K57" i="3"/>
  <c r="H58" i="3"/>
  <c r="H59" i="3"/>
  <c r="H60" i="3"/>
  <c r="H61" i="3"/>
  <c r="H62" i="3"/>
  <c r="H63" i="3"/>
  <c r="H64" i="3"/>
  <c r="E65" i="3"/>
  <c r="H65" i="3"/>
  <c r="L65" i="3" s="1"/>
  <c r="J65" i="3"/>
  <c r="H66" i="3"/>
  <c r="H67" i="3"/>
  <c r="H68" i="3"/>
  <c r="H69" i="3"/>
  <c r="H70" i="3"/>
  <c r="B71" i="3"/>
  <c r="C71" i="3"/>
  <c r="H71" i="3"/>
  <c r="B72" i="3"/>
  <c r="D72" i="3"/>
  <c r="E72" i="3"/>
  <c r="H72" i="3"/>
  <c r="K72" i="3"/>
  <c r="I72" i="3"/>
  <c r="H73" i="3"/>
  <c r="K73" i="3" s="1"/>
  <c r="C74" i="3"/>
  <c r="D74" i="3"/>
  <c r="H74" i="3"/>
  <c r="J74" i="3"/>
  <c r="K74" i="3"/>
  <c r="H75" i="3"/>
  <c r="H76" i="3"/>
  <c r="B77" i="3"/>
  <c r="H77" i="3"/>
  <c r="I77" i="3" s="1"/>
  <c r="B78" i="3"/>
  <c r="H78" i="3"/>
  <c r="I78" i="3"/>
  <c r="B97" i="3"/>
  <c r="F6" i="4"/>
  <c r="L6" i="4" s="1"/>
  <c r="B47" i="4" s="1"/>
  <c r="F7" i="4"/>
  <c r="L7" i="4" s="1"/>
  <c r="B48" i="4" s="1"/>
  <c r="N7" i="4"/>
  <c r="D48" i="4" s="1"/>
  <c r="F8" i="4"/>
  <c r="N8" i="4" s="1"/>
  <c r="L8" i="4"/>
  <c r="F9" i="4"/>
  <c r="M9" i="4" s="1"/>
  <c r="N9" i="4"/>
  <c r="D50" i="4" s="1"/>
  <c r="L9" i="4"/>
  <c r="B50" i="4" s="1"/>
  <c r="O9" i="4"/>
  <c r="F10" i="4"/>
  <c r="L10" i="4"/>
  <c r="B51" i="4" s="1"/>
  <c r="N10" i="4"/>
  <c r="D51" i="4"/>
  <c r="O10" i="4"/>
  <c r="F11" i="4"/>
  <c r="O11" i="4" s="1"/>
  <c r="L52" i="4" s="1"/>
  <c r="M11" i="4"/>
  <c r="C52" i="4" s="1"/>
  <c r="F12" i="4"/>
  <c r="O12" i="4" s="1"/>
  <c r="F13" i="4"/>
  <c r="N13" i="4" s="1"/>
  <c r="D54" i="4" s="1"/>
  <c r="L13" i="4"/>
  <c r="M13" i="4"/>
  <c r="C54" i="4" s="1"/>
  <c r="F14" i="4"/>
  <c r="N14" i="4" s="1"/>
  <c r="L14" i="4"/>
  <c r="B55" i="4" s="1"/>
  <c r="F15" i="4"/>
  <c r="L15" i="4" s="1"/>
  <c r="B56" i="4" s="1"/>
  <c r="N15" i="4"/>
  <c r="D56" i="4" s="1"/>
  <c r="F16" i="4"/>
  <c r="N16" i="4" s="1"/>
  <c r="L16" i="4"/>
  <c r="F17" i="4"/>
  <c r="M17" i="4" s="1"/>
  <c r="C58" i="4" s="1"/>
  <c r="N17" i="4"/>
  <c r="L17" i="4"/>
  <c r="I58" i="4" s="1"/>
  <c r="O17" i="4"/>
  <c r="E58" i="4" s="1"/>
  <c r="F18" i="4"/>
  <c r="L18" i="4"/>
  <c r="B59" i="4" s="1"/>
  <c r="N18" i="4"/>
  <c r="D59" i="4"/>
  <c r="O18" i="4"/>
  <c r="F19" i="4"/>
  <c r="O19" i="4" s="1"/>
  <c r="M19" i="4"/>
  <c r="C60" i="4" s="1"/>
  <c r="F20" i="4"/>
  <c r="O20" i="4" s="1"/>
  <c r="L61" i="4" s="1"/>
  <c r="F21" i="4"/>
  <c r="N21" i="4" s="1"/>
  <c r="D62" i="4" s="1"/>
  <c r="L21" i="4"/>
  <c r="I62" i="4" s="1"/>
  <c r="M21" i="4"/>
  <c r="C62" i="4" s="1"/>
  <c r="F22" i="4"/>
  <c r="N22" i="4" s="1"/>
  <c r="L22" i="4"/>
  <c r="F23" i="4"/>
  <c r="L23" i="4" s="1"/>
  <c r="B64" i="4" s="1"/>
  <c r="N23" i="4"/>
  <c r="D64" i="4" s="1"/>
  <c r="F24" i="4"/>
  <c r="N24" i="4" s="1"/>
  <c r="L24" i="4"/>
  <c r="I65" i="4" s="1"/>
  <c r="F25" i="4"/>
  <c r="M25" i="4" s="1"/>
  <c r="N25" i="4"/>
  <c r="D66" i="4" s="1"/>
  <c r="L25" i="4"/>
  <c r="O25" i="4"/>
  <c r="F26" i="4"/>
  <c r="L26" i="4"/>
  <c r="B67" i="4" s="1"/>
  <c r="N26" i="4"/>
  <c r="D67" i="4"/>
  <c r="O26" i="4"/>
  <c r="E67" i="4" s="1"/>
  <c r="F27" i="4"/>
  <c r="O27" i="4" s="1"/>
  <c r="L68" i="4" s="1"/>
  <c r="M27" i="4"/>
  <c r="F28" i="4"/>
  <c r="O28" i="4" s="1"/>
  <c r="L69" i="4" s="1"/>
  <c r="F29" i="4"/>
  <c r="N29" i="4" s="1"/>
  <c r="D70" i="4" s="1"/>
  <c r="L29" i="4"/>
  <c r="M29" i="4"/>
  <c r="C70" i="4" s="1"/>
  <c r="F30" i="4"/>
  <c r="N30" i="4" s="1"/>
  <c r="D71" i="4" s="1"/>
  <c r="L30" i="4"/>
  <c r="B71" i="4" s="1"/>
  <c r="F31" i="4"/>
  <c r="L31" i="4" s="1"/>
  <c r="B72" i="4" s="1"/>
  <c r="N31" i="4"/>
  <c r="F32" i="4"/>
  <c r="O32" i="4" s="1"/>
  <c r="L32" i="4"/>
  <c r="I73" i="4" s="1"/>
  <c r="N32" i="4"/>
  <c r="K73" i="4" s="1"/>
  <c r="F33" i="4"/>
  <c r="F34" i="4"/>
  <c r="O34" i="4" s="1"/>
  <c r="F35" i="4"/>
  <c r="M35" i="4" s="1"/>
  <c r="C76" i="4" s="1"/>
  <c r="L35" i="4"/>
  <c r="B76" i="4"/>
  <c r="O35" i="4"/>
  <c r="F36" i="4"/>
  <c r="L36" i="4" s="1"/>
  <c r="N36" i="4"/>
  <c r="O36" i="4"/>
  <c r="F37" i="4"/>
  <c r="L37" i="4" s="1"/>
  <c r="I78" i="4" s="1"/>
  <c r="N37" i="4"/>
  <c r="D78" i="4"/>
  <c r="M37" i="4"/>
  <c r="C78" i="4" s="1"/>
  <c r="O37" i="4"/>
  <c r="E78" i="4" s="1"/>
  <c r="B38" i="4"/>
  <c r="C38" i="4"/>
  <c r="D38" i="4"/>
  <c r="E38" i="4"/>
  <c r="I38" i="4"/>
  <c r="J38" i="4" s="1"/>
  <c r="H47" i="4"/>
  <c r="H48" i="4"/>
  <c r="H49" i="4"/>
  <c r="I49" i="4"/>
  <c r="H50" i="4"/>
  <c r="H51" i="4"/>
  <c r="E52" i="4"/>
  <c r="H52" i="4"/>
  <c r="H53" i="4"/>
  <c r="H54" i="4"/>
  <c r="J54" i="4"/>
  <c r="H55" i="4"/>
  <c r="H56" i="4"/>
  <c r="H57" i="4"/>
  <c r="B58" i="4"/>
  <c r="H58" i="4"/>
  <c r="J58" i="4"/>
  <c r="H59" i="4"/>
  <c r="H60" i="4"/>
  <c r="E61" i="4"/>
  <c r="H61" i="4"/>
  <c r="H62" i="4"/>
  <c r="J62" i="4"/>
  <c r="B63" i="4"/>
  <c r="H63" i="4"/>
  <c r="H64" i="4"/>
  <c r="H65" i="4"/>
  <c r="B66" i="4"/>
  <c r="H66" i="4"/>
  <c r="K66" i="4" s="1"/>
  <c r="H67" i="4"/>
  <c r="L67" i="4"/>
  <c r="C68" i="4"/>
  <c r="E68" i="4"/>
  <c r="H68" i="4"/>
  <c r="H69" i="4"/>
  <c r="B70" i="4"/>
  <c r="H70" i="4"/>
  <c r="J70" i="4" s="1"/>
  <c r="H71" i="4"/>
  <c r="D72" i="4"/>
  <c r="H72" i="4"/>
  <c r="I72" i="4" s="1"/>
  <c r="E73" i="4"/>
  <c r="H73" i="4"/>
  <c r="H74" i="4"/>
  <c r="H75" i="4"/>
  <c r="E76" i="4"/>
  <c r="H76" i="4"/>
  <c r="L76" i="4"/>
  <c r="H77" i="4"/>
  <c r="H78" i="4"/>
  <c r="J78" i="4" s="1"/>
  <c r="L78" i="4"/>
  <c r="B97" i="4"/>
  <c r="F6" i="5"/>
  <c r="L6" i="5"/>
  <c r="P6" i="5" s="1"/>
  <c r="M6" i="5"/>
  <c r="N6" i="5"/>
  <c r="O6" i="5"/>
  <c r="F7" i="5"/>
  <c r="L7" i="5" s="1"/>
  <c r="F8" i="5"/>
  <c r="N8" i="5" s="1"/>
  <c r="L8" i="5"/>
  <c r="M8" i="5"/>
  <c r="O8" i="5"/>
  <c r="F9" i="5"/>
  <c r="O9" i="5" s="1"/>
  <c r="F10" i="5"/>
  <c r="F11" i="5"/>
  <c r="O11" i="5" s="1"/>
  <c r="E52" i="5" s="1"/>
  <c r="L11" i="5"/>
  <c r="F12" i="5"/>
  <c r="N12" i="5" s="1"/>
  <c r="D53" i="5" s="1"/>
  <c r="M12" i="5"/>
  <c r="O12" i="5"/>
  <c r="F13" i="5"/>
  <c r="L13" i="5"/>
  <c r="I54" i="5" s="1"/>
  <c r="O13" i="5"/>
  <c r="E54" i="5" s="1"/>
  <c r="F14" i="5"/>
  <c r="M14" i="5" s="1"/>
  <c r="N14" i="5"/>
  <c r="O14" i="5"/>
  <c r="L55" i="5" s="1"/>
  <c r="F15" i="5"/>
  <c r="L15" i="5" s="1"/>
  <c r="F16" i="5"/>
  <c r="M16" i="5" s="1"/>
  <c r="N16" i="5"/>
  <c r="O16" i="5"/>
  <c r="F17" i="5"/>
  <c r="O17" i="5"/>
  <c r="F18" i="5"/>
  <c r="L18" i="5" s="1"/>
  <c r="B59" i="5" s="1"/>
  <c r="M18" i="5"/>
  <c r="N18" i="5"/>
  <c r="K59" i="5" s="1"/>
  <c r="F19" i="5"/>
  <c r="L19" i="5"/>
  <c r="M19" i="5"/>
  <c r="C60" i="5"/>
  <c r="N19" i="5"/>
  <c r="P19" i="5" s="1"/>
  <c r="O19" i="5"/>
  <c r="F20" i="5"/>
  <c r="M20" i="5" s="1"/>
  <c r="L20" i="5"/>
  <c r="O20" i="5"/>
  <c r="L61" i="5" s="1"/>
  <c r="F21" i="5"/>
  <c r="L21" i="5"/>
  <c r="M21" i="5"/>
  <c r="N21" i="5"/>
  <c r="D62" i="5" s="1"/>
  <c r="F62" i="5" s="1"/>
  <c r="O21" i="5"/>
  <c r="E62" i="5" s="1"/>
  <c r="F22" i="5"/>
  <c r="L22" i="5" s="1"/>
  <c r="M22" i="5"/>
  <c r="O22" i="5"/>
  <c r="F23" i="5"/>
  <c r="L23" i="5"/>
  <c r="M23" i="5"/>
  <c r="C64" i="5" s="1"/>
  <c r="F64" i="5" s="1"/>
  <c r="N23" i="5"/>
  <c r="O23" i="5"/>
  <c r="F24" i="5"/>
  <c r="M24" i="5" s="1"/>
  <c r="F25" i="5"/>
  <c r="L25" i="5"/>
  <c r="I66" i="5" s="1"/>
  <c r="M25" i="5"/>
  <c r="N25" i="5"/>
  <c r="O25" i="5"/>
  <c r="E66" i="5" s="1"/>
  <c r="F26" i="5"/>
  <c r="L26" i="5" s="1"/>
  <c r="M26" i="5"/>
  <c r="J67" i="5" s="1"/>
  <c r="F27" i="5"/>
  <c r="L27" i="5"/>
  <c r="M27" i="5"/>
  <c r="C68" i="5" s="1"/>
  <c r="N27" i="5"/>
  <c r="O27" i="5"/>
  <c r="F28" i="5"/>
  <c r="O28" i="5" s="1"/>
  <c r="M28" i="5"/>
  <c r="L28" i="5"/>
  <c r="I69" i="5" s="1"/>
  <c r="F29" i="5"/>
  <c r="L29" i="5"/>
  <c r="M29" i="5"/>
  <c r="J70" i="5"/>
  <c r="N29" i="5"/>
  <c r="O29" i="5"/>
  <c r="E70" i="5"/>
  <c r="F30" i="5"/>
  <c r="O30" i="5" s="1"/>
  <c r="L71" i="5" s="1"/>
  <c r="M30" i="5"/>
  <c r="C71" i="5" s="1"/>
  <c r="F31" i="5"/>
  <c r="N31" i="5" s="1"/>
  <c r="D72" i="5" s="1"/>
  <c r="L31" i="5"/>
  <c r="M31" i="5"/>
  <c r="C72" i="5" s="1"/>
  <c r="F32" i="5"/>
  <c r="O32" i="5" s="1"/>
  <c r="M32" i="5"/>
  <c r="L32" i="5"/>
  <c r="I73" i="5" s="1"/>
  <c r="F33" i="5"/>
  <c r="N33" i="5" s="1"/>
  <c r="M33" i="5"/>
  <c r="O33" i="5"/>
  <c r="E74" i="5" s="1"/>
  <c r="F34" i="5"/>
  <c r="M34" i="5" s="1"/>
  <c r="L34" i="5"/>
  <c r="B75" i="5" s="1"/>
  <c r="O34" i="5"/>
  <c r="F35" i="5"/>
  <c r="N35" i="5" s="1"/>
  <c r="K76" i="5" s="1"/>
  <c r="F36" i="5"/>
  <c r="M36" i="5" s="1"/>
  <c r="F37" i="5"/>
  <c r="N37" i="5" s="1"/>
  <c r="K78" i="5" s="1"/>
  <c r="L37" i="5"/>
  <c r="M37" i="5"/>
  <c r="J78" i="5" s="1"/>
  <c r="B38" i="5"/>
  <c r="C38" i="5"/>
  <c r="D38" i="5"/>
  <c r="E38" i="5"/>
  <c r="I38" i="5"/>
  <c r="B47" i="5"/>
  <c r="C47" i="5"/>
  <c r="D47" i="5"/>
  <c r="F47" i="5" s="1"/>
  <c r="E47" i="5"/>
  <c r="H47" i="5"/>
  <c r="J47" i="5" s="1"/>
  <c r="L47" i="5"/>
  <c r="H48" i="5"/>
  <c r="B49" i="5"/>
  <c r="C49" i="5"/>
  <c r="D49" i="5"/>
  <c r="E49" i="5"/>
  <c r="H49" i="5"/>
  <c r="K49" i="5" s="1"/>
  <c r="J49" i="5"/>
  <c r="H50" i="5"/>
  <c r="H51" i="5"/>
  <c r="H52" i="5"/>
  <c r="L52" i="5" s="1"/>
  <c r="C53" i="5"/>
  <c r="E53" i="5"/>
  <c r="H53" i="5"/>
  <c r="J53" i="5" s="1"/>
  <c r="L53" i="5"/>
  <c r="B54" i="5"/>
  <c r="H54" i="5"/>
  <c r="L54" i="5"/>
  <c r="C55" i="5"/>
  <c r="D55" i="5"/>
  <c r="E55" i="5"/>
  <c r="H55" i="5"/>
  <c r="J55" i="5"/>
  <c r="B56" i="5"/>
  <c r="H56" i="5"/>
  <c r="I56" i="5"/>
  <c r="C57" i="5"/>
  <c r="D57" i="5"/>
  <c r="E57" i="5"/>
  <c r="H57" i="5"/>
  <c r="J57" i="5" s="1"/>
  <c r="H58" i="5"/>
  <c r="C59" i="5"/>
  <c r="D59" i="5"/>
  <c r="H59" i="5"/>
  <c r="J59" i="5" s="1"/>
  <c r="E60" i="5"/>
  <c r="H60" i="5"/>
  <c r="J60" i="5"/>
  <c r="B61" i="5"/>
  <c r="H61" i="5"/>
  <c r="I61" i="5" s="1"/>
  <c r="C62" i="5"/>
  <c r="H62" i="5"/>
  <c r="J62" i="5" s="1"/>
  <c r="M62" i="5" s="1"/>
  <c r="K62" i="5"/>
  <c r="L62" i="5"/>
  <c r="E63" i="5"/>
  <c r="H63" i="5"/>
  <c r="L63" i="5"/>
  <c r="D64" i="5"/>
  <c r="E64" i="5"/>
  <c r="H64" i="5"/>
  <c r="K64" i="5" s="1"/>
  <c r="J64" i="5"/>
  <c r="H65" i="5"/>
  <c r="C66" i="5"/>
  <c r="D66" i="5"/>
  <c r="H66" i="5"/>
  <c r="J66" i="5" s="1"/>
  <c r="K66" i="5"/>
  <c r="L66" i="5"/>
  <c r="H67" i="5"/>
  <c r="D68" i="5"/>
  <c r="E68" i="5"/>
  <c r="H68" i="5"/>
  <c r="K68" i="5" s="1"/>
  <c r="H69" i="5"/>
  <c r="J69" i="5" s="1"/>
  <c r="C70" i="5"/>
  <c r="D70" i="5"/>
  <c r="H70" i="5"/>
  <c r="K70" i="5" s="1"/>
  <c r="L70" i="5"/>
  <c r="E71" i="5"/>
  <c r="H71" i="5"/>
  <c r="H72" i="5"/>
  <c r="K72" i="5" s="1"/>
  <c r="J72" i="5"/>
  <c r="H73" i="5"/>
  <c r="J73" i="5" s="1"/>
  <c r="C74" i="5"/>
  <c r="D74" i="5"/>
  <c r="H74" i="5"/>
  <c r="K74" i="5" s="1"/>
  <c r="E75" i="5"/>
  <c r="H75" i="5"/>
  <c r="I75" i="5" s="1"/>
  <c r="H76" i="5"/>
  <c r="H77" i="5"/>
  <c r="C78" i="5"/>
  <c r="D78" i="5"/>
  <c r="H78" i="5"/>
  <c r="B97" i="5"/>
  <c r="F49" i="5"/>
  <c r="P8" i="5"/>
  <c r="P17" i="4"/>
  <c r="C69" i="5"/>
  <c r="B68" i="5"/>
  <c r="F68" i="5" s="1"/>
  <c r="I68" i="5"/>
  <c r="P27" i="5"/>
  <c r="B60" i="5"/>
  <c r="I60" i="5"/>
  <c r="B52" i="5"/>
  <c r="I52" i="5"/>
  <c r="C67" i="5"/>
  <c r="C73" i="5"/>
  <c r="B72" i="5"/>
  <c r="I72" i="5"/>
  <c r="B64" i="5"/>
  <c r="I64" i="5"/>
  <c r="P23" i="5"/>
  <c r="L58" i="5"/>
  <c r="E58" i="5"/>
  <c r="L50" i="5"/>
  <c r="E50" i="5"/>
  <c r="I78" i="5"/>
  <c r="B78" i="5"/>
  <c r="J71" i="5"/>
  <c r="I70" i="5"/>
  <c r="M70" i="5" s="1"/>
  <c r="B70" i="5"/>
  <c r="F70" i="5" s="1"/>
  <c r="P29" i="5"/>
  <c r="J63" i="5"/>
  <c r="C63" i="5"/>
  <c r="I62" i="5"/>
  <c r="B62" i="5"/>
  <c r="M13" i="5"/>
  <c r="N13" i="5"/>
  <c r="C78" i="3"/>
  <c r="J78" i="3"/>
  <c r="N25" i="3"/>
  <c r="M25" i="3"/>
  <c r="O25" i="3"/>
  <c r="L25" i="3"/>
  <c r="B65" i="3"/>
  <c r="I65" i="3"/>
  <c r="N17" i="3"/>
  <c r="M17" i="3"/>
  <c r="O17" i="3"/>
  <c r="L17" i="3"/>
  <c r="P16" i="3"/>
  <c r="B57" i="3"/>
  <c r="F57" i="3" s="1"/>
  <c r="I57" i="3"/>
  <c r="N9" i="3"/>
  <c r="M9" i="3"/>
  <c r="O9" i="3"/>
  <c r="L9" i="3"/>
  <c r="B49" i="3"/>
  <c r="I49" i="3"/>
  <c r="M24" i="2"/>
  <c r="L24" i="2"/>
  <c r="N24" i="2"/>
  <c r="O24" i="2"/>
  <c r="M8" i="2"/>
  <c r="L8" i="2"/>
  <c r="N8" i="2"/>
  <c r="O8" i="2"/>
  <c r="F38" i="2"/>
  <c r="L62" i="1"/>
  <c r="I73" i="1"/>
  <c r="B73" i="1"/>
  <c r="I65" i="1"/>
  <c r="B65" i="1"/>
  <c r="I57" i="1"/>
  <c r="B57" i="1"/>
  <c r="N34" i="5"/>
  <c r="N32" i="5"/>
  <c r="N30" i="5"/>
  <c r="N28" i="5"/>
  <c r="N26" i="5"/>
  <c r="N22" i="5"/>
  <c r="N20" i="5"/>
  <c r="K78" i="4"/>
  <c r="K70" i="4"/>
  <c r="K67" i="4"/>
  <c r="I64" i="4"/>
  <c r="K62" i="4"/>
  <c r="K59" i="4"/>
  <c r="I56" i="4"/>
  <c r="K54" i="4"/>
  <c r="K51" i="4"/>
  <c r="I48" i="4"/>
  <c r="L55" i="3"/>
  <c r="P31" i="3"/>
  <c r="J63" i="3"/>
  <c r="J55" i="3"/>
  <c r="M15" i="5"/>
  <c r="N15" i="5"/>
  <c r="M7" i="5"/>
  <c r="J71" i="3"/>
  <c r="I71" i="3"/>
  <c r="L34" i="3"/>
  <c r="N34" i="3"/>
  <c r="M34" i="3"/>
  <c r="O34" i="3"/>
  <c r="J72" i="3"/>
  <c r="M72" i="3"/>
  <c r="C72" i="3"/>
  <c r="F72" i="3" s="1"/>
  <c r="D71" i="3"/>
  <c r="F71" i="3" s="1"/>
  <c r="K71" i="3"/>
  <c r="N27" i="3"/>
  <c r="M27" i="3"/>
  <c r="L27" i="3"/>
  <c r="O27" i="3"/>
  <c r="N19" i="3"/>
  <c r="M19" i="3"/>
  <c r="O19" i="3"/>
  <c r="L19" i="3"/>
  <c r="N11" i="3"/>
  <c r="M11" i="3"/>
  <c r="O11" i="3"/>
  <c r="L11" i="3"/>
  <c r="P10" i="3"/>
  <c r="I51" i="3"/>
  <c r="B51" i="3"/>
  <c r="I76" i="2"/>
  <c r="K72" i="2"/>
  <c r="I72" i="2"/>
  <c r="E75" i="2"/>
  <c r="L75" i="2"/>
  <c r="C74" i="2"/>
  <c r="J74" i="2"/>
  <c r="E59" i="2"/>
  <c r="L59" i="2"/>
  <c r="C58" i="2"/>
  <c r="J58" i="2"/>
  <c r="B71" i="1"/>
  <c r="I71" i="1"/>
  <c r="B47" i="1"/>
  <c r="I47" i="1"/>
  <c r="P37" i="4"/>
  <c r="K72" i="4"/>
  <c r="P25" i="4"/>
  <c r="K64" i="4"/>
  <c r="K56" i="4"/>
  <c r="K48" i="4"/>
  <c r="M17" i="5"/>
  <c r="N17" i="5"/>
  <c r="M9" i="5"/>
  <c r="N9" i="5"/>
  <c r="B77" i="4"/>
  <c r="B73" i="4"/>
  <c r="I71" i="4"/>
  <c r="I67" i="4"/>
  <c r="B65" i="4"/>
  <c r="I63" i="4"/>
  <c r="I59" i="4"/>
  <c r="B57" i="4"/>
  <c r="I55" i="4"/>
  <c r="I51" i="4"/>
  <c r="B49" i="4"/>
  <c r="I47" i="4"/>
  <c r="N35" i="3"/>
  <c r="M35" i="3"/>
  <c r="L35" i="3"/>
  <c r="O35" i="3"/>
  <c r="L70" i="3"/>
  <c r="E70" i="3"/>
  <c r="N21" i="3"/>
  <c r="M21" i="3"/>
  <c r="O21" i="3"/>
  <c r="L21" i="3"/>
  <c r="N13" i="3"/>
  <c r="M13" i="3"/>
  <c r="O13" i="3"/>
  <c r="L13" i="3"/>
  <c r="P12" i="3"/>
  <c r="B53" i="3"/>
  <c r="F53" i="3"/>
  <c r="I53" i="3"/>
  <c r="M53" i="3"/>
  <c r="M32" i="2"/>
  <c r="L32" i="2"/>
  <c r="N32" i="2"/>
  <c r="O32" i="2"/>
  <c r="M16" i="2"/>
  <c r="L16" i="2"/>
  <c r="N16" i="2"/>
  <c r="O16" i="2"/>
  <c r="J78" i="1"/>
  <c r="I77" i="1"/>
  <c r="I69" i="1"/>
  <c r="B69" i="1"/>
  <c r="I61" i="1"/>
  <c r="I53" i="1"/>
  <c r="B53" i="1"/>
  <c r="I59" i="5"/>
  <c r="I47" i="5"/>
  <c r="I76" i="4"/>
  <c r="K71" i="4"/>
  <c r="M78" i="4"/>
  <c r="L71" i="3"/>
  <c r="L47" i="3"/>
  <c r="J59" i="3"/>
  <c r="J51" i="3"/>
  <c r="M11" i="5"/>
  <c r="N11" i="5"/>
  <c r="N23" i="3"/>
  <c r="M23" i="3"/>
  <c r="O23" i="3"/>
  <c r="L23" i="3"/>
  <c r="I63" i="3"/>
  <c r="B63" i="3"/>
  <c r="N15" i="3"/>
  <c r="M15" i="3"/>
  <c r="O15" i="3"/>
  <c r="L15" i="3"/>
  <c r="P14" i="3"/>
  <c r="I55" i="3"/>
  <c r="B55" i="3"/>
  <c r="F55" i="3" s="1"/>
  <c r="N7" i="3"/>
  <c r="M7" i="3"/>
  <c r="O7" i="3"/>
  <c r="L7" i="3"/>
  <c r="I47" i="3"/>
  <c r="B47" i="3"/>
  <c r="E67" i="2"/>
  <c r="L67" i="2"/>
  <c r="C66" i="2"/>
  <c r="P25" i="2"/>
  <c r="J66" i="2"/>
  <c r="E51" i="2"/>
  <c r="L51" i="2"/>
  <c r="C50" i="2"/>
  <c r="F50" i="2"/>
  <c r="P9" i="2"/>
  <c r="J50" i="2"/>
  <c r="M50" i="2" s="1"/>
  <c r="B75" i="1"/>
  <c r="B67" i="1"/>
  <c r="I67" i="1"/>
  <c r="B59" i="1"/>
  <c r="B51" i="1"/>
  <c r="I51" i="1"/>
  <c r="L17" i="5"/>
  <c r="O15" i="5"/>
  <c r="P15" i="5" s="1"/>
  <c r="L9" i="5"/>
  <c r="O7" i="5"/>
  <c r="J76" i="4"/>
  <c r="J68" i="4"/>
  <c r="J60" i="4"/>
  <c r="J52" i="4"/>
  <c r="F38" i="3"/>
  <c r="J76" i="2"/>
  <c r="M34" i="2"/>
  <c r="L34" i="2"/>
  <c r="N34" i="2"/>
  <c r="J68" i="2"/>
  <c r="P27" i="2"/>
  <c r="C68" i="2"/>
  <c r="F68" i="2" s="1"/>
  <c r="M26" i="2"/>
  <c r="L26" i="2"/>
  <c r="N26" i="2"/>
  <c r="P26" i="2" s="1"/>
  <c r="J60" i="2"/>
  <c r="C60" i="2"/>
  <c r="M18" i="2"/>
  <c r="L18" i="2"/>
  <c r="N18" i="2"/>
  <c r="J52" i="2"/>
  <c r="C52" i="2"/>
  <c r="M10" i="2"/>
  <c r="L10" i="2"/>
  <c r="N10" i="2"/>
  <c r="I78" i="1"/>
  <c r="B78" i="1"/>
  <c r="B76" i="1"/>
  <c r="I76" i="1"/>
  <c r="P33" i="1"/>
  <c r="I74" i="1"/>
  <c r="B74" i="1"/>
  <c r="B72" i="1"/>
  <c r="I72" i="1"/>
  <c r="I70" i="1"/>
  <c r="B70" i="1"/>
  <c r="P27" i="1"/>
  <c r="B68" i="1"/>
  <c r="I68" i="1"/>
  <c r="M68" i="1"/>
  <c r="P25" i="1"/>
  <c r="I66" i="1"/>
  <c r="B66" i="1"/>
  <c r="B64" i="1"/>
  <c r="I64" i="1"/>
  <c r="I62" i="1"/>
  <c r="B62" i="1"/>
  <c r="P19" i="1"/>
  <c r="B60" i="1"/>
  <c r="I60" i="1"/>
  <c r="M60" i="1" s="1"/>
  <c r="P17" i="1"/>
  <c r="I58" i="1"/>
  <c r="B58" i="1"/>
  <c r="B56" i="1"/>
  <c r="I56" i="1"/>
  <c r="P13" i="1"/>
  <c r="I54" i="1"/>
  <c r="B54" i="1"/>
  <c r="P11" i="1"/>
  <c r="B52" i="1"/>
  <c r="I52" i="1"/>
  <c r="I50" i="1"/>
  <c r="B50" i="1"/>
  <c r="P7" i="1"/>
  <c r="B48" i="1"/>
  <c r="I48" i="1"/>
  <c r="K47" i="1"/>
  <c r="M36" i="4"/>
  <c r="P36" i="4" s="1"/>
  <c r="M34" i="4"/>
  <c r="M32" i="4"/>
  <c r="P32" i="4"/>
  <c r="M30" i="4"/>
  <c r="J71" i="4" s="1"/>
  <c r="M28" i="4"/>
  <c r="M26" i="4"/>
  <c r="M24" i="4"/>
  <c r="M22" i="4"/>
  <c r="M20" i="4"/>
  <c r="M18" i="4"/>
  <c r="M16" i="4"/>
  <c r="M14" i="4"/>
  <c r="J55" i="4" s="1"/>
  <c r="M12" i="4"/>
  <c r="M10" i="4"/>
  <c r="M8" i="4"/>
  <c r="M6" i="4"/>
  <c r="N36" i="3"/>
  <c r="M29" i="3"/>
  <c r="N28" i="3"/>
  <c r="J72" i="2"/>
  <c r="M30" i="2"/>
  <c r="L30" i="2"/>
  <c r="N30" i="2"/>
  <c r="J64" i="2"/>
  <c r="P23" i="2"/>
  <c r="C64" i="2"/>
  <c r="F64" i="2" s="1"/>
  <c r="M22" i="2"/>
  <c r="P22" i="2" s="1"/>
  <c r="L22" i="2"/>
  <c r="B63" i="2" s="1"/>
  <c r="N22" i="2"/>
  <c r="J56" i="2"/>
  <c r="P15" i="2"/>
  <c r="C56" i="2"/>
  <c r="F56" i="2" s="1"/>
  <c r="M14" i="2"/>
  <c r="L14" i="2"/>
  <c r="N14" i="2"/>
  <c r="J48" i="2"/>
  <c r="M48" i="2"/>
  <c r="P7" i="2"/>
  <c r="C48" i="2"/>
  <c r="F48" i="2"/>
  <c r="M6" i="2"/>
  <c r="L6" i="2"/>
  <c r="N6" i="2"/>
  <c r="D78" i="1"/>
  <c r="K78" i="1"/>
  <c r="D74" i="1"/>
  <c r="K74" i="1"/>
  <c r="K72" i="1"/>
  <c r="D72" i="1"/>
  <c r="K68" i="1"/>
  <c r="D68" i="1"/>
  <c r="D66" i="1"/>
  <c r="K66" i="1"/>
  <c r="K60" i="1"/>
  <c r="D60" i="1"/>
  <c r="D58" i="1"/>
  <c r="K58" i="1"/>
  <c r="D54" i="1"/>
  <c r="K54" i="1"/>
  <c r="K52" i="1"/>
  <c r="D52" i="1"/>
  <c r="K48" i="1"/>
  <c r="D48" i="1"/>
  <c r="C78" i="2"/>
  <c r="P37" i="2"/>
  <c r="M36" i="2"/>
  <c r="L36" i="2"/>
  <c r="N36" i="2"/>
  <c r="C70" i="2"/>
  <c r="M28" i="2"/>
  <c r="L28" i="2"/>
  <c r="N28" i="2"/>
  <c r="C62" i="2"/>
  <c r="P21" i="2"/>
  <c r="J62" i="2"/>
  <c r="M20" i="2"/>
  <c r="J61" i="2" s="1"/>
  <c r="M61" i="2" s="1"/>
  <c r="L20" i="2"/>
  <c r="N20" i="2"/>
  <c r="C54" i="2"/>
  <c r="P13" i="2"/>
  <c r="J54" i="2"/>
  <c r="M54" i="2" s="1"/>
  <c r="M12" i="2"/>
  <c r="L12" i="2"/>
  <c r="N12" i="2"/>
  <c r="K53" i="2" s="1"/>
  <c r="M36" i="3"/>
  <c r="O33" i="3"/>
  <c r="O32" i="3"/>
  <c r="P30" i="3"/>
  <c r="L29" i="3"/>
  <c r="M28" i="3"/>
  <c r="O30" i="2"/>
  <c r="O22" i="2"/>
  <c r="O14" i="2"/>
  <c r="O6" i="2"/>
  <c r="L66" i="1"/>
  <c r="M36" i="1"/>
  <c r="M34" i="1"/>
  <c r="P34" i="1"/>
  <c r="M32" i="1"/>
  <c r="M30" i="1"/>
  <c r="C71" i="1" s="1"/>
  <c r="M28" i="1"/>
  <c r="M26" i="1"/>
  <c r="M24" i="1"/>
  <c r="M22" i="1"/>
  <c r="M20" i="1"/>
  <c r="M18" i="1"/>
  <c r="P18" i="1" s="1"/>
  <c r="M16" i="1"/>
  <c r="M14" i="1"/>
  <c r="J55" i="1" s="1"/>
  <c r="M12" i="1"/>
  <c r="M10" i="1"/>
  <c r="M8" i="1"/>
  <c r="M6" i="1"/>
  <c r="P13" i="5"/>
  <c r="J47" i="1"/>
  <c r="C47" i="1"/>
  <c r="C55" i="1"/>
  <c r="J63" i="1"/>
  <c r="C63" i="1"/>
  <c r="J71" i="1"/>
  <c r="C61" i="2"/>
  <c r="K69" i="2"/>
  <c r="D69" i="2"/>
  <c r="P6" i="2"/>
  <c r="I47" i="2"/>
  <c r="B47" i="2"/>
  <c r="I63" i="2"/>
  <c r="C70" i="3"/>
  <c r="J70" i="3"/>
  <c r="J47" i="4"/>
  <c r="C47" i="4"/>
  <c r="J63" i="4"/>
  <c r="C63" i="4"/>
  <c r="C71" i="4"/>
  <c r="P10" i="2"/>
  <c r="I51" i="2"/>
  <c r="B51" i="2"/>
  <c r="I67" i="2"/>
  <c r="B67" i="2"/>
  <c r="E48" i="5"/>
  <c r="L48" i="5"/>
  <c r="B48" i="3"/>
  <c r="P7" i="3"/>
  <c r="I48" i="3"/>
  <c r="E56" i="3"/>
  <c r="L56" i="3"/>
  <c r="J64" i="3"/>
  <c r="C64" i="3"/>
  <c r="K52" i="5"/>
  <c r="D52" i="5"/>
  <c r="L57" i="2"/>
  <c r="E57" i="2"/>
  <c r="L73" i="2"/>
  <c r="E73" i="2"/>
  <c r="L54" i="3"/>
  <c r="E54" i="3"/>
  <c r="C62" i="3"/>
  <c r="J62" i="3"/>
  <c r="E76" i="3"/>
  <c r="L76" i="3"/>
  <c r="C58" i="5"/>
  <c r="J58" i="5"/>
  <c r="E52" i="3"/>
  <c r="L52" i="3"/>
  <c r="J60" i="3"/>
  <c r="C60" i="3"/>
  <c r="K68" i="3"/>
  <c r="D68" i="3"/>
  <c r="P34" i="3"/>
  <c r="I75" i="3"/>
  <c r="B75" i="3"/>
  <c r="J48" i="5"/>
  <c r="C48" i="5"/>
  <c r="K61" i="5"/>
  <c r="D61" i="5"/>
  <c r="K69" i="5"/>
  <c r="D69" i="5"/>
  <c r="P8" i="2"/>
  <c r="B49" i="2"/>
  <c r="I49" i="2"/>
  <c r="P24" i="2"/>
  <c r="B65" i="2"/>
  <c r="I65" i="2"/>
  <c r="D50" i="3"/>
  <c r="K50" i="3"/>
  <c r="I58" i="3"/>
  <c r="P17" i="3"/>
  <c r="B58" i="3"/>
  <c r="L66" i="3"/>
  <c r="E66" i="3"/>
  <c r="D54" i="5"/>
  <c r="K54" i="5"/>
  <c r="P6" i="1"/>
  <c r="C53" i="1"/>
  <c r="F53" i="1"/>
  <c r="J53" i="1"/>
  <c r="C61" i="1"/>
  <c r="F61" i="1" s="1"/>
  <c r="J61" i="1"/>
  <c r="C69" i="1"/>
  <c r="J69" i="1"/>
  <c r="C77" i="1"/>
  <c r="J77" i="1"/>
  <c r="E47" i="2"/>
  <c r="L47" i="2"/>
  <c r="E71" i="2"/>
  <c r="L71" i="2"/>
  <c r="I70" i="3"/>
  <c r="B70" i="3"/>
  <c r="C77" i="3"/>
  <c r="J77" i="3"/>
  <c r="P20" i="2"/>
  <c r="B61" i="2"/>
  <c r="I61" i="2"/>
  <c r="C77" i="2"/>
  <c r="J77" i="2"/>
  <c r="D47" i="2"/>
  <c r="K47" i="2"/>
  <c r="J55" i="2"/>
  <c r="C55" i="2"/>
  <c r="D63" i="2"/>
  <c r="K63" i="2"/>
  <c r="J71" i="2"/>
  <c r="C71" i="2"/>
  <c r="K69" i="3"/>
  <c r="D69" i="3"/>
  <c r="C53" i="4"/>
  <c r="J53" i="4"/>
  <c r="C61" i="4"/>
  <c r="J61" i="4"/>
  <c r="C69" i="4"/>
  <c r="J69" i="4"/>
  <c r="C77" i="4"/>
  <c r="J77" i="4"/>
  <c r="D51" i="2"/>
  <c r="K51" i="2"/>
  <c r="J59" i="2"/>
  <c r="C59" i="2"/>
  <c r="D67" i="2"/>
  <c r="K67" i="2"/>
  <c r="J75" i="2"/>
  <c r="C75" i="2"/>
  <c r="I58" i="5"/>
  <c r="P17" i="5"/>
  <c r="B58" i="5"/>
  <c r="K48" i="3"/>
  <c r="D48" i="3"/>
  <c r="B56" i="3"/>
  <c r="P15" i="3"/>
  <c r="I56" i="3"/>
  <c r="E64" i="3"/>
  <c r="L64" i="3"/>
  <c r="C57" i="2"/>
  <c r="J57" i="2"/>
  <c r="C73" i="2"/>
  <c r="J73" i="2"/>
  <c r="I54" i="3"/>
  <c r="P13" i="3"/>
  <c r="B54" i="3"/>
  <c r="L62" i="3"/>
  <c r="E62" i="3"/>
  <c r="K76" i="3"/>
  <c r="D76" i="3"/>
  <c r="D58" i="5"/>
  <c r="K58" i="5"/>
  <c r="M47" i="1"/>
  <c r="B52" i="3"/>
  <c r="P11" i="3"/>
  <c r="I52" i="3"/>
  <c r="E60" i="3"/>
  <c r="L60" i="3"/>
  <c r="J68" i="3"/>
  <c r="C68" i="3"/>
  <c r="D75" i="3"/>
  <c r="K75" i="3"/>
  <c r="D67" i="5"/>
  <c r="K67" i="5"/>
  <c r="D75" i="5"/>
  <c r="K75" i="5"/>
  <c r="K49" i="2"/>
  <c r="D49" i="2"/>
  <c r="K65" i="2"/>
  <c r="D65" i="2"/>
  <c r="C50" i="3"/>
  <c r="J50" i="3"/>
  <c r="D58" i="3"/>
  <c r="K58" i="3"/>
  <c r="I66" i="3"/>
  <c r="P25" i="3"/>
  <c r="B66" i="3"/>
  <c r="M66" i="1"/>
  <c r="P20" i="1"/>
  <c r="P34" i="5"/>
  <c r="P20" i="5"/>
  <c r="J51" i="1"/>
  <c r="C51" i="1"/>
  <c r="J59" i="1"/>
  <c r="C59" i="1"/>
  <c r="J67" i="1"/>
  <c r="C67" i="1"/>
  <c r="F67" i="1"/>
  <c r="J75" i="1"/>
  <c r="C75" i="1"/>
  <c r="E63" i="2"/>
  <c r="L63" i="2"/>
  <c r="C69" i="3"/>
  <c r="J69" i="3"/>
  <c r="L74" i="3"/>
  <c r="E74" i="3"/>
  <c r="C53" i="2"/>
  <c r="J53" i="2"/>
  <c r="K61" i="2"/>
  <c r="D61" i="2"/>
  <c r="C69" i="2"/>
  <c r="J69" i="2"/>
  <c r="P36" i="2"/>
  <c r="B77" i="2"/>
  <c r="I77" i="2"/>
  <c r="P14" i="2"/>
  <c r="I55" i="2"/>
  <c r="B55" i="2"/>
  <c r="P30" i="2"/>
  <c r="I71" i="2"/>
  <c r="B71" i="2"/>
  <c r="K77" i="3"/>
  <c r="D77" i="3"/>
  <c r="J51" i="4"/>
  <c r="C51" i="4"/>
  <c r="J59" i="4"/>
  <c r="C59" i="4"/>
  <c r="J67" i="4"/>
  <c r="C67" i="4"/>
  <c r="F67" i="4" s="1"/>
  <c r="J75" i="4"/>
  <c r="C75" i="4"/>
  <c r="P18" i="2"/>
  <c r="I59" i="2"/>
  <c r="B59" i="2"/>
  <c r="P34" i="2"/>
  <c r="I75" i="2"/>
  <c r="B75" i="2"/>
  <c r="E56" i="5"/>
  <c r="L56" i="5"/>
  <c r="J48" i="3"/>
  <c r="C48" i="3"/>
  <c r="K56" i="3"/>
  <c r="D56" i="3"/>
  <c r="B64" i="3"/>
  <c r="P23" i="3"/>
  <c r="I64" i="3"/>
  <c r="P16" i="2"/>
  <c r="B57" i="2"/>
  <c r="I57" i="2"/>
  <c r="M57" i="2" s="1"/>
  <c r="P32" i="2"/>
  <c r="B73" i="2"/>
  <c r="I73" i="2"/>
  <c r="D54" i="3"/>
  <c r="K54" i="3"/>
  <c r="I62" i="3"/>
  <c r="P21" i="3"/>
  <c r="B62" i="3"/>
  <c r="J76" i="3"/>
  <c r="C76" i="3"/>
  <c r="C50" i="5"/>
  <c r="J50" i="5"/>
  <c r="F47" i="1"/>
  <c r="K52" i="3"/>
  <c r="D52" i="3"/>
  <c r="B60" i="3"/>
  <c r="P19" i="3"/>
  <c r="I60" i="3"/>
  <c r="B68" i="3"/>
  <c r="P27" i="3"/>
  <c r="I68" i="3"/>
  <c r="J75" i="3"/>
  <c r="C75" i="3"/>
  <c r="J56" i="5"/>
  <c r="C56" i="5"/>
  <c r="K73" i="5"/>
  <c r="D73" i="5"/>
  <c r="L49" i="2"/>
  <c r="E49" i="2"/>
  <c r="L65" i="2"/>
  <c r="E65" i="2"/>
  <c r="L50" i="3"/>
  <c r="E50" i="3"/>
  <c r="C58" i="3"/>
  <c r="J58" i="3"/>
  <c r="D66" i="3"/>
  <c r="K66" i="3"/>
  <c r="F60" i="1"/>
  <c r="F66" i="1"/>
  <c r="F74" i="1"/>
  <c r="P26" i="1"/>
  <c r="P28" i="1"/>
  <c r="P10" i="4"/>
  <c r="P18" i="4"/>
  <c r="P26" i="4"/>
  <c r="P32" i="5"/>
  <c r="C49" i="1"/>
  <c r="J49" i="1"/>
  <c r="C57" i="1"/>
  <c r="J57" i="1"/>
  <c r="C65" i="1"/>
  <c r="J65" i="1"/>
  <c r="C73" i="1"/>
  <c r="F73" i="1" s="1"/>
  <c r="J73" i="1"/>
  <c r="M73" i="1" s="1"/>
  <c r="E55" i="2"/>
  <c r="L55" i="2"/>
  <c r="L73" i="3"/>
  <c r="E73" i="3"/>
  <c r="P12" i="2"/>
  <c r="B53" i="2"/>
  <c r="I53" i="2"/>
  <c r="P28" i="2"/>
  <c r="B69" i="2"/>
  <c r="F69" i="2"/>
  <c r="I69" i="2"/>
  <c r="M69" i="2"/>
  <c r="K77" i="2"/>
  <c r="D77" i="2"/>
  <c r="J47" i="2"/>
  <c r="M38" i="2"/>
  <c r="C47" i="2"/>
  <c r="D55" i="2"/>
  <c r="K55" i="2"/>
  <c r="J63" i="2"/>
  <c r="C63" i="2"/>
  <c r="D71" i="2"/>
  <c r="K71" i="2"/>
  <c r="C49" i="4"/>
  <c r="J49" i="4"/>
  <c r="C57" i="4"/>
  <c r="J57" i="4"/>
  <c r="C65" i="4"/>
  <c r="J65" i="4"/>
  <c r="C73" i="4"/>
  <c r="J73" i="4"/>
  <c r="J51" i="2"/>
  <c r="C51" i="2"/>
  <c r="D59" i="2"/>
  <c r="K59" i="2"/>
  <c r="J67" i="2"/>
  <c r="C67" i="2"/>
  <c r="D75" i="2"/>
  <c r="K75" i="2"/>
  <c r="I50" i="5"/>
  <c r="M50" i="5" s="1"/>
  <c r="P9" i="5"/>
  <c r="B50" i="5"/>
  <c r="F50" i="5" s="1"/>
  <c r="E48" i="3"/>
  <c r="L48" i="3"/>
  <c r="J56" i="3"/>
  <c r="C56" i="3"/>
  <c r="F56" i="3" s="1"/>
  <c r="K64" i="3"/>
  <c r="D64" i="3"/>
  <c r="J52" i="5"/>
  <c r="M52" i="5" s="1"/>
  <c r="C52" i="5"/>
  <c r="F52" i="5" s="1"/>
  <c r="K57" i="2"/>
  <c r="D57" i="2"/>
  <c r="K73" i="2"/>
  <c r="D73" i="2"/>
  <c r="C54" i="3"/>
  <c r="F54" i="3" s="1"/>
  <c r="J54" i="3"/>
  <c r="D62" i="3"/>
  <c r="K62" i="3"/>
  <c r="B76" i="3"/>
  <c r="F76" i="3" s="1"/>
  <c r="P35" i="3"/>
  <c r="I76" i="3"/>
  <c r="M76" i="3"/>
  <c r="D50" i="5"/>
  <c r="K50" i="5"/>
  <c r="J52" i="3"/>
  <c r="C52" i="3"/>
  <c r="K60" i="3"/>
  <c r="D60" i="3"/>
  <c r="F60" i="3" s="1"/>
  <c r="E68" i="3"/>
  <c r="L68" i="3"/>
  <c r="M68" i="3" s="1"/>
  <c r="E75" i="3"/>
  <c r="L75" i="3"/>
  <c r="K56" i="5"/>
  <c r="D56" i="5"/>
  <c r="D63" i="5"/>
  <c r="K63" i="5"/>
  <c r="D71" i="5"/>
  <c r="K71" i="5"/>
  <c r="C49" i="2"/>
  <c r="C79" i="2" s="1"/>
  <c r="J49" i="2"/>
  <c r="M49" i="2" s="1"/>
  <c r="C65" i="2"/>
  <c r="J65" i="2"/>
  <c r="M65" i="2" s="1"/>
  <c r="I50" i="3"/>
  <c r="M50" i="3"/>
  <c r="P9" i="3"/>
  <c r="B50" i="3"/>
  <c r="F50" i="3" s="1"/>
  <c r="L58" i="3"/>
  <c r="M58" i="3" s="1"/>
  <c r="E58" i="3"/>
  <c r="C66" i="3"/>
  <c r="J66" i="3"/>
  <c r="C54" i="5"/>
  <c r="F54" i="5" s="1"/>
  <c r="J54" i="5"/>
  <c r="M54" i="5" s="1"/>
  <c r="M54" i="1"/>
  <c r="M67" i="1"/>
  <c r="P12" i="1"/>
  <c r="M67" i="4"/>
  <c r="M51" i="3"/>
  <c r="M71" i="3"/>
  <c r="P32" i="1"/>
  <c r="P11" i="5"/>
  <c r="P28" i="5"/>
  <c r="F58" i="5"/>
  <c r="M58" i="5"/>
  <c r="M53" i="2"/>
  <c r="M47" i="2"/>
  <c r="M56" i="5"/>
  <c r="M64" i="3"/>
  <c r="F59" i="2"/>
  <c r="F55" i="2"/>
  <c r="F77" i="2"/>
  <c r="F61" i="2"/>
  <c r="F58" i="3"/>
  <c r="M75" i="3"/>
  <c r="M67" i="2"/>
  <c r="F63" i="2"/>
  <c r="F47" i="2"/>
  <c r="F56" i="5"/>
  <c r="M62" i="3"/>
  <c r="F73" i="2"/>
  <c r="M77" i="2"/>
  <c r="F66" i="3"/>
  <c r="M52" i="3"/>
  <c r="F75" i="3"/>
  <c r="M48" i="3"/>
  <c r="F67" i="2"/>
  <c r="M51" i="2"/>
  <c r="M60" i="3"/>
  <c r="M73" i="2"/>
  <c r="F57" i="2"/>
  <c r="F64" i="3"/>
  <c r="M75" i="2"/>
  <c r="M71" i="2"/>
  <c r="M54" i="3"/>
  <c r="F65" i="2"/>
  <c r="F51" i="2"/>
  <c r="C80" i="2"/>
  <c r="C93" i="2"/>
  <c r="B93" i="2"/>
  <c r="F68" i="3"/>
  <c r="F62" i="3"/>
  <c r="F75" i="2"/>
  <c r="M59" i="2"/>
  <c r="F71" i="2"/>
  <c r="M55" i="2"/>
  <c r="M66" i="3"/>
  <c r="F52" i="3"/>
  <c r="M56" i="3"/>
  <c r="F49" i="2"/>
  <c r="F48" i="3"/>
  <c r="M63" i="2"/>
  <c r="C55" i="4" l="1"/>
  <c r="J75" i="5"/>
  <c r="C75" i="5"/>
  <c r="F75" i="5" s="1"/>
  <c r="E73" i="5"/>
  <c r="L73" i="5"/>
  <c r="M73" i="5" s="1"/>
  <c r="P22" i="5"/>
  <c r="I63" i="5"/>
  <c r="M63" i="5" s="1"/>
  <c r="B63" i="5"/>
  <c r="F63" i="5" s="1"/>
  <c r="J79" i="2"/>
  <c r="L38" i="2"/>
  <c r="M48" i="1"/>
  <c r="C77" i="5"/>
  <c r="J77" i="5"/>
  <c r="M66" i="5"/>
  <c r="C61" i="5"/>
  <c r="J61" i="5"/>
  <c r="M61" i="5" s="1"/>
  <c r="D53" i="2"/>
  <c r="L69" i="5"/>
  <c r="M69" i="5" s="1"/>
  <c r="E69" i="5"/>
  <c r="J80" i="2"/>
  <c r="D93" i="2" s="1"/>
  <c r="E93" i="2" s="1"/>
  <c r="F93" i="2" s="1"/>
  <c r="B67" i="5"/>
  <c r="I67" i="5"/>
  <c r="C65" i="5"/>
  <c r="J65" i="5"/>
  <c r="M10" i="5"/>
  <c r="O10" i="5"/>
  <c r="I48" i="5"/>
  <c r="N33" i="4"/>
  <c r="O33" i="4"/>
  <c r="L33" i="4"/>
  <c r="M33" i="4"/>
  <c r="E60" i="4"/>
  <c r="L60" i="4"/>
  <c r="P25" i="5"/>
  <c r="E61" i="5"/>
  <c r="D60" i="5"/>
  <c r="F60" i="5" s="1"/>
  <c r="B48" i="5"/>
  <c r="J74" i="5"/>
  <c r="L64" i="5"/>
  <c r="M64" i="5" s="1"/>
  <c r="K55" i="5"/>
  <c r="K65" i="4"/>
  <c r="D65" i="4"/>
  <c r="E59" i="4"/>
  <c r="F59" i="4" s="1"/>
  <c r="L59" i="4"/>
  <c r="M59" i="4" s="1"/>
  <c r="C50" i="4"/>
  <c r="F50" i="4" s="1"/>
  <c r="J50" i="4"/>
  <c r="N24" i="5"/>
  <c r="L74" i="5"/>
  <c r="B69" i="5"/>
  <c r="F69" i="5" s="1"/>
  <c r="K53" i="5"/>
  <c r="O35" i="5"/>
  <c r="O24" i="5"/>
  <c r="K47" i="5"/>
  <c r="F58" i="4"/>
  <c r="K50" i="4"/>
  <c r="L77" i="4"/>
  <c r="L66" i="4"/>
  <c r="E66" i="4"/>
  <c r="D58" i="4"/>
  <c r="K58" i="4"/>
  <c r="L53" i="4"/>
  <c r="E53" i="4"/>
  <c r="N36" i="5"/>
  <c r="B66" i="5"/>
  <c r="F66" i="5" s="1"/>
  <c r="P9" i="4"/>
  <c r="D76" i="5"/>
  <c r="K60" i="5"/>
  <c r="L57" i="5"/>
  <c r="O36" i="5"/>
  <c r="L33" i="5"/>
  <c r="L68" i="5"/>
  <c r="O26" i="5"/>
  <c r="L16" i="5"/>
  <c r="L14" i="5"/>
  <c r="E69" i="4"/>
  <c r="K77" i="4"/>
  <c r="D77" i="4"/>
  <c r="F77" i="4" s="1"/>
  <c r="L73" i="4"/>
  <c r="M73" i="4" s="1"/>
  <c r="I70" i="4"/>
  <c r="I66" i="4"/>
  <c r="D55" i="4"/>
  <c r="K55" i="4"/>
  <c r="K49" i="4"/>
  <c r="D49" i="4"/>
  <c r="L75" i="5"/>
  <c r="B73" i="5"/>
  <c r="F73" i="5" s="1"/>
  <c r="J68" i="5"/>
  <c r="M68" i="5" s="1"/>
  <c r="K57" i="5"/>
  <c r="L49" i="5"/>
  <c r="F38" i="5"/>
  <c r="O37" i="5"/>
  <c r="L36" i="5"/>
  <c r="M35" i="5"/>
  <c r="O31" i="5"/>
  <c r="L24" i="5"/>
  <c r="N10" i="5"/>
  <c r="I49" i="5"/>
  <c r="M49" i="5" s="1"/>
  <c r="I77" i="4"/>
  <c r="M77" i="4" s="1"/>
  <c r="E75" i="4"/>
  <c r="L75" i="4"/>
  <c r="I57" i="4"/>
  <c r="L50" i="4"/>
  <c r="E50" i="4"/>
  <c r="N7" i="5"/>
  <c r="P21" i="5"/>
  <c r="L35" i="5"/>
  <c r="L30" i="5"/>
  <c r="L60" i="5"/>
  <c r="O18" i="5"/>
  <c r="L10" i="5"/>
  <c r="B78" i="4"/>
  <c r="F78" i="4" s="1"/>
  <c r="B62" i="4"/>
  <c r="L58" i="4"/>
  <c r="J66" i="4"/>
  <c r="C66" i="4"/>
  <c r="F66" i="4" s="1"/>
  <c r="D63" i="4"/>
  <c r="K63" i="4"/>
  <c r="K57" i="4"/>
  <c r="D57" i="4"/>
  <c r="I54" i="4"/>
  <c r="B54" i="4"/>
  <c r="E51" i="4"/>
  <c r="F51" i="4" s="1"/>
  <c r="L51" i="4"/>
  <c r="M51" i="4" s="1"/>
  <c r="K63" i="1"/>
  <c r="D63" i="1"/>
  <c r="K55" i="1"/>
  <c r="D55" i="1"/>
  <c r="N34" i="4"/>
  <c r="N28" i="4"/>
  <c r="N20" i="4"/>
  <c r="N12" i="4"/>
  <c r="B73" i="3"/>
  <c r="L28" i="3"/>
  <c r="O28" i="3"/>
  <c r="I62" i="2"/>
  <c r="M62" i="2" s="1"/>
  <c r="B62" i="2"/>
  <c r="F62" i="2" s="1"/>
  <c r="L58" i="1"/>
  <c r="M58" i="1" s="1"/>
  <c r="E58" i="1"/>
  <c r="D49" i="1"/>
  <c r="K49" i="1"/>
  <c r="L12" i="5"/>
  <c r="E77" i="4"/>
  <c r="D73" i="4"/>
  <c r="F73" i="4" s="1"/>
  <c r="F38" i="4"/>
  <c r="N35" i="4"/>
  <c r="O31" i="4"/>
  <c r="O29" i="4"/>
  <c r="L27" i="4"/>
  <c r="O23" i="4"/>
  <c r="O21" i="4"/>
  <c r="L19" i="4"/>
  <c r="O15" i="4"/>
  <c r="O13" i="4"/>
  <c r="L11" i="4"/>
  <c r="O7" i="4"/>
  <c r="O6" i="4"/>
  <c r="K59" i="3"/>
  <c r="K66" i="2"/>
  <c r="L66" i="2"/>
  <c r="D74" i="2"/>
  <c r="K74" i="2"/>
  <c r="E52" i="1"/>
  <c r="F52" i="1" s="1"/>
  <c r="L52" i="1"/>
  <c r="L34" i="4"/>
  <c r="M31" i="4"/>
  <c r="O30" i="4"/>
  <c r="L28" i="4"/>
  <c r="N27" i="4"/>
  <c r="O24" i="4"/>
  <c r="M23" i="4"/>
  <c r="O22" i="4"/>
  <c r="L20" i="4"/>
  <c r="N19" i="4"/>
  <c r="O16" i="4"/>
  <c r="M15" i="4"/>
  <c r="O14" i="4"/>
  <c r="L12" i="4"/>
  <c r="N11" i="4"/>
  <c r="I50" i="4"/>
  <c r="O8" i="4"/>
  <c r="M7" i="4"/>
  <c r="K61" i="3"/>
  <c r="L26" i="3"/>
  <c r="M26" i="3"/>
  <c r="N26" i="3"/>
  <c r="O26" i="3"/>
  <c r="I66" i="2"/>
  <c r="M66" i="2" s="1"/>
  <c r="B66" i="2"/>
  <c r="F66" i="2" s="1"/>
  <c r="K75" i="1"/>
  <c r="M75" i="1" s="1"/>
  <c r="D75" i="1"/>
  <c r="F75" i="1" s="1"/>
  <c r="E59" i="1"/>
  <c r="F59" i="1" s="1"/>
  <c r="L59" i="1"/>
  <c r="M59" i="1" s="1"/>
  <c r="N6" i="4"/>
  <c r="J61" i="3"/>
  <c r="E51" i="3"/>
  <c r="F51" i="3" s="1"/>
  <c r="E49" i="3"/>
  <c r="I78" i="2"/>
  <c r="M78" i="2" s="1"/>
  <c r="B78" i="2"/>
  <c r="F78" i="2" s="1"/>
  <c r="K70" i="2"/>
  <c r="D70" i="2"/>
  <c r="D69" i="1"/>
  <c r="F69" i="1" s="1"/>
  <c r="K69" i="1"/>
  <c r="M69" i="1" s="1"/>
  <c r="L57" i="3"/>
  <c r="K55" i="3"/>
  <c r="D58" i="2"/>
  <c r="K58" i="2"/>
  <c r="J64" i="1"/>
  <c r="C64" i="1"/>
  <c r="N29" i="3"/>
  <c r="L20" i="3"/>
  <c r="L18" i="3"/>
  <c r="L68" i="2"/>
  <c r="M68" i="2" s="1"/>
  <c r="K64" i="2"/>
  <c r="M64" i="2" s="1"/>
  <c r="D54" i="2"/>
  <c r="F54" i="2" s="1"/>
  <c r="L74" i="1"/>
  <c r="M74" i="1" s="1"/>
  <c r="E68" i="1"/>
  <c r="F68" i="1" s="1"/>
  <c r="E54" i="1"/>
  <c r="F54" i="1" s="1"/>
  <c r="O11" i="2"/>
  <c r="C72" i="1"/>
  <c r="L61" i="1"/>
  <c r="M61" i="1" s="1"/>
  <c r="C58" i="1"/>
  <c r="F58" i="1" s="1"/>
  <c r="J52" i="1"/>
  <c r="M52" i="1" s="1"/>
  <c r="O35" i="1"/>
  <c r="O29" i="1"/>
  <c r="O22" i="1"/>
  <c r="N21" i="1"/>
  <c r="O15" i="1"/>
  <c r="L14" i="1"/>
  <c r="O9" i="1"/>
  <c r="L8" i="1"/>
  <c r="O37" i="3"/>
  <c r="O36" i="3"/>
  <c r="L33" i="3"/>
  <c r="M32" i="3"/>
  <c r="N24" i="3"/>
  <c r="O22" i="3"/>
  <c r="O20" i="3"/>
  <c r="M8" i="3"/>
  <c r="M6" i="3"/>
  <c r="I56" i="2"/>
  <c r="M56" i="2" s="1"/>
  <c r="O35" i="2"/>
  <c r="O19" i="2"/>
  <c r="N11" i="2"/>
  <c r="L53" i="1"/>
  <c r="M53" i="1" s="1"/>
  <c r="D51" i="1"/>
  <c r="E48" i="1"/>
  <c r="O36" i="1"/>
  <c r="P36" i="1" s="1"/>
  <c r="N35" i="1"/>
  <c r="O30" i="1"/>
  <c r="N29" i="1"/>
  <c r="O23" i="1"/>
  <c r="L22" i="1"/>
  <c r="M21" i="1"/>
  <c r="O16" i="1"/>
  <c r="P16" i="1" s="1"/>
  <c r="N15" i="1"/>
  <c r="O10" i="1"/>
  <c r="N9" i="1"/>
  <c r="N37" i="3"/>
  <c r="N22" i="3"/>
  <c r="O18" i="3"/>
  <c r="B60" i="2"/>
  <c r="E53" i="2"/>
  <c r="N35" i="2"/>
  <c r="O33" i="2"/>
  <c r="O31" i="2"/>
  <c r="O29" i="2"/>
  <c r="N19" i="2"/>
  <c r="O17" i="2"/>
  <c r="K57" i="1"/>
  <c r="O37" i="1"/>
  <c r="M35" i="1"/>
  <c r="O31" i="1"/>
  <c r="M29" i="1"/>
  <c r="O24" i="1"/>
  <c r="N23" i="1"/>
  <c r="M15" i="1"/>
  <c r="M9" i="1"/>
  <c r="K77" i="1"/>
  <c r="F38" i="1"/>
  <c r="L65" i="1" l="1"/>
  <c r="M65" i="1" s="1"/>
  <c r="E65" i="1"/>
  <c r="F65" i="1" s="1"/>
  <c r="P24" i="1"/>
  <c r="L61" i="3"/>
  <c r="E61" i="3"/>
  <c r="P26" i="3"/>
  <c r="I67" i="3"/>
  <c r="B67" i="3"/>
  <c r="I53" i="4"/>
  <c r="P12" i="4"/>
  <c r="B53" i="4"/>
  <c r="E63" i="4"/>
  <c r="L63" i="4"/>
  <c r="P22" i="4"/>
  <c r="C72" i="4"/>
  <c r="P31" i="4"/>
  <c r="J72" i="4"/>
  <c r="L48" i="4"/>
  <c r="E48" i="4"/>
  <c r="L64" i="4"/>
  <c r="E64" i="4"/>
  <c r="E59" i="5"/>
  <c r="F59" i="5" s="1"/>
  <c r="L59" i="5"/>
  <c r="M59" i="5" s="1"/>
  <c r="K48" i="5"/>
  <c r="N38" i="5"/>
  <c r="D48" i="5"/>
  <c r="P7" i="5"/>
  <c r="I77" i="5"/>
  <c r="B77" i="5"/>
  <c r="P36" i="5"/>
  <c r="M66" i="4"/>
  <c r="I55" i="5"/>
  <c r="M55" i="5" s="1"/>
  <c r="B55" i="5"/>
  <c r="F55" i="5" s="1"/>
  <c r="P14" i="5"/>
  <c r="P18" i="5"/>
  <c r="L74" i="4"/>
  <c r="E74" i="4"/>
  <c r="I80" i="2"/>
  <c r="D92" i="2" s="1"/>
  <c r="B80" i="2"/>
  <c r="C92" i="2" s="1"/>
  <c r="B92" i="2"/>
  <c r="B79" i="2"/>
  <c r="L78" i="3"/>
  <c r="E78" i="3"/>
  <c r="E63" i="1"/>
  <c r="L63" i="1"/>
  <c r="L72" i="1"/>
  <c r="M72" i="1" s="1"/>
  <c r="E72" i="1"/>
  <c r="F72" i="1" s="1"/>
  <c r="P31" i="1"/>
  <c r="L57" i="1"/>
  <c r="E57" i="1"/>
  <c r="F57" i="1" s="1"/>
  <c r="L60" i="2"/>
  <c r="E60" i="2"/>
  <c r="E63" i="3"/>
  <c r="L63" i="3"/>
  <c r="B49" i="1"/>
  <c r="L38" i="1"/>
  <c r="I49" i="1"/>
  <c r="P8" i="1"/>
  <c r="E70" i="1"/>
  <c r="L70" i="1"/>
  <c r="L52" i="2"/>
  <c r="E52" i="2"/>
  <c r="O38" i="2"/>
  <c r="L55" i="4"/>
  <c r="E55" i="4"/>
  <c r="P14" i="4"/>
  <c r="P23" i="4"/>
  <c r="C64" i="4"/>
  <c r="F64" i="4" s="1"/>
  <c r="J64" i="4"/>
  <c r="M64" i="4" s="1"/>
  <c r="B75" i="4"/>
  <c r="I75" i="4"/>
  <c r="P34" i="4"/>
  <c r="I52" i="4"/>
  <c r="B52" i="4"/>
  <c r="P11" i="4"/>
  <c r="L38" i="4"/>
  <c r="B68" i="4"/>
  <c r="P27" i="4"/>
  <c r="I68" i="4"/>
  <c r="D53" i="4"/>
  <c r="K53" i="4"/>
  <c r="E78" i="5"/>
  <c r="F78" i="5" s="1"/>
  <c r="L78" i="5"/>
  <c r="M78" i="5" s="1"/>
  <c r="B57" i="5"/>
  <c r="F57" i="5" s="1"/>
  <c r="P16" i="5"/>
  <c r="I57" i="5"/>
  <c r="M57" i="5" s="1"/>
  <c r="M60" i="5"/>
  <c r="P37" i="5"/>
  <c r="D74" i="4"/>
  <c r="K74" i="4"/>
  <c r="F53" i="2"/>
  <c r="E51" i="1"/>
  <c r="F51" i="1" s="1"/>
  <c r="L51" i="1"/>
  <c r="M51" i="1" s="1"/>
  <c r="P10" i="1"/>
  <c r="K70" i="1"/>
  <c r="D70" i="1"/>
  <c r="C70" i="1"/>
  <c r="J70" i="1"/>
  <c r="M70" i="1" s="1"/>
  <c r="P29" i="1"/>
  <c r="D60" i="2"/>
  <c r="F60" i="2" s="1"/>
  <c r="K60" i="2"/>
  <c r="P19" i="2"/>
  <c r="K56" i="1"/>
  <c r="D56" i="1"/>
  <c r="E71" i="1"/>
  <c r="F71" i="1" s="1"/>
  <c r="L71" i="1"/>
  <c r="M71" i="1" s="1"/>
  <c r="P30" i="1"/>
  <c r="D52" i="2"/>
  <c r="K52" i="2"/>
  <c r="P11" i="2"/>
  <c r="N38" i="2"/>
  <c r="L70" i="2"/>
  <c r="E70" i="2"/>
  <c r="F70" i="2" s="1"/>
  <c r="P29" i="2"/>
  <c r="E59" i="3"/>
  <c r="L59" i="3"/>
  <c r="O38" i="3"/>
  <c r="D76" i="1"/>
  <c r="K76" i="1"/>
  <c r="J50" i="1"/>
  <c r="C50" i="1"/>
  <c r="P9" i="1"/>
  <c r="M38" i="1"/>
  <c r="J76" i="1"/>
  <c r="C76" i="1"/>
  <c r="P35" i="1"/>
  <c r="E72" i="2"/>
  <c r="F72" i="2" s="1"/>
  <c r="L72" i="2"/>
  <c r="M72" i="2" s="1"/>
  <c r="P31" i="2"/>
  <c r="K63" i="3"/>
  <c r="M63" i="3" s="1"/>
  <c r="D63" i="3"/>
  <c r="P22" i="3"/>
  <c r="N38" i="3"/>
  <c r="C62" i="1"/>
  <c r="J62" i="1"/>
  <c r="P21" i="1"/>
  <c r="L77" i="1"/>
  <c r="M77" i="1" s="1"/>
  <c r="E77" i="1"/>
  <c r="F77" i="1" s="1"/>
  <c r="E76" i="2"/>
  <c r="L76" i="2"/>
  <c r="K65" i="3"/>
  <c r="M65" i="3" s="1"/>
  <c r="D65" i="3"/>
  <c r="F65" i="3" s="1"/>
  <c r="P24" i="3"/>
  <c r="E50" i="1"/>
  <c r="E79" i="1" s="1"/>
  <c r="L50" i="1"/>
  <c r="L76" i="1"/>
  <c r="E76" i="1"/>
  <c r="P18" i="3"/>
  <c r="I59" i="3"/>
  <c r="B59" i="3"/>
  <c r="L38" i="3"/>
  <c r="M70" i="2"/>
  <c r="D47" i="4"/>
  <c r="K47" i="4"/>
  <c r="N38" i="4"/>
  <c r="P6" i="4"/>
  <c r="C48" i="4"/>
  <c r="P7" i="4"/>
  <c r="M38" i="4"/>
  <c r="J48" i="4"/>
  <c r="C56" i="4"/>
  <c r="J56" i="4"/>
  <c r="P15" i="4"/>
  <c r="L65" i="4"/>
  <c r="M65" i="4" s="1"/>
  <c r="E65" i="4"/>
  <c r="F65" i="4" s="1"/>
  <c r="P24" i="4"/>
  <c r="O38" i="1"/>
  <c r="E54" i="4"/>
  <c r="F54" i="4" s="1"/>
  <c r="L54" i="4"/>
  <c r="M54" i="4" s="1"/>
  <c r="L70" i="4"/>
  <c r="M70" i="4" s="1"/>
  <c r="E70" i="4"/>
  <c r="F70" i="4" s="1"/>
  <c r="P29" i="4"/>
  <c r="I53" i="5"/>
  <c r="M53" i="5" s="1"/>
  <c r="P12" i="5"/>
  <c r="B53" i="5"/>
  <c r="F53" i="5" s="1"/>
  <c r="D61" i="4"/>
  <c r="K61" i="4"/>
  <c r="P30" i="5"/>
  <c r="B71" i="5"/>
  <c r="F71" i="5" s="1"/>
  <c r="I71" i="5"/>
  <c r="M71" i="5" s="1"/>
  <c r="K51" i="5"/>
  <c r="K79" i="5" s="1"/>
  <c r="D51" i="5"/>
  <c r="E67" i="5"/>
  <c r="L67" i="5"/>
  <c r="P26" i="5"/>
  <c r="M58" i="4"/>
  <c r="M67" i="5"/>
  <c r="M75" i="5"/>
  <c r="C73" i="3"/>
  <c r="F73" i="3" s="1"/>
  <c r="J73" i="3"/>
  <c r="M73" i="3" s="1"/>
  <c r="P32" i="3"/>
  <c r="B55" i="1"/>
  <c r="F55" i="1" s="1"/>
  <c r="I55" i="1"/>
  <c r="M55" i="1" s="1"/>
  <c r="P14" i="1"/>
  <c r="I61" i="3"/>
  <c r="M61" i="3" s="1"/>
  <c r="P20" i="3"/>
  <c r="B61" i="3"/>
  <c r="F61" i="3" s="1"/>
  <c r="E67" i="3"/>
  <c r="L67" i="3"/>
  <c r="L79" i="3" s="1"/>
  <c r="L49" i="4"/>
  <c r="M49" i="4" s="1"/>
  <c r="E49" i="4"/>
  <c r="F49" i="4" s="1"/>
  <c r="P8" i="4"/>
  <c r="L57" i="4"/>
  <c r="M57" i="4" s="1"/>
  <c r="E57" i="4"/>
  <c r="F57" i="4" s="1"/>
  <c r="P16" i="4"/>
  <c r="D68" i="4"/>
  <c r="K68" i="4"/>
  <c r="E56" i="4"/>
  <c r="L56" i="4"/>
  <c r="E72" i="4"/>
  <c r="L72" i="4"/>
  <c r="K69" i="4"/>
  <c r="D69" i="4"/>
  <c r="F62" i="4"/>
  <c r="B76" i="5"/>
  <c r="I76" i="5"/>
  <c r="M76" i="5" s="1"/>
  <c r="P35" i="5"/>
  <c r="I65" i="5"/>
  <c r="B65" i="5"/>
  <c r="F65" i="5" s="1"/>
  <c r="P24" i="5"/>
  <c r="L79" i="5"/>
  <c r="M47" i="5"/>
  <c r="D65" i="5"/>
  <c r="K65" i="5"/>
  <c r="F48" i="5"/>
  <c r="B79" i="5"/>
  <c r="M48" i="5"/>
  <c r="F67" i="5"/>
  <c r="F61" i="5"/>
  <c r="I79" i="2"/>
  <c r="E58" i="2"/>
  <c r="F58" i="2" s="1"/>
  <c r="L58" i="2"/>
  <c r="M58" i="2" s="1"/>
  <c r="P17" i="2"/>
  <c r="C56" i="1"/>
  <c r="F56" i="1" s="1"/>
  <c r="J56" i="1"/>
  <c r="P15" i="1"/>
  <c r="E78" i="1"/>
  <c r="F78" i="1" s="1"/>
  <c r="P37" i="1"/>
  <c r="L78" i="1"/>
  <c r="M78" i="1" s="1"/>
  <c r="E74" i="2"/>
  <c r="F74" i="2" s="1"/>
  <c r="L74" i="2"/>
  <c r="P33" i="2"/>
  <c r="K78" i="3"/>
  <c r="M78" i="3" s="1"/>
  <c r="D78" i="3"/>
  <c r="F78" i="3" s="1"/>
  <c r="P37" i="3"/>
  <c r="I63" i="1"/>
  <c r="M63" i="1" s="1"/>
  <c r="B63" i="1"/>
  <c r="F63" i="1" s="1"/>
  <c r="P22" i="1"/>
  <c r="F48" i="1"/>
  <c r="P23" i="1"/>
  <c r="K64" i="1"/>
  <c r="M64" i="1" s="1"/>
  <c r="D64" i="1"/>
  <c r="F64" i="1" s="1"/>
  <c r="M57" i="1"/>
  <c r="D76" i="2"/>
  <c r="F76" i="2" s="1"/>
  <c r="K76" i="2"/>
  <c r="P35" i="2"/>
  <c r="N38" i="1"/>
  <c r="D50" i="1"/>
  <c r="K50" i="1"/>
  <c r="K79" i="1" s="1"/>
  <c r="E64" i="1"/>
  <c r="L64" i="1"/>
  <c r="C47" i="3"/>
  <c r="P6" i="3"/>
  <c r="J47" i="3"/>
  <c r="M38" i="3"/>
  <c r="B74" i="3"/>
  <c r="F74" i="3" s="1"/>
  <c r="I74" i="3"/>
  <c r="M74" i="3" s="1"/>
  <c r="P33" i="3"/>
  <c r="E56" i="1"/>
  <c r="L56" i="1"/>
  <c r="D70" i="3"/>
  <c r="F70" i="3" s="1"/>
  <c r="K70" i="3"/>
  <c r="M70" i="3" s="1"/>
  <c r="P29" i="3"/>
  <c r="D67" i="3"/>
  <c r="K67" i="3"/>
  <c r="K79" i="3" s="1"/>
  <c r="M50" i="4"/>
  <c r="D60" i="4"/>
  <c r="K60" i="4"/>
  <c r="I69" i="4"/>
  <c r="M69" i="4" s="1"/>
  <c r="P28" i="4"/>
  <c r="B69" i="4"/>
  <c r="F69" i="4" s="1"/>
  <c r="I60" i="4"/>
  <c r="B60" i="4"/>
  <c r="F60" i="4" s="1"/>
  <c r="P19" i="4"/>
  <c r="D76" i="4"/>
  <c r="F76" i="4" s="1"/>
  <c r="P35" i="4"/>
  <c r="K76" i="4"/>
  <c r="M76" i="4" s="1"/>
  <c r="D79" i="1"/>
  <c r="L69" i="3"/>
  <c r="E69" i="3"/>
  <c r="D75" i="4"/>
  <c r="K75" i="4"/>
  <c r="M63" i="4"/>
  <c r="P13" i="4"/>
  <c r="L72" i="5"/>
  <c r="M72" i="5" s="1"/>
  <c r="E72" i="5"/>
  <c r="F72" i="5" s="1"/>
  <c r="P31" i="5"/>
  <c r="M55" i="4"/>
  <c r="B74" i="5"/>
  <c r="F74" i="5" s="1"/>
  <c r="P33" i="5"/>
  <c r="I74" i="5"/>
  <c r="M74" i="5" s="1"/>
  <c r="L65" i="5"/>
  <c r="E65" i="5"/>
  <c r="C74" i="4"/>
  <c r="J74" i="4"/>
  <c r="L51" i="5"/>
  <c r="E51" i="5"/>
  <c r="O38" i="5"/>
  <c r="M57" i="3"/>
  <c r="F55" i="4"/>
  <c r="C49" i="3"/>
  <c r="F49" i="3" s="1"/>
  <c r="J49" i="3"/>
  <c r="M49" i="3" s="1"/>
  <c r="P8" i="3"/>
  <c r="L77" i="3"/>
  <c r="M77" i="3" s="1"/>
  <c r="E77" i="3"/>
  <c r="F77" i="3" s="1"/>
  <c r="P36" i="3"/>
  <c r="D62" i="1"/>
  <c r="K62" i="1"/>
  <c r="E79" i="3"/>
  <c r="C67" i="3"/>
  <c r="J67" i="3"/>
  <c r="D52" i="4"/>
  <c r="K52" i="4"/>
  <c r="I61" i="4"/>
  <c r="M61" i="4" s="1"/>
  <c r="P20" i="4"/>
  <c r="B61" i="4"/>
  <c r="E71" i="4"/>
  <c r="F71" i="4" s="1"/>
  <c r="L71" i="4"/>
  <c r="M71" i="4" s="1"/>
  <c r="P30" i="4"/>
  <c r="M74" i="2"/>
  <c r="L47" i="4"/>
  <c r="L79" i="4" s="1"/>
  <c r="O38" i="4"/>
  <c r="E47" i="4"/>
  <c r="E79" i="4" s="1"/>
  <c r="L62" i="4"/>
  <c r="M62" i="4" s="1"/>
  <c r="E62" i="4"/>
  <c r="P21" i="4"/>
  <c r="B69" i="3"/>
  <c r="F69" i="3" s="1"/>
  <c r="I69" i="3"/>
  <c r="M69" i="3" s="1"/>
  <c r="P28" i="3"/>
  <c r="F63" i="4"/>
  <c r="P10" i="5"/>
  <c r="I51" i="5"/>
  <c r="B51" i="5"/>
  <c r="F51" i="5" s="1"/>
  <c r="L38" i="5"/>
  <c r="C76" i="5"/>
  <c r="J76" i="5"/>
  <c r="E77" i="5"/>
  <c r="L77" i="5"/>
  <c r="D77" i="5"/>
  <c r="K77" i="5"/>
  <c r="E76" i="5"/>
  <c r="L76" i="5"/>
  <c r="B74" i="4"/>
  <c r="I74" i="4"/>
  <c r="M74" i="4" s="1"/>
  <c r="P33" i="4"/>
  <c r="C51" i="5"/>
  <c r="J51" i="5"/>
  <c r="J79" i="5" s="1"/>
  <c r="M38" i="5"/>
  <c r="M55" i="3"/>
  <c r="C79" i="5" l="1"/>
  <c r="B92" i="5"/>
  <c r="B80" i="5"/>
  <c r="C92" i="5" s="1"/>
  <c r="B95" i="4"/>
  <c r="L80" i="4"/>
  <c r="D95" i="4" s="1"/>
  <c r="E80" i="4"/>
  <c r="C95" i="4" s="1"/>
  <c r="F61" i="4"/>
  <c r="P38" i="3"/>
  <c r="M56" i="1"/>
  <c r="F76" i="5"/>
  <c r="F79" i="5" s="1"/>
  <c r="F48" i="4"/>
  <c r="C79" i="4"/>
  <c r="B92" i="3"/>
  <c r="I80" i="3"/>
  <c r="D92" i="3" s="1"/>
  <c r="L79" i="1"/>
  <c r="K80" i="3"/>
  <c r="D94" i="3" s="1"/>
  <c r="B94" i="3"/>
  <c r="E94" i="3" s="1"/>
  <c r="F94" i="3" s="1"/>
  <c r="F50" i="1"/>
  <c r="C79" i="1"/>
  <c r="M52" i="2"/>
  <c r="K79" i="2"/>
  <c r="F70" i="1"/>
  <c r="P38" i="1"/>
  <c r="B94" i="5"/>
  <c r="K80" i="5"/>
  <c r="D94" i="5" s="1"/>
  <c r="F72" i="4"/>
  <c r="M53" i="4"/>
  <c r="M47" i="3"/>
  <c r="M79" i="3" s="1"/>
  <c r="J79" i="3"/>
  <c r="B95" i="5"/>
  <c r="E95" i="5" s="1"/>
  <c r="L80" i="5"/>
  <c r="D95" i="5" s="1"/>
  <c r="E80" i="5"/>
  <c r="C95" i="5" s="1"/>
  <c r="M56" i="4"/>
  <c r="P38" i="4"/>
  <c r="F59" i="3"/>
  <c r="B79" i="3"/>
  <c r="B80" i="3" s="1"/>
  <c r="C92" i="3" s="1"/>
  <c r="J79" i="1"/>
  <c r="M50" i="1"/>
  <c r="F52" i="2"/>
  <c r="F79" i="2" s="1"/>
  <c r="D79" i="2"/>
  <c r="F52" i="4"/>
  <c r="B79" i="4"/>
  <c r="B95" i="2"/>
  <c r="E95" i="2" s="1"/>
  <c r="F95" i="2" s="1"/>
  <c r="E80" i="2"/>
  <c r="C95" i="2" s="1"/>
  <c r="L80" i="2"/>
  <c r="D95" i="2" s="1"/>
  <c r="I79" i="1"/>
  <c r="M49" i="1"/>
  <c r="F67" i="3"/>
  <c r="D80" i="1"/>
  <c r="C94" i="1" s="1"/>
  <c r="B94" i="1"/>
  <c r="E94" i="1" s="1"/>
  <c r="F94" i="1" s="1"/>
  <c r="K80" i="1"/>
  <c r="D94" i="1" s="1"/>
  <c r="M51" i="5"/>
  <c r="M79" i="5" s="1"/>
  <c r="E79" i="5"/>
  <c r="M65" i="5"/>
  <c r="B95" i="1"/>
  <c r="L80" i="1"/>
  <c r="D95" i="1" s="1"/>
  <c r="E80" i="1"/>
  <c r="C95" i="1" s="1"/>
  <c r="F56" i="4"/>
  <c r="D80" i="4"/>
  <c r="C94" i="4" s="1"/>
  <c r="B94" i="4"/>
  <c r="E94" i="4" s="1"/>
  <c r="F94" i="4" s="1"/>
  <c r="K80" i="4"/>
  <c r="D94" i="4" s="1"/>
  <c r="M59" i="3"/>
  <c r="I79" i="3"/>
  <c r="F63" i="3"/>
  <c r="D79" i="3"/>
  <c r="D80" i="3" s="1"/>
  <c r="C94" i="3" s="1"/>
  <c r="F76" i="1"/>
  <c r="M60" i="2"/>
  <c r="M68" i="4"/>
  <c r="M52" i="4"/>
  <c r="E79" i="2"/>
  <c r="B92" i="1"/>
  <c r="I80" i="1"/>
  <c r="D92" i="1" s="1"/>
  <c r="B80" i="1"/>
  <c r="C92" i="1" s="1"/>
  <c r="F77" i="5"/>
  <c r="M67" i="3"/>
  <c r="C79" i="3"/>
  <c r="C80" i="3" s="1"/>
  <c r="C93" i="3" s="1"/>
  <c r="F47" i="3"/>
  <c r="F74" i="4"/>
  <c r="M60" i="4"/>
  <c r="M76" i="2"/>
  <c r="M48" i="4"/>
  <c r="J79" i="4"/>
  <c r="K79" i="4"/>
  <c r="M47" i="4"/>
  <c r="M76" i="1"/>
  <c r="L79" i="2"/>
  <c r="B79" i="1"/>
  <c r="F49" i="1"/>
  <c r="E92" i="2"/>
  <c r="M77" i="5"/>
  <c r="B93" i="5"/>
  <c r="J80" i="5"/>
  <c r="D93" i="5" s="1"/>
  <c r="C80" i="5"/>
  <c r="C93" i="5" s="1"/>
  <c r="I79" i="4"/>
  <c r="J80" i="3"/>
  <c r="D93" i="3" s="1"/>
  <c r="B93" i="3"/>
  <c r="I79" i="5"/>
  <c r="I80" i="5" s="1"/>
  <c r="D92" i="5" s="1"/>
  <c r="B93" i="4"/>
  <c r="C80" i="4"/>
  <c r="C93" i="4" s="1"/>
  <c r="J80" i="4"/>
  <c r="D93" i="4" s="1"/>
  <c r="D79" i="4"/>
  <c r="F47" i="4"/>
  <c r="F79" i="4" s="1"/>
  <c r="M62" i="1"/>
  <c r="B93" i="1"/>
  <c r="E93" i="1" s="1"/>
  <c r="F93" i="1" s="1"/>
  <c r="J80" i="1"/>
  <c r="D93" i="1" s="1"/>
  <c r="C80" i="1"/>
  <c r="C93" i="1" s="1"/>
  <c r="L80" i="3"/>
  <c r="D95" i="3" s="1"/>
  <c r="B95" i="3"/>
  <c r="E95" i="3" s="1"/>
  <c r="F95" i="3" s="1"/>
  <c r="E80" i="3"/>
  <c r="C95" i="3" s="1"/>
  <c r="D80" i="2"/>
  <c r="C94" i="2" s="1"/>
  <c r="B94" i="2"/>
  <c r="K80" i="2"/>
  <c r="D94" i="2" s="1"/>
  <c r="F68" i="4"/>
  <c r="M75" i="4"/>
  <c r="P38" i="5"/>
  <c r="M72" i="4"/>
  <c r="F53" i="4"/>
  <c r="F62" i="1"/>
  <c r="F79" i="1" s="1"/>
  <c r="P38" i="2"/>
  <c r="B92" i="4"/>
  <c r="B80" i="4"/>
  <c r="C92" i="4" s="1"/>
  <c r="I80" i="4"/>
  <c r="D92" i="4" s="1"/>
  <c r="F75" i="4"/>
  <c r="D79" i="5"/>
  <c r="D80" i="5" s="1"/>
  <c r="C94" i="5" s="1"/>
  <c r="E94" i="2" l="1"/>
  <c r="F94" i="2" s="1"/>
  <c r="B96" i="2"/>
  <c r="M79" i="4"/>
  <c r="M80" i="4" s="1"/>
  <c r="D96" i="4" s="1"/>
  <c r="E95" i="1"/>
  <c r="F95" i="1" s="1"/>
  <c r="M79" i="2"/>
  <c r="M80" i="2" s="1"/>
  <c r="D96" i="2" s="1"/>
  <c r="E93" i="4"/>
  <c r="F93" i="4" s="1"/>
  <c r="E96" i="2"/>
  <c r="F92" i="2"/>
  <c r="E95" i="4"/>
  <c r="F95" i="4" s="1"/>
  <c r="M80" i="5"/>
  <c r="D96" i="5" s="1"/>
  <c r="F80" i="5"/>
  <c r="C96" i="5" s="1"/>
  <c r="F79" i="3"/>
  <c r="B96" i="1"/>
  <c r="E92" i="1"/>
  <c r="M79" i="1"/>
  <c r="E94" i="5"/>
  <c r="E92" i="4"/>
  <c r="B96" i="4"/>
  <c r="M80" i="1"/>
  <c r="D96" i="1" s="1"/>
  <c r="F80" i="1"/>
  <c r="C96" i="1" s="1"/>
  <c r="F80" i="3"/>
  <c r="C96" i="3" s="1"/>
  <c r="M80" i="3"/>
  <c r="D96" i="3" s="1"/>
  <c r="F80" i="4"/>
  <c r="C96" i="4" s="1"/>
  <c r="B96" i="3"/>
  <c r="E92" i="3"/>
  <c r="F80" i="2"/>
  <c r="C96" i="2" s="1"/>
  <c r="E93" i="3"/>
  <c r="F93" i="3" s="1"/>
  <c r="E93" i="5"/>
  <c r="E92" i="5"/>
  <c r="B96" i="5"/>
  <c r="E96" i="5" l="1"/>
  <c r="B98" i="5" s="1"/>
  <c r="F92" i="4"/>
  <c r="E96" i="4"/>
  <c r="E96" i="3"/>
  <c r="F92" i="3"/>
  <c r="F92" i="1"/>
  <c r="E96" i="1"/>
  <c r="B98" i="2"/>
  <c r="F96" i="2"/>
  <c r="B98" i="1" l="1"/>
  <c r="F96" i="1"/>
  <c r="B98" i="3"/>
  <c r="F96" i="3"/>
  <c r="F96" i="4"/>
  <c r="B98" i="4"/>
</calcChain>
</file>

<file path=xl/sharedStrings.xml><?xml version="1.0" encoding="utf-8"?>
<sst xmlns="http://schemas.openxmlformats.org/spreadsheetml/2006/main" count="201" uniqueCount="26">
  <si>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</si>
  <si>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</si>
  <si>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</si>
  <si>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</si>
  <si>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</si>
  <si>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</si>
  <si>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</si>
  <si>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</si>
  <si>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</si>
  <si>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</si>
  <si>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</si>
  <si>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</si>
  <si>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</si>
  <si>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</si>
  <si>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</si>
  <si>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</si>
  <si>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</si>
  <si>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</si>
  <si>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</si>
  <si>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</si>
  <si>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</si>
  <si>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</si>
  <si>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</si>
  <si>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</si>
  <si>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BOQUERÖN 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CAPTURAS POR EDAD</t>
  </si>
  <si>
    <t>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</si>
</sst>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0000"/>
    <numFmt numFmtId="173" formatCode="0.0"/>
    <numFmt numFmtId="174" formatCode="0.000"/>
    <numFmt numFmtId="175" formatCode="0_)"/>
  </numFmts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8"/>
      <color indexed="8"/>
      <name val="Arial"/>
      <family val="2"/>
      <charset val="1"/>
    </font>
    <font>
      <sz val="8"/>
      <color indexed="8"/>
      <name val="Arial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1" fontId="6" fillId="0" borderId="0" xfId="0" applyNumberFormat="1" applyFont="1" applyFill="1" applyAlignment="1">
      <alignment horizontal="center" vertical="center"/>
    </xf>
    <xf numFmtId="0" fontId="6" fillId="0" borderId="0" xfId="9" applyNumberFormat="1" applyFont="1" applyFill="1" applyBorder="1" applyAlignment="1" applyProtection="1">
      <alignment horizontal="center"/>
    </xf>
    <xf numFmtId="0" fontId="7" fillId="0" borderId="0" xfId="9" applyNumberFormat="1" applyFont="1" applyFill="1" applyBorder="1" applyAlignment="1" applyProtection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/>
    <xf numFmtId="0" fontId="12" fillId="0" borderId="0" xfId="12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 vertical="center"/>
    </xf>
    <xf numFmtId="1" fontId="0" fillId="0" borderId="0" xfId="0" applyNumberFormat="1"/>
    <xf numFmtId="1" fontId="0" fillId="0" borderId="0" xfId="0" applyNumberFormat="1" applyBorder="1" applyAlignment="1" applyProtection="1">
      <alignment horizontal="center"/>
    </xf>
    <xf numFmtId="175" fontId="0" fillId="0" borderId="0" xfId="0" applyNumberFormat="1" applyProtection="1"/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 wrapText="1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2" zoomScale="80" zoomScaleNormal="80" workbookViewId="0">
      <selection activeCell="F92" sqref="F92:F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0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730357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I4" s="1"/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2"/>
      <c r="E6" s="12"/>
      <c r="F6" s="13">
        <f t="shared" ref="F6:F37" si="0">SUM(B6:E6)</f>
        <v>0</v>
      </c>
      <c r="G6" s="1"/>
      <c r="H6" s="14">
        <v>3.75</v>
      </c>
      <c r="I6" s="4"/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7"/>
      <c r="D7" s="18"/>
      <c r="E7" s="18"/>
      <c r="F7" s="13">
        <f t="shared" si="0"/>
        <v>0</v>
      </c>
      <c r="G7" s="1"/>
      <c r="H7" s="14">
        <v>4.25</v>
      </c>
      <c r="I7" s="4"/>
      <c r="J7" s="1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1"/>
      <c r="C8" s="17"/>
      <c r="D8" s="18"/>
      <c r="E8" s="18"/>
      <c r="F8" s="13">
        <f t="shared" si="0"/>
        <v>0</v>
      </c>
      <c r="G8" s="1"/>
      <c r="H8" s="14">
        <v>4.75</v>
      </c>
      <c r="I8" s="4"/>
      <c r="J8" s="1">
        <f t="shared" si="6"/>
        <v>0</v>
      </c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11"/>
      <c r="C9" s="17"/>
      <c r="D9" s="18"/>
      <c r="E9" s="19"/>
      <c r="F9" s="13">
        <f t="shared" si="0"/>
        <v>0</v>
      </c>
      <c r="G9" s="20"/>
      <c r="H9" s="14">
        <v>5.25</v>
      </c>
      <c r="I9" s="4"/>
      <c r="J9" s="1">
        <f t="shared" si="6"/>
        <v>0</v>
      </c>
      <c r="K9" s="14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3"/>
      <c r="R9" s="3"/>
    </row>
    <row r="10" spans="1:18">
      <c r="A10" s="10">
        <v>5.75</v>
      </c>
      <c r="B10" s="11"/>
      <c r="C10" s="17"/>
      <c r="D10" s="18"/>
      <c r="E10" s="18"/>
      <c r="F10" s="13">
        <f t="shared" si="0"/>
        <v>0</v>
      </c>
      <c r="G10" s="1"/>
      <c r="H10" s="14">
        <v>5.75</v>
      </c>
      <c r="I10" s="4"/>
      <c r="J10" s="1">
        <f t="shared" si="6"/>
        <v>0</v>
      </c>
      <c r="K10" s="14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3"/>
      <c r="R10" s="3"/>
    </row>
    <row r="11" spans="1:18">
      <c r="A11" s="14">
        <v>6.25</v>
      </c>
      <c r="B11" s="11"/>
      <c r="D11" s="18"/>
      <c r="E11" s="18"/>
      <c r="F11" s="13">
        <f t="shared" si="0"/>
        <v>0</v>
      </c>
      <c r="G11" s="1"/>
      <c r="H11" s="14">
        <v>6.25</v>
      </c>
      <c r="J11" s="1">
        <f t="shared" si="6"/>
        <v>0</v>
      </c>
      <c r="K11" s="14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3"/>
      <c r="R11" s="3"/>
    </row>
    <row r="12" spans="1:18">
      <c r="A12" s="10">
        <v>6.75</v>
      </c>
      <c r="B12" s="17"/>
      <c r="D12" s="18"/>
      <c r="E12" s="21"/>
      <c r="F12" s="13">
        <f t="shared" si="0"/>
        <v>0</v>
      </c>
      <c r="G12" s="1"/>
      <c r="H12" s="14">
        <v>6.75</v>
      </c>
      <c r="J12" s="1">
        <f t="shared" si="6"/>
        <v>0</v>
      </c>
      <c r="K12" s="14">
        <v>6.75</v>
      </c>
      <c r="L12" s="15">
        <f t="shared" si="1"/>
        <v>0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0</v>
      </c>
      <c r="Q12" s="3"/>
      <c r="R12" s="3"/>
    </row>
    <row r="13" spans="1:18">
      <c r="A13" s="14">
        <v>7.25</v>
      </c>
      <c r="B13" s="17"/>
      <c r="D13" s="22"/>
      <c r="E13" s="21"/>
      <c r="F13" s="13">
        <f t="shared" si="0"/>
        <v>0</v>
      </c>
      <c r="G13" s="1"/>
      <c r="H13" s="14">
        <v>7.25</v>
      </c>
      <c r="J13" s="1">
        <f t="shared" si="6"/>
        <v>0</v>
      </c>
      <c r="K13" s="14">
        <v>7.25</v>
      </c>
      <c r="L13" s="15">
        <f t="shared" si="1"/>
        <v>0</v>
      </c>
      <c r="M13" s="15">
        <f t="shared" si="2"/>
        <v>0</v>
      </c>
      <c r="N13" s="15">
        <f t="shared" si="3"/>
        <v>0</v>
      </c>
      <c r="O13" s="15">
        <f t="shared" si="4"/>
        <v>0</v>
      </c>
      <c r="P13" s="16">
        <f t="shared" si="5"/>
        <v>0</v>
      </c>
      <c r="Q13" s="3"/>
      <c r="R13" s="3"/>
    </row>
    <row r="14" spans="1:18">
      <c r="A14" s="10">
        <v>7.75</v>
      </c>
      <c r="D14" s="22"/>
      <c r="E14" s="21"/>
      <c r="F14" s="13">
        <f t="shared" si="0"/>
        <v>0</v>
      </c>
      <c r="G14" s="1"/>
      <c r="H14" s="14">
        <v>7.75</v>
      </c>
      <c r="J14" s="1">
        <f t="shared" si="6"/>
        <v>0</v>
      </c>
      <c r="K14" s="14">
        <v>7.75</v>
      </c>
      <c r="L14" s="15">
        <f t="shared" si="1"/>
        <v>0</v>
      </c>
      <c r="M14" s="15">
        <f t="shared" si="2"/>
        <v>0</v>
      </c>
      <c r="N14" s="15">
        <f t="shared" si="3"/>
        <v>0</v>
      </c>
      <c r="O14" s="15">
        <f t="shared" si="4"/>
        <v>0</v>
      </c>
      <c r="P14" s="16">
        <f t="shared" si="5"/>
        <v>0</v>
      </c>
      <c r="Q14" s="3"/>
      <c r="R14" s="3"/>
    </row>
    <row r="15" spans="1:18">
      <c r="A15" s="14">
        <v>8.25</v>
      </c>
      <c r="D15" s="22"/>
      <c r="E15" s="21"/>
      <c r="F15" s="13">
        <f t="shared" si="0"/>
        <v>0</v>
      </c>
      <c r="G15" s="1"/>
      <c r="H15" s="14">
        <v>8.25</v>
      </c>
      <c r="J15" s="1">
        <f t="shared" si="6"/>
        <v>0</v>
      </c>
      <c r="K15" s="14">
        <v>8.25</v>
      </c>
      <c r="L15" s="15">
        <f t="shared" si="1"/>
        <v>0</v>
      </c>
      <c r="M15" s="15">
        <f t="shared" si="2"/>
        <v>0</v>
      </c>
      <c r="N15" s="15">
        <f t="shared" si="3"/>
        <v>0</v>
      </c>
      <c r="O15" s="15">
        <f t="shared" si="4"/>
        <v>0</v>
      </c>
      <c r="P15" s="16">
        <f t="shared" si="5"/>
        <v>0</v>
      </c>
      <c r="Q15" s="3"/>
      <c r="R15" s="3"/>
    </row>
    <row r="16" spans="1:18">
      <c r="A16" s="10">
        <v>8.75</v>
      </c>
      <c r="C16">
        <v>15</v>
      </c>
      <c r="D16" s="22"/>
      <c r="E16" s="21"/>
      <c r="F16" s="13">
        <f t="shared" si="0"/>
        <v>15</v>
      </c>
      <c r="G16" s="1"/>
      <c r="H16" s="14">
        <v>8.75</v>
      </c>
      <c r="I16" s="48">
        <v>196322</v>
      </c>
      <c r="J16" s="1">
        <f t="shared" si="6"/>
        <v>196.322</v>
      </c>
      <c r="K16" s="14">
        <v>8.75</v>
      </c>
      <c r="L16" s="15">
        <f t="shared" si="1"/>
        <v>0</v>
      </c>
      <c r="M16" s="15">
        <f t="shared" si="2"/>
        <v>196.322</v>
      </c>
      <c r="N16" s="15">
        <f t="shared" si="3"/>
        <v>0</v>
      </c>
      <c r="O16" s="15">
        <f t="shared" si="4"/>
        <v>0</v>
      </c>
      <c r="P16" s="16">
        <f t="shared" si="5"/>
        <v>196.322</v>
      </c>
      <c r="Q16" s="3"/>
      <c r="R16" s="3"/>
    </row>
    <row r="17" spans="1:18">
      <c r="A17" s="14">
        <v>9.25</v>
      </c>
      <c r="C17">
        <v>15</v>
      </c>
      <c r="D17" s="22"/>
      <c r="E17" s="21"/>
      <c r="F17" s="13">
        <f t="shared" si="0"/>
        <v>15</v>
      </c>
      <c r="G17" s="1"/>
      <c r="H17" s="14">
        <v>9.25</v>
      </c>
      <c r="I17" s="48">
        <v>1230724</v>
      </c>
      <c r="J17" s="1">
        <f t="shared" si="6"/>
        <v>1230.7239999999999</v>
      </c>
      <c r="K17" s="14">
        <v>9.25</v>
      </c>
      <c r="L17" s="15">
        <f t="shared" si="1"/>
        <v>0</v>
      </c>
      <c r="M17" s="15">
        <f t="shared" si="2"/>
        <v>1230.7239999999999</v>
      </c>
      <c r="N17" s="15">
        <f t="shared" si="3"/>
        <v>0</v>
      </c>
      <c r="O17" s="15">
        <f t="shared" si="4"/>
        <v>0</v>
      </c>
      <c r="P17" s="16">
        <f t="shared" si="5"/>
        <v>1230.7239999999999</v>
      </c>
      <c r="Q17" s="3"/>
      <c r="R17" s="3"/>
    </row>
    <row r="18" spans="1:18">
      <c r="A18" s="10">
        <v>9.75</v>
      </c>
      <c r="C18">
        <v>25</v>
      </c>
      <c r="D18" s="22"/>
      <c r="E18" s="21"/>
      <c r="F18" s="13">
        <f t="shared" si="0"/>
        <v>25</v>
      </c>
      <c r="G18" s="1"/>
      <c r="H18" s="14">
        <v>9.75</v>
      </c>
      <c r="I18" s="48">
        <v>6742375</v>
      </c>
      <c r="J18" s="1">
        <f t="shared" si="6"/>
        <v>6742.375</v>
      </c>
      <c r="K18" s="14">
        <v>9.75</v>
      </c>
      <c r="L18" s="15">
        <f t="shared" si="1"/>
        <v>0</v>
      </c>
      <c r="M18" s="15">
        <f t="shared" si="2"/>
        <v>6742.375</v>
      </c>
      <c r="N18" s="15">
        <f t="shared" si="3"/>
        <v>0</v>
      </c>
      <c r="O18" s="15">
        <f t="shared" si="4"/>
        <v>0</v>
      </c>
      <c r="P18" s="16">
        <f t="shared" si="5"/>
        <v>6742.375</v>
      </c>
      <c r="Q18" s="3"/>
      <c r="R18" s="3"/>
    </row>
    <row r="19" spans="1:18">
      <c r="A19" s="14">
        <v>10.25</v>
      </c>
      <c r="C19">
        <v>15</v>
      </c>
      <c r="D19" s="22"/>
      <c r="E19" s="21"/>
      <c r="F19" s="13">
        <f t="shared" si="0"/>
        <v>15</v>
      </c>
      <c r="G19" s="1"/>
      <c r="H19" s="14">
        <v>10.25</v>
      </c>
      <c r="I19" s="48">
        <v>13453895</v>
      </c>
      <c r="J19" s="1">
        <f t="shared" si="6"/>
        <v>13453.895</v>
      </c>
      <c r="K19" s="14">
        <v>10.25</v>
      </c>
      <c r="L19" s="15">
        <f t="shared" si="1"/>
        <v>0</v>
      </c>
      <c r="M19" s="15">
        <f t="shared" si="2"/>
        <v>13453.895</v>
      </c>
      <c r="N19" s="15">
        <f t="shared" si="3"/>
        <v>0</v>
      </c>
      <c r="O19" s="15">
        <f t="shared" si="4"/>
        <v>0</v>
      </c>
      <c r="P19" s="16">
        <f t="shared" si="5"/>
        <v>13453.895</v>
      </c>
      <c r="Q19" s="3"/>
      <c r="R19" s="3"/>
    </row>
    <row r="20" spans="1:18">
      <c r="A20" s="10">
        <v>10.75</v>
      </c>
      <c r="C20">
        <v>15</v>
      </c>
      <c r="D20" s="23"/>
      <c r="E20" s="21"/>
      <c r="F20" s="13">
        <f t="shared" si="0"/>
        <v>15</v>
      </c>
      <c r="G20" s="1"/>
      <c r="H20" s="14">
        <v>10.75</v>
      </c>
      <c r="I20" s="48">
        <v>20242627</v>
      </c>
      <c r="J20" s="1">
        <f t="shared" si="6"/>
        <v>20242.627</v>
      </c>
      <c r="K20" s="14">
        <v>10.75</v>
      </c>
      <c r="L20" s="15">
        <f t="shared" si="1"/>
        <v>0</v>
      </c>
      <c r="M20" s="15">
        <f t="shared" si="2"/>
        <v>20242.627</v>
      </c>
      <c r="N20" s="15">
        <f t="shared" si="3"/>
        <v>0</v>
      </c>
      <c r="O20" s="15">
        <f t="shared" si="4"/>
        <v>0</v>
      </c>
      <c r="P20" s="16">
        <f t="shared" si="5"/>
        <v>20242.627</v>
      </c>
      <c r="Q20" s="3"/>
      <c r="R20" s="3"/>
    </row>
    <row r="21" spans="1:18">
      <c r="A21" s="14">
        <v>11.25</v>
      </c>
      <c r="C21">
        <v>15</v>
      </c>
      <c r="D21" s="23"/>
      <c r="E21" s="21"/>
      <c r="F21" s="13">
        <f t="shared" si="0"/>
        <v>15</v>
      </c>
      <c r="G21" s="1"/>
      <c r="H21" s="14">
        <v>11.25</v>
      </c>
      <c r="I21" s="48">
        <v>21383697</v>
      </c>
      <c r="J21" s="1">
        <f t="shared" si="6"/>
        <v>21383.697</v>
      </c>
      <c r="K21" s="14">
        <v>11.25</v>
      </c>
      <c r="L21" s="15">
        <f t="shared" si="1"/>
        <v>0</v>
      </c>
      <c r="M21" s="15">
        <f t="shared" si="2"/>
        <v>21383.697</v>
      </c>
      <c r="N21" s="15">
        <f t="shared" si="3"/>
        <v>0</v>
      </c>
      <c r="O21" s="15">
        <f t="shared" si="4"/>
        <v>0</v>
      </c>
      <c r="P21" s="16">
        <f t="shared" si="5"/>
        <v>21383.697</v>
      </c>
      <c r="Q21" s="3"/>
      <c r="R21" s="3"/>
    </row>
    <row r="22" spans="1:18">
      <c r="A22" s="10">
        <v>11.75</v>
      </c>
      <c r="C22">
        <v>15</v>
      </c>
      <c r="D22" s="23"/>
      <c r="E22" s="21"/>
      <c r="F22" s="13">
        <f t="shared" si="0"/>
        <v>15</v>
      </c>
      <c r="G22" s="4"/>
      <c r="H22" s="14">
        <v>11.75</v>
      </c>
      <c r="I22" s="48">
        <v>11200533</v>
      </c>
      <c r="J22" s="1">
        <f t="shared" si="6"/>
        <v>11200.532999999999</v>
      </c>
      <c r="K22" s="14">
        <v>11.75</v>
      </c>
      <c r="L22" s="15">
        <f t="shared" si="1"/>
        <v>0</v>
      </c>
      <c r="M22" s="15">
        <f t="shared" si="2"/>
        <v>11200.532999999999</v>
      </c>
      <c r="N22" s="15">
        <f t="shared" si="3"/>
        <v>0</v>
      </c>
      <c r="O22" s="15">
        <f t="shared" si="4"/>
        <v>0</v>
      </c>
      <c r="P22" s="16">
        <f t="shared" si="5"/>
        <v>11200.532999999999</v>
      </c>
      <c r="Q22" s="3"/>
      <c r="R22" s="3"/>
    </row>
    <row r="23" spans="1:18">
      <c r="A23" s="14">
        <v>12.25</v>
      </c>
      <c r="C23">
        <v>15</v>
      </c>
      <c r="D23" s="23"/>
      <c r="E23" s="21"/>
      <c r="F23" s="13">
        <f t="shared" si="0"/>
        <v>15</v>
      </c>
      <c r="G23" s="4"/>
      <c r="H23" s="14">
        <v>12.25</v>
      </c>
      <c r="I23" s="48">
        <v>7293820</v>
      </c>
      <c r="J23" s="1">
        <f t="shared" si="6"/>
        <v>7293.82</v>
      </c>
      <c r="K23" s="14">
        <v>12.25</v>
      </c>
      <c r="L23" s="15">
        <f t="shared" si="1"/>
        <v>0</v>
      </c>
      <c r="M23" s="15">
        <f t="shared" si="2"/>
        <v>7293.82</v>
      </c>
      <c r="N23" s="15">
        <f t="shared" si="3"/>
        <v>0</v>
      </c>
      <c r="O23" s="15">
        <f t="shared" si="4"/>
        <v>0</v>
      </c>
      <c r="P23" s="16">
        <f t="shared" si="5"/>
        <v>7293.82</v>
      </c>
      <c r="Q23" s="3"/>
      <c r="R23" s="3"/>
    </row>
    <row r="24" spans="1:18">
      <c r="A24" s="10">
        <v>12.75</v>
      </c>
      <c r="C24">
        <v>15</v>
      </c>
      <c r="D24" s="23"/>
      <c r="E24" s="18"/>
      <c r="F24" s="13">
        <f t="shared" si="0"/>
        <v>15</v>
      </c>
      <c r="G24" s="4"/>
      <c r="H24" s="14">
        <v>12.75</v>
      </c>
      <c r="I24" s="48">
        <v>4926611</v>
      </c>
      <c r="J24" s="1">
        <f t="shared" si="6"/>
        <v>4926.6109999999999</v>
      </c>
      <c r="K24" s="14">
        <v>12.75</v>
      </c>
      <c r="L24" s="15">
        <f t="shared" si="1"/>
        <v>0</v>
      </c>
      <c r="M24" s="15">
        <f t="shared" si="2"/>
        <v>4926.6109999999999</v>
      </c>
      <c r="N24" s="15">
        <f t="shared" si="3"/>
        <v>0</v>
      </c>
      <c r="O24" s="15">
        <f t="shared" si="4"/>
        <v>0</v>
      </c>
      <c r="P24" s="16">
        <f t="shared" si="5"/>
        <v>4926.6109999999999</v>
      </c>
      <c r="Q24" s="3"/>
      <c r="R24" s="3"/>
    </row>
    <row r="25" spans="1:18">
      <c r="A25" s="14">
        <v>13.25</v>
      </c>
      <c r="C25">
        <v>15</v>
      </c>
      <c r="D25" s="23"/>
      <c r="E25" s="18"/>
      <c r="F25" s="13">
        <f t="shared" si="0"/>
        <v>15</v>
      </c>
      <c r="G25" s="4"/>
      <c r="H25" s="14">
        <v>13.25</v>
      </c>
      <c r="I25" s="48">
        <v>1938679</v>
      </c>
      <c r="J25" s="1">
        <f t="shared" si="6"/>
        <v>1938.6790000000001</v>
      </c>
      <c r="K25" s="14">
        <v>13.25</v>
      </c>
      <c r="L25" s="15">
        <f t="shared" si="1"/>
        <v>0</v>
      </c>
      <c r="M25" s="15">
        <f t="shared" si="2"/>
        <v>1938.6790000000001</v>
      </c>
      <c r="N25" s="15">
        <f t="shared" si="3"/>
        <v>0</v>
      </c>
      <c r="O25" s="15">
        <f t="shared" si="4"/>
        <v>0</v>
      </c>
      <c r="P25" s="16">
        <f t="shared" si="5"/>
        <v>1938.6790000000001</v>
      </c>
      <c r="Q25" s="3"/>
      <c r="R25" s="3"/>
    </row>
    <row r="26" spans="1:18">
      <c r="A26" s="10">
        <v>13.75</v>
      </c>
      <c r="C26">
        <v>5</v>
      </c>
      <c r="D26" s="23"/>
      <c r="E26" s="18"/>
      <c r="F26" s="13">
        <f t="shared" si="0"/>
        <v>5</v>
      </c>
      <c r="G26" s="4"/>
      <c r="H26" s="14">
        <v>13.75</v>
      </c>
      <c r="I26" s="48">
        <v>587266</v>
      </c>
      <c r="J26" s="1">
        <f t="shared" si="6"/>
        <v>587.26599999999996</v>
      </c>
      <c r="K26" s="14">
        <v>13.75</v>
      </c>
      <c r="L26" s="15">
        <f t="shared" si="1"/>
        <v>0</v>
      </c>
      <c r="M26" s="15">
        <f t="shared" si="2"/>
        <v>587.26599999999996</v>
      </c>
      <c r="N26" s="15">
        <f t="shared" si="3"/>
        <v>0</v>
      </c>
      <c r="O26" s="15">
        <f t="shared" si="4"/>
        <v>0</v>
      </c>
      <c r="P26" s="16">
        <f t="shared" si="5"/>
        <v>587.26599999999996</v>
      </c>
      <c r="Q26" s="3"/>
      <c r="R26" s="3"/>
    </row>
    <row r="27" spans="1:18">
      <c r="A27" s="14">
        <v>14.25</v>
      </c>
      <c r="D27" s="23"/>
      <c r="E27" s="18"/>
      <c r="F27" s="13">
        <f t="shared" si="0"/>
        <v>0</v>
      </c>
      <c r="G27" s="4"/>
      <c r="H27" s="14">
        <v>14.25</v>
      </c>
      <c r="J27" s="1">
        <f t="shared" si="6"/>
        <v>0</v>
      </c>
      <c r="K27" s="14">
        <v>14.25</v>
      </c>
      <c r="L27" s="15">
        <f t="shared" si="1"/>
        <v>0</v>
      </c>
      <c r="M27" s="15">
        <f t="shared" si="2"/>
        <v>0</v>
      </c>
      <c r="N27" s="15">
        <f t="shared" si="3"/>
        <v>0</v>
      </c>
      <c r="O27" s="15">
        <f t="shared" si="4"/>
        <v>0</v>
      </c>
      <c r="P27" s="16">
        <f t="shared" si="5"/>
        <v>0</v>
      </c>
      <c r="Q27" s="3"/>
      <c r="R27" s="3"/>
    </row>
    <row r="28" spans="1:18">
      <c r="A28" s="10">
        <v>14.75</v>
      </c>
      <c r="B28" s="11"/>
      <c r="D28" s="23"/>
      <c r="E28" s="18"/>
      <c r="F28" s="13">
        <f t="shared" si="0"/>
        <v>0</v>
      </c>
      <c r="G28" s="1"/>
      <c r="H28" s="14">
        <v>14.75</v>
      </c>
      <c r="J28" s="1">
        <f t="shared" si="6"/>
        <v>0</v>
      </c>
      <c r="K28" s="14">
        <v>14.75</v>
      </c>
      <c r="L28" s="15">
        <f t="shared" si="1"/>
        <v>0</v>
      </c>
      <c r="M28" s="15">
        <f t="shared" si="2"/>
        <v>0</v>
      </c>
      <c r="N28" s="15">
        <f t="shared" si="3"/>
        <v>0</v>
      </c>
      <c r="O28" s="15">
        <f t="shared" si="4"/>
        <v>0</v>
      </c>
      <c r="P28" s="16">
        <f t="shared" si="5"/>
        <v>0</v>
      </c>
      <c r="Q28" s="3"/>
      <c r="R28" s="3"/>
    </row>
    <row r="29" spans="1:18">
      <c r="A29" s="14">
        <v>15.25</v>
      </c>
      <c r="B29" s="11"/>
      <c r="D29" s="23"/>
      <c r="E29" s="18"/>
      <c r="F29" s="13">
        <f t="shared" si="0"/>
        <v>0</v>
      </c>
      <c r="G29" s="1"/>
      <c r="H29" s="14">
        <v>15.25</v>
      </c>
      <c r="J29" s="1">
        <f t="shared" si="6"/>
        <v>0</v>
      </c>
      <c r="K29" s="14">
        <v>15.25</v>
      </c>
      <c r="L29" s="15">
        <f t="shared" si="1"/>
        <v>0</v>
      </c>
      <c r="M29" s="15">
        <f t="shared" si="2"/>
        <v>0</v>
      </c>
      <c r="N29" s="15">
        <f t="shared" si="3"/>
        <v>0</v>
      </c>
      <c r="O29" s="15">
        <f t="shared" si="4"/>
        <v>0</v>
      </c>
      <c r="P29" s="16">
        <f t="shared" si="5"/>
        <v>0</v>
      </c>
      <c r="Q29" s="3"/>
      <c r="R29" s="3"/>
    </row>
    <row r="30" spans="1:18">
      <c r="A30" s="10">
        <v>15.75</v>
      </c>
      <c r="B30" s="11"/>
      <c r="D30" s="23"/>
      <c r="E30" s="18"/>
      <c r="F30" s="13">
        <f t="shared" si="0"/>
        <v>0</v>
      </c>
      <c r="G30" s="1"/>
      <c r="H30" s="14">
        <v>15.75</v>
      </c>
      <c r="J30" s="1">
        <f t="shared" si="6"/>
        <v>0</v>
      </c>
      <c r="K30" s="14">
        <v>15.75</v>
      </c>
      <c r="L30" s="15">
        <f t="shared" si="1"/>
        <v>0</v>
      </c>
      <c r="M30" s="15">
        <f t="shared" si="2"/>
        <v>0</v>
      </c>
      <c r="N30" s="15">
        <f t="shared" si="3"/>
        <v>0</v>
      </c>
      <c r="O30" s="15">
        <f t="shared" si="4"/>
        <v>0</v>
      </c>
      <c r="P30" s="16">
        <f t="shared" si="5"/>
        <v>0</v>
      </c>
      <c r="Q30" s="3"/>
      <c r="R30" s="3"/>
    </row>
    <row r="31" spans="1:18">
      <c r="A31" s="14">
        <v>16.25</v>
      </c>
      <c r="B31" s="11"/>
      <c r="D31" s="18"/>
      <c r="E31" s="18"/>
      <c r="F31" s="13">
        <f t="shared" si="0"/>
        <v>0</v>
      </c>
      <c r="G31" s="1"/>
      <c r="H31" s="14">
        <v>16.25</v>
      </c>
      <c r="J31" s="1">
        <f t="shared" si="6"/>
        <v>0</v>
      </c>
      <c r="K31" s="14">
        <v>16.25</v>
      </c>
      <c r="L31" s="15">
        <f t="shared" si="1"/>
        <v>0</v>
      </c>
      <c r="M31" s="15">
        <f t="shared" si="2"/>
        <v>0</v>
      </c>
      <c r="N31" s="15">
        <f t="shared" si="3"/>
        <v>0</v>
      </c>
      <c r="O31" s="15">
        <f t="shared" si="4"/>
        <v>0</v>
      </c>
      <c r="P31" s="16">
        <f t="shared" si="5"/>
        <v>0</v>
      </c>
      <c r="Q31" s="3"/>
      <c r="R31" s="3"/>
    </row>
    <row r="32" spans="1:18">
      <c r="A32" s="10">
        <v>16.75</v>
      </c>
      <c r="B32" s="11"/>
      <c r="D32" s="18"/>
      <c r="E32" s="18"/>
      <c r="F32" s="13">
        <f t="shared" si="0"/>
        <v>0</v>
      </c>
      <c r="G32" s="1"/>
      <c r="H32" s="14">
        <v>16.75</v>
      </c>
      <c r="J32" s="1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1"/>
      <c r="C33" s="25"/>
      <c r="D33" s="18"/>
      <c r="E33" s="18"/>
      <c r="F33" s="13">
        <f t="shared" si="0"/>
        <v>0</v>
      </c>
      <c r="G33" s="1"/>
      <c r="H33" s="14">
        <v>17.25</v>
      </c>
      <c r="J33" s="1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1"/>
      <c r="C34" s="25"/>
      <c r="D34" s="18"/>
      <c r="E34" s="18"/>
      <c r="F34" s="13">
        <f t="shared" si="0"/>
        <v>0</v>
      </c>
      <c r="G34" s="1"/>
      <c r="H34" s="14">
        <v>17.75</v>
      </c>
      <c r="J34" s="1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1"/>
      <c r="C35" s="26"/>
      <c r="D35" s="18"/>
      <c r="E35" s="18"/>
      <c r="F35" s="13">
        <f t="shared" si="0"/>
        <v>0</v>
      </c>
      <c r="G35" s="1"/>
      <c r="H35" s="14">
        <v>18.25</v>
      </c>
      <c r="I35" s="4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26"/>
      <c r="D36" s="18"/>
      <c r="E36" s="18"/>
      <c r="F36" s="13">
        <f t="shared" si="0"/>
        <v>0</v>
      </c>
      <c r="G36" s="1"/>
      <c r="H36" s="14">
        <v>18.75</v>
      </c>
      <c r="I36" s="4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2"/>
      <c r="C37" s="27"/>
      <c r="D37" s="27"/>
      <c r="E37" s="27"/>
      <c r="F37" s="13">
        <f t="shared" si="0"/>
        <v>0</v>
      </c>
      <c r="G37" s="1"/>
      <c r="H37" s="14">
        <v>19.25</v>
      </c>
      <c r="I37" s="4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8" t="s">
        <v>7</v>
      </c>
      <c r="B38" s="29">
        <f>SUM(B6:B37)</f>
        <v>0</v>
      </c>
      <c r="C38" s="29">
        <f>SUM(C6:C37)</f>
        <v>165</v>
      </c>
      <c r="D38" s="29">
        <f>SUM(D6:D37)</f>
        <v>0</v>
      </c>
      <c r="E38" s="29">
        <f>SUM(E6:E37)</f>
        <v>0</v>
      </c>
      <c r="F38" s="30">
        <f>SUM(F6:F37)</f>
        <v>165</v>
      </c>
      <c r="G38" s="31"/>
      <c r="H38" s="28" t="s">
        <v>7</v>
      </c>
      <c r="I38" s="4">
        <f>SUM(I6:I37)</f>
        <v>89196549</v>
      </c>
      <c r="J38" s="1">
        <f t="shared" si="6"/>
        <v>89196.548999999999</v>
      </c>
      <c r="K38" s="28" t="s">
        <v>7</v>
      </c>
      <c r="L38" s="29">
        <f>SUM(L6:L37)</f>
        <v>0</v>
      </c>
      <c r="M38" s="29">
        <f>SUM(M6:M37)</f>
        <v>89196.548999999999</v>
      </c>
      <c r="N38" s="29">
        <f>SUM(N6:N37)</f>
        <v>0</v>
      </c>
      <c r="O38" s="29">
        <f>SUM(O6:O37)</f>
        <v>0</v>
      </c>
      <c r="P38" s="32">
        <f>SUM(P6:P37)</f>
        <v>89196.548999999999</v>
      </c>
      <c r="Q38" s="33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4"/>
      <c r="B41" s="1"/>
      <c r="C41" s="1"/>
      <c r="D41" s="1"/>
      <c r="E41" s="1"/>
      <c r="F41" s="34"/>
      <c r="G41" s="1"/>
      <c r="H41" s="1"/>
      <c r="I41" s="1"/>
      <c r="J41" s="34"/>
      <c r="K41" s="1"/>
      <c r="L41" s="1"/>
      <c r="M41" s="1"/>
      <c r="N41" s="34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5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2.9668497306854389E-3</v>
      </c>
      <c r="J44" s="17" t="s">
        <v>12</v>
      </c>
      <c r="K44">
        <v>3.3074539776868463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6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0.234897043086672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7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0.35535547931511002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37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0.513367677082049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37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0</v>
      </c>
      <c r="G50" s="1"/>
      <c r="H50" s="14">
        <f t="shared" si="12"/>
        <v>0.71480783262681402</v>
      </c>
      <c r="I50" s="15">
        <f t="shared" si="13"/>
        <v>0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37">
        <f t="shared" si="17"/>
        <v>0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0</v>
      </c>
      <c r="G51" s="1"/>
      <c r="H51" s="14">
        <f t="shared" si="12"/>
        <v>0.96574392463125802</v>
      </c>
      <c r="I51" s="15">
        <f t="shared" si="13"/>
        <v>0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37">
        <f t="shared" si="17"/>
        <v>0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0</v>
      </c>
      <c r="G52" s="1"/>
      <c r="H52" s="14">
        <f t="shared" si="12"/>
        <v>1.27242466567916</v>
      </c>
      <c r="I52" s="15">
        <f t="shared" si="13"/>
        <v>0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37">
        <f t="shared" si="17"/>
        <v>0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3">
        <f t="shared" si="11"/>
        <v>0</v>
      </c>
      <c r="G53" s="1"/>
      <c r="H53" s="14">
        <f t="shared" si="12"/>
        <v>1.6412684163462701</v>
      </c>
      <c r="I53" s="15">
        <f t="shared" si="13"/>
        <v>0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37">
        <f t="shared" si="17"/>
        <v>0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3">
        <f t="shared" si="11"/>
        <v>0</v>
      </c>
      <c r="G54" s="1"/>
      <c r="H54" s="14">
        <f t="shared" si="12"/>
        <v>2.07885362959659</v>
      </c>
      <c r="I54" s="15">
        <f t="shared" si="13"/>
        <v>0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37">
        <f t="shared" si="17"/>
        <v>0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3">
        <f t="shared" si="11"/>
        <v>0</v>
      </c>
      <c r="G55" s="1"/>
      <c r="H55" s="14">
        <f t="shared" si="12"/>
        <v>2.5919105141338998</v>
      </c>
      <c r="I55" s="15">
        <f t="shared" si="13"/>
        <v>0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37">
        <f t="shared" si="17"/>
        <v>0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3">
        <f t="shared" si="11"/>
        <v>0</v>
      </c>
      <c r="G56" s="1"/>
      <c r="H56" s="14">
        <f t="shared" si="12"/>
        <v>3.18731368627116</v>
      </c>
      <c r="I56" s="15">
        <f t="shared" si="13"/>
        <v>0</v>
      </c>
      <c r="J56" s="15">
        <f t="shared" si="14"/>
        <v>0</v>
      </c>
      <c r="K56" s="15">
        <f t="shared" si="15"/>
        <v>0</v>
      </c>
      <c r="L56" s="15">
        <f t="shared" si="16"/>
        <v>0</v>
      </c>
      <c r="M56" s="37">
        <f t="shared" si="17"/>
        <v>0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1717.8175000000001</v>
      </c>
      <c r="D57" s="15">
        <f t="shared" si="9"/>
        <v>0</v>
      </c>
      <c r="E57" s="15">
        <f t="shared" si="10"/>
        <v>0</v>
      </c>
      <c r="F57" s="13">
        <f t="shared" si="11"/>
        <v>1717.8175000000001</v>
      </c>
      <c r="G57" s="1"/>
      <c r="H57" s="14">
        <f t="shared" si="12"/>
        <v>3.8720756357900199</v>
      </c>
      <c r="I57" s="15">
        <f t="shared" si="13"/>
        <v>0</v>
      </c>
      <c r="J57" s="15">
        <f t="shared" si="14"/>
        <v>760.17363296956796</v>
      </c>
      <c r="K57" s="15">
        <f t="shared" si="15"/>
        <v>0</v>
      </c>
      <c r="L57" s="15">
        <f t="shared" si="16"/>
        <v>0</v>
      </c>
      <c r="M57" s="37">
        <f t="shared" si="17"/>
        <v>760.17363296956796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11384.197</v>
      </c>
      <c r="D58" s="15">
        <f t="shared" si="9"/>
        <v>0</v>
      </c>
      <c r="E58" s="15">
        <f t="shared" si="10"/>
        <v>0</v>
      </c>
      <c r="F58" s="13">
        <f t="shared" si="11"/>
        <v>11384.197</v>
      </c>
      <c r="G58" s="1"/>
      <c r="H58" s="14">
        <f t="shared" si="12"/>
        <v>4.6533408709742003</v>
      </c>
      <c r="I58" s="15">
        <f t="shared" si="13"/>
        <v>0</v>
      </c>
      <c r="J58" s="15">
        <f t="shared" si="14"/>
        <v>5726.9782900888504</v>
      </c>
      <c r="K58" s="15">
        <f t="shared" si="15"/>
        <v>0</v>
      </c>
      <c r="L58" s="15">
        <f t="shared" si="16"/>
        <v>0</v>
      </c>
      <c r="M58" s="37">
        <f t="shared" si="17"/>
        <v>5726.9782900888504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65738.15625</v>
      </c>
      <c r="D59" s="15">
        <f t="shared" si="9"/>
        <v>0</v>
      </c>
      <c r="E59" s="15">
        <f t="shared" si="10"/>
        <v>0</v>
      </c>
      <c r="F59" s="13">
        <f t="shared" si="11"/>
        <v>65738.15625</v>
      </c>
      <c r="G59" s="1"/>
      <c r="H59" s="14">
        <f t="shared" si="12"/>
        <v>5.5383806368826596</v>
      </c>
      <c r="I59" s="15">
        <f t="shared" si="13"/>
        <v>0</v>
      </c>
      <c r="J59" s="15">
        <f t="shared" si="14"/>
        <v>37341.839146601698</v>
      </c>
      <c r="K59" s="15">
        <f t="shared" si="15"/>
        <v>0</v>
      </c>
      <c r="L59" s="15">
        <f t="shared" si="16"/>
        <v>0</v>
      </c>
      <c r="M59" s="37">
        <f t="shared" si="17"/>
        <v>37341.839146601698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137902.42374999999</v>
      </c>
      <c r="D60" s="15">
        <f t="shared" si="9"/>
        <v>0</v>
      </c>
      <c r="E60" s="15">
        <f t="shared" si="10"/>
        <v>0</v>
      </c>
      <c r="F60" s="13">
        <f t="shared" si="11"/>
        <v>137902.42374999999</v>
      </c>
      <c r="G60" s="1"/>
      <c r="H60" s="14">
        <f t="shared" si="12"/>
        <v>6.5345881223703399</v>
      </c>
      <c r="I60" s="15">
        <f t="shared" si="13"/>
        <v>0</v>
      </c>
      <c r="J60" s="15">
        <f t="shared" si="14"/>
        <v>87915.662466617694</v>
      </c>
      <c r="K60" s="15">
        <f t="shared" si="15"/>
        <v>0</v>
      </c>
      <c r="L60" s="15">
        <f t="shared" si="16"/>
        <v>0</v>
      </c>
      <c r="M60" s="37">
        <f t="shared" si="17"/>
        <v>87915.662466617694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217608.24025</v>
      </c>
      <c r="D61" s="15">
        <f t="shared" si="9"/>
        <v>0</v>
      </c>
      <c r="E61" s="15">
        <f t="shared" si="10"/>
        <v>0</v>
      </c>
      <c r="F61" s="13">
        <f t="shared" si="11"/>
        <v>217608.24025</v>
      </c>
      <c r="G61" s="1"/>
      <c r="H61" s="14">
        <f t="shared" si="12"/>
        <v>7.64947408757258</v>
      </c>
      <c r="I61" s="15">
        <f t="shared" si="13"/>
        <v>0</v>
      </c>
      <c r="J61" s="15">
        <f t="shared" si="14"/>
        <v>154845.450700897</v>
      </c>
      <c r="K61" s="15">
        <f t="shared" si="15"/>
        <v>0</v>
      </c>
      <c r="L61" s="15">
        <f t="shared" si="16"/>
        <v>0</v>
      </c>
      <c r="M61" s="37">
        <f t="shared" si="17"/>
        <v>154845.450700897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240566.59125</v>
      </c>
      <c r="D62" s="15">
        <f t="shared" si="9"/>
        <v>0</v>
      </c>
      <c r="E62" s="15">
        <f t="shared" si="10"/>
        <v>0</v>
      </c>
      <c r="F62" s="13">
        <f t="shared" si="11"/>
        <v>240566.59125</v>
      </c>
      <c r="G62" s="1"/>
      <c r="H62" s="14">
        <f t="shared" si="12"/>
        <v>8.8906628560181495</v>
      </c>
      <c r="I62" s="15">
        <f t="shared" si="13"/>
        <v>0</v>
      </c>
      <c r="J62" s="15">
        <f t="shared" si="14"/>
        <v>190115.24064224699</v>
      </c>
      <c r="K62" s="15">
        <f t="shared" si="15"/>
        <v>0</v>
      </c>
      <c r="L62" s="15">
        <f t="shared" si="16"/>
        <v>0</v>
      </c>
      <c r="M62" s="37">
        <f t="shared" si="17"/>
        <v>190115.24064224699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131606.26274999999</v>
      </c>
      <c r="D63" s="15">
        <f t="shared" si="9"/>
        <v>0</v>
      </c>
      <c r="E63" s="15">
        <f t="shared" si="10"/>
        <v>0</v>
      </c>
      <c r="F63" s="13">
        <f t="shared" si="11"/>
        <v>131606.26274999999</v>
      </c>
      <c r="G63" s="1"/>
      <c r="H63" s="14">
        <f t="shared" si="12"/>
        <v>10.265888625233501</v>
      </c>
      <c r="I63" s="15">
        <f t="shared" si="13"/>
        <v>0</v>
      </c>
      <c r="J63" s="15">
        <f t="shared" si="14"/>
        <v>114983.42432125199</v>
      </c>
      <c r="K63" s="15">
        <f t="shared" si="15"/>
        <v>0</v>
      </c>
      <c r="L63" s="15">
        <f t="shared" si="16"/>
        <v>0</v>
      </c>
      <c r="M63" s="37">
        <f t="shared" si="17"/>
        <v>114983.42432125199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89349.294999999998</v>
      </c>
      <c r="D64" s="15">
        <f t="shared" si="9"/>
        <v>0</v>
      </c>
      <c r="E64" s="15">
        <f t="shared" si="10"/>
        <v>0</v>
      </c>
      <c r="F64" s="13">
        <f t="shared" si="11"/>
        <v>89349.294999999998</v>
      </c>
      <c r="G64" s="1"/>
      <c r="H64" s="14">
        <f t="shared" si="12"/>
        <v>11.7829920573539</v>
      </c>
      <c r="I64" s="15">
        <f t="shared" si="13"/>
        <v>0</v>
      </c>
      <c r="J64" s="15">
        <f t="shared" si="14"/>
        <v>85943.023127769004</v>
      </c>
      <c r="K64" s="15">
        <f t="shared" si="15"/>
        <v>0</v>
      </c>
      <c r="L64" s="15">
        <f t="shared" si="16"/>
        <v>0</v>
      </c>
      <c r="M64" s="37">
        <f t="shared" si="17"/>
        <v>85943.023127769004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62814.290249999998</v>
      </c>
      <c r="D65" s="15">
        <f t="shared" si="9"/>
        <v>0</v>
      </c>
      <c r="E65" s="15">
        <f t="shared" si="10"/>
        <v>0</v>
      </c>
      <c r="F65" s="13">
        <f t="shared" si="11"/>
        <v>62814.290249999998</v>
      </c>
      <c r="G65" s="1"/>
      <c r="H65" s="14">
        <f t="shared" si="12"/>
        <v>13.449917117363</v>
      </c>
      <c r="I65" s="15">
        <f t="shared" si="13"/>
        <v>0</v>
      </c>
      <c r="J65" s="15">
        <f t="shared" si="14"/>
        <v>66262.509619488803</v>
      </c>
      <c r="K65" s="15">
        <f t="shared" si="15"/>
        <v>0</v>
      </c>
      <c r="L65" s="15">
        <f t="shared" si="16"/>
        <v>0</v>
      </c>
      <c r="M65" s="37">
        <f t="shared" si="17"/>
        <v>66262.509619488803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25687.496749999998</v>
      </c>
      <c r="D66" s="15">
        <f t="shared" si="9"/>
        <v>0</v>
      </c>
      <c r="E66" s="15">
        <f t="shared" si="10"/>
        <v>0</v>
      </c>
      <c r="F66" s="13">
        <f t="shared" si="11"/>
        <v>25687.496749999998</v>
      </c>
      <c r="G66" s="1"/>
      <c r="H66" s="14">
        <f t="shared" si="12"/>
        <v>15.274708131511201</v>
      </c>
      <c r="I66" s="15">
        <f t="shared" si="13"/>
        <v>0</v>
      </c>
      <c r="J66" s="15">
        <f t="shared" si="14"/>
        <v>29612.75588569</v>
      </c>
      <c r="K66" s="15">
        <f t="shared" si="15"/>
        <v>0</v>
      </c>
      <c r="L66" s="15">
        <f t="shared" si="16"/>
        <v>0</v>
      </c>
      <c r="M66" s="37">
        <f t="shared" si="17"/>
        <v>29612.75588569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8074.9075000000003</v>
      </c>
      <c r="D67" s="15">
        <f t="shared" si="9"/>
        <v>0</v>
      </c>
      <c r="E67" s="15">
        <f t="shared" si="10"/>
        <v>0</v>
      </c>
      <c r="F67" s="13">
        <f t="shared" si="11"/>
        <v>8074.9075000000003</v>
      </c>
      <c r="G67" s="1"/>
      <c r="H67" s="14">
        <f t="shared" si="12"/>
        <v>17.265507042469601</v>
      </c>
      <c r="I67" s="15">
        <f t="shared" si="13"/>
        <v>0</v>
      </c>
      <c r="J67" s="15">
        <f t="shared" si="14"/>
        <v>10139.445258803</v>
      </c>
      <c r="K67" s="15">
        <f t="shared" si="15"/>
        <v>0</v>
      </c>
      <c r="L67" s="15">
        <f t="shared" si="16"/>
        <v>0</v>
      </c>
      <c r="M67" s="37">
        <f t="shared" si="17"/>
        <v>10139.445258803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0</v>
      </c>
      <c r="D68" s="15">
        <f t="shared" si="9"/>
        <v>0</v>
      </c>
      <c r="E68" s="15">
        <f t="shared" si="10"/>
        <v>0</v>
      </c>
      <c r="F68" s="13">
        <f t="shared" si="11"/>
        <v>0</v>
      </c>
      <c r="G68" s="1"/>
      <c r="H68" s="14">
        <f t="shared" si="12"/>
        <v>19.430550841074702</v>
      </c>
      <c r="I68" s="15">
        <f t="shared" si="13"/>
        <v>0</v>
      </c>
      <c r="J68" s="15">
        <f t="shared" si="14"/>
        <v>0</v>
      </c>
      <c r="K68" s="15">
        <f t="shared" si="15"/>
        <v>0</v>
      </c>
      <c r="L68" s="15">
        <f t="shared" si="16"/>
        <v>0</v>
      </c>
      <c r="M68" s="37">
        <f t="shared" si="17"/>
        <v>0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0</v>
      </c>
      <c r="D69" s="15">
        <f t="shared" si="9"/>
        <v>0</v>
      </c>
      <c r="E69" s="15">
        <f t="shared" si="10"/>
        <v>0</v>
      </c>
      <c r="F69" s="13">
        <f t="shared" si="11"/>
        <v>0</v>
      </c>
      <c r="G69" s="1"/>
      <c r="H69" s="14">
        <f t="shared" si="12"/>
        <v>21.778169157242999</v>
      </c>
      <c r="I69" s="15">
        <f t="shared" si="13"/>
        <v>0</v>
      </c>
      <c r="J69" s="15">
        <f t="shared" si="14"/>
        <v>0</v>
      </c>
      <c r="K69" s="15">
        <f t="shared" si="15"/>
        <v>0</v>
      </c>
      <c r="L69" s="15">
        <f t="shared" si="16"/>
        <v>0</v>
      </c>
      <c r="M69" s="37">
        <f t="shared" si="17"/>
        <v>0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0</v>
      </c>
      <c r="D70" s="15">
        <f t="shared" si="9"/>
        <v>0</v>
      </c>
      <c r="E70" s="15">
        <f t="shared" si="10"/>
        <v>0</v>
      </c>
      <c r="F70" s="13">
        <f t="shared" si="11"/>
        <v>0</v>
      </c>
      <c r="G70" s="1"/>
      <c r="H70" s="14">
        <f t="shared" si="12"/>
        <v>24.316781994909999</v>
      </c>
      <c r="I70" s="15">
        <f t="shared" si="13"/>
        <v>0</v>
      </c>
      <c r="J70" s="15">
        <f t="shared" si="14"/>
        <v>0</v>
      </c>
      <c r="K70" s="15">
        <f t="shared" si="15"/>
        <v>0</v>
      </c>
      <c r="L70" s="15">
        <f t="shared" si="16"/>
        <v>0</v>
      </c>
      <c r="M70" s="37">
        <f t="shared" si="17"/>
        <v>0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0</v>
      </c>
      <c r="E71" s="15">
        <f t="shared" si="10"/>
        <v>0</v>
      </c>
      <c r="F71" s="13">
        <f t="shared" si="11"/>
        <v>0</v>
      </c>
      <c r="G71" s="1"/>
      <c r="H71" s="14">
        <f t="shared" si="12"/>
        <v>27.054897597758</v>
      </c>
      <c r="I71" s="15">
        <f t="shared" si="13"/>
        <v>0</v>
      </c>
      <c r="J71" s="15">
        <f t="shared" si="14"/>
        <v>0</v>
      </c>
      <c r="K71" s="15">
        <f t="shared" si="15"/>
        <v>0</v>
      </c>
      <c r="L71" s="15">
        <f t="shared" si="16"/>
        <v>0</v>
      </c>
      <c r="M71" s="37">
        <f t="shared" si="17"/>
        <v>0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30.001110434110998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37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33.164099290745199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37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36.552625466537897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37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40.175531057881997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37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44.041737328665498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7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48.160243158364899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7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52.540123562461901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7">
        <f t="shared" si="17"/>
        <v>0</v>
      </c>
      <c r="N78" s="3"/>
      <c r="O78" s="3"/>
      <c r="P78" s="3"/>
    </row>
    <row r="79" spans="1:16">
      <c r="A79" s="28" t="s">
        <v>7</v>
      </c>
      <c r="B79" s="29">
        <f>SUM(B47:B78)</f>
        <v>0</v>
      </c>
      <c r="C79" s="29">
        <f>SUM(C47:C78)</f>
        <v>992449.67825</v>
      </c>
      <c r="D79" s="29">
        <f>SUM(D47:D78)</f>
        <v>0</v>
      </c>
      <c r="E79" s="29">
        <f>SUM(E47:E78)</f>
        <v>0</v>
      </c>
      <c r="F79" s="29">
        <f>SUM(F47:F78)</f>
        <v>992449.67825</v>
      </c>
      <c r="G79" s="13"/>
      <c r="H79" s="28" t="s">
        <v>7</v>
      </c>
      <c r="I79" s="29">
        <f>SUM(I47:I78)</f>
        <v>0</v>
      </c>
      <c r="J79" s="29">
        <f>SUM(J47:J78)</f>
        <v>783646.50309242494</v>
      </c>
      <c r="K79" s="29">
        <f>SUM(K47:K78)</f>
        <v>0</v>
      </c>
      <c r="L79" s="29">
        <f>SUM(L47:L78)</f>
        <v>0</v>
      </c>
      <c r="M79" s="29">
        <f>SUM(M47:M78)</f>
        <v>783646.50309242494</v>
      </c>
      <c r="N79" s="3"/>
      <c r="O79" s="3"/>
      <c r="P79" s="3"/>
    </row>
    <row r="80" spans="1:16">
      <c r="A80" s="6" t="s">
        <v>13</v>
      </c>
      <c r="B80" s="30">
        <f>IF(L38&gt;0,B79/L38,0)</f>
        <v>0</v>
      </c>
      <c r="C80" s="30">
        <f>IF(M38&gt;0,C79/M38,0)</f>
        <v>11.126547936849001</v>
      </c>
      <c r="D80" s="30">
        <f>IF(N38&gt;0,D79/N38,0)</f>
        <v>0</v>
      </c>
      <c r="E80" s="30">
        <f>IF(O38&gt;0,E79/O38,0)</f>
        <v>0</v>
      </c>
      <c r="F80" s="30">
        <f>IF(P38&gt;0,F79/P38,0)</f>
        <v>11.126547936849001</v>
      </c>
      <c r="G80" s="13"/>
      <c r="H80" s="6" t="s">
        <v>13</v>
      </c>
      <c r="I80" s="30">
        <f>IF(L38&gt;0,I79/L38,0)</f>
        <v>0</v>
      </c>
      <c r="J80" s="30">
        <f>IF(M38&gt;0,J79/M38,0)</f>
        <v>8.7856145991973893</v>
      </c>
      <c r="K80" s="30">
        <f>IF(N38&gt;0,K79/N38,0)</f>
        <v>0</v>
      </c>
      <c r="L80" s="30">
        <f>IF(O38&gt;0,L79/O38,0)</f>
        <v>0</v>
      </c>
      <c r="M80" s="30">
        <f>IF(P38&gt;0,M79/P38,0)</f>
        <v>8.7856145991973893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3" t="s">
        <v>25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8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4" t="s">
        <v>14</v>
      </c>
      <c r="B89" s="55" t="s">
        <v>15</v>
      </c>
      <c r="C89" s="55" t="s">
        <v>16</v>
      </c>
      <c r="D89" s="55" t="s">
        <v>17</v>
      </c>
      <c r="E89" s="55" t="s">
        <v>18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9">
        <v>0</v>
      </c>
      <c r="B92" s="51">
        <f>L$38</f>
        <v>0</v>
      </c>
      <c r="C92" s="51">
        <f>$B$80</f>
        <v>0</v>
      </c>
      <c r="D92" s="51">
        <f>$I$80</f>
        <v>0</v>
      </c>
      <c r="E92" s="51">
        <f>B92*D92</f>
        <v>0</v>
      </c>
      <c r="F92" s="15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9">
        <v>1</v>
      </c>
      <c r="B93" s="51">
        <f>M$38</f>
        <v>89196.548999999999</v>
      </c>
      <c r="C93" s="51">
        <f>$C$80</f>
        <v>11.126547936849001</v>
      </c>
      <c r="D93" s="51">
        <f>$J$80</f>
        <v>8.7856145991973893</v>
      </c>
      <c r="E93" s="51">
        <f>B93*D93</f>
        <v>783646.50309242494</v>
      </c>
      <c r="F93" s="15">
        <f>E93/1000</f>
        <v>783.64650309242495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9">
        <v>2</v>
      </c>
      <c r="B94" s="51">
        <f>N$38</f>
        <v>0</v>
      </c>
      <c r="C94" s="51">
        <f>$D$80</f>
        <v>0</v>
      </c>
      <c r="D94" s="51">
        <f>$K$80</f>
        <v>0</v>
      </c>
      <c r="E94" s="51">
        <f>B94*D94</f>
        <v>0</v>
      </c>
      <c r="F94" s="15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9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9" t="s">
        <v>7</v>
      </c>
      <c r="B96" s="51">
        <f>SUM(B92:B95)</f>
        <v>89196.548999999999</v>
      </c>
      <c r="C96" s="51">
        <f>$F$80</f>
        <v>11.126547936849001</v>
      </c>
      <c r="D96" s="51">
        <f>$M$80</f>
        <v>8.7856145991973893</v>
      </c>
      <c r="E96" s="51">
        <f>SUM(E92:E95)</f>
        <v>783646.50309242494</v>
      </c>
      <c r="F96" s="15">
        <f>E96/1000</f>
        <v>783.64650309242495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9" t="s">
        <v>2</v>
      </c>
      <c r="B97" s="51">
        <f>$I$2</f>
        <v>730357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3" t="s">
        <v>19</v>
      </c>
      <c r="B98" s="51">
        <f>$I$2/E96</f>
        <v>0.93199803370252499</v>
      </c>
      <c r="C98" s="52"/>
      <c r="D98" s="52"/>
      <c r="E98" s="52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2" zoomScale="80" zoomScaleNormal="80" workbookViewId="0">
      <selection activeCell="F92" sqref="F92:F95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20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1814755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I4" s="1"/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8"/>
      <c r="E6" s="18"/>
      <c r="F6" s="13">
        <f t="shared" ref="F6:F37" si="0">SUM(B6:E6)</f>
        <v>0</v>
      </c>
      <c r="G6" s="1"/>
      <c r="H6" s="14">
        <v>3.75</v>
      </c>
      <c r="I6" s="26"/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8"/>
      <c r="E7" s="18"/>
      <c r="F7" s="13">
        <f t="shared" si="0"/>
        <v>0</v>
      </c>
      <c r="G7" s="1"/>
      <c r="H7" s="14">
        <v>4.25</v>
      </c>
      <c r="I7" s="48"/>
      <c r="J7" s="1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1"/>
      <c r="C8" s="11"/>
      <c r="D8" s="18"/>
      <c r="E8" s="18"/>
      <c r="F8" s="13">
        <f t="shared" si="0"/>
        <v>0</v>
      </c>
      <c r="G8" s="1"/>
      <c r="H8" s="14">
        <v>4.75</v>
      </c>
      <c r="I8" s="48"/>
      <c r="J8" s="1">
        <f t="shared" si="6"/>
        <v>0</v>
      </c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11"/>
      <c r="C9" s="17">
        <v>1</v>
      </c>
      <c r="D9" s="18"/>
      <c r="E9" s="19"/>
      <c r="F9" s="13">
        <f t="shared" si="0"/>
        <v>1</v>
      </c>
      <c r="G9" s="20"/>
      <c r="H9" s="14">
        <v>5.25</v>
      </c>
      <c r="I9" s="48">
        <v>64688</v>
      </c>
      <c r="J9" s="1">
        <f t="shared" si="6"/>
        <v>64.688000000000002</v>
      </c>
      <c r="K9" s="14">
        <v>5.25</v>
      </c>
      <c r="L9" s="15">
        <f t="shared" si="1"/>
        <v>0</v>
      </c>
      <c r="M9" s="15">
        <f t="shared" si="2"/>
        <v>64.688000000000002</v>
      </c>
      <c r="N9" s="15">
        <f t="shared" si="3"/>
        <v>0</v>
      </c>
      <c r="O9" s="15">
        <f t="shared" si="4"/>
        <v>0</v>
      </c>
      <c r="P9" s="16">
        <f t="shared" si="5"/>
        <v>64.688000000000002</v>
      </c>
      <c r="Q9" s="3"/>
      <c r="R9" s="3"/>
    </row>
    <row r="10" spans="1:18">
      <c r="A10" s="10">
        <v>5.75</v>
      </c>
      <c r="B10" s="17"/>
      <c r="C10" s="17">
        <v>1</v>
      </c>
      <c r="D10" s="18"/>
      <c r="E10" s="18"/>
      <c r="F10" s="13">
        <f t="shared" si="0"/>
        <v>1</v>
      </c>
      <c r="G10" s="1"/>
      <c r="H10" s="14">
        <v>5.75</v>
      </c>
      <c r="I10" s="48">
        <v>86251</v>
      </c>
      <c r="J10" s="1">
        <f t="shared" si="6"/>
        <v>86.251000000000005</v>
      </c>
      <c r="K10" s="14">
        <v>5.75</v>
      </c>
      <c r="L10" s="15">
        <f t="shared" si="1"/>
        <v>0</v>
      </c>
      <c r="M10" s="15">
        <f t="shared" si="2"/>
        <v>86.251000000000005</v>
      </c>
      <c r="N10" s="15">
        <f t="shared" si="3"/>
        <v>0</v>
      </c>
      <c r="O10" s="15">
        <f t="shared" si="4"/>
        <v>0</v>
      </c>
      <c r="P10" s="16">
        <f t="shared" si="5"/>
        <v>86.251000000000005</v>
      </c>
      <c r="Q10" s="3"/>
      <c r="R10" s="3"/>
    </row>
    <row r="11" spans="1:18">
      <c r="A11" s="14">
        <v>6.25</v>
      </c>
      <c r="B11" s="11"/>
      <c r="C11" s="11"/>
      <c r="D11" s="18"/>
      <c r="E11" s="18"/>
      <c r="F11" s="13">
        <f t="shared" si="0"/>
        <v>0</v>
      </c>
      <c r="G11" s="1"/>
      <c r="H11" s="14">
        <v>6.25</v>
      </c>
      <c r="I11" s="48">
        <v>0</v>
      </c>
      <c r="J11" s="1">
        <f t="shared" si="6"/>
        <v>0</v>
      </c>
      <c r="K11" s="14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3"/>
      <c r="R11" s="3"/>
    </row>
    <row r="12" spans="1:18">
      <c r="A12" s="10">
        <v>6.75</v>
      </c>
      <c r="B12" s="17"/>
      <c r="C12" s="17"/>
      <c r="D12" s="18"/>
      <c r="E12" s="21"/>
      <c r="F12" s="13">
        <f t="shared" si="0"/>
        <v>0</v>
      </c>
      <c r="G12" s="1"/>
      <c r="H12" s="14">
        <v>6.75</v>
      </c>
      <c r="I12" s="48">
        <v>0</v>
      </c>
      <c r="J12" s="1">
        <f t="shared" si="6"/>
        <v>0</v>
      </c>
      <c r="K12" s="14">
        <v>6.75</v>
      </c>
      <c r="L12" s="15">
        <f t="shared" si="1"/>
        <v>0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0</v>
      </c>
      <c r="Q12" s="3"/>
      <c r="R12" s="3"/>
    </row>
    <row r="13" spans="1:18">
      <c r="A13" s="14">
        <v>7.25</v>
      </c>
      <c r="B13" s="44"/>
      <c r="C13">
        <v>2</v>
      </c>
      <c r="D13" s="22"/>
      <c r="E13" s="21"/>
      <c r="F13" s="13">
        <f t="shared" si="0"/>
        <v>2</v>
      </c>
      <c r="G13" s="1"/>
      <c r="H13" s="14">
        <v>7.25</v>
      </c>
      <c r="I13" s="48">
        <v>129376</v>
      </c>
      <c r="J13" s="1">
        <f t="shared" si="6"/>
        <v>129.376</v>
      </c>
      <c r="K13" s="14">
        <v>7.25</v>
      </c>
      <c r="L13" s="15">
        <f t="shared" si="1"/>
        <v>0</v>
      </c>
      <c r="M13" s="15">
        <f t="shared" si="2"/>
        <v>129.376</v>
      </c>
      <c r="N13" s="15">
        <f t="shared" si="3"/>
        <v>0</v>
      </c>
      <c r="O13" s="15">
        <f t="shared" si="4"/>
        <v>0</v>
      </c>
      <c r="P13" s="16">
        <f t="shared" si="5"/>
        <v>129.376</v>
      </c>
      <c r="Q13" s="3"/>
      <c r="R13" s="3"/>
    </row>
    <row r="14" spans="1:18">
      <c r="A14" s="10">
        <v>7.75</v>
      </c>
      <c r="B14" s="44"/>
      <c r="C14">
        <v>6</v>
      </c>
      <c r="D14" s="22"/>
      <c r="E14" s="22"/>
      <c r="F14" s="13">
        <f t="shared" si="0"/>
        <v>6</v>
      </c>
      <c r="G14" s="1"/>
      <c r="H14" s="14">
        <v>7.75</v>
      </c>
      <c r="I14" s="48">
        <v>129878</v>
      </c>
      <c r="J14" s="1">
        <f t="shared" si="6"/>
        <v>129.87799999999999</v>
      </c>
      <c r="K14" s="14">
        <v>7.75</v>
      </c>
      <c r="L14" s="15">
        <f t="shared" si="1"/>
        <v>0</v>
      </c>
      <c r="M14" s="15">
        <f t="shared" si="2"/>
        <v>129.87799999999999</v>
      </c>
      <c r="N14" s="15">
        <f t="shared" si="3"/>
        <v>0</v>
      </c>
      <c r="O14" s="15">
        <f t="shared" si="4"/>
        <v>0</v>
      </c>
      <c r="P14" s="16">
        <f t="shared" si="5"/>
        <v>129.87799999999999</v>
      </c>
      <c r="Q14" s="3"/>
      <c r="R14" s="3"/>
    </row>
    <row r="15" spans="1:18">
      <c r="A15" s="14">
        <v>8.25</v>
      </c>
      <c r="B15" s="44"/>
      <c r="C15">
        <v>24</v>
      </c>
      <c r="D15" s="45"/>
      <c r="E15" s="22"/>
      <c r="F15" s="13">
        <f t="shared" si="0"/>
        <v>24</v>
      </c>
      <c r="G15" s="1"/>
      <c r="H15" s="14">
        <v>8.25</v>
      </c>
      <c r="I15" s="48">
        <v>956894</v>
      </c>
      <c r="J15" s="1">
        <f t="shared" si="6"/>
        <v>956.89400000000001</v>
      </c>
      <c r="K15" s="14">
        <v>8.25</v>
      </c>
      <c r="L15" s="15">
        <f t="shared" si="1"/>
        <v>0</v>
      </c>
      <c r="M15" s="15">
        <f t="shared" si="2"/>
        <v>956.89400000000001</v>
      </c>
      <c r="N15" s="15">
        <f t="shared" si="3"/>
        <v>0</v>
      </c>
      <c r="O15" s="15">
        <f t="shared" si="4"/>
        <v>0</v>
      </c>
      <c r="P15" s="16">
        <f t="shared" si="5"/>
        <v>956.89400000000001</v>
      </c>
      <c r="Q15" s="3"/>
      <c r="R15" s="3"/>
    </row>
    <row r="16" spans="1:18">
      <c r="A16" s="10">
        <v>8.75</v>
      </c>
      <c r="B16" s="44"/>
      <c r="C16">
        <v>50</v>
      </c>
      <c r="D16" s="45"/>
      <c r="E16" s="22"/>
      <c r="F16" s="13">
        <f t="shared" si="0"/>
        <v>50</v>
      </c>
      <c r="G16" s="1"/>
      <c r="H16" s="14">
        <v>8.75</v>
      </c>
      <c r="I16" s="48">
        <v>3153026</v>
      </c>
      <c r="J16" s="1">
        <f t="shared" si="6"/>
        <v>3153.0259999999998</v>
      </c>
      <c r="K16" s="14">
        <v>8.75</v>
      </c>
      <c r="L16" s="15">
        <f t="shared" si="1"/>
        <v>0</v>
      </c>
      <c r="M16" s="15">
        <f t="shared" si="2"/>
        <v>3153.0259999999998</v>
      </c>
      <c r="N16" s="15">
        <f t="shared" si="3"/>
        <v>0</v>
      </c>
      <c r="O16" s="15">
        <f t="shared" si="4"/>
        <v>0</v>
      </c>
      <c r="P16" s="16">
        <f t="shared" si="5"/>
        <v>3153.0259999999998</v>
      </c>
      <c r="Q16" s="3"/>
      <c r="R16" s="3"/>
    </row>
    <row r="17" spans="1:18">
      <c r="A17" s="14">
        <v>9.25</v>
      </c>
      <c r="B17" s="44"/>
      <c r="C17">
        <v>67</v>
      </c>
      <c r="D17" s="45"/>
      <c r="E17" s="22"/>
      <c r="F17" s="13">
        <f t="shared" si="0"/>
        <v>67</v>
      </c>
      <c r="G17" s="1"/>
      <c r="H17" s="14">
        <v>9.25</v>
      </c>
      <c r="I17" s="48">
        <v>4772360</v>
      </c>
      <c r="J17" s="1">
        <f t="shared" si="6"/>
        <v>4772.3599999999997</v>
      </c>
      <c r="K17" s="14">
        <v>9.25</v>
      </c>
      <c r="L17" s="15">
        <f t="shared" si="1"/>
        <v>0</v>
      </c>
      <c r="M17" s="15">
        <f t="shared" si="2"/>
        <v>4772.3599999999997</v>
      </c>
      <c r="N17" s="15">
        <f t="shared" si="3"/>
        <v>0</v>
      </c>
      <c r="O17" s="15">
        <f t="shared" si="4"/>
        <v>0</v>
      </c>
      <c r="P17" s="16">
        <f t="shared" si="5"/>
        <v>4772.3599999999997</v>
      </c>
      <c r="Q17" s="3"/>
      <c r="R17" s="3"/>
    </row>
    <row r="18" spans="1:18">
      <c r="A18" s="10">
        <v>9.75</v>
      </c>
      <c r="B18" s="44"/>
      <c r="C18">
        <v>167</v>
      </c>
      <c r="D18" s="45"/>
      <c r="E18" s="22"/>
      <c r="F18" s="13">
        <f t="shared" si="0"/>
        <v>167</v>
      </c>
      <c r="G18" s="1"/>
      <c r="H18" s="14">
        <v>9.75</v>
      </c>
      <c r="I18" s="48">
        <v>9015740</v>
      </c>
      <c r="J18" s="1">
        <f t="shared" si="6"/>
        <v>9015.74</v>
      </c>
      <c r="K18" s="14">
        <v>9.75</v>
      </c>
      <c r="L18" s="15">
        <f t="shared" si="1"/>
        <v>0</v>
      </c>
      <c r="M18" s="15">
        <f t="shared" si="2"/>
        <v>9015.74</v>
      </c>
      <c r="N18" s="15">
        <f t="shared" si="3"/>
        <v>0</v>
      </c>
      <c r="O18" s="15">
        <f t="shared" si="4"/>
        <v>0</v>
      </c>
      <c r="P18" s="16">
        <f t="shared" si="5"/>
        <v>9015.74</v>
      </c>
      <c r="Q18" s="3"/>
      <c r="R18" s="3"/>
    </row>
    <row r="19" spans="1:18">
      <c r="A19" s="14">
        <v>10.25</v>
      </c>
      <c r="B19" s="44"/>
      <c r="C19">
        <v>63</v>
      </c>
      <c r="D19" s="45"/>
      <c r="E19" s="22"/>
      <c r="F19" s="13">
        <f t="shared" si="0"/>
        <v>63</v>
      </c>
      <c r="G19" s="1"/>
      <c r="H19" s="14">
        <v>10.25</v>
      </c>
      <c r="I19" s="48">
        <v>13382174</v>
      </c>
      <c r="J19" s="1">
        <f t="shared" si="6"/>
        <v>13382.174000000001</v>
      </c>
      <c r="K19" s="14">
        <v>10.25</v>
      </c>
      <c r="L19" s="15">
        <f t="shared" si="1"/>
        <v>0</v>
      </c>
      <c r="M19" s="15">
        <f t="shared" si="2"/>
        <v>13382.174000000001</v>
      </c>
      <c r="N19" s="15">
        <f t="shared" si="3"/>
        <v>0</v>
      </c>
      <c r="O19" s="15">
        <f t="shared" si="4"/>
        <v>0</v>
      </c>
      <c r="P19" s="16">
        <f t="shared" si="5"/>
        <v>13382.174000000001</v>
      </c>
      <c r="Q19" s="3"/>
      <c r="R19" s="3"/>
    </row>
    <row r="20" spans="1:18">
      <c r="A20" s="10">
        <v>10.75</v>
      </c>
      <c r="B20" s="44"/>
      <c r="C20">
        <v>33</v>
      </c>
      <c r="D20" s="45"/>
      <c r="E20" s="22"/>
      <c r="F20" s="13">
        <f t="shared" si="0"/>
        <v>33</v>
      </c>
      <c r="G20" s="1"/>
      <c r="H20" s="14">
        <v>10.75</v>
      </c>
      <c r="I20" s="48">
        <v>20435207</v>
      </c>
      <c r="J20" s="1">
        <f t="shared" si="6"/>
        <v>20435.206999999999</v>
      </c>
      <c r="K20" s="14">
        <v>10.75</v>
      </c>
      <c r="L20" s="15">
        <f t="shared" si="1"/>
        <v>0</v>
      </c>
      <c r="M20" s="15">
        <f t="shared" si="2"/>
        <v>20435.206999999999</v>
      </c>
      <c r="N20" s="15">
        <f t="shared" si="3"/>
        <v>0</v>
      </c>
      <c r="O20" s="15">
        <f t="shared" si="4"/>
        <v>0</v>
      </c>
      <c r="P20" s="16">
        <f t="shared" si="5"/>
        <v>20435.206999999999</v>
      </c>
      <c r="Q20" s="3"/>
      <c r="R20" s="3"/>
    </row>
    <row r="21" spans="1:18">
      <c r="A21" s="14">
        <v>11.25</v>
      </c>
      <c r="B21" s="44"/>
      <c r="C21">
        <v>25</v>
      </c>
      <c r="D21" s="45"/>
      <c r="E21" s="22"/>
      <c r="F21" s="13">
        <f t="shared" si="0"/>
        <v>25</v>
      </c>
      <c r="G21" s="1"/>
      <c r="H21" s="14">
        <v>11.25</v>
      </c>
      <c r="I21" s="48">
        <v>27351316</v>
      </c>
      <c r="J21" s="1">
        <f t="shared" si="6"/>
        <v>27351.315999999999</v>
      </c>
      <c r="K21" s="14">
        <v>11.25</v>
      </c>
      <c r="L21" s="15">
        <f t="shared" si="1"/>
        <v>0</v>
      </c>
      <c r="M21" s="15">
        <f t="shared" si="2"/>
        <v>27351.315999999999</v>
      </c>
      <c r="N21" s="15">
        <f t="shared" si="3"/>
        <v>0</v>
      </c>
      <c r="O21" s="15">
        <f t="shared" si="4"/>
        <v>0</v>
      </c>
      <c r="P21" s="16">
        <f t="shared" si="5"/>
        <v>27351.315999999999</v>
      </c>
      <c r="Q21" s="3"/>
      <c r="R21" s="3"/>
    </row>
    <row r="22" spans="1:18">
      <c r="A22" s="10">
        <v>11.75</v>
      </c>
      <c r="B22" s="44"/>
      <c r="C22">
        <v>43</v>
      </c>
      <c r="D22" s="45"/>
      <c r="E22" s="22"/>
      <c r="F22" s="13">
        <f t="shared" si="0"/>
        <v>43</v>
      </c>
      <c r="G22" s="4"/>
      <c r="H22" s="14">
        <v>11.75</v>
      </c>
      <c r="I22" s="48">
        <v>28601278</v>
      </c>
      <c r="J22" s="1">
        <f t="shared" si="6"/>
        <v>28601.277999999998</v>
      </c>
      <c r="K22" s="14">
        <v>11.75</v>
      </c>
      <c r="L22" s="15">
        <f t="shared" si="1"/>
        <v>0</v>
      </c>
      <c r="M22" s="15">
        <f t="shared" si="2"/>
        <v>28601.277999999998</v>
      </c>
      <c r="N22" s="15">
        <f t="shared" si="3"/>
        <v>0</v>
      </c>
      <c r="O22" s="15">
        <f t="shared" si="4"/>
        <v>0</v>
      </c>
      <c r="P22" s="16">
        <f t="shared" si="5"/>
        <v>28601.277999999998</v>
      </c>
      <c r="Q22" s="3"/>
      <c r="R22" s="3"/>
    </row>
    <row r="23" spans="1:18">
      <c r="A23" s="14">
        <v>12.25</v>
      </c>
      <c r="B23" s="44"/>
      <c r="C23">
        <v>66</v>
      </c>
      <c r="D23" s="45"/>
      <c r="E23" s="22"/>
      <c r="F23" s="13">
        <f t="shared" si="0"/>
        <v>66</v>
      </c>
      <c r="G23" s="4"/>
      <c r="H23" s="14">
        <v>12.25</v>
      </c>
      <c r="I23" s="48">
        <v>33166083</v>
      </c>
      <c r="J23" s="1">
        <f t="shared" si="6"/>
        <v>33166.082999999999</v>
      </c>
      <c r="K23" s="14">
        <v>12.25</v>
      </c>
      <c r="L23" s="15">
        <f t="shared" si="1"/>
        <v>0</v>
      </c>
      <c r="M23" s="15">
        <f t="shared" si="2"/>
        <v>33166.082999999999</v>
      </c>
      <c r="N23" s="15">
        <f t="shared" si="3"/>
        <v>0</v>
      </c>
      <c r="O23" s="15">
        <f t="shared" si="4"/>
        <v>0</v>
      </c>
      <c r="P23" s="16">
        <f t="shared" si="5"/>
        <v>33166.082999999999</v>
      </c>
      <c r="Q23" s="3"/>
      <c r="R23" s="3"/>
    </row>
    <row r="24" spans="1:18">
      <c r="A24" s="10">
        <v>12.75</v>
      </c>
      <c r="B24" s="44"/>
      <c r="C24">
        <v>42</v>
      </c>
      <c r="D24" s="45"/>
      <c r="E24" s="22"/>
      <c r="F24" s="13">
        <f t="shared" si="0"/>
        <v>42</v>
      </c>
      <c r="G24" s="4"/>
      <c r="H24" s="14">
        <v>12.75</v>
      </c>
      <c r="I24" s="48">
        <v>19798472</v>
      </c>
      <c r="J24" s="1">
        <f t="shared" si="6"/>
        <v>19798.472000000002</v>
      </c>
      <c r="K24" s="14">
        <v>12.75</v>
      </c>
      <c r="L24" s="15">
        <f t="shared" si="1"/>
        <v>0</v>
      </c>
      <c r="M24" s="15">
        <f t="shared" si="2"/>
        <v>19798.472000000002</v>
      </c>
      <c r="N24" s="15">
        <f t="shared" si="3"/>
        <v>0</v>
      </c>
      <c r="O24" s="15">
        <f t="shared" si="4"/>
        <v>0</v>
      </c>
      <c r="P24" s="16">
        <f t="shared" si="5"/>
        <v>19798.472000000002</v>
      </c>
      <c r="Q24" s="3"/>
      <c r="R24" s="3"/>
    </row>
    <row r="25" spans="1:18">
      <c r="A25" s="14">
        <v>13.25</v>
      </c>
      <c r="B25" s="44"/>
      <c r="C25">
        <v>25</v>
      </c>
      <c r="D25" s="45"/>
      <c r="E25" s="22"/>
      <c r="F25" s="13">
        <f t="shared" si="0"/>
        <v>25</v>
      </c>
      <c r="G25" s="4"/>
      <c r="H25" s="14">
        <v>13.25</v>
      </c>
      <c r="I25" s="48">
        <v>14955797</v>
      </c>
      <c r="J25" s="1">
        <f t="shared" si="6"/>
        <v>14955.797</v>
      </c>
      <c r="K25" s="14">
        <v>13.25</v>
      </c>
      <c r="L25" s="15">
        <f t="shared" si="1"/>
        <v>0</v>
      </c>
      <c r="M25" s="15">
        <f t="shared" si="2"/>
        <v>14955.797</v>
      </c>
      <c r="N25" s="15">
        <f t="shared" si="3"/>
        <v>0</v>
      </c>
      <c r="O25" s="15">
        <f t="shared" si="4"/>
        <v>0</v>
      </c>
      <c r="P25" s="16">
        <f t="shared" si="5"/>
        <v>14955.797</v>
      </c>
      <c r="Q25" s="3"/>
      <c r="R25" s="3"/>
    </row>
    <row r="26" spans="1:18">
      <c r="A26" s="10">
        <v>13.75</v>
      </c>
      <c r="B26" s="44"/>
      <c r="C26">
        <v>10</v>
      </c>
      <c r="D26" s="45"/>
      <c r="E26" s="22"/>
      <c r="F26" s="13">
        <f t="shared" si="0"/>
        <v>10</v>
      </c>
      <c r="G26" s="4"/>
      <c r="H26" s="14">
        <v>13.75</v>
      </c>
      <c r="I26" s="48">
        <v>5432278</v>
      </c>
      <c r="J26" s="1">
        <f t="shared" si="6"/>
        <v>5432.2780000000002</v>
      </c>
      <c r="K26" s="14">
        <v>13.75</v>
      </c>
      <c r="L26" s="15">
        <f t="shared" si="1"/>
        <v>0</v>
      </c>
      <c r="M26" s="15">
        <f t="shared" si="2"/>
        <v>5432.2780000000002</v>
      </c>
      <c r="N26" s="15">
        <f t="shared" si="3"/>
        <v>0</v>
      </c>
      <c r="O26" s="15">
        <f t="shared" si="4"/>
        <v>0</v>
      </c>
      <c r="P26" s="16">
        <f t="shared" si="5"/>
        <v>5432.2780000000002</v>
      </c>
      <c r="Q26" s="3"/>
      <c r="R26" s="3"/>
    </row>
    <row r="27" spans="1:18">
      <c r="A27" s="14">
        <v>14.25</v>
      </c>
      <c r="B27" s="44"/>
      <c r="C27">
        <v>9</v>
      </c>
      <c r="D27" s="45"/>
      <c r="E27" s="22"/>
      <c r="F27" s="13">
        <f t="shared" si="0"/>
        <v>9</v>
      </c>
      <c r="G27" s="4"/>
      <c r="H27" s="14">
        <v>14.25</v>
      </c>
      <c r="I27" s="48">
        <v>3773896</v>
      </c>
      <c r="J27" s="1">
        <f t="shared" si="6"/>
        <v>3773.8960000000002</v>
      </c>
      <c r="K27" s="14">
        <v>14.25</v>
      </c>
      <c r="L27" s="15">
        <f t="shared" si="1"/>
        <v>0</v>
      </c>
      <c r="M27" s="15">
        <f t="shared" si="2"/>
        <v>3773.8960000000002</v>
      </c>
      <c r="N27" s="15">
        <f t="shared" si="3"/>
        <v>0</v>
      </c>
      <c r="O27" s="15">
        <f t="shared" si="4"/>
        <v>0</v>
      </c>
      <c r="P27" s="16">
        <f t="shared" si="5"/>
        <v>3773.8960000000002</v>
      </c>
      <c r="Q27" s="3"/>
      <c r="R27" s="3"/>
    </row>
    <row r="28" spans="1:18">
      <c r="A28" s="10">
        <v>14.75</v>
      </c>
      <c r="B28" s="44"/>
      <c r="C28">
        <v>0</v>
      </c>
      <c r="D28" s="45"/>
      <c r="E28" s="22"/>
      <c r="F28" s="13">
        <f t="shared" si="0"/>
        <v>0</v>
      </c>
      <c r="G28" s="1"/>
      <c r="H28" s="14">
        <v>14.75</v>
      </c>
      <c r="I28" s="48">
        <v>0</v>
      </c>
      <c r="J28" s="1">
        <f t="shared" si="6"/>
        <v>0</v>
      </c>
      <c r="K28" s="14">
        <v>14.75</v>
      </c>
      <c r="L28" s="15">
        <f t="shared" si="1"/>
        <v>0</v>
      </c>
      <c r="M28" s="15">
        <f t="shared" si="2"/>
        <v>0</v>
      </c>
      <c r="N28" s="15">
        <f t="shared" si="3"/>
        <v>0</v>
      </c>
      <c r="O28" s="15">
        <f t="shared" si="4"/>
        <v>0</v>
      </c>
      <c r="P28" s="16">
        <f t="shared" si="5"/>
        <v>0</v>
      </c>
      <c r="Q28" s="3"/>
      <c r="R28" s="3"/>
    </row>
    <row r="29" spans="1:18">
      <c r="A29" s="14">
        <v>15.25</v>
      </c>
      <c r="B29" s="44"/>
      <c r="C29">
        <v>4</v>
      </c>
      <c r="D29" s="45"/>
      <c r="E29" s="22"/>
      <c r="F29" s="13">
        <f t="shared" si="0"/>
        <v>4</v>
      </c>
      <c r="G29" s="1"/>
      <c r="H29" s="14">
        <v>15.25</v>
      </c>
      <c r="I29" s="48">
        <v>2867932</v>
      </c>
      <c r="J29" s="1">
        <f t="shared" si="6"/>
        <v>2867.9319999999998</v>
      </c>
      <c r="K29" s="14">
        <v>15.25</v>
      </c>
      <c r="L29" s="15">
        <f t="shared" si="1"/>
        <v>0</v>
      </c>
      <c r="M29" s="15">
        <f t="shared" si="2"/>
        <v>2867.9319999999998</v>
      </c>
      <c r="N29" s="15">
        <f t="shared" si="3"/>
        <v>0</v>
      </c>
      <c r="O29" s="15">
        <f t="shared" si="4"/>
        <v>0</v>
      </c>
      <c r="P29" s="16">
        <f t="shared" si="5"/>
        <v>2867.9319999999998</v>
      </c>
      <c r="Q29" s="3"/>
      <c r="R29" s="3"/>
    </row>
    <row r="30" spans="1:18">
      <c r="A30" s="10">
        <v>15.75</v>
      </c>
      <c r="B30" s="11"/>
      <c r="D30" s="45"/>
      <c r="E30" s="22"/>
      <c r="F30" s="13">
        <f t="shared" si="0"/>
        <v>0</v>
      </c>
      <c r="G30" s="1"/>
      <c r="H30" s="14">
        <v>15.75</v>
      </c>
      <c r="I30" s="48"/>
      <c r="J30" s="1">
        <f t="shared" si="6"/>
        <v>0</v>
      </c>
      <c r="K30" s="14">
        <v>15.75</v>
      </c>
      <c r="L30" s="15">
        <f t="shared" si="1"/>
        <v>0</v>
      </c>
      <c r="M30" s="15">
        <f t="shared" si="2"/>
        <v>0</v>
      </c>
      <c r="N30" s="15">
        <f t="shared" si="3"/>
        <v>0</v>
      </c>
      <c r="O30" s="15">
        <f t="shared" si="4"/>
        <v>0</v>
      </c>
      <c r="P30" s="16">
        <f t="shared" si="5"/>
        <v>0</v>
      </c>
      <c r="Q30" s="3"/>
      <c r="R30" s="3"/>
    </row>
    <row r="31" spans="1:18">
      <c r="A31" s="14">
        <v>16.25</v>
      </c>
      <c r="B31" s="11"/>
      <c r="D31" s="45"/>
      <c r="E31" s="18"/>
      <c r="F31" s="13">
        <f t="shared" si="0"/>
        <v>0</v>
      </c>
      <c r="G31" s="1"/>
      <c r="H31" s="14">
        <v>16.25</v>
      </c>
      <c r="J31" s="1">
        <f t="shared" si="6"/>
        <v>0</v>
      </c>
      <c r="K31" s="14">
        <v>16.25</v>
      </c>
      <c r="L31" s="15">
        <f t="shared" si="1"/>
        <v>0</v>
      </c>
      <c r="M31" s="15">
        <f t="shared" si="2"/>
        <v>0</v>
      </c>
      <c r="N31" s="15">
        <f t="shared" si="3"/>
        <v>0</v>
      </c>
      <c r="O31" s="15">
        <f t="shared" si="4"/>
        <v>0</v>
      </c>
      <c r="P31" s="16">
        <f t="shared" si="5"/>
        <v>0</v>
      </c>
      <c r="Q31" s="3"/>
      <c r="R31" s="3"/>
    </row>
    <row r="32" spans="1:18">
      <c r="A32" s="10">
        <v>16.75</v>
      </c>
      <c r="B32" s="18"/>
      <c r="C32" s="45"/>
      <c r="D32" s="45"/>
      <c r="E32" s="18"/>
      <c r="F32" s="13">
        <f t="shared" si="0"/>
        <v>0</v>
      </c>
      <c r="G32" s="1"/>
      <c r="H32" s="14">
        <v>16.75</v>
      </c>
      <c r="J32" s="1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8"/>
      <c r="C33" s="18"/>
      <c r="D33" s="18"/>
      <c r="E33" s="18"/>
      <c r="F33" s="13">
        <f t="shared" si="0"/>
        <v>0</v>
      </c>
      <c r="G33" s="1"/>
      <c r="H33" s="14">
        <v>17.25</v>
      </c>
      <c r="J33" s="1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8"/>
      <c r="C34" s="18"/>
      <c r="D34" s="18"/>
      <c r="E34" s="18"/>
      <c r="F34" s="13">
        <f t="shared" si="0"/>
        <v>0</v>
      </c>
      <c r="G34" s="1"/>
      <c r="H34" s="14">
        <v>17.75</v>
      </c>
      <c r="I34" s="4"/>
      <c r="J34" s="1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8"/>
      <c r="C35" s="18"/>
      <c r="D35" s="18"/>
      <c r="E35" s="18"/>
      <c r="F35" s="13">
        <f t="shared" si="0"/>
        <v>0</v>
      </c>
      <c r="G35" s="1"/>
      <c r="H35" s="14">
        <v>18.25</v>
      </c>
      <c r="I35" s="4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8"/>
      <c r="C36" s="18"/>
      <c r="D36" s="18"/>
      <c r="E36" s="18"/>
      <c r="F36" s="13">
        <f t="shared" si="0"/>
        <v>0</v>
      </c>
      <c r="G36" s="1"/>
      <c r="H36" s="14">
        <v>18.75</v>
      </c>
      <c r="I36" s="4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8"/>
      <c r="C37" s="21"/>
      <c r="D37" s="21"/>
      <c r="E37" s="21"/>
      <c r="F37" s="13">
        <f t="shared" si="0"/>
        <v>0</v>
      </c>
      <c r="G37" s="1"/>
      <c r="H37" s="14">
        <v>19.25</v>
      </c>
      <c r="I37" s="1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8" t="s">
        <v>7</v>
      </c>
      <c r="B38" s="29">
        <f>SUM(B6:B37)</f>
        <v>0</v>
      </c>
      <c r="C38" s="29">
        <f>SUM(C6:C37)</f>
        <v>638</v>
      </c>
      <c r="D38" s="29">
        <f>SUM(D6:D37)</f>
        <v>0</v>
      </c>
      <c r="E38" s="29">
        <f>SUM(E6:E37)</f>
        <v>0</v>
      </c>
      <c r="F38" s="30">
        <f>SUM(F6:F37)</f>
        <v>638</v>
      </c>
      <c r="G38" s="31"/>
      <c r="H38" s="28" t="s">
        <v>7</v>
      </c>
      <c r="I38" s="4">
        <f>SUM(I6:I37)</f>
        <v>188072646</v>
      </c>
      <c r="J38" s="1">
        <f t="shared" si="6"/>
        <v>188072.64600000001</v>
      </c>
      <c r="K38" s="28" t="s">
        <v>7</v>
      </c>
      <c r="L38" s="29">
        <f>SUM(L6:L37)</f>
        <v>0</v>
      </c>
      <c r="M38" s="29">
        <f>SUM(M6:M37)</f>
        <v>188072.64600000001</v>
      </c>
      <c r="N38" s="29">
        <f>SUM(N6:N37)</f>
        <v>0</v>
      </c>
      <c r="O38" s="29">
        <f>SUM(O6:O37)</f>
        <v>0</v>
      </c>
      <c r="P38" s="32">
        <f>SUM(P6:P37)</f>
        <v>188072.64600000001</v>
      </c>
      <c r="Q38" s="33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4"/>
      <c r="B41" s="1"/>
      <c r="C41" s="1"/>
      <c r="D41" s="1"/>
      <c r="E41" s="1"/>
      <c r="F41" s="34"/>
      <c r="G41" s="1"/>
      <c r="H41" s="1"/>
      <c r="I41" s="1"/>
      <c r="J41" s="34"/>
      <c r="K41" s="1"/>
      <c r="L41" s="1"/>
      <c r="M41" s="1"/>
      <c r="N41" s="34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5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3.5507914845415924E-3</v>
      </c>
      <c r="J44" s="17" t="s">
        <v>12</v>
      </c>
      <c r="K44">
        <v>3.224214703002652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6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0.25184029713372102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7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0.37703875888076499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37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0.53967295594061204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37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339.61200000000002</v>
      </c>
      <c r="D50" s="15">
        <f t="shared" si="9"/>
        <v>0</v>
      </c>
      <c r="E50" s="15">
        <f t="shared" si="10"/>
        <v>0</v>
      </c>
      <c r="F50" s="13">
        <f t="shared" si="11"/>
        <v>339.61200000000002</v>
      </c>
      <c r="G50" s="1"/>
      <c r="H50" s="14">
        <f t="shared" si="12"/>
        <v>0.74520092316803799</v>
      </c>
      <c r="I50" s="15">
        <f t="shared" si="13"/>
        <v>0</v>
      </c>
      <c r="J50" s="15">
        <f t="shared" si="14"/>
        <v>48.205557317893998</v>
      </c>
      <c r="K50" s="15">
        <f t="shared" si="15"/>
        <v>0</v>
      </c>
      <c r="L50" s="15">
        <f t="shared" si="16"/>
        <v>0</v>
      </c>
      <c r="M50" s="37">
        <f t="shared" si="17"/>
        <v>48.205557317893998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495.94324999999998</v>
      </c>
      <c r="D51" s="15">
        <f t="shared" si="9"/>
        <v>0</v>
      </c>
      <c r="E51" s="15">
        <f t="shared" si="10"/>
        <v>0</v>
      </c>
      <c r="F51" s="13">
        <f t="shared" si="11"/>
        <v>495.94324999999998</v>
      </c>
      <c r="G51" s="1"/>
      <c r="H51" s="14">
        <f t="shared" si="12"/>
        <v>0.99921145447844495</v>
      </c>
      <c r="I51" s="15">
        <f t="shared" si="13"/>
        <v>0</v>
      </c>
      <c r="J51" s="15">
        <f t="shared" si="14"/>
        <v>86.182987160220407</v>
      </c>
      <c r="K51" s="15">
        <f t="shared" si="15"/>
        <v>0</v>
      </c>
      <c r="L51" s="15">
        <f t="shared" si="16"/>
        <v>0</v>
      </c>
      <c r="M51" s="37">
        <f t="shared" si="17"/>
        <v>86.182987160220407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0</v>
      </c>
      <c r="G52" s="1"/>
      <c r="H52" s="14">
        <f t="shared" si="12"/>
        <v>1.3074142778242901</v>
      </c>
      <c r="I52" s="15">
        <f t="shared" si="13"/>
        <v>0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37">
        <f t="shared" si="17"/>
        <v>0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3">
        <f t="shared" si="11"/>
        <v>0</v>
      </c>
      <c r="G53" s="1"/>
      <c r="H53" s="14">
        <f t="shared" si="12"/>
        <v>1.67563177506089</v>
      </c>
      <c r="I53" s="15">
        <f t="shared" si="13"/>
        <v>0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37">
        <f t="shared" si="17"/>
        <v>0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937.976</v>
      </c>
      <c r="D54" s="15">
        <f t="shared" si="9"/>
        <v>0</v>
      </c>
      <c r="E54" s="15">
        <f t="shared" si="10"/>
        <v>0</v>
      </c>
      <c r="F54" s="13">
        <f t="shared" si="11"/>
        <v>937.976</v>
      </c>
      <c r="G54" s="1"/>
      <c r="H54" s="14">
        <f t="shared" si="12"/>
        <v>2.1097918970558398</v>
      </c>
      <c r="I54" s="15">
        <f t="shared" si="13"/>
        <v>0</v>
      </c>
      <c r="J54" s="15">
        <f t="shared" si="14"/>
        <v>272.95643647349601</v>
      </c>
      <c r="K54" s="15">
        <f t="shared" si="15"/>
        <v>0</v>
      </c>
      <c r="L54" s="15">
        <f t="shared" si="16"/>
        <v>0</v>
      </c>
      <c r="M54" s="37">
        <f t="shared" si="17"/>
        <v>272.95643647349601</v>
      </c>
      <c r="N54" s="3"/>
      <c r="O54" s="3"/>
      <c r="P54" s="3"/>
    </row>
    <row r="55" spans="1:16">
      <c r="A55" s="14">
        <v>7.75</v>
      </c>
      <c r="B55" s="15">
        <f t="shared" si="7"/>
        <v>0</v>
      </c>
      <c r="C55" s="15">
        <f t="shared" si="8"/>
        <v>1006.5545</v>
      </c>
      <c r="D55" s="15">
        <f t="shared" si="9"/>
        <v>0</v>
      </c>
      <c r="E55" s="15">
        <f t="shared" si="10"/>
        <v>0</v>
      </c>
      <c r="F55" s="13">
        <f t="shared" si="11"/>
        <v>1006.5545</v>
      </c>
      <c r="G55" s="1"/>
      <c r="H55" s="14">
        <f t="shared" si="12"/>
        <v>2.6159220241231602</v>
      </c>
      <c r="I55" s="15">
        <f t="shared" si="13"/>
        <v>0</v>
      </c>
      <c r="J55" s="15">
        <f t="shared" si="14"/>
        <v>339.750720649068</v>
      </c>
      <c r="K55" s="15">
        <f t="shared" si="15"/>
        <v>0</v>
      </c>
      <c r="L55" s="15">
        <f t="shared" si="16"/>
        <v>0</v>
      </c>
      <c r="M55" s="37">
        <f t="shared" si="17"/>
        <v>339.750720649068</v>
      </c>
      <c r="N55" s="3"/>
      <c r="O55" s="3"/>
      <c r="P55" s="3"/>
    </row>
    <row r="56" spans="1:16">
      <c r="A56" s="14">
        <v>8.25</v>
      </c>
      <c r="B56" s="15">
        <f t="shared" si="7"/>
        <v>0</v>
      </c>
      <c r="C56" s="15">
        <f t="shared" si="8"/>
        <v>7894.3755000000001</v>
      </c>
      <c r="D56" s="15">
        <f t="shared" si="9"/>
        <v>0</v>
      </c>
      <c r="E56" s="15">
        <f t="shared" si="10"/>
        <v>0</v>
      </c>
      <c r="F56" s="13">
        <f t="shared" si="11"/>
        <v>7894.3755000000001</v>
      </c>
      <c r="G56" s="1"/>
      <c r="H56" s="14">
        <f t="shared" si="12"/>
        <v>3.2001435880817</v>
      </c>
      <c r="I56" s="15">
        <f t="shared" si="13"/>
        <v>0</v>
      </c>
      <c r="J56" s="15">
        <f t="shared" si="14"/>
        <v>3062.1981985738498</v>
      </c>
      <c r="K56" s="15">
        <f t="shared" si="15"/>
        <v>0</v>
      </c>
      <c r="L56" s="15">
        <f t="shared" si="16"/>
        <v>0</v>
      </c>
      <c r="M56" s="37">
        <f t="shared" si="17"/>
        <v>3062.1981985738498</v>
      </c>
      <c r="N56" s="3"/>
      <c r="O56" s="3"/>
      <c r="P56" s="3"/>
    </row>
    <row r="57" spans="1:16">
      <c r="A57" s="14">
        <v>8.75</v>
      </c>
      <c r="B57" s="15">
        <f t="shared" si="7"/>
        <v>0</v>
      </c>
      <c r="C57" s="15">
        <f t="shared" si="8"/>
        <v>27588.977500000001</v>
      </c>
      <c r="D57" s="15">
        <f t="shared" si="9"/>
        <v>0</v>
      </c>
      <c r="E57" s="15">
        <f t="shared" si="10"/>
        <v>0</v>
      </c>
      <c r="F57" s="13">
        <f t="shared" si="11"/>
        <v>27588.977500000001</v>
      </c>
      <c r="G57" s="1"/>
      <c r="H57" s="14">
        <f t="shared" si="12"/>
        <v>3.8686673176866799</v>
      </c>
      <c r="I57" s="15">
        <f t="shared" si="13"/>
        <v>0</v>
      </c>
      <c r="J57" s="15">
        <f t="shared" si="14"/>
        <v>12198.008638016399</v>
      </c>
      <c r="K57" s="15">
        <f t="shared" si="15"/>
        <v>0</v>
      </c>
      <c r="L57" s="15">
        <f t="shared" si="16"/>
        <v>0</v>
      </c>
      <c r="M57" s="37">
        <f t="shared" si="17"/>
        <v>12198.008638016399</v>
      </c>
      <c r="N57" s="3"/>
      <c r="O57" s="3"/>
      <c r="P57" s="3"/>
    </row>
    <row r="58" spans="1:16">
      <c r="A58" s="14">
        <v>9.25</v>
      </c>
      <c r="B58" s="15">
        <f t="shared" si="7"/>
        <v>0</v>
      </c>
      <c r="C58" s="15">
        <f t="shared" si="8"/>
        <v>44144.33</v>
      </c>
      <c r="D58" s="15">
        <f t="shared" si="9"/>
        <v>0</v>
      </c>
      <c r="E58" s="15">
        <f t="shared" si="10"/>
        <v>0</v>
      </c>
      <c r="F58" s="13">
        <f t="shared" si="11"/>
        <v>44144.33</v>
      </c>
      <c r="G58" s="1"/>
      <c r="H58" s="14">
        <f t="shared" si="12"/>
        <v>4.6277890012672103</v>
      </c>
      <c r="I58" s="15">
        <f t="shared" si="13"/>
        <v>0</v>
      </c>
      <c r="J58" s="15">
        <f t="shared" si="14"/>
        <v>22085.475118087601</v>
      </c>
      <c r="K58" s="15">
        <f t="shared" si="15"/>
        <v>0</v>
      </c>
      <c r="L58" s="15">
        <f t="shared" si="16"/>
        <v>0</v>
      </c>
      <c r="M58" s="37">
        <f t="shared" si="17"/>
        <v>22085.475118087601</v>
      </c>
      <c r="N58" s="3"/>
      <c r="O58" s="3"/>
      <c r="P58" s="3"/>
    </row>
    <row r="59" spans="1:16">
      <c r="A59" s="14">
        <v>9.75</v>
      </c>
      <c r="B59" s="15">
        <f t="shared" si="7"/>
        <v>0</v>
      </c>
      <c r="C59" s="15">
        <f t="shared" si="8"/>
        <v>87903.464999999997</v>
      </c>
      <c r="D59" s="15">
        <f t="shared" si="9"/>
        <v>0</v>
      </c>
      <c r="E59" s="15">
        <f t="shared" si="10"/>
        <v>0</v>
      </c>
      <c r="F59" s="13">
        <f t="shared" si="11"/>
        <v>87903.464999999997</v>
      </c>
      <c r="G59" s="1"/>
      <c r="H59" s="14">
        <f t="shared" si="12"/>
        <v>5.4838856836035204</v>
      </c>
      <c r="I59" s="15">
        <f t="shared" si="13"/>
        <v>0</v>
      </c>
      <c r="J59" s="15">
        <f t="shared" si="14"/>
        <v>49441.2875130916</v>
      </c>
      <c r="K59" s="15">
        <f t="shared" si="15"/>
        <v>0</v>
      </c>
      <c r="L59" s="15">
        <f t="shared" si="16"/>
        <v>0</v>
      </c>
      <c r="M59" s="37">
        <f t="shared" si="17"/>
        <v>49441.2875130916</v>
      </c>
      <c r="N59" s="3"/>
      <c r="O59" s="3"/>
      <c r="P59" s="3"/>
    </row>
    <row r="60" spans="1:16">
      <c r="A60" s="14">
        <v>10.25</v>
      </c>
      <c r="B60" s="15">
        <f t="shared" si="7"/>
        <v>0</v>
      </c>
      <c r="C60" s="15">
        <f t="shared" si="8"/>
        <v>137167.28349999999</v>
      </c>
      <c r="D60" s="15">
        <f t="shared" si="9"/>
        <v>0</v>
      </c>
      <c r="E60" s="15">
        <f t="shared" si="10"/>
        <v>0</v>
      </c>
      <c r="F60" s="13">
        <f t="shared" si="11"/>
        <v>137167.28349999999</v>
      </c>
      <c r="G60" s="1"/>
      <c r="H60" s="14">
        <f t="shared" si="12"/>
        <v>6.4434122312100701</v>
      </c>
      <c r="I60" s="15">
        <f t="shared" si="13"/>
        <v>0</v>
      </c>
      <c r="J60" s="15">
        <f t="shared" si="14"/>
        <v>86226.863631781394</v>
      </c>
      <c r="K60" s="15">
        <f t="shared" si="15"/>
        <v>0</v>
      </c>
      <c r="L60" s="15">
        <f t="shared" si="16"/>
        <v>0</v>
      </c>
      <c r="M60" s="37">
        <f t="shared" si="17"/>
        <v>86226.863631781394</v>
      </c>
      <c r="N60" s="3"/>
      <c r="O60" s="3"/>
      <c r="P60" s="3"/>
    </row>
    <row r="61" spans="1:16">
      <c r="A61" s="14">
        <v>10.75</v>
      </c>
      <c r="B61" s="15">
        <f t="shared" si="7"/>
        <v>0</v>
      </c>
      <c r="C61" s="15">
        <f t="shared" si="8"/>
        <v>219678.47524999999</v>
      </c>
      <c r="D61" s="15">
        <f t="shared" si="9"/>
        <v>0</v>
      </c>
      <c r="E61" s="15">
        <f t="shared" si="10"/>
        <v>0</v>
      </c>
      <c r="F61" s="13">
        <f t="shared" si="11"/>
        <v>219678.47524999999</v>
      </c>
      <c r="G61" s="1"/>
      <c r="H61" s="14">
        <f t="shared" si="12"/>
        <v>7.5128982130763404</v>
      </c>
      <c r="I61" s="15">
        <f t="shared" si="13"/>
        <v>0</v>
      </c>
      <c r="J61" s="15">
        <f t="shared" si="14"/>
        <v>153527.63015414501</v>
      </c>
      <c r="K61" s="15">
        <f t="shared" si="15"/>
        <v>0</v>
      </c>
      <c r="L61" s="15">
        <f t="shared" si="16"/>
        <v>0</v>
      </c>
      <c r="M61" s="37">
        <f t="shared" si="17"/>
        <v>153527.63015414501</v>
      </c>
      <c r="N61" s="3"/>
      <c r="O61" s="3"/>
      <c r="P61" s="3"/>
    </row>
    <row r="62" spans="1:16">
      <c r="A62" s="14">
        <v>11.25</v>
      </c>
      <c r="B62" s="15">
        <f t="shared" si="7"/>
        <v>0</v>
      </c>
      <c r="C62" s="15">
        <f t="shared" si="8"/>
        <v>307702.30499999999</v>
      </c>
      <c r="D62" s="15">
        <f t="shared" si="9"/>
        <v>0</v>
      </c>
      <c r="E62" s="15">
        <f t="shared" si="10"/>
        <v>0</v>
      </c>
      <c r="F62" s="13">
        <f t="shared" si="11"/>
        <v>307702.30499999999</v>
      </c>
      <c r="G62" s="1"/>
      <c r="H62" s="14">
        <f t="shared" si="12"/>
        <v>8.6989450537672699</v>
      </c>
      <c r="I62" s="15">
        <f t="shared" si="13"/>
        <v>0</v>
      </c>
      <c r="J62" s="15">
        <f t="shared" si="14"/>
        <v>237927.595032226</v>
      </c>
      <c r="K62" s="15">
        <f t="shared" si="15"/>
        <v>0</v>
      </c>
      <c r="L62" s="15">
        <f t="shared" si="16"/>
        <v>0</v>
      </c>
      <c r="M62" s="37">
        <f t="shared" si="17"/>
        <v>237927.595032226</v>
      </c>
      <c r="N62" s="3"/>
      <c r="O62" s="3"/>
      <c r="P62" s="3"/>
    </row>
    <row r="63" spans="1:16">
      <c r="A63" s="14">
        <v>11.75</v>
      </c>
      <c r="B63" s="15">
        <f t="shared" si="7"/>
        <v>0</v>
      </c>
      <c r="C63" s="15">
        <f t="shared" si="8"/>
        <v>336065.01650000003</v>
      </c>
      <c r="D63" s="15">
        <f t="shared" si="9"/>
        <v>0</v>
      </c>
      <c r="E63" s="15">
        <f t="shared" si="10"/>
        <v>0</v>
      </c>
      <c r="F63" s="13">
        <f t="shared" si="11"/>
        <v>336065.01650000003</v>
      </c>
      <c r="G63" s="1"/>
      <c r="H63" s="14">
        <f t="shared" si="12"/>
        <v>10.0082234234249</v>
      </c>
      <c r="I63" s="15">
        <f t="shared" si="13"/>
        <v>0</v>
      </c>
      <c r="J63" s="15">
        <f t="shared" si="14"/>
        <v>286247.98041948699</v>
      </c>
      <c r="K63" s="15">
        <f t="shared" si="15"/>
        <v>0</v>
      </c>
      <c r="L63" s="15">
        <f t="shared" si="16"/>
        <v>0</v>
      </c>
      <c r="M63" s="37">
        <f t="shared" si="17"/>
        <v>286247.98041948699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406284.51675000001</v>
      </c>
      <c r="D64" s="15">
        <f t="shared" si="9"/>
        <v>0</v>
      </c>
      <c r="E64" s="15">
        <f t="shared" si="10"/>
        <v>0</v>
      </c>
      <c r="F64" s="13">
        <f t="shared" si="11"/>
        <v>406284.51675000001</v>
      </c>
      <c r="G64" s="1"/>
      <c r="H64" s="14">
        <f t="shared" si="12"/>
        <v>11.447470835214901</v>
      </c>
      <c r="I64" s="15">
        <f t="shared" si="13"/>
        <v>0</v>
      </c>
      <c r="J64" s="15">
        <f t="shared" si="14"/>
        <v>379667.76786081702</v>
      </c>
      <c r="K64" s="15">
        <f t="shared" si="15"/>
        <v>0</v>
      </c>
      <c r="L64" s="15">
        <f t="shared" si="16"/>
        <v>0</v>
      </c>
      <c r="M64" s="37">
        <f t="shared" si="17"/>
        <v>379667.76786081702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252430.51800000001</v>
      </c>
      <c r="D65" s="15">
        <f t="shared" si="9"/>
        <v>0</v>
      </c>
      <c r="E65" s="15">
        <f t="shared" si="10"/>
        <v>0</v>
      </c>
      <c r="F65" s="13">
        <f t="shared" si="11"/>
        <v>252430.51800000001</v>
      </c>
      <c r="G65" s="1"/>
      <c r="H65" s="14">
        <f t="shared" si="12"/>
        <v>13.0234894255341</v>
      </c>
      <c r="I65" s="15">
        <f t="shared" si="13"/>
        <v>0</v>
      </c>
      <c r="J65" s="15">
        <f t="shared" si="14"/>
        <v>257845.190733733</v>
      </c>
      <c r="K65" s="15">
        <f t="shared" si="15"/>
        <v>0</v>
      </c>
      <c r="L65" s="15">
        <f t="shared" si="16"/>
        <v>0</v>
      </c>
      <c r="M65" s="37">
        <f t="shared" si="17"/>
        <v>257845.190733733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198164.31025000001</v>
      </c>
      <c r="D66" s="15">
        <f t="shared" si="9"/>
        <v>0</v>
      </c>
      <c r="E66" s="15">
        <f t="shared" si="10"/>
        <v>0</v>
      </c>
      <c r="F66" s="13">
        <f t="shared" si="11"/>
        <v>198164.31025000001</v>
      </c>
      <c r="G66" s="1"/>
      <c r="H66" s="14">
        <f t="shared" si="12"/>
        <v>14.7431438961263</v>
      </c>
      <c r="I66" s="15">
        <f t="shared" si="13"/>
        <v>0</v>
      </c>
      <c r="J66" s="15">
        <f t="shared" si="14"/>
        <v>220495.46725225399</v>
      </c>
      <c r="K66" s="15">
        <f t="shared" si="15"/>
        <v>0</v>
      </c>
      <c r="L66" s="15">
        <f t="shared" si="16"/>
        <v>0</v>
      </c>
      <c r="M66" s="37">
        <f t="shared" si="17"/>
        <v>220495.46725225399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74693.822499999995</v>
      </c>
      <c r="D67" s="15">
        <f t="shared" si="9"/>
        <v>0</v>
      </c>
      <c r="E67" s="15">
        <f t="shared" si="10"/>
        <v>0</v>
      </c>
      <c r="F67" s="13">
        <f t="shared" si="11"/>
        <v>74693.822499999995</v>
      </c>
      <c r="G67" s="1"/>
      <c r="H67" s="14">
        <f t="shared" si="12"/>
        <v>16.6133596003673</v>
      </c>
      <c r="I67" s="15">
        <f t="shared" si="13"/>
        <v>0</v>
      </c>
      <c r="J67" s="15">
        <f t="shared" si="14"/>
        <v>90248.387863164098</v>
      </c>
      <c r="K67" s="15">
        <f t="shared" si="15"/>
        <v>0</v>
      </c>
      <c r="L67" s="15">
        <f t="shared" si="16"/>
        <v>0</v>
      </c>
      <c r="M67" s="37">
        <f t="shared" si="17"/>
        <v>90248.387863164098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53778.017999999996</v>
      </c>
      <c r="D68" s="15">
        <f t="shared" si="9"/>
        <v>0</v>
      </c>
      <c r="E68" s="15">
        <f t="shared" si="10"/>
        <v>0</v>
      </c>
      <c r="F68" s="13">
        <f t="shared" si="11"/>
        <v>53778.017999999996</v>
      </c>
      <c r="G68" s="1"/>
      <c r="H68" s="14">
        <f t="shared" si="12"/>
        <v>18.641120758521101</v>
      </c>
      <c r="I68" s="15">
        <f t="shared" si="13"/>
        <v>0</v>
      </c>
      <c r="J68" s="15">
        <f t="shared" si="14"/>
        <v>70349.651066099803</v>
      </c>
      <c r="K68" s="15">
        <f t="shared" si="15"/>
        <v>0</v>
      </c>
      <c r="L68" s="15">
        <f t="shared" si="16"/>
        <v>0</v>
      </c>
      <c r="M68" s="37">
        <f t="shared" si="17"/>
        <v>70349.651066099803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0</v>
      </c>
      <c r="D69" s="15">
        <f t="shared" si="9"/>
        <v>0</v>
      </c>
      <c r="E69" s="15">
        <f t="shared" si="10"/>
        <v>0</v>
      </c>
      <c r="F69" s="13">
        <f t="shared" si="11"/>
        <v>0</v>
      </c>
      <c r="G69" s="1"/>
      <c r="H69" s="14">
        <f t="shared" si="12"/>
        <v>20.833468788873201</v>
      </c>
      <c r="I69" s="15">
        <f t="shared" si="13"/>
        <v>0</v>
      </c>
      <c r="J69" s="15">
        <f t="shared" si="14"/>
        <v>0</v>
      </c>
      <c r="K69" s="15">
        <f t="shared" si="15"/>
        <v>0</v>
      </c>
      <c r="L69" s="15">
        <f t="shared" si="16"/>
        <v>0</v>
      </c>
      <c r="M69" s="37">
        <f t="shared" si="17"/>
        <v>0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43735.963000000003</v>
      </c>
      <c r="D70" s="15">
        <f t="shared" si="9"/>
        <v>0</v>
      </c>
      <c r="E70" s="15">
        <f t="shared" si="10"/>
        <v>0</v>
      </c>
      <c r="F70" s="13">
        <f t="shared" si="11"/>
        <v>43735.963000000003</v>
      </c>
      <c r="G70" s="1"/>
      <c r="H70" s="14">
        <f t="shared" si="12"/>
        <v>23.197500743388801</v>
      </c>
      <c r="I70" s="15">
        <f t="shared" si="13"/>
        <v>0</v>
      </c>
      <c r="J70" s="15">
        <f t="shared" si="14"/>
        <v>66528.854701988501</v>
      </c>
      <c r="K70" s="15">
        <f t="shared" si="15"/>
        <v>0</v>
      </c>
      <c r="L70" s="15">
        <f t="shared" si="16"/>
        <v>0</v>
      </c>
      <c r="M70" s="37">
        <f t="shared" si="17"/>
        <v>66528.854701988501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0</v>
      </c>
      <c r="D71" s="15">
        <f t="shared" si="9"/>
        <v>0</v>
      </c>
      <c r="E71" s="15">
        <f t="shared" si="10"/>
        <v>0</v>
      </c>
      <c r="F71" s="13">
        <f t="shared" si="11"/>
        <v>0</v>
      </c>
      <c r="G71" s="1"/>
      <c r="H71" s="14">
        <f t="shared" si="12"/>
        <v>25.740367838008702</v>
      </c>
      <c r="I71" s="15">
        <f t="shared" si="13"/>
        <v>0</v>
      </c>
      <c r="J71" s="15">
        <f t="shared" si="14"/>
        <v>0</v>
      </c>
      <c r="K71" s="15">
        <f t="shared" si="15"/>
        <v>0</v>
      </c>
      <c r="L71" s="15">
        <f t="shared" si="16"/>
        <v>0</v>
      </c>
      <c r="M71" s="37">
        <f t="shared" si="17"/>
        <v>0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0</v>
      </c>
      <c r="D72" s="15">
        <f t="shared" si="9"/>
        <v>0</v>
      </c>
      <c r="E72" s="15">
        <f t="shared" si="10"/>
        <v>0</v>
      </c>
      <c r="F72" s="13">
        <f t="shared" si="11"/>
        <v>0</v>
      </c>
      <c r="G72" s="1"/>
      <c r="H72" s="14">
        <f t="shared" si="12"/>
        <v>28.469274068925099</v>
      </c>
      <c r="I72" s="15">
        <f t="shared" si="13"/>
        <v>0</v>
      </c>
      <c r="J72" s="15">
        <f t="shared" si="14"/>
        <v>0</v>
      </c>
      <c r="K72" s="15">
        <f t="shared" si="15"/>
        <v>0</v>
      </c>
      <c r="L72" s="15">
        <f t="shared" si="16"/>
        <v>0</v>
      </c>
      <c r="M72" s="37">
        <f t="shared" si="17"/>
        <v>0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31.3914749072209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37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34.514276065150902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37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37.845032328097098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37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41.391146446895704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7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45.160068085789298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7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49.159292821762499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7">
        <f t="shared" si="17"/>
        <v>0</v>
      </c>
      <c r="N78" s="3"/>
      <c r="O78" s="3"/>
      <c r="P78" s="3"/>
    </row>
    <row r="79" spans="1:16">
      <c r="A79" s="28" t="s">
        <v>7</v>
      </c>
      <c r="B79" s="29">
        <f>SUM(B47:B78)</f>
        <v>0</v>
      </c>
      <c r="C79" s="29">
        <f>SUM(C47:C78)</f>
        <v>2200011.4624999999</v>
      </c>
      <c r="D79" s="29">
        <f>SUM(D47:D78)</f>
        <v>0</v>
      </c>
      <c r="E79" s="29">
        <f>SUM(E47:E78)</f>
        <v>0</v>
      </c>
      <c r="F79" s="29">
        <f>SUM(F47:F78)</f>
        <v>2200011.4624999999</v>
      </c>
      <c r="G79" s="13"/>
      <c r="H79" s="28" t="s">
        <v>7</v>
      </c>
      <c r="I79" s="29">
        <f>SUM(I47:I78)</f>
        <v>0</v>
      </c>
      <c r="J79" s="29">
        <f>SUM(J47:J78)</f>
        <v>1936599.45388507</v>
      </c>
      <c r="K79" s="29">
        <f>SUM(K47:K78)</f>
        <v>0</v>
      </c>
      <c r="L79" s="29">
        <f>SUM(L47:L78)</f>
        <v>0</v>
      </c>
      <c r="M79" s="29">
        <f>SUM(M47:M78)</f>
        <v>1936599.45388507</v>
      </c>
      <c r="N79" s="3"/>
      <c r="O79" s="3"/>
      <c r="P79" s="3"/>
    </row>
    <row r="80" spans="1:16">
      <c r="A80" s="6" t="s">
        <v>13</v>
      </c>
      <c r="B80" s="30">
        <f>IF(L38&gt;0,B79/L38,0)</f>
        <v>0</v>
      </c>
      <c r="C80" s="30">
        <f>IF(M38&gt;0,C79/M38,0)</f>
        <v>11.697668476999</v>
      </c>
      <c r="D80" s="30">
        <f>IF(N38&gt;0,D79/N38,0)</f>
        <v>0</v>
      </c>
      <c r="E80" s="30">
        <f>IF(O38&gt;0,E79/O38,0)</f>
        <v>0</v>
      </c>
      <c r="F80" s="30">
        <f>IF(P38&gt;0,F79/P38,0)</f>
        <v>11.697668476999</v>
      </c>
      <c r="G80" s="13"/>
      <c r="H80" s="6" t="s">
        <v>13</v>
      </c>
      <c r="I80" s="30">
        <f>IF(L38&gt;0,I79/L38,0)</f>
        <v>0</v>
      </c>
      <c r="J80" s="30">
        <f>IF(M38&gt;0,J79/M38,0)</f>
        <v>10.297081979083099</v>
      </c>
      <c r="K80" s="30">
        <f>IF(N38&gt;0,K79/N38,0)</f>
        <v>0</v>
      </c>
      <c r="L80" s="30">
        <f>IF(O38&gt;0,L79/O38,0)</f>
        <v>0</v>
      </c>
      <c r="M80" s="30">
        <f>IF(P38&gt;0,M79/P38,0)</f>
        <v>10.297081979083099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3" t="s">
        <v>25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8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4" t="s">
        <v>14</v>
      </c>
      <c r="B89" s="55" t="s">
        <v>15</v>
      </c>
      <c r="C89" s="55" t="s">
        <v>16</v>
      </c>
      <c r="D89" s="55" t="s">
        <v>17</v>
      </c>
      <c r="E89" s="55" t="s">
        <v>18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9">
        <v>0</v>
      </c>
      <c r="B92" s="51">
        <f>L$38</f>
        <v>0</v>
      </c>
      <c r="C92" s="51">
        <f>$B$80</f>
        <v>0</v>
      </c>
      <c r="D92" s="51">
        <f>$I$80</f>
        <v>0</v>
      </c>
      <c r="E92" s="51">
        <f>B92*D92</f>
        <v>0</v>
      </c>
      <c r="F92" s="15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9">
        <v>1</v>
      </c>
      <c r="B93" s="51">
        <f>M$38</f>
        <v>188072.64600000001</v>
      </c>
      <c r="C93" s="51">
        <f>$C$80</f>
        <v>11.697668476999</v>
      </c>
      <c r="D93" s="51">
        <f>$J$80</f>
        <v>10.297081979083099</v>
      </c>
      <c r="E93" s="51">
        <f>B93*D93</f>
        <v>1936599.4538850801</v>
      </c>
      <c r="F93" s="15">
        <f>E93/1000</f>
        <v>1936.59945388508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9">
        <v>2</v>
      </c>
      <c r="B94" s="51">
        <f>N$38</f>
        <v>0</v>
      </c>
      <c r="C94" s="51">
        <f>$D$80</f>
        <v>0</v>
      </c>
      <c r="D94" s="51">
        <f>$K$80</f>
        <v>0</v>
      </c>
      <c r="E94" s="51">
        <f>B94*D94</f>
        <v>0</v>
      </c>
      <c r="F94" s="15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9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9" t="s">
        <v>7</v>
      </c>
      <c r="B96" s="51">
        <f>SUM(B92:B95)</f>
        <v>188072.64600000001</v>
      </c>
      <c r="C96" s="51">
        <f>$F$80</f>
        <v>11.697668476999</v>
      </c>
      <c r="D96" s="51">
        <f>$M$80</f>
        <v>10.297081979083099</v>
      </c>
      <c r="E96" s="51">
        <f>SUM(E92:E95)</f>
        <v>1936599.4538850801</v>
      </c>
      <c r="F96" s="15">
        <f>E96/1000</f>
        <v>1936.59945388508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9" t="s">
        <v>2</v>
      </c>
      <c r="B97" s="51">
        <f>$I$2</f>
        <v>1814755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3" t="s">
        <v>19</v>
      </c>
      <c r="B98" s="51">
        <f>$I$2/E96</f>
        <v>0.93708329637259602</v>
      </c>
      <c r="C98" s="52"/>
      <c r="D98" s="52"/>
      <c r="E98" s="52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6" zoomScale="80" zoomScaleNormal="80" workbookViewId="0">
      <selection activeCell="F92" sqref="F92:F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21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1164303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I4" s="1"/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7"/>
      <c r="C6" s="11"/>
      <c r="D6" s="11"/>
      <c r="E6" s="18"/>
      <c r="F6" s="13">
        <f t="shared" ref="F6:F37" si="0">SUM(B6:E6)</f>
        <v>0</v>
      </c>
      <c r="G6" s="1"/>
      <c r="H6" s="14">
        <v>3.75</v>
      </c>
      <c r="I6" s="49"/>
      <c r="J6" s="1">
        <f>I6/1000</f>
        <v>0</v>
      </c>
      <c r="K6" s="14">
        <v>3.75</v>
      </c>
      <c r="L6" s="15">
        <f t="shared" ref="L6:O10" si="1">IF($F6&gt;0,($I6/1000)*(B6/$F6),0)</f>
        <v>0</v>
      </c>
      <c r="M6" s="15">
        <f t="shared" si="1"/>
        <v>0</v>
      </c>
      <c r="N6" s="15">
        <f t="shared" si="1"/>
        <v>0</v>
      </c>
      <c r="O6" s="15">
        <f t="shared" si="1"/>
        <v>0</v>
      </c>
      <c r="P6" s="16">
        <f t="shared" ref="P6:P37" si="2">SUM(L6:O6)</f>
        <v>0</v>
      </c>
      <c r="Q6" s="3"/>
      <c r="R6" s="3"/>
    </row>
    <row r="7" spans="1:18">
      <c r="A7" s="14">
        <v>4.25</v>
      </c>
      <c r="B7" s="17"/>
      <c r="C7" s="11"/>
      <c r="D7" s="11"/>
      <c r="E7" s="18"/>
      <c r="F7" s="13">
        <f t="shared" si="0"/>
        <v>0</v>
      </c>
      <c r="G7" s="1"/>
      <c r="H7" s="14">
        <v>4.25</v>
      </c>
      <c r="I7" s="50"/>
      <c r="J7" s="1">
        <f t="shared" ref="J7:J38" si="3">I7/1000</f>
        <v>0</v>
      </c>
      <c r="K7" s="14">
        <v>4.25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1"/>
        <v>0</v>
      </c>
      <c r="P7" s="16">
        <f t="shared" si="2"/>
        <v>0</v>
      </c>
      <c r="Q7" s="3"/>
      <c r="R7" s="3"/>
    </row>
    <row r="8" spans="1:18">
      <c r="A8" s="10">
        <v>4.75</v>
      </c>
      <c r="B8" s="17"/>
      <c r="C8" s="11"/>
      <c r="D8" s="11"/>
      <c r="E8" s="18"/>
      <c r="F8" s="13">
        <f t="shared" si="0"/>
        <v>0</v>
      </c>
      <c r="G8" s="1"/>
      <c r="H8" s="14">
        <v>4.75</v>
      </c>
      <c r="I8" s="50"/>
      <c r="J8" s="1">
        <f t="shared" si="3"/>
        <v>0</v>
      </c>
      <c r="K8" s="14">
        <v>4.75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6">
        <f t="shared" si="2"/>
        <v>0</v>
      </c>
      <c r="Q8" s="3"/>
      <c r="R8" s="3"/>
    </row>
    <row r="9" spans="1:18">
      <c r="A9" s="14">
        <v>5.25</v>
      </c>
      <c r="B9" s="17"/>
      <c r="C9" s="11"/>
      <c r="D9" s="11"/>
      <c r="E9" s="19"/>
      <c r="F9" s="13">
        <f t="shared" si="0"/>
        <v>0</v>
      </c>
      <c r="G9" s="20"/>
      <c r="H9" s="14">
        <v>5.25</v>
      </c>
      <c r="I9" s="50"/>
      <c r="J9" s="1">
        <f t="shared" si="3"/>
        <v>0</v>
      </c>
      <c r="K9" s="14">
        <v>5.25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6">
        <f t="shared" si="2"/>
        <v>0</v>
      </c>
      <c r="Q9" s="3"/>
      <c r="R9" s="3"/>
    </row>
    <row r="10" spans="1:18">
      <c r="A10" s="10">
        <v>5.75</v>
      </c>
      <c r="B10" s="17"/>
      <c r="C10" s="11"/>
      <c r="D10" s="11"/>
      <c r="E10" s="18"/>
      <c r="F10" s="13">
        <f t="shared" si="0"/>
        <v>0</v>
      </c>
      <c r="G10" s="1"/>
      <c r="H10" s="14">
        <v>5.75</v>
      </c>
      <c r="I10" s="50"/>
      <c r="J10" s="1">
        <f t="shared" si="3"/>
        <v>0</v>
      </c>
      <c r="K10" s="14">
        <v>5.75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6">
        <f t="shared" si="2"/>
        <v>0</v>
      </c>
      <c r="Q10" s="3"/>
      <c r="R10" s="3"/>
    </row>
    <row r="11" spans="1:18">
      <c r="A11" s="14">
        <v>6.25</v>
      </c>
      <c r="B11" s="17"/>
      <c r="C11" s="11"/>
      <c r="D11" s="11"/>
      <c r="E11" s="18"/>
      <c r="F11" s="13">
        <f t="shared" si="0"/>
        <v>0</v>
      </c>
      <c r="G11" s="1"/>
      <c r="H11" s="14">
        <v>6.25</v>
      </c>
      <c r="I11" s="50"/>
      <c r="J11" s="1">
        <f t="shared" si="3"/>
        <v>0</v>
      </c>
      <c r="K11" s="14">
        <v>6.25</v>
      </c>
      <c r="L11" s="15">
        <f t="shared" ref="L11:L32" si="4">IF($F11&gt;0,($I12/1000)*(B11/$F11),0)</f>
        <v>0</v>
      </c>
      <c r="M11" s="15">
        <f t="shared" ref="M11:M32" si="5">IF($F11&gt;0,($I12/1000)*(C11/$F11),0)</f>
        <v>0</v>
      </c>
      <c r="N11" s="15">
        <f t="shared" ref="N11:N32" si="6">IF($F11&gt;0,($I12/1000)*(D11/$F11),0)</f>
        <v>0</v>
      </c>
      <c r="O11" s="15">
        <f t="shared" ref="O11:O32" si="7">IF($F11&gt;0,($I12/1000)*(E11/$F11),0)</f>
        <v>0</v>
      </c>
      <c r="P11" s="16">
        <f t="shared" si="2"/>
        <v>0</v>
      </c>
      <c r="Q11" s="3"/>
      <c r="R11" s="3"/>
    </row>
    <row r="12" spans="1:18">
      <c r="A12" s="10">
        <v>6.75</v>
      </c>
      <c r="C12" s="11"/>
      <c r="D12" s="11"/>
      <c r="E12" s="21"/>
      <c r="F12" s="13">
        <f t="shared" si="0"/>
        <v>0</v>
      </c>
      <c r="G12" s="1"/>
      <c r="H12" s="14">
        <v>6.75</v>
      </c>
      <c r="I12" s="50"/>
      <c r="J12" s="1">
        <f t="shared" si="3"/>
        <v>0</v>
      </c>
      <c r="K12" s="14">
        <v>6.75</v>
      </c>
      <c r="L12" s="15">
        <f t="shared" si="4"/>
        <v>0</v>
      </c>
      <c r="M12" s="15">
        <f t="shared" si="5"/>
        <v>0</v>
      </c>
      <c r="N12" s="15">
        <f t="shared" si="6"/>
        <v>0</v>
      </c>
      <c r="O12" s="15">
        <f t="shared" si="7"/>
        <v>0</v>
      </c>
      <c r="P12" s="16">
        <f t="shared" si="2"/>
        <v>0</v>
      </c>
      <c r="Q12" s="3"/>
      <c r="R12" s="3"/>
    </row>
    <row r="13" spans="1:18">
      <c r="A13" s="14">
        <v>7.25</v>
      </c>
      <c r="B13">
        <v>1</v>
      </c>
      <c r="C13" s="11"/>
      <c r="D13" s="11"/>
      <c r="E13" s="21"/>
      <c r="F13" s="13">
        <f t="shared" si="0"/>
        <v>1</v>
      </c>
      <c r="G13" s="1"/>
      <c r="H13" s="14">
        <v>7.25</v>
      </c>
      <c r="I13" s="50">
        <v>96869</v>
      </c>
      <c r="J13" s="1">
        <f t="shared" si="3"/>
        <v>96.869</v>
      </c>
      <c r="K13" s="14">
        <v>7.25</v>
      </c>
      <c r="L13" s="15">
        <f t="shared" si="4"/>
        <v>96.869</v>
      </c>
      <c r="M13" s="15">
        <f t="shared" si="5"/>
        <v>0</v>
      </c>
      <c r="N13" s="15">
        <f t="shared" si="6"/>
        <v>0</v>
      </c>
      <c r="O13" s="15">
        <f t="shared" si="7"/>
        <v>0</v>
      </c>
      <c r="P13" s="16">
        <f t="shared" si="2"/>
        <v>96.869</v>
      </c>
      <c r="Q13" s="3"/>
      <c r="R13" s="3"/>
    </row>
    <row r="14" spans="1:18">
      <c r="A14" s="10">
        <v>7.75</v>
      </c>
      <c r="B14">
        <v>1</v>
      </c>
      <c r="D14" s="46"/>
      <c r="E14" s="21"/>
      <c r="F14" s="13">
        <f t="shared" si="0"/>
        <v>1</v>
      </c>
      <c r="G14" s="1"/>
      <c r="H14" s="14">
        <v>7.75</v>
      </c>
      <c r="I14" s="50">
        <v>96869</v>
      </c>
      <c r="J14" s="1">
        <f t="shared" si="3"/>
        <v>96.869</v>
      </c>
      <c r="K14" s="14">
        <v>7.75</v>
      </c>
      <c r="L14" s="15">
        <f t="shared" si="4"/>
        <v>793.63800000000003</v>
      </c>
      <c r="M14" s="15">
        <f t="shared" si="5"/>
        <v>0</v>
      </c>
      <c r="N14" s="15">
        <f t="shared" si="6"/>
        <v>0</v>
      </c>
      <c r="O14" s="15">
        <f t="shared" si="7"/>
        <v>0</v>
      </c>
      <c r="P14" s="16">
        <f t="shared" si="2"/>
        <v>793.63800000000003</v>
      </c>
      <c r="Q14" s="3"/>
      <c r="R14" s="3"/>
    </row>
    <row r="15" spans="1:18">
      <c r="A15" s="14">
        <v>8.25</v>
      </c>
      <c r="B15" s="25">
        <v>16</v>
      </c>
      <c r="D15" s="26"/>
      <c r="E15" s="21"/>
      <c r="F15" s="13">
        <f t="shared" si="0"/>
        <v>16</v>
      </c>
      <c r="G15" s="1"/>
      <c r="H15" s="14">
        <v>8.25</v>
      </c>
      <c r="I15" s="50">
        <v>793638</v>
      </c>
      <c r="J15" s="1">
        <f t="shared" si="3"/>
        <v>793.63800000000003</v>
      </c>
      <c r="K15" s="14">
        <v>8.25</v>
      </c>
      <c r="L15" s="15">
        <f t="shared" si="4"/>
        <v>2612.0230000000001</v>
      </c>
      <c r="M15" s="15">
        <f t="shared" si="5"/>
        <v>0</v>
      </c>
      <c r="N15" s="15">
        <f t="shared" si="6"/>
        <v>0</v>
      </c>
      <c r="O15" s="15">
        <f t="shared" si="7"/>
        <v>0</v>
      </c>
      <c r="P15" s="16">
        <f t="shared" si="2"/>
        <v>2612.0230000000001</v>
      </c>
      <c r="Q15" s="3"/>
      <c r="R15" s="3"/>
    </row>
    <row r="16" spans="1:18">
      <c r="A16" s="10">
        <v>8.75</v>
      </c>
      <c r="B16" s="25">
        <v>16</v>
      </c>
      <c r="D16" s="26"/>
      <c r="E16" s="21"/>
      <c r="F16" s="13">
        <f t="shared" si="0"/>
        <v>16</v>
      </c>
      <c r="G16" s="1"/>
      <c r="H16" s="14">
        <v>8.75</v>
      </c>
      <c r="I16" s="50">
        <v>2612023</v>
      </c>
      <c r="J16" s="1">
        <f t="shared" si="3"/>
        <v>2612.0230000000001</v>
      </c>
      <c r="K16" s="14">
        <v>8.75</v>
      </c>
      <c r="L16" s="15">
        <f t="shared" si="4"/>
        <v>2662.453</v>
      </c>
      <c r="M16" s="15">
        <f t="shared" si="5"/>
        <v>0</v>
      </c>
      <c r="N16" s="15">
        <f t="shared" si="6"/>
        <v>0</v>
      </c>
      <c r="O16" s="15">
        <f t="shared" si="7"/>
        <v>0</v>
      </c>
      <c r="P16" s="16">
        <f t="shared" si="2"/>
        <v>2662.453</v>
      </c>
      <c r="Q16" s="3"/>
      <c r="R16" s="3"/>
    </row>
    <row r="17" spans="1:18">
      <c r="A17" s="14">
        <v>9.25</v>
      </c>
      <c r="B17" s="25">
        <v>20</v>
      </c>
      <c r="D17" s="26"/>
      <c r="E17" s="21"/>
      <c r="F17" s="13">
        <f t="shared" si="0"/>
        <v>20</v>
      </c>
      <c r="G17" s="1"/>
      <c r="H17" s="14">
        <v>9.25</v>
      </c>
      <c r="I17" s="50">
        <v>2662453</v>
      </c>
      <c r="J17" s="1">
        <f t="shared" si="3"/>
        <v>2662.453</v>
      </c>
      <c r="K17" s="14">
        <v>9.25</v>
      </c>
      <c r="L17" s="15">
        <f t="shared" si="4"/>
        <v>1524.3889999999999</v>
      </c>
      <c r="M17" s="15">
        <f t="shared" si="5"/>
        <v>0</v>
      </c>
      <c r="N17" s="15">
        <f t="shared" si="6"/>
        <v>0</v>
      </c>
      <c r="O17" s="15">
        <f t="shared" si="7"/>
        <v>0</v>
      </c>
      <c r="P17" s="16">
        <f t="shared" si="2"/>
        <v>1524.3889999999999</v>
      </c>
      <c r="Q17" s="3"/>
      <c r="R17" s="3"/>
    </row>
    <row r="18" spans="1:18">
      <c r="A18" s="10">
        <v>9.75</v>
      </c>
      <c r="B18" s="25">
        <v>24</v>
      </c>
      <c r="D18" s="26"/>
      <c r="E18" s="21"/>
      <c r="F18" s="13">
        <f t="shared" si="0"/>
        <v>24</v>
      </c>
      <c r="G18" s="1"/>
      <c r="H18" s="14">
        <v>9.75</v>
      </c>
      <c r="I18" s="50">
        <v>1524389</v>
      </c>
      <c r="J18" s="1">
        <f t="shared" si="3"/>
        <v>1524.3889999999999</v>
      </c>
      <c r="K18" s="14">
        <v>9.75</v>
      </c>
      <c r="L18" s="15">
        <f t="shared" si="4"/>
        <v>3933.2890000000002</v>
      </c>
      <c r="M18" s="15">
        <f t="shared" si="5"/>
        <v>0</v>
      </c>
      <c r="N18" s="15">
        <f t="shared" si="6"/>
        <v>0</v>
      </c>
      <c r="O18" s="15">
        <f t="shared" si="7"/>
        <v>0</v>
      </c>
      <c r="P18" s="16">
        <f t="shared" si="2"/>
        <v>3933.2890000000002</v>
      </c>
      <c r="Q18" s="3"/>
      <c r="R18" s="3"/>
    </row>
    <row r="19" spans="1:18">
      <c r="A19" s="14">
        <v>10.25</v>
      </c>
      <c r="B19" s="25">
        <v>25</v>
      </c>
      <c r="C19">
        <v>3</v>
      </c>
      <c r="D19" s="26"/>
      <c r="E19" s="21"/>
      <c r="F19" s="13">
        <f t="shared" si="0"/>
        <v>28</v>
      </c>
      <c r="G19" s="1"/>
      <c r="H19" s="14">
        <v>10.25</v>
      </c>
      <c r="I19" s="50">
        <v>3933289</v>
      </c>
      <c r="J19" s="1">
        <f t="shared" si="3"/>
        <v>3933.2890000000002</v>
      </c>
      <c r="K19" s="14">
        <v>10.25</v>
      </c>
      <c r="L19" s="15">
        <f t="shared" si="4"/>
        <v>5105.1732142857099</v>
      </c>
      <c r="M19" s="15">
        <f t="shared" si="5"/>
        <v>612.62078571428594</v>
      </c>
      <c r="N19" s="15">
        <f t="shared" si="6"/>
        <v>0</v>
      </c>
      <c r="O19" s="15">
        <f t="shared" si="7"/>
        <v>0</v>
      </c>
      <c r="P19" s="16">
        <f t="shared" si="2"/>
        <v>5717.7939999999999</v>
      </c>
      <c r="Q19" s="3"/>
      <c r="R19" s="3"/>
    </row>
    <row r="20" spans="1:18">
      <c r="A20" s="10">
        <v>10.75</v>
      </c>
      <c r="B20" s="25">
        <v>9</v>
      </c>
      <c r="C20">
        <v>18</v>
      </c>
      <c r="D20" s="26"/>
      <c r="E20" s="21"/>
      <c r="F20" s="13">
        <f t="shared" si="0"/>
        <v>27</v>
      </c>
      <c r="G20" s="1"/>
      <c r="H20" s="14">
        <v>10.75</v>
      </c>
      <c r="I20" s="50">
        <v>5717794</v>
      </c>
      <c r="J20" s="1">
        <f t="shared" si="3"/>
        <v>5717.7939999999999</v>
      </c>
      <c r="K20" s="14">
        <v>10.75</v>
      </c>
      <c r="L20" s="15">
        <f t="shared" si="4"/>
        <v>4660.7866666666696</v>
      </c>
      <c r="M20" s="15">
        <f t="shared" si="5"/>
        <v>9321.5733333333301</v>
      </c>
      <c r="N20" s="15">
        <f t="shared" si="6"/>
        <v>0</v>
      </c>
      <c r="O20" s="15">
        <f t="shared" si="7"/>
        <v>0</v>
      </c>
      <c r="P20" s="16">
        <f t="shared" si="2"/>
        <v>13982.36</v>
      </c>
      <c r="Q20" s="3"/>
      <c r="R20" s="3"/>
    </row>
    <row r="21" spans="1:18">
      <c r="A21" s="14">
        <v>11.25</v>
      </c>
      <c r="B21" s="25"/>
      <c r="C21">
        <v>105</v>
      </c>
      <c r="D21" s="26"/>
      <c r="E21" s="21"/>
      <c r="F21" s="13">
        <f t="shared" si="0"/>
        <v>105</v>
      </c>
      <c r="G21" s="1"/>
      <c r="H21" s="14">
        <v>11.25</v>
      </c>
      <c r="I21" s="50">
        <v>13982360</v>
      </c>
      <c r="J21" s="1">
        <f t="shared" si="3"/>
        <v>13982.36</v>
      </c>
      <c r="K21" s="14">
        <v>11.25</v>
      </c>
      <c r="L21" s="15">
        <f t="shared" si="4"/>
        <v>0</v>
      </c>
      <c r="M21" s="15">
        <f t="shared" si="5"/>
        <v>14996.278</v>
      </c>
      <c r="N21" s="15">
        <f t="shared" si="6"/>
        <v>0</v>
      </c>
      <c r="O21" s="15">
        <f t="shared" si="7"/>
        <v>0</v>
      </c>
      <c r="P21" s="16">
        <f t="shared" si="2"/>
        <v>14996.278</v>
      </c>
      <c r="Q21" s="3"/>
      <c r="R21" s="3"/>
    </row>
    <row r="22" spans="1:18">
      <c r="A22" s="10">
        <v>11.75</v>
      </c>
      <c r="B22" s="25"/>
      <c r="C22">
        <v>134</v>
      </c>
      <c r="D22" s="26"/>
      <c r="E22" s="21"/>
      <c r="F22" s="13">
        <f t="shared" si="0"/>
        <v>134</v>
      </c>
      <c r="G22" s="4"/>
      <c r="H22" s="14">
        <v>11.75</v>
      </c>
      <c r="I22" s="50">
        <v>14996278</v>
      </c>
      <c r="J22" s="1">
        <f t="shared" si="3"/>
        <v>14996.278</v>
      </c>
      <c r="K22" s="14">
        <v>11.75</v>
      </c>
      <c r="L22" s="15">
        <f t="shared" si="4"/>
        <v>0</v>
      </c>
      <c r="M22" s="15">
        <f t="shared" si="5"/>
        <v>18762.906999999999</v>
      </c>
      <c r="N22" s="15">
        <f t="shared" si="6"/>
        <v>0</v>
      </c>
      <c r="O22" s="15">
        <f t="shared" si="7"/>
        <v>0</v>
      </c>
      <c r="P22" s="16">
        <f t="shared" si="2"/>
        <v>18762.906999999999</v>
      </c>
      <c r="Q22" s="3"/>
      <c r="R22" s="3"/>
    </row>
    <row r="23" spans="1:18">
      <c r="A23" s="14">
        <v>12.25</v>
      </c>
      <c r="B23" s="25"/>
      <c r="C23">
        <v>147</v>
      </c>
      <c r="D23" s="26"/>
      <c r="E23" s="21"/>
      <c r="F23" s="13">
        <f t="shared" si="0"/>
        <v>147</v>
      </c>
      <c r="G23" s="4"/>
      <c r="H23" s="14">
        <v>12.25</v>
      </c>
      <c r="I23" s="50">
        <v>18762907</v>
      </c>
      <c r="J23" s="1">
        <f t="shared" si="3"/>
        <v>18762.906999999999</v>
      </c>
      <c r="K23" s="14">
        <v>12.25</v>
      </c>
      <c r="L23" s="15">
        <f t="shared" si="4"/>
        <v>0</v>
      </c>
      <c r="M23" s="15">
        <f t="shared" si="5"/>
        <v>14339.777</v>
      </c>
      <c r="N23" s="15">
        <f t="shared" si="6"/>
        <v>0</v>
      </c>
      <c r="O23" s="15">
        <f t="shared" si="7"/>
        <v>0</v>
      </c>
      <c r="P23" s="16">
        <f t="shared" si="2"/>
        <v>14339.777</v>
      </c>
      <c r="Q23" s="3"/>
      <c r="R23" s="3"/>
    </row>
    <row r="24" spans="1:18">
      <c r="A24" s="10">
        <v>12.75</v>
      </c>
      <c r="B24" s="25"/>
      <c r="C24">
        <v>120</v>
      </c>
      <c r="D24" s="26"/>
      <c r="E24" s="18"/>
      <c r="F24" s="13">
        <f t="shared" si="0"/>
        <v>120</v>
      </c>
      <c r="G24" s="4"/>
      <c r="H24" s="14">
        <v>12.75</v>
      </c>
      <c r="I24" s="50">
        <v>14339777</v>
      </c>
      <c r="J24" s="1">
        <f t="shared" si="3"/>
        <v>14339.777</v>
      </c>
      <c r="K24" s="14">
        <v>12.75</v>
      </c>
      <c r="L24" s="15">
        <f t="shared" si="4"/>
        <v>0</v>
      </c>
      <c r="M24" s="15">
        <f t="shared" si="5"/>
        <v>6986.067</v>
      </c>
      <c r="N24" s="15">
        <f t="shared" si="6"/>
        <v>0</v>
      </c>
      <c r="O24" s="15">
        <f t="shared" si="7"/>
        <v>0</v>
      </c>
      <c r="P24" s="16">
        <f t="shared" si="2"/>
        <v>6986.067</v>
      </c>
      <c r="Q24" s="3"/>
      <c r="R24" s="3"/>
    </row>
    <row r="25" spans="1:18">
      <c r="A25" s="14">
        <v>13.25</v>
      </c>
      <c r="B25" s="11"/>
      <c r="C25">
        <v>58</v>
      </c>
      <c r="D25" s="26"/>
      <c r="E25" s="18"/>
      <c r="F25" s="13">
        <f t="shared" si="0"/>
        <v>58</v>
      </c>
      <c r="G25" s="4"/>
      <c r="H25" s="14">
        <v>13.25</v>
      </c>
      <c r="I25" s="50">
        <v>6986067</v>
      </c>
      <c r="J25" s="1">
        <f t="shared" si="3"/>
        <v>6986.067</v>
      </c>
      <c r="K25" s="14">
        <v>13.25</v>
      </c>
      <c r="L25" s="15">
        <f t="shared" si="4"/>
        <v>0</v>
      </c>
      <c r="M25" s="15">
        <f t="shared" si="5"/>
        <v>2585.2139999999999</v>
      </c>
      <c r="N25" s="15">
        <f t="shared" si="6"/>
        <v>0</v>
      </c>
      <c r="O25" s="15">
        <f t="shared" si="7"/>
        <v>0</v>
      </c>
      <c r="P25" s="16">
        <f t="shared" si="2"/>
        <v>2585.2139999999999</v>
      </c>
      <c r="Q25" s="3"/>
      <c r="R25" s="3"/>
    </row>
    <row r="26" spans="1:18">
      <c r="A26" s="10">
        <v>13.75</v>
      </c>
      <c r="B26" s="11"/>
      <c r="C26">
        <v>21</v>
      </c>
      <c r="D26" s="26"/>
      <c r="E26" s="18"/>
      <c r="F26" s="13">
        <f t="shared" si="0"/>
        <v>21</v>
      </c>
      <c r="G26" s="4"/>
      <c r="H26" s="14">
        <v>13.75</v>
      </c>
      <c r="I26" s="50">
        <v>2585214</v>
      </c>
      <c r="J26" s="1">
        <f t="shared" si="3"/>
        <v>2585.2139999999999</v>
      </c>
      <c r="K26" s="14">
        <v>13.75</v>
      </c>
      <c r="L26" s="15">
        <f t="shared" si="4"/>
        <v>0</v>
      </c>
      <c r="M26" s="15">
        <f t="shared" si="5"/>
        <v>916.23199999999997</v>
      </c>
      <c r="N26" s="15">
        <f t="shared" si="6"/>
        <v>0</v>
      </c>
      <c r="O26" s="15">
        <f t="shared" si="7"/>
        <v>0</v>
      </c>
      <c r="P26" s="16">
        <f t="shared" si="2"/>
        <v>916.23199999999997</v>
      </c>
      <c r="Q26" s="3"/>
      <c r="R26" s="3"/>
    </row>
    <row r="27" spans="1:18">
      <c r="A27" s="14">
        <v>14.25</v>
      </c>
      <c r="B27" s="11"/>
      <c r="C27">
        <v>9</v>
      </c>
      <c r="D27" s="26"/>
      <c r="E27" s="18"/>
      <c r="F27" s="13">
        <f t="shared" si="0"/>
        <v>9</v>
      </c>
      <c r="G27" s="4"/>
      <c r="H27" s="14">
        <v>14.25</v>
      </c>
      <c r="I27" s="50">
        <v>916232</v>
      </c>
      <c r="J27" s="1">
        <f t="shared" si="3"/>
        <v>916.23199999999997</v>
      </c>
      <c r="K27" s="14">
        <v>14.25</v>
      </c>
      <c r="L27" s="15">
        <f t="shared" si="4"/>
        <v>0</v>
      </c>
      <c r="M27" s="15">
        <f t="shared" si="5"/>
        <v>545.23400000000004</v>
      </c>
      <c r="N27" s="15">
        <f t="shared" si="6"/>
        <v>0</v>
      </c>
      <c r="O27" s="15">
        <f t="shared" si="7"/>
        <v>0</v>
      </c>
      <c r="P27" s="16">
        <f t="shared" si="2"/>
        <v>545.23400000000004</v>
      </c>
      <c r="Q27" s="3"/>
      <c r="R27" s="3"/>
    </row>
    <row r="28" spans="1:18">
      <c r="A28" s="10">
        <v>14.75</v>
      </c>
      <c r="B28" s="11"/>
      <c r="C28">
        <v>4</v>
      </c>
      <c r="D28" s="26"/>
      <c r="E28" s="18"/>
      <c r="F28" s="13">
        <f t="shared" si="0"/>
        <v>4</v>
      </c>
      <c r="G28" s="1"/>
      <c r="H28" s="14">
        <v>14.75</v>
      </c>
      <c r="I28" s="50">
        <v>545234</v>
      </c>
      <c r="J28" s="1">
        <f t="shared" si="3"/>
        <v>545.23400000000004</v>
      </c>
      <c r="K28" s="14">
        <v>14.75</v>
      </c>
      <c r="L28" s="15">
        <f t="shared" si="4"/>
        <v>0</v>
      </c>
      <c r="M28" s="15">
        <f t="shared" si="5"/>
        <v>2839.549</v>
      </c>
      <c r="N28" s="15">
        <f t="shared" si="6"/>
        <v>0</v>
      </c>
      <c r="O28" s="15">
        <f t="shared" si="7"/>
        <v>0</v>
      </c>
      <c r="P28" s="16">
        <f t="shared" si="2"/>
        <v>2839.549</v>
      </c>
      <c r="Q28" s="3"/>
      <c r="R28" s="3"/>
    </row>
    <row r="29" spans="1:18">
      <c r="A29" s="14">
        <v>15.25</v>
      </c>
      <c r="B29" s="11"/>
      <c r="C29">
        <v>11</v>
      </c>
      <c r="D29" s="26"/>
      <c r="E29" s="18"/>
      <c r="F29" s="13">
        <f t="shared" si="0"/>
        <v>11</v>
      </c>
      <c r="G29" s="1"/>
      <c r="H29" s="14">
        <v>15.25</v>
      </c>
      <c r="I29" s="50">
        <v>2839549</v>
      </c>
      <c r="J29" s="1">
        <f t="shared" si="3"/>
        <v>2839.549</v>
      </c>
      <c r="K29" s="14">
        <v>15.25</v>
      </c>
      <c r="L29" s="15">
        <f t="shared" si="4"/>
        <v>0</v>
      </c>
      <c r="M29" s="15">
        <f t="shared" si="5"/>
        <v>2949.4470000000001</v>
      </c>
      <c r="N29" s="15">
        <f t="shared" si="6"/>
        <v>0</v>
      </c>
      <c r="O29" s="15">
        <f t="shared" si="7"/>
        <v>0</v>
      </c>
      <c r="P29" s="16">
        <f t="shared" si="2"/>
        <v>2949.4470000000001</v>
      </c>
      <c r="Q29" s="3"/>
      <c r="R29" s="3"/>
    </row>
    <row r="30" spans="1:18">
      <c r="A30" s="10">
        <v>15.75</v>
      </c>
      <c r="B30" s="11"/>
      <c r="C30">
        <v>24</v>
      </c>
      <c r="D30" s="26"/>
      <c r="E30" s="18"/>
      <c r="F30" s="13">
        <f t="shared" si="0"/>
        <v>24</v>
      </c>
      <c r="G30" s="1"/>
      <c r="H30" s="14">
        <v>15.75</v>
      </c>
      <c r="I30" s="50">
        <v>2949447</v>
      </c>
      <c r="J30" s="1">
        <f t="shared" si="3"/>
        <v>2949.4470000000001</v>
      </c>
      <c r="K30" s="14">
        <v>15.75</v>
      </c>
      <c r="L30" s="15">
        <f t="shared" si="4"/>
        <v>0</v>
      </c>
      <c r="M30" s="15">
        <f t="shared" si="5"/>
        <v>2993.2420000000002</v>
      </c>
      <c r="N30" s="15">
        <f t="shared" si="6"/>
        <v>0</v>
      </c>
      <c r="O30" s="15">
        <f t="shared" si="7"/>
        <v>0</v>
      </c>
      <c r="P30" s="16">
        <f t="shared" si="2"/>
        <v>2993.2420000000002</v>
      </c>
      <c r="Q30" s="3"/>
      <c r="R30" s="3"/>
    </row>
    <row r="31" spans="1:18">
      <c r="A31" s="14">
        <v>16.25</v>
      </c>
      <c r="B31" s="11"/>
      <c r="C31">
        <v>18</v>
      </c>
      <c r="D31">
        <v>5</v>
      </c>
      <c r="E31" s="18"/>
      <c r="F31" s="13">
        <f t="shared" si="0"/>
        <v>23</v>
      </c>
      <c r="G31" s="1"/>
      <c r="H31" s="14">
        <v>16.25</v>
      </c>
      <c r="I31" s="50">
        <v>2993242</v>
      </c>
      <c r="J31" s="1">
        <f t="shared" si="3"/>
        <v>2993.2420000000002</v>
      </c>
      <c r="K31" s="14">
        <v>16.25</v>
      </c>
      <c r="L31" s="15">
        <f t="shared" si="4"/>
        <v>0</v>
      </c>
      <c r="M31" s="15">
        <f t="shared" si="5"/>
        <v>2051.0029565217401</v>
      </c>
      <c r="N31" s="15">
        <f t="shared" si="6"/>
        <v>569.72304347826105</v>
      </c>
      <c r="O31" s="15">
        <f t="shared" si="7"/>
        <v>0</v>
      </c>
      <c r="P31" s="16">
        <f t="shared" si="2"/>
        <v>2620.7260000000001</v>
      </c>
      <c r="Q31" s="3"/>
      <c r="R31" s="3"/>
    </row>
    <row r="32" spans="1:18">
      <c r="A32" s="10">
        <v>16.75</v>
      </c>
      <c r="B32" s="11"/>
      <c r="C32">
        <v>10</v>
      </c>
      <c r="D32">
        <v>7</v>
      </c>
      <c r="E32" s="18"/>
      <c r="F32" s="13">
        <f t="shared" si="0"/>
        <v>17</v>
      </c>
      <c r="G32" s="1"/>
      <c r="H32" s="14">
        <v>16.75</v>
      </c>
      <c r="I32" s="50">
        <v>2620726</v>
      </c>
      <c r="J32" s="1">
        <f t="shared" si="3"/>
        <v>2620.7260000000001</v>
      </c>
      <c r="K32" s="14">
        <v>16.75</v>
      </c>
      <c r="L32" s="15">
        <f t="shared" si="4"/>
        <v>0</v>
      </c>
      <c r="M32" s="15">
        <f t="shared" si="5"/>
        <v>148.035882352941</v>
      </c>
      <c r="N32" s="15">
        <f t="shared" si="6"/>
        <v>103.625117647059</v>
      </c>
      <c r="O32" s="15">
        <f t="shared" si="7"/>
        <v>0</v>
      </c>
      <c r="P32" s="16">
        <f t="shared" si="2"/>
        <v>251.661</v>
      </c>
      <c r="Q32" s="3"/>
      <c r="R32" s="3"/>
    </row>
    <row r="33" spans="1:18">
      <c r="A33" s="14">
        <v>17.25</v>
      </c>
      <c r="B33" s="11"/>
      <c r="C33">
        <v>5</v>
      </c>
      <c r="D33">
        <v>5</v>
      </c>
      <c r="E33" s="18"/>
      <c r="F33" s="13">
        <f t="shared" si="0"/>
        <v>10</v>
      </c>
      <c r="G33" s="1"/>
      <c r="H33" s="14">
        <v>17.25</v>
      </c>
      <c r="I33" s="50">
        <v>251661</v>
      </c>
      <c r="J33" s="1">
        <f t="shared" si="3"/>
        <v>251.661</v>
      </c>
      <c r="K33" s="14">
        <v>17.25</v>
      </c>
      <c r="L33" s="15">
        <f t="shared" ref="L33:O37" si="8">IF($F33&gt;0,($I33/1000)*(B33/$F33),0)</f>
        <v>0</v>
      </c>
      <c r="M33" s="15">
        <f t="shared" si="8"/>
        <v>125.8305</v>
      </c>
      <c r="N33" s="15">
        <f t="shared" si="8"/>
        <v>125.8305</v>
      </c>
      <c r="O33" s="15">
        <f t="shared" si="8"/>
        <v>0</v>
      </c>
      <c r="P33" s="16">
        <f t="shared" si="2"/>
        <v>251.661</v>
      </c>
      <c r="Q33" s="3"/>
      <c r="R33" s="3"/>
    </row>
    <row r="34" spans="1:18">
      <c r="A34" s="10">
        <v>17.75</v>
      </c>
      <c r="B34" s="11"/>
      <c r="C34" s="25">
        <v>1</v>
      </c>
      <c r="D34">
        <v>2</v>
      </c>
      <c r="E34" s="18"/>
      <c r="F34" s="13">
        <f t="shared" si="0"/>
        <v>3</v>
      </c>
      <c r="G34" s="1"/>
      <c r="H34" s="14">
        <v>17.75</v>
      </c>
      <c r="I34" s="50">
        <v>108655</v>
      </c>
      <c r="J34" s="1">
        <f t="shared" si="3"/>
        <v>108.655</v>
      </c>
      <c r="K34" s="14">
        <v>17.75</v>
      </c>
      <c r="L34" s="15">
        <f t="shared" si="8"/>
        <v>0</v>
      </c>
      <c r="M34" s="15">
        <f t="shared" si="8"/>
        <v>36.218333333333298</v>
      </c>
      <c r="N34" s="15">
        <f t="shared" si="8"/>
        <v>72.436666666666696</v>
      </c>
      <c r="O34" s="15">
        <f t="shared" si="8"/>
        <v>0</v>
      </c>
      <c r="P34" s="16">
        <f t="shared" si="2"/>
        <v>108.655</v>
      </c>
      <c r="Q34" s="3"/>
      <c r="R34" s="3"/>
    </row>
    <row r="35" spans="1:18">
      <c r="A35" s="14">
        <v>18.25</v>
      </c>
      <c r="B35" s="11"/>
      <c r="C35" s="25"/>
      <c r="D35" s="25"/>
      <c r="E35" s="18"/>
      <c r="F35" s="13">
        <f t="shared" si="0"/>
        <v>0</v>
      </c>
      <c r="G35" s="1"/>
      <c r="H35" s="14">
        <v>18.25</v>
      </c>
      <c r="I35" s="50"/>
      <c r="J35" s="1">
        <f t="shared" si="3"/>
        <v>0</v>
      </c>
      <c r="K35" s="14">
        <v>18.25</v>
      </c>
      <c r="L35" s="15">
        <f t="shared" si="8"/>
        <v>0</v>
      </c>
      <c r="M35" s="15">
        <f t="shared" si="8"/>
        <v>0</v>
      </c>
      <c r="N35" s="15">
        <f t="shared" si="8"/>
        <v>0</v>
      </c>
      <c r="O35" s="15">
        <f t="shared" si="8"/>
        <v>0</v>
      </c>
      <c r="P35" s="16">
        <f t="shared" si="2"/>
        <v>0</v>
      </c>
      <c r="Q35" s="3"/>
      <c r="R35" s="3"/>
    </row>
    <row r="36" spans="1:18">
      <c r="A36" s="10">
        <v>18.75</v>
      </c>
      <c r="B36" s="11"/>
      <c r="C36" s="25"/>
      <c r="D36" s="25"/>
      <c r="E36" s="18"/>
      <c r="F36" s="13">
        <f t="shared" si="0"/>
        <v>0</v>
      </c>
      <c r="G36" s="1"/>
      <c r="H36" s="14">
        <v>18.75</v>
      </c>
      <c r="I36" s="4"/>
      <c r="J36" s="1">
        <f t="shared" si="3"/>
        <v>0</v>
      </c>
      <c r="K36" s="14">
        <v>18.75</v>
      </c>
      <c r="L36" s="15">
        <f t="shared" si="8"/>
        <v>0</v>
      </c>
      <c r="M36" s="15">
        <f t="shared" si="8"/>
        <v>0</v>
      </c>
      <c r="N36" s="15">
        <f t="shared" si="8"/>
        <v>0</v>
      </c>
      <c r="O36" s="15">
        <f t="shared" si="8"/>
        <v>0</v>
      </c>
      <c r="P36" s="16">
        <f t="shared" si="2"/>
        <v>0</v>
      </c>
      <c r="Q36" s="3"/>
      <c r="R36" s="3"/>
    </row>
    <row r="37" spans="1:18">
      <c r="A37" s="14">
        <v>19.25</v>
      </c>
      <c r="B37" s="18"/>
      <c r="C37" s="21"/>
      <c r="D37" s="21"/>
      <c r="E37" s="21"/>
      <c r="F37" s="13">
        <f t="shared" si="0"/>
        <v>0</v>
      </c>
      <c r="G37" s="1"/>
      <c r="H37" s="14">
        <v>19.25</v>
      </c>
      <c r="I37" s="1"/>
      <c r="J37" s="1">
        <f t="shared" si="3"/>
        <v>0</v>
      </c>
      <c r="K37" s="14">
        <v>19.25</v>
      </c>
      <c r="L37" s="15">
        <f t="shared" si="8"/>
        <v>0</v>
      </c>
      <c r="M37" s="15">
        <f t="shared" si="8"/>
        <v>0</v>
      </c>
      <c r="N37" s="15">
        <f t="shared" si="8"/>
        <v>0</v>
      </c>
      <c r="O37" s="15">
        <f t="shared" si="8"/>
        <v>0</v>
      </c>
      <c r="P37" s="16">
        <f t="shared" si="2"/>
        <v>0</v>
      </c>
      <c r="Q37" s="3"/>
      <c r="R37" s="3"/>
    </row>
    <row r="38" spans="1:18">
      <c r="A38" s="28" t="s">
        <v>7</v>
      </c>
      <c r="B38" s="29">
        <f>SUM(B6:B37)</f>
        <v>112</v>
      </c>
      <c r="C38" s="29">
        <f>SUM(C6:C37)</f>
        <v>688</v>
      </c>
      <c r="D38" s="29">
        <f>SUM(D6:D37)</f>
        <v>19</v>
      </c>
      <c r="E38" s="29">
        <f>SUM(E6:E37)</f>
        <v>0</v>
      </c>
      <c r="F38" s="30">
        <f>SUM(F6:F37)</f>
        <v>819</v>
      </c>
      <c r="G38" s="31"/>
      <c r="H38" s="28" t="s">
        <v>7</v>
      </c>
      <c r="I38" s="4">
        <f>SUM(I6:I37)</f>
        <v>102314673</v>
      </c>
      <c r="J38" s="1">
        <f t="shared" si="3"/>
        <v>102314.673</v>
      </c>
      <c r="K38" s="28" t="s">
        <v>7</v>
      </c>
      <c r="L38" s="29">
        <f>SUM(L6:L37)</f>
        <v>21388.6208809524</v>
      </c>
      <c r="M38" s="29">
        <f>SUM(M6:M37)</f>
        <v>80209.228791255606</v>
      </c>
      <c r="N38" s="29">
        <f>SUM(N6:N37)</f>
        <v>871.61532779198706</v>
      </c>
      <c r="O38" s="29">
        <f>SUM(O6:O37)</f>
        <v>0</v>
      </c>
      <c r="P38" s="32">
        <f>SUM(P6:P37)</f>
        <v>102469.465</v>
      </c>
      <c r="Q38" s="33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4"/>
      <c r="B41" s="1"/>
      <c r="C41" s="1"/>
      <c r="D41" s="1"/>
      <c r="E41" s="1"/>
      <c r="F41" s="34"/>
      <c r="G41" s="1"/>
      <c r="H41" s="1"/>
      <c r="I41" s="1"/>
      <c r="J41" s="34"/>
      <c r="K41" s="1"/>
      <c r="L41" s="1"/>
      <c r="M41" s="1"/>
      <c r="N41" s="34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5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3.7126753700247425E-3</v>
      </c>
      <c r="J44" s="17" t="s">
        <v>12</v>
      </c>
      <c r="K44">
        <v>3.1966548227244456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6" t="s">
        <v>7</v>
      </c>
      <c r="N46" s="3"/>
      <c r="O46" s="3"/>
      <c r="P46" s="3"/>
    </row>
    <row r="47" spans="1:18">
      <c r="A47" s="14">
        <v>3.75</v>
      </c>
      <c r="B47" s="15">
        <f t="shared" ref="B47:B78" si="9">L6*($A47)</f>
        <v>0</v>
      </c>
      <c r="C47" s="15">
        <f t="shared" ref="C47:C78" si="10">M6*($A47)</f>
        <v>0</v>
      </c>
      <c r="D47" s="15">
        <f t="shared" ref="D47:D78" si="11">N6*($A47)</f>
        <v>0</v>
      </c>
      <c r="E47" s="15">
        <f t="shared" ref="E47:E78" si="12">O6*($A47)</f>
        <v>0</v>
      </c>
      <c r="F47" s="13">
        <f t="shared" ref="F47:F78" si="13">SUM(B47:E47)</f>
        <v>0</v>
      </c>
      <c r="G47" s="1"/>
      <c r="H47" s="14">
        <f t="shared" ref="H47:H78" si="14">$I$44*((A47)^$K$44)</f>
        <v>0.25390239488833699</v>
      </c>
      <c r="I47" s="15">
        <f t="shared" ref="I47:I78" si="15">L6*$H47</f>
        <v>0</v>
      </c>
      <c r="J47" s="15">
        <f t="shared" ref="J47:J78" si="16">M6*$H47</f>
        <v>0</v>
      </c>
      <c r="K47" s="15">
        <f t="shared" ref="K47:K78" si="17">N6*$H47</f>
        <v>0</v>
      </c>
      <c r="L47" s="15">
        <f t="shared" ref="L47:L78" si="18">O6*$H47</f>
        <v>0</v>
      </c>
      <c r="M47" s="37">
        <f t="shared" ref="M47:M78" si="19">SUM(I47:L47)</f>
        <v>0</v>
      </c>
      <c r="N47" s="3"/>
      <c r="O47" s="3"/>
      <c r="P47" s="3"/>
    </row>
    <row r="48" spans="1:18">
      <c r="A48" s="14">
        <v>4.25</v>
      </c>
      <c r="B48" s="15">
        <f t="shared" si="9"/>
        <v>0</v>
      </c>
      <c r="C48" s="15">
        <f t="shared" si="10"/>
        <v>0</v>
      </c>
      <c r="D48" s="15">
        <f t="shared" si="11"/>
        <v>0</v>
      </c>
      <c r="E48" s="15">
        <f t="shared" si="12"/>
        <v>0</v>
      </c>
      <c r="F48" s="13">
        <f t="shared" si="13"/>
        <v>0</v>
      </c>
      <c r="G48" s="1"/>
      <c r="H48" s="14">
        <f t="shared" si="14"/>
        <v>0.378817017712124</v>
      </c>
      <c r="I48" s="15">
        <f t="shared" si="15"/>
        <v>0</v>
      </c>
      <c r="J48" s="15">
        <f t="shared" si="16"/>
        <v>0</v>
      </c>
      <c r="K48" s="15">
        <f t="shared" si="17"/>
        <v>0</v>
      </c>
      <c r="L48" s="15">
        <f t="shared" si="18"/>
        <v>0</v>
      </c>
      <c r="M48" s="37">
        <f t="shared" si="19"/>
        <v>0</v>
      </c>
      <c r="N48" s="3"/>
      <c r="O48" s="3"/>
      <c r="P48" s="3"/>
    </row>
    <row r="49" spans="1:16">
      <c r="A49" s="14">
        <v>4.75</v>
      </c>
      <c r="B49" s="15">
        <f t="shared" si="9"/>
        <v>0</v>
      </c>
      <c r="C49" s="15">
        <f t="shared" si="10"/>
        <v>0</v>
      </c>
      <c r="D49" s="15">
        <f t="shared" si="11"/>
        <v>0</v>
      </c>
      <c r="E49" s="15">
        <f t="shared" si="12"/>
        <v>0</v>
      </c>
      <c r="F49" s="13">
        <f t="shared" si="13"/>
        <v>0</v>
      </c>
      <c r="G49" s="1"/>
      <c r="H49" s="14">
        <f t="shared" si="14"/>
        <v>0.54055870766690295</v>
      </c>
      <c r="I49" s="15">
        <f t="shared" si="15"/>
        <v>0</v>
      </c>
      <c r="J49" s="15">
        <f t="shared" si="16"/>
        <v>0</v>
      </c>
      <c r="K49" s="15">
        <f t="shared" si="17"/>
        <v>0</v>
      </c>
      <c r="L49" s="15">
        <f t="shared" si="18"/>
        <v>0</v>
      </c>
      <c r="M49" s="37">
        <f t="shared" si="19"/>
        <v>0</v>
      </c>
      <c r="N49" s="3"/>
      <c r="O49" s="3"/>
      <c r="P49" s="3"/>
    </row>
    <row r="50" spans="1:16">
      <c r="A50" s="14">
        <v>5.25</v>
      </c>
      <c r="B50" s="15">
        <f t="shared" si="9"/>
        <v>0</v>
      </c>
      <c r="C50" s="15">
        <f t="shared" si="10"/>
        <v>0</v>
      </c>
      <c r="D50" s="15">
        <f t="shared" si="11"/>
        <v>0</v>
      </c>
      <c r="E50" s="15">
        <f t="shared" si="12"/>
        <v>0</v>
      </c>
      <c r="F50" s="13">
        <f t="shared" si="13"/>
        <v>0</v>
      </c>
      <c r="G50" s="1"/>
      <c r="H50" s="14">
        <f t="shared" si="14"/>
        <v>0.74436798718121699</v>
      </c>
      <c r="I50" s="15">
        <f t="shared" si="15"/>
        <v>0</v>
      </c>
      <c r="J50" s="15">
        <f t="shared" si="16"/>
        <v>0</v>
      </c>
      <c r="K50" s="15">
        <f t="shared" si="17"/>
        <v>0</v>
      </c>
      <c r="L50" s="15">
        <f t="shared" si="18"/>
        <v>0</v>
      </c>
      <c r="M50" s="37">
        <f t="shared" si="19"/>
        <v>0</v>
      </c>
      <c r="N50" s="3"/>
      <c r="O50" s="3"/>
      <c r="P50" s="3"/>
    </row>
    <row r="51" spans="1:16">
      <c r="A51" s="14">
        <v>5.75</v>
      </c>
      <c r="B51" s="15">
        <f t="shared" si="9"/>
        <v>0</v>
      </c>
      <c r="C51" s="15">
        <f t="shared" si="10"/>
        <v>0</v>
      </c>
      <c r="D51" s="15">
        <f t="shared" si="11"/>
        <v>0</v>
      </c>
      <c r="E51" s="15">
        <f t="shared" si="12"/>
        <v>0</v>
      </c>
      <c r="F51" s="13">
        <f t="shared" si="13"/>
        <v>0</v>
      </c>
      <c r="G51" s="1"/>
      <c r="H51" s="14">
        <f t="shared" si="14"/>
        <v>0.99559534261573301</v>
      </c>
      <c r="I51" s="15">
        <f t="shared" si="15"/>
        <v>0</v>
      </c>
      <c r="J51" s="15">
        <f t="shared" si="16"/>
        <v>0</v>
      </c>
      <c r="K51" s="15">
        <f t="shared" si="17"/>
        <v>0</v>
      </c>
      <c r="L51" s="15">
        <f t="shared" si="18"/>
        <v>0</v>
      </c>
      <c r="M51" s="37">
        <f t="shared" si="19"/>
        <v>0</v>
      </c>
      <c r="N51" s="3"/>
      <c r="O51" s="3"/>
      <c r="P51" s="3"/>
    </row>
    <row r="52" spans="1:16">
      <c r="A52" s="14">
        <v>6.25</v>
      </c>
      <c r="B52" s="15">
        <f t="shared" si="9"/>
        <v>0</v>
      </c>
      <c r="C52" s="15">
        <f t="shared" si="10"/>
        <v>0</v>
      </c>
      <c r="D52" s="15">
        <f t="shared" si="11"/>
        <v>0</v>
      </c>
      <c r="E52" s="15">
        <f t="shared" si="12"/>
        <v>0</v>
      </c>
      <c r="F52" s="13">
        <f t="shared" si="13"/>
        <v>0</v>
      </c>
      <c r="G52" s="1"/>
      <c r="H52" s="14">
        <f t="shared" si="14"/>
        <v>1.29969267916036</v>
      </c>
      <c r="I52" s="15">
        <f t="shared" si="15"/>
        <v>0</v>
      </c>
      <c r="J52" s="15">
        <f t="shared" si="16"/>
        <v>0</v>
      </c>
      <c r="K52" s="15">
        <f t="shared" si="17"/>
        <v>0</v>
      </c>
      <c r="L52" s="15">
        <f t="shared" si="18"/>
        <v>0</v>
      </c>
      <c r="M52" s="37">
        <f t="shared" si="19"/>
        <v>0</v>
      </c>
      <c r="N52" s="3"/>
      <c r="O52" s="3"/>
      <c r="P52" s="3"/>
    </row>
    <row r="53" spans="1:16">
      <c r="A53" s="14">
        <v>6.75</v>
      </c>
      <c r="B53" s="15">
        <f t="shared" si="9"/>
        <v>0</v>
      </c>
      <c r="C53" s="15">
        <f t="shared" si="10"/>
        <v>0</v>
      </c>
      <c r="D53" s="15">
        <f t="shared" si="11"/>
        <v>0</v>
      </c>
      <c r="E53" s="15">
        <f t="shared" si="12"/>
        <v>0</v>
      </c>
      <c r="F53" s="13">
        <f t="shared" si="13"/>
        <v>0</v>
      </c>
      <c r="G53" s="1"/>
      <c r="H53" s="14">
        <f t="shared" si="14"/>
        <v>1.6622061385948701</v>
      </c>
      <c r="I53" s="15">
        <f t="shared" si="15"/>
        <v>0</v>
      </c>
      <c r="J53" s="15">
        <f t="shared" si="16"/>
        <v>0</v>
      </c>
      <c r="K53" s="15">
        <f t="shared" si="17"/>
        <v>0</v>
      </c>
      <c r="L53" s="15">
        <f t="shared" si="18"/>
        <v>0</v>
      </c>
      <c r="M53" s="37">
        <f t="shared" si="19"/>
        <v>0</v>
      </c>
      <c r="N53" s="3"/>
      <c r="O53" s="3"/>
      <c r="P53" s="3"/>
    </row>
    <row r="54" spans="1:16">
      <c r="A54" s="14">
        <v>7.25</v>
      </c>
      <c r="B54" s="15">
        <f t="shared" si="9"/>
        <v>702.30025000000001</v>
      </c>
      <c r="C54" s="15">
        <f t="shared" si="10"/>
        <v>0</v>
      </c>
      <c r="D54" s="15">
        <f t="shared" si="11"/>
        <v>0</v>
      </c>
      <c r="E54" s="15">
        <f t="shared" si="12"/>
        <v>0</v>
      </c>
      <c r="F54" s="13">
        <f t="shared" si="13"/>
        <v>702.30025000000001</v>
      </c>
      <c r="G54" s="1"/>
      <c r="H54" s="14">
        <f t="shared" si="14"/>
        <v>2.0887699687485299</v>
      </c>
      <c r="I54" s="15">
        <f t="shared" si="15"/>
        <v>202.33705810270101</v>
      </c>
      <c r="J54" s="15">
        <f t="shared" si="16"/>
        <v>0</v>
      </c>
      <c r="K54" s="15">
        <f t="shared" si="17"/>
        <v>0</v>
      </c>
      <c r="L54" s="15">
        <f t="shared" si="18"/>
        <v>0</v>
      </c>
      <c r="M54" s="37">
        <f t="shared" si="19"/>
        <v>202.33705810270101</v>
      </c>
      <c r="N54" s="3"/>
      <c r="O54" s="3"/>
      <c r="P54" s="3"/>
    </row>
    <row r="55" spans="1:16">
      <c r="A55" s="14">
        <v>7.75</v>
      </c>
      <c r="B55" s="15">
        <f t="shared" si="9"/>
        <v>6150.6944999999996</v>
      </c>
      <c r="C55" s="15">
        <f t="shared" si="10"/>
        <v>0</v>
      </c>
      <c r="D55" s="15">
        <f t="shared" si="11"/>
        <v>0</v>
      </c>
      <c r="E55" s="15">
        <f t="shared" si="12"/>
        <v>0</v>
      </c>
      <c r="F55" s="13">
        <f t="shared" si="13"/>
        <v>6150.6944999999996</v>
      </c>
      <c r="G55" s="1"/>
      <c r="H55" s="14">
        <f t="shared" si="14"/>
        <v>2.5851012227999002</v>
      </c>
      <c r="I55" s="15">
        <f t="shared" si="15"/>
        <v>2051.6345642604701</v>
      </c>
      <c r="J55" s="15">
        <f t="shared" si="16"/>
        <v>0</v>
      </c>
      <c r="K55" s="15">
        <f t="shared" si="17"/>
        <v>0</v>
      </c>
      <c r="L55" s="15">
        <f t="shared" si="18"/>
        <v>0</v>
      </c>
      <c r="M55" s="37">
        <f t="shared" si="19"/>
        <v>2051.6345642604701</v>
      </c>
      <c r="N55" s="3"/>
      <c r="O55" s="3"/>
      <c r="P55" s="3"/>
    </row>
    <row r="56" spans="1:16">
      <c r="A56" s="14">
        <v>8.25</v>
      </c>
      <c r="B56" s="15">
        <f t="shared" si="9"/>
        <v>21549.189750000001</v>
      </c>
      <c r="C56" s="15">
        <f t="shared" si="10"/>
        <v>0</v>
      </c>
      <c r="D56" s="15">
        <f t="shared" si="11"/>
        <v>0</v>
      </c>
      <c r="E56" s="15">
        <f t="shared" si="12"/>
        <v>0</v>
      </c>
      <c r="F56" s="13">
        <f t="shared" si="13"/>
        <v>21549.189750000001</v>
      </c>
      <c r="G56" s="1"/>
      <c r="H56" s="14">
        <f t="shared" si="14"/>
        <v>3.15699512571249</v>
      </c>
      <c r="I56" s="15">
        <f t="shared" si="15"/>
        <v>8246.1438792489207</v>
      </c>
      <c r="J56" s="15">
        <f t="shared" si="16"/>
        <v>0</v>
      </c>
      <c r="K56" s="15">
        <f t="shared" si="17"/>
        <v>0</v>
      </c>
      <c r="L56" s="15">
        <f t="shared" si="18"/>
        <v>0</v>
      </c>
      <c r="M56" s="37">
        <f t="shared" si="19"/>
        <v>8246.1438792489207</v>
      </c>
      <c r="N56" s="3"/>
      <c r="O56" s="3"/>
      <c r="P56" s="3"/>
    </row>
    <row r="57" spans="1:16">
      <c r="A57" s="14">
        <v>8.75</v>
      </c>
      <c r="B57" s="15">
        <f t="shared" si="9"/>
        <v>23296.463749999999</v>
      </c>
      <c r="C57" s="15">
        <f t="shared" si="10"/>
        <v>0</v>
      </c>
      <c r="D57" s="15">
        <f t="shared" si="11"/>
        <v>0</v>
      </c>
      <c r="E57" s="15">
        <f t="shared" si="12"/>
        <v>0</v>
      </c>
      <c r="F57" s="13">
        <f t="shared" si="13"/>
        <v>23296.463749999999</v>
      </c>
      <c r="G57" s="1"/>
      <c r="H57" s="14">
        <f t="shared" si="14"/>
        <v>3.8103209856142999</v>
      </c>
      <c r="I57" s="15">
        <f t="shared" si="15"/>
        <v>10144.8005391117</v>
      </c>
      <c r="J57" s="15">
        <f t="shared" si="16"/>
        <v>0</v>
      </c>
      <c r="K57" s="15">
        <f t="shared" si="17"/>
        <v>0</v>
      </c>
      <c r="L57" s="15">
        <f t="shared" si="18"/>
        <v>0</v>
      </c>
      <c r="M57" s="37">
        <f t="shared" si="19"/>
        <v>10144.8005391117</v>
      </c>
      <c r="N57" s="3"/>
      <c r="O57" s="3"/>
      <c r="P57" s="3"/>
    </row>
    <row r="58" spans="1:16">
      <c r="A58" s="14">
        <v>9.25</v>
      </c>
      <c r="B58" s="15">
        <f t="shared" si="9"/>
        <v>14100.598249999999</v>
      </c>
      <c r="C58" s="15">
        <f t="shared" si="10"/>
        <v>0</v>
      </c>
      <c r="D58" s="15">
        <f t="shared" si="11"/>
        <v>0</v>
      </c>
      <c r="E58" s="15">
        <f t="shared" si="12"/>
        <v>0</v>
      </c>
      <c r="F58" s="13">
        <f t="shared" si="13"/>
        <v>14100.598249999999</v>
      </c>
      <c r="G58" s="1"/>
      <c r="H58" s="14">
        <f t="shared" si="14"/>
        <v>4.55101855646845</v>
      </c>
      <c r="I58" s="15">
        <f t="shared" si="15"/>
        <v>6937.5226262763799</v>
      </c>
      <c r="J58" s="15">
        <f t="shared" si="16"/>
        <v>0</v>
      </c>
      <c r="K58" s="15">
        <f t="shared" si="17"/>
        <v>0</v>
      </c>
      <c r="L58" s="15">
        <f t="shared" si="18"/>
        <v>0</v>
      </c>
      <c r="M58" s="37">
        <f t="shared" si="19"/>
        <v>6937.5226262763799</v>
      </c>
      <c r="N58" s="3"/>
      <c r="O58" s="3"/>
      <c r="P58" s="3"/>
    </row>
    <row r="59" spans="1:16">
      <c r="A59" s="14">
        <v>9.75</v>
      </c>
      <c r="B59" s="15">
        <f t="shared" si="9"/>
        <v>38349.567750000002</v>
      </c>
      <c r="C59" s="15">
        <f t="shared" si="10"/>
        <v>0</v>
      </c>
      <c r="D59" s="15">
        <f t="shared" si="11"/>
        <v>0</v>
      </c>
      <c r="E59" s="15">
        <f t="shared" si="12"/>
        <v>0</v>
      </c>
      <c r="F59" s="13">
        <f t="shared" si="13"/>
        <v>38349.567750000002</v>
      </c>
      <c r="G59" s="1"/>
      <c r="H59" s="14">
        <f t="shared" si="14"/>
        <v>5.3850947789816397</v>
      </c>
      <c r="I59" s="15">
        <f t="shared" si="15"/>
        <v>21181.134058125899</v>
      </c>
      <c r="J59" s="15">
        <f t="shared" si="16"/>
        <v>0</v>
      </c>
      <c r="K59" s="15">
        <f t="shared" si="17"/>
        <v>0</v>
      </c>
      <c r="L59" s="15">
        <f t="shared" si="18"/>
        <v>0</v>
      </c>
      <c r="M59" s="37">
        <f t="shared" si="19"/>
        <v>21181.134058125899</v>
      </c>
      <c r="N59" s="3"/>
      <c r="O59" s="3"/>
      <c r="P59" s="3"/>
    </row>
    <row r="60" spans="1:16">
      <c r="A60" s="14">
        <v>10.25</v>
      </c>
      <c r="B60" s="15">
        <f t="shared" si="9"/>
        <v>52328.025446428503</v>
      </c>
      <c r="C60" s="15">
        <f t="shared" si="10"/>
        <v>6279.3630535714301</v>
      </c>
      <c r="D60" s="15">
        <f t="shared" si="11"/>
        <v>0</v>
      </c>
      <c r="E60" s="15">
        <f t="shared" si="12"/>
        <v>0</v>
      </c>
      <c r="F60" s="13">
        <f t="shared" si="13"/>
        <v>58607.388499999899</v>
      </c>
      <c r="G60" s="1"/>
      <c r="H60" s="14">
        <f t="shared" si="14"/>
        <v>6.3186208418806</v>
      </c>
      <c r="I60" s="15">
        <f t="shared" si="15"/>
        <v>32257.653873196301</v>
      </c>
      <c r="J60" s="15">
        <f t="shared" si="16"/>
        <v>3870.91846478356</v>
      </c>
      <c r="K60" s="15">
        <f t="shared" si="17"/>
        <v>0</v>
      </c>
      <c r="L60" s="15">
        <f t="shared" si="18"/>
        <v>0</v>
      </c>
      <c r="M60" s="37">
        <f t="shared" si="19"/>
        <v>36128.572337979902</v>
      </c>
      <c r="N60" s="3"/>
      <c r="O60" s="3"/>
      <c r="P60" s="3"/>
    </row>
    <row r="61" spans="1:16">
      <c r="A61" s="14">
        <v>10.75</v>
      </c>
      <c r="B61" s="15">
        <f t="shared" si="9"/>
        <v>50103.456666666701</v>
      </c>
      <c r="C61" s="15">
        <f t="shared" si="10"/>
        <v>100206.913333333</v>
      </c>
      <c r="D61" s="15">
        <f t="shared" si="11"/>
        <v>0</v>
      </c>
      <c r="E61" s="15">
        <f t="shared" si="12"/>
        <v>0</v>
      </c>
      <c r="F61" s="13">
        <f t="shared" si="13"/>
        <v>150310.37</v>
      </c>
      <c r="G61" s="1"/>
      <c r="H61" s="14">
        <f t="shared" si="14"/>
        <v>7.3577295170884902</v>
      </c>
      <c r="I61" s="15">
        <f t="shared" si="15"/>
        <v>34292.807630185802</v>
      </c>
      <c r="J61" s="15">
        <f t="shared" si="16"/>
        <v>68585.615260371604</v>
      </c>
      <c r="K61" s="15">
        <f t="shared" si="17"/>
        <v>0</v>
      </c>
      <c r="L61" s="15">
        <f t="shared" si="18"/>
        <v>0</v>
      </c>
      <c r="M61" s="37">
        <f t="shared" si="19"/>
        <v>102878.42289055701</v>
      </c>
      <c r="N61" s="3"/>
      <c r="O61" s="3"/>
      <c r="P61" s="3"/>
    </row>
    <row r="62" spans="1:16">
      <c r="A62" s="14">
        <v>11.25</v>
      </c>
      <c r="B62" s="15">
        <f t="shared" si="9"/>
        <v>0</v>
      </c>
      <c r="C62" s="15">
        <f t="shared" si="10"/>
        <v>168708.1275</v>
      </c>
      <c r="D62" s="15">
        <f t="shared" si="11"/>
        <v>0</v>
      </c>
      <c r="E62" s="15">
        <f t="shared" si="12"/>
        <v>0</v>
      </c>
      <c r="F62" s="13">
        <f t="shared" si="13"/>
        <v>168708.1275</v>
      </c>
      <c r="G62" s="1"/>
      <c r="H62" s="14">
        <f t="shared" si="14"/>
        <v>8.5086127310349102</v>
      </c>
      <c r="I62" s="15">
        <f t="shared" si="15"/>
        <v>0</v>
      </c>
      <c r="J62" s="15">
        <f t="shared" si="16"/>
        <v>127597.521908939</v>
      </c>
      <c r="K62" s="15">
        <f t="shared" si="17"/>
        <v>0</v>
      </c>
      <c r="L62" s="15">
        <f t="shared" si="18"/>
        <v>0</v>
      </c>
      <c r="M62" s="37">
        <f t="shared" si="19"/>
        <v>127597.521908939</v>
      </c>
      <c r="N62" s="3"/>
      <c r="O62" s="3"/>
      <c r="P62" s="3"/>
    </row>
    <row r="63" spans="1:16">
      <c r="A63" s="14">
        <v>11.75</v>
      </c>
      <c r="B63" s="15">
        <f t="shared" si="9"/>
        <v>0</v>
      </c>
      <c r="C63" s="15">
        <f t="shared" si="10"/>
        <v>220464.15724999999</v>
      </c>
      <c r="D63" s="15">
        <f t="shared" si="11"/>
        <v>0</v>
      </c>
      <c r="E63" s="15">
        <f t="shared" si="12"/>
        <v>0</v>
      </c>
      <c r="F63" s="13">
        <f t="shared" si="13"/>
        <v>220464.15724999999</v>
      </c>
      <c r="G63" s="1"/>
      <c r="H63" s="14">
        <f t="shared" si="14"/>
        <v>9.7775193410717804</v>
      </c>
      <c r="I63" s="15">
        <f t="shared" si="15"/>
        <v>0</v>
      </c>
      <c r="J63" s="15">
        <f t="shared" si="16"/>
        <v>183454.68608723101</v>
      </c>
      <c r="K63" s="15">
        <f t="shared" si="17"/>
        <v>0</v>
      </c>
      <c r="L63" s="15">
        <f t="shared" si="18"/>
        <v>0</v>
      </c>
      <c r="M63" s="37">
        <f t="shared" si="19"/>
        <v>183454.68608723101</v>
      </c>
      <c r="N63" s="3"/>
      <c r="O63" s="3"/>
      <c r="P63" s="3"/>
    </row>
    <row r="64" spans="1:16">
      <c r="A64" s="14">
        <v>12.25</v>
      </c>
      <c r="B64" s="15">
        <f t="shared" si="9"/>
        <v>0</v>
      </c>
      <c r="C64" s="15">
        <f t="shared" si="10"/>
        <v>175662.26824999999</v>
      </c>
      <c r="D64" s="15">
        <f t="shared" si="11"/>
        <v>0</v>
      </c>
      <c r="E64" s="15">
        <f t="shared" si="12"/>
        <v>0</v>
      </c>
      <c r="F64" s="13">
        <f t="shared" si="13"/>
        <v>175662.26824999999</v>
      </c>
      <c r="G64" s="1"/>
      <c r="H64" s="14">
        <f t="shared" si="14"/>
        <v>11.1707530912555</v>
      </c>
      <c r="I64" s="15">
        <f t="shared" si="15"/>
        <v>0</v>
      </c>
      <c r="J64" s="15">
        <f t="shared" si="16"/>
        <v>160186.10825066501</v>
      </c>
      <c r="K64" s="15">
        <f t="shared" si="17"/>
        <v>0</v>
      </c>
      <c r="L64" s="15">
        <f t="shared" si="18"/>
        <v>0</v>
      </c>
      <c r="M64" s="37">
        <f t="shared" si="19"/>
        <v>160186.10825066501</v>
      </c>
      <c r="N64" s="3"/>
      <c r="O64" s="3"/>
      <c r="P64" s="3"/>
    </row>
    <row r="65" spans="1:16">
      <c r="A65" s="14">
        <v>12.75</v>
      </c>
      <c r="B65" s="15">
        <f t="shared" si="9"/>
        <v>0</v>
      </c>
      <c r="C65" s="15">
        <f t="shared" si="10"/>
        <v>89072.354250000004</v>
      </c>
      <c r="D65" s="15">
        <f t="shared" si="11"/>
        <v>0</v>
      </c>
      <c r="E65" s="15">
        <f t="shared" si="12"/>
        <v>0</v>
      </c>
      <c r="F65" s="13">
        <f t="shared" si="13"/>
        <v>89072.354250000004</v>
      </c>
      <c r="G65" s="1"/>
      <c r="H65" s="14">
        <f t="shared" si="14"/>
        <v>12.6946707259519</v>
      </c>
      <c r="I65" s="15">
        <f t="shared" si="15"/>
        <v>0</v>
      </c>
      <c r="J65" s="15">
        <f t="shared" si="16"/>
        <v>88685.820234438594</v>
      </c>
      <c r="K65" s="15">
        <f t="shared" si="17"/>
        <v>0</v>
      </c>
      <c r="L65" s="15">
        <f t="shared" si="18"/>
        <v>0</v>
      </c>
      <c r="M65" s="37">
        <f t="shared" si="19"/>
        <v>88685.820234438594</v>
      </c>
      <c r="N65" s="3"/>
      <c r="O65" s="3"/>
      <c r="P65" s="3"/>
    </row>
    <row r="66" spans="1:16">
      <c r="A66" s="14">
        <v>13.25</v>
      </c>
      <c r="B66" s="15">
        <f t="shared" si="9"/>
        <v>0</v>
      </c>
      <c r="C66" s="15">
        <f t="shared" si="10"/>
        <v>34254.085500000001</v>
      </c>
      <c r="D66" s="15">
        <f t="shared" si="11"/>
        <v>0</v>
      </c>
      <c r="E66" s="15">
        <f t="shared" si="12"/>
        <v>0</v>
      </c>
      <c r="F66" s="13">
        <f t="shared" si="13"/>
        <v>34254.085500000001</v>
      </c>
      <c r="G66" s="1"/>
      <c r="H66" s="14">
        <f t="shared" si="14"/>
        <v>14.355680243090699</v>
      </c>
      <c r="I66" s="15">
        <f t="shared" si="15"/>
        <v>0</v>
      </c>
      <c r="J66" s="15">
        <f t="shared" si="16"/>
        <v>37112.505543961503</v>
      </c>
      <c r="K66" s="15">
        <f t="shared" si="17"/>
        <v>0</v>
      </c>
      <c r="L66" s="15">
        <f t="shared" si="18"/>
        <v>0</v>
      </c>
      <c r="M66" s="37">
        <f t="shared" si="19"/>
        <v>37112.505543961503</v>
      </c>
      <c r="N66" s="3"/>
      <c r="O66" s="3"/>
      <c r="P66" s="3"/>
    </row>
    <row r="67" spans="1:16">
      <c r="A67" s="14">
        <v>13.75</v>
      </c>
      <c r="B67" s="15">
        <f t="shared" si="9"/>
        <v>0</v>
      </c>
      <c r="C67" s="15">
        <f t="shared" si="10"/>
        <v>12598.19</v>
      </c>
      <c r="D67" s="15">
        <f t="shared" si="11"/>
        <v>0</v>
      </c>
      <c r="E67" s="15">
        <f t="shared" si="12"/>
        <v>0</v>
      </c>
      <c r="F67" s="13">
        <f t="shared" si="13"/>
        <v>12598.19</v>
      </c>
      <c r="G67" s="1"/>
      <c r="H67" s="14">
        <f t="shared" si="14"/>
        <v>16.160239271622299</v>
      </c>
      <c r="I67" s="15">
        <f t="shared" si="15"/>
        <v>0</v>
      </c>
      <c r="J67" s="15">
        <f t="shared" si="16"/>
        <v>14806.528348317001</v>
      </c>
      <c r="K67" s="15">
        <f t="shared" si="17"/>
        <v>0</v>
      </c>
      <c r="L67" s="15">
        <f t="shared" si="18"/>
        <v>0</v>
      </c>
      <c r="M67" s="37">
        <f t="shared" si="19"/>
        <v>14806.528348317001</v>
      </c>
      <c r="N67" s="3"/>
      <c r="O67" s="3"/>
      <c r="P67" s="3"/>
    </row>
    <row r="68" spans="1:16">
      <c r="A68" s="14">
        <v>14.25</v>
      </c>
      <c r="B68" s="15">
        <f t="shared" si="9"/>
        <v>0</v>
      </c>
      <c r="C68" s="15">
        <f t="shared" si="10"/>
        <v>7769.5844999999999</v>
      </c>
      <c r="D68" s="15">
        <f t="shared" si="11"/>
        <v>0</v>
      </c>
      <c r="E68" s="15">
        <f t="shared" si="12"/>
        <v>0</v>
      </c>
      <c r="F68" s="13">
        <f t="shared" si="13"/>
        <v>7769.5844999999999</v>
      </c>
      <c r="G68" s="1"/>
      <c r="H68" s="14">
        <f t="shared" si="14"/>
        <v>18.114853559964001</v>
      </c>
      <c r="I68" s="15">
        <f t="shared" si="15"/>
        <v>0</v>
      </c>
      <c r="J68" s="15">
        <f t="shared" si="16"/>
        <v>9876.8340659134101</v>
      </c>
      <c r="K68" s="15">
        <f t="shared" si="17"/>
        <v>0</v>
      </c>
      <c r="L68" s="15">
        <f t="shared" si="18"/>
        <v>0</v>
      </c>
      <c r="M68" s="37">
        <f t="shared" si="19"/>
        <v>9876.8340659134101</v>
      </c>
      <c r="N68" s="3"/>
      <c r="O68" s="3"/>
      <c r="P68" s="3"/>
    </row>
    <row r="69" spans="1:16">
      <c r="A69" s="14">
        <v>14.75</v>
      </c>
      <c r="B69" s="15">
        <f t="shared" si="9"/>
        <v>0</v>
      </c>
      <c r="C69" s="15">
        <f t="shared" si="10"/>
        <v>41883.347750000001</v>
      </c>
      <c r="D69" s="15">
        <f t="shared" si="11"/>
        <v>0</v>
      </c>
      <c r="E69" s="15">
        <f t="shared" si="12"/>
        <v>0</v>
      </c>
      <c r="F69" s="13">
        <f t="shared" si="13"/>
        <v>41883.347750000001</v>
      </c>
      <c r="G69" s="1"/>
      <c r="H69" s="14">
        <f t="shared" si="14"/>
        <v>20.226075564057702</v>
      </c>
      <c r="I69" s="15">
        <f t="shared" si="15"/>
        <v>0</v>
      </c>
      <c r="J69" s="15">
        <f t="shared" si="16"/>
        <v>57432.932641844498</v>
      </c>
      <c r="K69" s="15">
        <f t="shared" si="17"/>
        <v>0</v>
      </c>
      <c r="L69" s="15">
        <f t="shared" si="18"/>
        <v>0</v>
      </c>
      <c r="M69" s="37">
        <f t="shared" si="19"/>
        <v>57432.932641844498</v>
      </c>
      <c r="N69" s="3"/>
      <c r="O69" s="3"/>
      <c r="P69" s="3"/>
    </row>
    <row r="70" spans="1:16">
      <c r="A70" s="14">
        <v>15.25</v>
      </c>
      <c r="B70" s="15">
        <f t="shared" si="9"/>
        <v>0</v>
      </c>
      <c r="C70" s="15">
        <f t="shared" si="10"/>
        <v>44979.066749999998</v>
      </c>
      <c r="D70" s="15">
        <f t="shared" si="11"/>
        <v>0</v>
      </c>
      <c r="E70" s="15">
        <f t="shared" si="12"/>
        <v>0</v>
      </c>
      <c r="F70" s="13">
        <f t="shared" si="13"/>
        <v>44979.066749999998</v>
      </c>
      <c r="G70" s="1"/>
      <c r="H70" s="14">
        <f t="shared" si="14"/>
        <v>22.500503125191901</v>
      </c>
      <c r="I70" s="15">
        <f t="shared" si="15"/>
        <v>0</v>
      </c>
      <c r="J70" s="15">
        <f t="shared" si="16"/>
        <v>66364.041441087902</v>
      </c>
      <c r="K70" s="15">
        <f t="shared" si="17"/>
        <v>0</v>
      </c>
      <c r="L70" s="15">
        <f t="shared" si="18"/>
        <v>0</v>
      </c>
      <c r="M70" s="37">
        <f t="shared" si="19"/>
        <v>66364.041441087902</v>
      </c>
      <c r="N70" s="3"/>
      <c r="O70" s="3"/>
      <c r="P70" s="3"/>
    </row>
    <row r="71" spans="1:16">
      <c r="A71" s="14">
        <v>15.75</v>
      </c>
      <c r="B71" s="15">
        <f t="shared" si="9"/>
        <v>0</v>
      </c>
      <c r="C71" s="15">
        <f t="shared" si="10"/>
        <v>47143.561500000003</v>
      </c>
      <c r="D71" s="15">
        <f t="shared" si="11"/>
        <v>0</v>
      </c>
      <c r="E71" s="15">
        <f t="shared" si="12"/>
        <v>0</v>
      </c>
      <c r="F71" s="13">
        <f t="shared" si="13"/>
        <v>47143.561500000003</v>
      </c>
      <c r="G71" s="1"/>
      <c r="H71" s="14">
        <f t="shared" si="14"/>
        <v>24.944778229013199</v>
      </c>
      <c r="I71" s="15">
        <f t="shared" si="15"/>
        <v>0</v>
      </c>
      <c r="J71" s="15">
        <f t="shared" si="16"/>
        <v>74665.7578757679</v>
      </c>
      <c r="K71" s="15">
        <f t="shared" si="17"/>
        <v>0</v>
      </c>
      <c r="L71" s="15">
        <f t="shared" si="18"/>
        <v>0</v>
      </c>
      <c r="M71" s="37">
        <f t="shared" si="19"/>
        <v>74665.7578757679</v>
      </c>
      <c r="N71" s="3"/>
      <c r="O71" s="3"/>
      <c r="P71" s="3"/>
    </row>
    <row r="72" spans="1:16">
      <c r="A72" s="14">
        <v>16.25</v>
      </c>
      <c r="B72" s="15">
        <f t="shared" si="9"/>
        <v>0</v>
      </c>
      <c r="C72" s="15">
        <f t="shared" si="10"/>
        <v>33328.798043478302</v>
      </c>
      <c r="D72" s="15">
        <f t="shared" si="11"/>
        <v>9257.9994565217403</v>
      </c>
      <c r="E72" s="15">
        <f t="shared" si="12"/>
        <v>0</v>
      </c>
      <c r="F72" s="13">
        <f t="shared" si="13"/>
        <v>42586.797500000001</v>
      </c>
      <c r="G72" s="1"/>
      <c r="H72" s="14">
        <f t="shared" si="14"/>
        <v>27.5655858382319</v>
      </c>
      <c r="I72" s="15">
        <f t="shared" si="15"/>
        <v>0</v>
      </c>
      <c r="J72" s="15">
        <f t="shared" si="16"/>
        <v>56537.098052467401</v>
      </c>
      <c r="K72" s="15">
        <f t="shared" si="17"/>
        <v>15704.7494590187</v>
      </c>
      <c r="L72" s="15">
        <f t="shared" si="18"/>
        <v>0</v>
      </c>
      <c r="M72" s="37">
        <f t="shared" si="19"/>
        <v>72241.847511486107</v>
      </c>
      <c r="N72" s="3"/>
      <c r="O72" s="3"/>
      <c r="P72" s="3"/>
    </row>
    <row r="73" spans="1:16">
      <c r="A73" s="14">
        <v>16.75</v>
      </c>
      <c r="B73" s="15">
        <f t="shared" si="9"/>
        <v>0</v>
      </c>
      <c r="C73" s="15">
        <f t="shared" si="10"/>
        <v>2479.60102941176</v>
      </c>
      <c r="D73" s="15">
        <f t="shared" si="11"/>
        <v>1735.7207205882401</v>
      </c>
      <c r="E73" s="15">
        <f t="shared" si="12"/>
        <v>0</v>
      </c>
      <c r="F73" s="13">
        <f t="shared" si="13"/>
        <v>4215.3217500000001</v>
      </c>
      <c r="G73" s="1"/>
      <c r="H73" s="14">
        <f t="shared" si="14"/>
        <v>30.369652792430699</v>
      </c>
      <c r="I73" s="15">
        <f t="shared" si="15"/>
        <v>0</v>
      </c>
      <c r="J73" s="15">
        <f t="shared" si="16"/>
        <v>4495.7983478799397</v>
      </c>
      <c r="K73" s="15">
        <f t="shared" si="17"/>
        <v>3147.0588435159698</v>
      </c>
      <c r="L73" s="15">
        <f t="shared" si="18"/>
        <v>0</v>
      </c>
      <c r="M73" s="37">
        <f t="shared" si="19"/>
        <v>7642.8571913959104</v>
      </c>
      <c r="N73" s="3"/>
      <c r="O73" s="3"/>
      <c r="P73" s="3"/>
    </row>
    <row r="74" spans="1:16">
      <c r="A74" s="14">
        <v>17.25</v>
      </c>
      <c r="B74" s="15">
        <f t="shared" si="9"/>
        <v>0</v>
      </c>
      <c r="C74" s="15">
        <f t="shared" si="10"/>
        <v>2170.576125</v>
      </c>
      <c r="D74" s="15">
        <f t="shared" si="11"/>
        <v>2170.576125</v>
      </c>
      <c r="E74" s="15">
        <f t="shared" si="12"/>
        <v>0</v>
      </c>
      <c r="F74" s="13">
        <f t="shared" si="13"/>
        <v>4341.1522500000001</v>
      </c>
      <c r="G74" s="1"/>
      <c r="H74" s="14">
        <f t="shared" si="14"/>
        <v>33.363746769165999</v>
      </c>
      <c r="I74" s="15">
        <f t="shared" si="15"/>
        <v>0</v>
      </c>
      <c r="J74" s="15">
        <f t="shared" si="16"/>
        <v>4198.1769378375402</v>
      </c>
      <c r="K74" s="15">
        <f t="shared" si="17"/>
        <v>4198.1769378375402</v>
      </c>
      <c r="L74" s="15">
        <f t="shared" si="18"/>
        <v>0</v>
      </c>
      <c r="M74" s="37">
        <f t="shared" si="19"/>
        <v>8396.3538756750804</v>
      </c>
      <c r="N74" s="3"/>
      <c r="O74" s="3"/>
      <c r="P74" s="3"/>
    </row>
    <row r="75" spans="1:16">
      <c r="A75" s="14">
        <v>17.75</v>
      </c>
      <c r="B75" s="15">
        <f t="shared" si="9"/>
        <v>0</v>
      </c>
      <c r="C75" s="15">
        <f t="shared" si="10"/>
        <v>642.87541666666596</v>
      </c>
      <c r="D75" s="15">
        <f t="shared" si="11"/>
        <v>1285.7508333333301</v>
      </c>
      <c r="E75" s="15">
        <f t="shared" si="12"/>
        <v>0</v>
      </c>
      <c r="F75" s="13">
        <f t="shared" si="13"/>
        <v>1928.62625</v>
      </c>
      <c r="G75" s="1"/>
      <c r="H75" s="14">
        <f t="shared" si="14"/>
        <v>36.554675301208697</v>
      </c>
      <c r="I75" s="15">
        <f t="shared" si="15"/>
        <v>0</v>
      </c>
      <c r="J75" s="15">
        <f t="shared" si="16"/>
        <v>1323.9494149509401</v>
      </c>
      <c r="K75" s="15">
        <f t="shared" si="17"/>
        <v>2647.8988299018902</v>
      </c>
      <c r="L75" s="15">
        <f t="shared" si="18"/>
        <v>0</v>
      </c>
      <c r="M75" s="37">
        <f t="shared" si="19"/>
        <v>3971.8482448528298</v>
      </c>
      <c r="N75" s="3"/>
      <c r="O75" s="3"/>
      <c r="P75" s="3"/>
    </row>
    <row r="76" spans="1:16">
      <c r="A76" s="14">
        <v>18.25</v>
      </c>
      <c r="B76" s="15">
        <f t="shared" si="9"/>
        <v>0</v>
      </c>
      <c r="C76" s="15">
        <f t="shared" si="10"/>
        <v>0</v>
      </c>
      <c r="D76" s="15">
        <f t="shared" si="11"/>
        <v>0</v>
      </c>
      <c r="E76" s="15">
        <f t="shared" si="12"/>
        <v>0</v>
      </c>
      <c r="F76" s="13">
        <f t="shared" si="13"/>
        <v>0</v>
      </c>
      <c r="G76" s="1"/>
      <c r="H76" s="14">
        <f t="shared" si="14"/>
        <v>39.9492848453459</v>
      </c>
      <c r="I76" s="15">
        <f t="shared" si="15"/>
        <v>0</v>
      </c>
      <c r="J76" s="15">
        <f t="shared" si="16"/>
        <v>0</v>
      </c>
      <c r="K76" s="15">
        <f t="shared" si="17"/>
        <v>0</v>
      </c>
      <c r="L76" s="15">
        <f t="shared" si="18"/>
        <v>0</v>
      </c>
      <c r="M76" s="37">
        <f t="shared" si="19"/>
        <v>0</v>
      </c>
      <c r="N76" s="3"/>
      <c r="O76" s="3"/>
      <c r="P76" s="3"/>
    </row>
    <row r="77" spans="1:16">
      <c r="A77" s="14">
        <v>18.75</v>
      </c>
      <c r="B77" s="15">
        <f t="shared" si="9"/>
        <v>0</v>
      </c>
      <c r="C77" s="15">
        <f t="shared" si="10"/>
        <v>0</v>
      </c>
      <c r="D77" s="15">
        <f t="shared" si="11"/>
        <v>0</v>
      </c>
      <c r="E77" s="15">
        <f t="shared" si="12"/>
        <v>0</v>
      </c>
      <c r="F77" s="13">
        <f t="shared" si="13"/>
        <v>0</v>
      </c>
      <c r="G77" s="1"/>
      <c r="H77" s="14">
        <f t="shared" si="14"/>
        <v>43.554459898655502</v>
      </c>
      <c r="I77" s="15">
        <f t="shared" si="15"/>
        <v>0</v>
      </c>
      <c r="J77" s="15">
        <f t="shared" si="16"/>
        <v>0</v>
      </c>
      <c r="K77" s="15">
        <f t="shared" si="17"/>
        <v>0</v>
      </c>
      <c r="L77" s="15">
        <f t="shared" si="18"/>
        <v>0</v>
      </c>
      <c r="M77" s="37">
        <f t="shared" si="19"/>
        <v>0</v>
      </c>
      <c r="N77" s="3"/>
      <c r="O77" s="3"/>
      <c r="P77" s="3"/>
    </row>
    <row r="78" spans="1:16">
      <c r="A78" s="14">
        <v>19.25</v>
      </c>
      <c r="B78" s="15">
        <f t="shared" si="9"/>
        <v>0</v>
      </c>
      <c r="C78" s="15">
        <f t="shared" si="10"/>
        <v>0</v>
      </c>
      <c r="D78" s="15">
        <f t="shared" si="11"/>
        <v>0</v>
      </c>
      <c r="E78" s="15">
        <f t="shared" si="12"/>
        <v>0</v>
      </c>
      <c r="F78" s="13">
        <f t="shared" si="13"/>
        <v>0</v>
      </c>
      <c r="G78" s="1"/>
      <c r="H78" s="14">
        <f t="shared" si="14"/>
        <v>47.377122158593998</v>
      </c>
      <c r="I78" s="15">
        <f t="shared" si="15"/>
        <v>0</v>
      </c>
      <c r="J78" s="15">
        <f t="shared" si="16"/>
        <v>0</v>
      </c>
      <c r="K78" s="15">
        <f t="shared" si="17"/>
        <v>0</v>
      </c>
      <c r="L78" s="15">
        <f t="shared" si="18"/>
        <v>0</v>
      </c>
      <c r="M78" s="37">
        <f t="shared" si="19"/>
        <v>0</v>
      </c>
      <c r="N78" s="3"/>
      <c r="O78" s="3"/>
      <c r="P78" s="3"/>
    </row>
    <row r="79" spans="1:16">
      <c r="A79" s="28" t="s">
        <v>7</v>
      </c>
      <c r="B79" s="29">
        <f>SUM(B47:B78)</f>
        <v>206580.296363095</v>
      </c>
      <c r="C79" s="29">
        <f>SUM(C47:C78)</f>
        <v>987642.87025146105</v>
      </c>
      <c r="D79" s="29">
        <f>SUM(D47:D78)</f>
        <v>14450.047135443299</v>
      </c>
      <c r="E79" s="29">
        <f>SUM(E47:E78)</f>
        <v>0</v>
      </c>
      <c r="F79" s="29">
        <f>SUM(F47:F78)</f>
        <v>1208673.2137500001</v>
      </c>
      <c r="G79" s="13"/>
      <c r="H79" s="28" t="s">
        <v>7</v>
      </c>
      <c r="I79" s="29">
        <f>SUM(I47:I78)</f>
        <v>115314.034228508</v>
      </c>
      <c r="J79" s="29">
        <f>SUM(J47:J78)</f>
        <v>959194.29287645698</v>
      </c>
      <c r="K79" s="29">
        <f>SUM(K47:K78)</f>
        <v>25697.8840702741</v>
      </c>
      <c r="L79" s="29">
        <f>SUM(L47:L78)</f>
        <v>0</v>
      </c>
      <c r="M79" s="29">
        <f>SUM(M47:M78)</f>
        <v>1100206.2111752401</v>
      </c>
      <c r="N79" s="3"/>
      <c r="O79" s="3"/>
      <c r="P79" s="3"/>
    </row>
    <row r="80" spans="1:16">
      <c r="A80" s="6" t="s">
        <v>13</v>
      </c>
      <c r="B80" s="30">
        <f>IF(L38&gt;0,B79/L38,0)</f>
        <v>9.6584205925621305</v>
      </c>
      <c r="C80" s="30">
        <f>IF(M38&gt;0,C79/M38,0)</f>
        <v>12.313332083291799</v>
      </c>
      <c r="D80" s="30">
        <f>IF(N38&gt;0,D79/N38,0)</f>
        <v>16.5784683617815</v>
      </c>
      <c r="E80" s="30">
        <f>IF(O38&gt;0,E79/O38,0)</f>
        <v>0</v>
      </c>
      <c r="F80" s="30">
        <f>IF(P38&gt;0,F79/P38,0)</f>
        <v>11.7954476853178</v>
      </c>
      <c r="G80" s="13"/>
      <c r="H80" s="6" t="s">
        <v>13</v>
      </c>
      <c r="I80" s="30">
        <f>IF(L38&gt;0,I79/L38,0)</f>
        <v>5.3913730516024403</v>
      </c>
      <c r="J80" s="30">
        <f>IF(M38&gt;0,J79/M38,0)</f>
        <v>11.9586524809104</v>
      </c>
      <c r="K80" s="30">
        <f>IF(N38&gt;0,K79/N38,0)</f>
        <v>29.4830566316142</v>
      </c>
      <c r="L80" s="30">
        <f>IF(O38&gt;0,L79/O38,0)</f>
        <v>0</v>
      </c>
      <c r="M80" s="30">
        <f>IF(P38&gt;0,M79/P38,0)</f>
        <v>10.7369176873837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3" t="s">
        <v>25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8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4" t="s">
        <v>14</v>
      </c>
      <c r="B89" s="55" t="s">
        <v>15</v>
      </c>
      <c r="C89" s="55" t="s">
        <v>16</v>
      </c>
      <c r="D89" s="55" t="s">
        <v>17</v>
      </c>
      <c r="E89" s="55" t="s">
        <v>18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9">
        <v>0</v>
      </c>
      <c r="B92" s="51">
        <f>L$38</f>
        <v>21388.6208809524</v>
      </c>
      <c r="C92" s="51">
        <f>$B$80</f>
        <v>9.6584205925621305</v>
      </c>
      <c r="D92" s="51">
        <f>$I$80</f>
        <v>5.3913730516024403</v>
      </c>
      <c r="E92" s="51">
        <f>B92*D92</f>
        <v>115314.034228508</v>
      </c>
      <c r="F92" s="15">
        <f>E92/1000</f>
        <v>115.31403422850801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9">
        <v>1</v>
      </c>
      <c r="B93" s="51">
        <f>M$38</f>
        <v>80209.228791255606</v>
      </c>
      <c r="C93" s="51">
        <f>$C$80</f>
        <v>12.313332083291799</v>
      </c>
      <c r="D93" s="51">
        <f>$J$80</f>
        <v>11.9586524809104</v>
      </c>
      <c r="E93" s="51">
        <f>B93*D93</f>
        <v>959194.29287645896</v>
      </c>
      <c r="F93" s="15">
        <f>E93/1000</f>
        <v>959.19429287645903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9">
        <v>2</v>
      </c>
      <c r="B94" s="51">
        <f>N$38</f>
        <v>871.61532779198706</v>
      </c>
      <c r="C94" s="51">
        <f>$D$80</f>
        <v>16.5784683617815</v>
      </c>
      <c r="D94" s="51">
        <f>$K$80</f>
        <v>29.4830566316142</v>
      </c>
      <c r="E94" s="51">
        <f>B94*D94</f>
        <v>25697.8840702741</v>
      </c>
      <c r="F94" s="15">
        <f>E94/1000</f>
        <v>25.6978840702741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9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9" t="s">
        <v>7</v>
      </c>
      <c r="B96" s="51">
        <f>SUM(B92:B95)</f>
        <v>102469.465</v>
      </c>
      <c r="C96" s="51">
        <f>$F$80</f>
        <v>11.7954476853178</v>
      </c>
      <c r="D96" s="51">
        <f>$M$80</f>
        <v>10.7369176873837</v>
      </c>
      <c r="E96" s="51">
        <f>SUM(E92:E95)</f>
        <v>1100206.2111752401</v>
      </c>
      <c r="F96" s="15">
        <f>E96/1000</f>
        <v>1100.20621117524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9" t="s">
        <v>2</v>
      </c>
      <c r="B97" s="51">
        <f>$I$2</f>
        <v>1164303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43" t="s">
        <v>19</v>
      </c>
      <c r="B98" s="51">
        <f>$I$2/E96</f>
        <v>1.05825888653754</v>
      </c>
      <c r="C98" s="59" t="s">
        <v>22</v>
      </c>
      <c r="D98" s="59"/>
      <c r="E98" s="59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5" zoomScale="80" zoomScaleNormal="80" workbookViewId="0">
      <selection activeCell="B92" sqref="B92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23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553380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I4" s="1"/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2"/>
      <c r="F6" s="13">
        <f t="shared" ref="F6:F37" si="0">SUM(B6:E6)</f>
        <v>0</v>
      </c>
      <c r="G6" s="1"/>
      <c r="H6" s="14">
        <v>3.75</v>
      </c>
      <c r="I6" s="26"/>
      <c r="J6" s="1">
        <f>I6/1000</f>
        <v>0</v>
      </c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12"/>
      <c r="F7" s="13">
        <f t="shared" si="0"/>
        <v>0</v>
      </c>
      <c r="G7" s="1"/>
      <c r="H7" s="14">
        <v>4.25</v>
      </c>
      <c r="I7" s="50"/>
      <c r="J7" s="1">
        <f t="shared" ref="J7:J38" si="6">I7/1000</f>
        <v>0</v>
      </c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7"/>
      <c r="C8" s="11"/>
      <c r="D8" s="11"/>
      <c r="E8" s="12"/>
      <c r="F8" s="13">
        <f t="shared" si="0"/>
        <v>0</v>
      </c>
      <c r="G8" s="1"/>
      <c r="H8" s="14">
        <v>4.75</v>
      </c>
      <c r="I8" s="50"/>
      <c r="J8" s="1">
        <f t="shared" si="6"/>
        <v>0</v>
      </c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17"/>
      <c r="C9" s="11"/>
      <c r="D9" s="11"/>
      <c r="E9" s="47"/>
      <c r="F9" s="13">
        <f t="shared" si="0"/>
        <v>0</v>
      </c>
      <c r="G9" s="20"/>
      <c r="H9" s="14">
        <v>5.25</v>
      </c>
      <c r="I9" s="50"/>
      <c r="J9" s="1">
        <f t="shared" si="6"/>
        <v>0</v>
      </c>
      <c r="K9" s="14">
        <v>5.25</v>
      </c>
      <c r="L9" s="15">
        <f t="shared" si="1"/>
        <v>0</v>
      </c>
      <c r="M9" s="15">
        <f t="shared" si="2"/>
        <v>0</v>
      </c>
      <c r="N9" s="15">
        <f t="shared" si="3"/>
        <v>0</v>
      </c>
      <c r="O9" s="15">
        <f t="shared" si="4"/>
        <v>0</v>
      </c>
      <c r="P9" s="16">
        <f t="shared" si="5"/>
        <v>0</v>
      </c>
      <c r="Q9" s="3"/>
      <c r="R9" s="3"/>
    </row>
    <row r="10" spans="1:18">
      <c r="A10" s="10">
        <v>5.75</v>
      </c>
      <c r="B10" s="17"/>
      <c r="C10" s="11"/>
      <c r="D10" s="11"/>
      <c r="E10" s="12"/>
      <c r="F10" s="13">
        <f t="shared" si="0"/>
        <v>0</v>
      </c>
      <c r="G10" s="1"/>
      <c r="H10" s="14">
        <v>5.75</v>
      </c>
      <c r="I10" s="50"/>
      <c r="J10" s="1">
        <f t="shared" si="6"/>
        <v>0</v>
      </c>
      <c r="K10" s="14">
        <v>5.75</v>
      </c>
      <c r="L10" s="15">
        <f t="shared" si="1"/>
        <v>0</v>
      </c>
      <c r="M10" s="15">
        <f t="shared" si="2"/>
        <v>0</v>
      </c>
      <c r="N10" s="15">
        <f t="shared" si="3"/>
        <v>0</v>
      </c>
      <c r="O10" s="15">
        <f t="shared" si="4"/>
        <v>0</v>
      </c>
      <c r="P10" s="16">
        <f t="shared" si="5"/>
        <v>0</v>
      </c>
      <c r="Q10" s="3"/>
      <c r="R10" s="3"/>
    </row>
    <row r="11" spans="1:18">
      <c r="A11" s="14">
        <v>6.25</v>
      </c>
      <c r="B11" s="17"/>
      <c r="C11" s="11"/>
      <c r="D11" s="11"/>
      <c r="E11" s="12"/>
      <c r="F11" s="13">
        <f t="shared" si="0"/>
        <v>0</v>
      </c>
      <c r="G11" s="1"/>
      <c r="H11" s="14">
        <v>6.25</v>
      </c>
      <c r="I11" s="50"/>
      <c r="J11" s="1">
        <f t="shared" si="6"/>
        <v>0</v>
      </c>
      <c r="K11" s="14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3"/>
      <c r="R11" s="3"/>
    </row>
    <row r="12" spans="1:18">
      <c r="A12" s="10">
        <v>6.75</v>
      </c>
      <c r="C12" s="11"/>
      <c r="D12" s="11"/>
      <c r="E12" s="27"/>
      <c r="F12" s="13">
        <f t="shared" si="0"/>
        <v>0</v>
      </c>
      <c r="G12" s="1"/>
      <c r="H12" s="14">
        <v>6.75</v>
      </c>
      <c r="I12" s="50"/>
      <c r="J12" s="1">
        <f t="shared" si="6"/>
        <v>0</v>
      </c>
      <c r="K12" s="14">
        <v>6.75</v>
      </c>
      <c r="L12" s="15">
        <f t="shared" si="1"/>
        <v>0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0</v>
      </c>
      <c r="Q12" s="3"/>
      <c r="R12" s="3"/>
    </row>
    <row r="13" spans="1:18">
      <c r="A13" s="14">
        <v>7.25</v>
      </c>
      <c r="C13" s="11"/>
      <c r="D13" s="11"/>
      <c r="E13" s="22"/>
      <c r="F13" s="13">
        <f t="shared" si="0"/>
        <v>0</v>
      </c>
      <c r="G13" s="1"/>
      <c r="H13" s="14">
        <v>7.25</v>
      </c>
      <c r="I13" s="50"/>
      <c r="J13" s="1">
        <f t="shared" si="6"/>
        <v>0</v>
      </c>
      <c r="K13" s="14">
        <v>7.25</v>
      </c>
      <c r="L13" s="15">
        <f t="shared" si="1"/>
        <v>0</v>
      </c>
      <c r="M13" s="15">
        <f t="shared" si="2"/>
        <v>0</v>
      </c>
      <c r="N13" s="15">
        <f t="shared" si="3"/>
        <v>0</v>
      </c>
      <c r="O13" s="15">
        <f t="shared" si="4"/>
        <v>0</v>
      </c>
      <c r="P13" s="16">
        <f t="shared" si="5"/>
        <v>0</v>
      </c>
      <c r="Q13" s="3"/>
      <c r="R13" s="3"/>
    </row>
    <row r="14" spans="1:18">
      <c r="A14" s="10">
        <v>7.75</v>
      </c>
      <c r="B14">
        <v>1</v>
      </c>
      <c r="D14" s="46"/>
      <c r="E14" s="22"/>
      <c r="F14" s="13">
        <f t="shared" si="0"/>
        <v>1</v>
      </c>
      <c r="G14" s="1"/>
      <c r="H14" s="14">
        <v>7.75</v>
      </c>
      <c r="I14" s="50">
        <v>120651</v>
      </c>
      <c r="J14" s="1">
        <f t="shared" si="6"/>
        <v>120.651</v>
      </c>
      <c r="K14" s="14">
        <v>7.75</v>
      </c>
      <c r="L14" s="15">
        <f t="shared" si="1"/>
        <v>120.651</v>
      </c>
      <c r="M14" s="15">
        <f t="shared" si="2"/>
        <v>0</v>
      </c>
      <c r="N14" s="15">
        <f t="shared" si="3"/>
        <v>0</v>
      </c>
      <c r="O14" s="15">
        <f t="shared" si="4"/>
        <v>0</v>
      </c>
      <c r="P14" s="16">
        <f t="shared" si="5"/>
        <v>120.651</v>
      </c>
      <c r="Q14" s="3"/>
      <c r="R14" s="3"/>
    </row>
    <row r="15" spans="1:18">
      <c r="A15" s="14">
        <v>8.25</v>
      </c>
      <c r="B15">
        <v>1</v>
      </c>
      <c r="D15" s="26"/>
      <c r="E15" s="22"/>
      <c r="F15" s="13">
        <f t="shared" si="0"/>
        <v>1</v>
      </c>
      <c r="G15" s="1"/>
      <c r="H15" s="14">
        <v>8.25</v>
      </c>
      <c r="I15" s="50">
        <v>120651</v>
      </c>
      <c r="J15" s="1">
        <f t="shared" si="6"/>
        <v>120.651</v>
      </c>
      <c r="K15" s="14">
        <v>8.25</v>
      </c>
      <c r="L15" s="15">
        <f t="shared" si="1"/>
        <v>120.651</v>
      </c>
      <c r="M15" s="15">
        <f t="shared" si="2"/>
        <v>0</v>
      </c>
      <c r="N15" s="15">
        <f t="shared" si="3"/>
        <v>0</v>
      </c>
      <c r="O15" s="15">
        <f t="shared" si="4"/>
        <v>0</v>
      </c>
      <c r="P15" s="16">
        <f t="shared" si="5"/>
        <v>120.651</v>
      </c>
      <c r="Q15" s="3"/>
      <c r="R15" s="3"/>
    </row>
    <row r="16" spans="1:18">
      <c r="A16" s="10">
        <v>8.75</v>
      </c>
      <c r="B16">
        <v>9</v>
      </c>
      <c r="D16" s="26"/>
      <c r="E16" s="22"/>
      <c r="F16" s="13">
        <f t="shared" si="0"/>
        <v>9</v>
      </c>
      <c r="G16" s="1"/>
      <c r="H16" s="14">
        <v>8.75</v>
      </c>
      <c r="I16" s="50">
        <v>1930413</v>
      </c>
      <c r="J16" s="1">
        <f t="shared" si="6"/>
        <v>1930.413</v>
      </c>
      <c r="K16" s="14">
        <v>8.75</v>
      </c>
      <c r="L16" s="15">
        <f t="shared" si="1"/>
        <v>1930.413</v>
      </c>
      <c r="M16" s="15">
        <f t="shared" si="2"/>
        <v>0</v>
      </c>
      <c r="N16" s="15">
        <f t="shared" si="3"/>
        <v>0</v>
      </c>
      <c r="O16" s="15">
        <f t="shared" si="4"/>
        <v>0</v>
      </c>
      <c r="P16" s="16">
        <f t="shared" si="5"/>
        <v>1930.413</v>
      </c>
      <c r="Q16" s="3"/>
      <c r="R16" s="3"/>
    </row>
    <row r="17" spans="1:18">
      <c r="A17" s="14">
        <v>9.25</v>
      </c>
      <c r="B17">
        <v>27</v>
      </c>
      <c r="D17" s="26"/>
      <c r="E17" s="22"/>
      <c r="F17" s="13">
        <f t="shared" si="0"/>
        <v>27</v>
      </c>
      <c r="G17" s="1"/>
      <c r="H17" s="14">
        <v>9.25</v>
      </c>
      <c r="I17" s="50">
        <v>4826032</v>
      </c>
      <c r="J17" s="1">
        <f t="shared" si="6"/>
        <v>4826.0320000000002</v>
      </c>
      <c r="K17" s="14">
        <v>9.25</v>
      </c>
      <c r="L17" s="15">
        <f t="shared" si="1"/>
        <v>4826.0320000000002</v>
      </c>
      <c r="M17" s="15">
        <f t="shared" si="2"/>
        <v>0</v>
      </c>
      <c r="N17" s="15">
        <f t="shared" si="3"/>
        <v>0</v>
      </c>
      <c r="O17" s="15">
        <f t="shared" si="4"/>
        <v>0</v>
      </c>
      <c r="P17" s="16">
        <f t="shared" si="5"/>
        <v>4826.0320000000002</v>
      </c>
      <c r="Q17" s="3"/>
      <c r="R17" s="3"/>
    </row>
    <row r="18" spans="1:18">
      <c r="A18" s="10">
        <v>9.75</v>
      </c>
      <c r="B18">
        <v>65</v>
      </c>
      <c r="D18" s="26"/>
      <c r="E18" s="22"/>
      <c r="F18" s="13">
        <f t="shared" si="0"/>
        <v>65</v>
      </c>
      <c r="G18" s="1"/>
      <c r="H18" s="14">
        <v>9.75</v>
      </c>
      <c r="I18" s="50">
        <v>8807508</v>
      </c>
      <c r="J18" s="1">
        <f t="shared" si="6"/>
        <v>8807.5079999999998</v>
      </c>
      <c r="K18" s="14">
        <v>9.75</v>
      </c>
      <c r="L18" s="15">
        <f t="shared" si="1"/>
        <v>8807.5079999999998</v>
      </c>
      <c r="M18" s="15">
        <f t="shared" si="2"/>
        <v>0</v>
      </c>
      <c r="N18" s="15">
        <f t="shared" si="3"/>
        <v>0</v>
      </c>
      <c r="O18" s="15">
        <f t="shared" si="4"/>
        <v>0</v>
      </c>
      <c r="P18" s="16">
        <f t="shared" si="5"/>
        <v>8807.5079999999998</v>
      </c>
      <c r="Q18" s="3"/>
      <c r="R18" s="3"/>
    </row>
    <row r="19" spans="1:18">
      <c r="A19" s="14">
        <v>10.25</v>
      </c>
      <c r="B19">
        <v>92</v>
      </c>
      <c r="D19" s="26"/>
      <c r="E19" s="22"/>
      <c r="F19" s="13">
        <f t="shared" si="0"/>
        <v>92</v>
      </c>
      <c r="G19" s="1"/>
      <c r="H19" s="14">
        <v>10.25</v>
      </c>
      <c r="I19" s="50">
        <v>12021152</v>
      </c>
      <c r="J19" s="1">
        <f t="shared" si="6"/>
        <v>12021.152</v>
      </c>
      <c r="K19" s="14">
        <v>10.25</v>
      </c>
      <c r="L19" s="15">
        <f t="shared" si="1"/>
        <v>12021.152</v>
      </c>
      <c r="M19" s="15">
        <f t="shared" si="2"/>
        <v>0</v>
      </c>
      <c r="N19" s="15">
        <f t="shared" si="3"/>
        <v>0</v>
      </c>
      <c r="O19" s="15">
        <f t="shared" si="4"/>
        <v>0</v>
      </c>
      <c r="P19" s="16">
        <f t="shared" si="5"/>
        <v>12021.152</v>
      </c>
      <c r="Q19" s="3"/>
      <c r="R19" s="3"/>
    </row>
    <row r="20" spans="1:18">
      <c r="A20" s="10">
        <v>10.75</v>
      </c>
      <c r="B20">
        <v>93</v>
      </c>
      <c r="D20" s="26"/>
      <c r="E20" s="22"/>
      <c r="F20" s="13">
        <f t="shared" si="0"/>
        <v>93</v>
      </c>
      <c r="G20" s="1"/>
      <c r="H20" s="14">
        <v>10.75</v>
      </c>
      <c r="I20" s="50">
        <v>14364271</v>
      </c>
      <c r="J20" s="1">
        <f t="shared" si="6"/>
        <v>14364.271000000001</v>
      </c>
      <c r="K20" s="14">
        <v>10.75</v>
      </c>
      <c r="L20" s="15">
        <f t="shared" si="1"/>
        <v>14364.271000000001</v>
      </c>
      <c r="M20" s="15">
        <f t="shared" si="2"/>
        <v>0</v>
      </c>
      <c r="N20" s="15">
        <f t="shared" si="3"/>
        <v>0</v>
      </c>
      <c r="O20" s="15">
        <f t="shared" si="4"/>
        <v>0</v>
      </c>
      <c r="P20" s="16">
        <f t="shared" si="5"/>
        <v>14364.271000000001</v>
      </c>
      <c r="Q20" s="3"/>
      <c r="R20" s="3"/>
    </row>
    <row r="21" spans="1:18">
      <c r="A21" s="14">
        <v>11.25</v>
      </c>
      <c r="B21">
        <v>41</v>
      </c>
      <c r="C21">
        <v>10</v>
      </c>
      <c r="D21" s="26"/>
      <c r="E21" s="22"/>
      <c r="F21" s="13">
        <f t="shared" si="0"/>
        <v>51</v>
      </c>
      <c r="G21" s="1"/>
      <c r="H21" s="14">
        <v>11.25</v>
      </c>
      <c r="I21" s="50">
        <v>10781320</v>
      </c>
      <c r="J21" s="1">
        <f t="shared" si="6"/>
        <v>10781.32</v>
      </c>
      <c r="K21" s="14">
        <v>11.25</v>
      </c>
      <c r="L21" s="15">
        <f t="shared" si="1"/>
        <v>8667.3356862745095</v>
      </c>
      <c r="M21" s="15">
        <f t="shared" si="2"/>
        <v>2113.9843137254902</v>
      </c>
      <c r="N21" s="15">
        <f t="shared" si="3"/>
        <v>0</v>
      </c>
      <c r="O21" s="15">
        <f t="shared" si="4"/>
        <v>0</v>
      </c>
      <c r="P21" s="16">
        <f t="shared" si="5"/>
        <v>10781.32</v>
      </c>
      <c r="Q21" s="3"/>
      <c r="R21" s="3"/>
    </row>
    <row r="22" spans="1:18">
      <c r="A22" s="10">
        <v>11.75</v>
      </c>
      <c r="B22">
        <v>24</v>
      </c>
      <c r="C22">
        <v>13</v>
      </c>
      <c r="D22" s="26"/>
      <c r="E22" s="22"/>
      <c r="F22" s="13">
        <f t="shared" si="0"/>
        <v>37</v>
      </c>
      <c r="G22" s="4"/>
      <c r="H22" s="14">
        <v>11.75</v>
      </c>
      <c r="I22" s="50">
        <v>6826240</v>
      </c>
      <c r="J22" s="1">
        <f t="shared" si="6"/>
        <v>6826.24</v>
      </c>
      <c r="K22" s="14">
        <v>11.75</v>
      </c>
      <c r="L22" s="15">
        <f t="shared" si="1"/>
        <v>4427.8313513513503</v>
      </c>
      <c r="M22" s="15">
        <f t="shared" si="2"/>
        <v>2398.4086486486499</v>
      </c>
      <c r="N22" s="15">
        <f t="shared" si="3"/>
        <v>0</v>
      </c>
      <c r="O22" s="15">
        <f t="shared" si="4"/>
        <v>0</v>
      </c>
      <c r="P22" s="16">
        <f t="shared" si="5"/>
        <v>6826.24</v>
      </c>
      <c r="Q22" s="3"/>
      <c r="R22" s="3"/>
    </row>
    <row r="23" spans="1:18">
      <c r="A23" s="14">
        <v>12.25</v>
      </c>
      <c r="C23">
        <v>34</v>
      </c>
      <c r="D23" s="26"/>
      <c r="E23" s="22"/>
      <c r="F23" s="13">
        <f t="shared" si="0"/>
        <v>34</v>
      </c>
      <c r="G23" s="4"/>
      <c r="H23" s="14">
        <v>12.25</v>
      </c>
      <c r="I23" s="50">
        <v>7016625</v>
      </c>
      <c r="J23" s="1">
        <f t="shared" si="6"/>
        <v>7016.625</v>
      </c>
      <c r="K23" s="14">
        <v>12.25</v>
      </c>
      <c r="L23" s="15">
        <f t="shared" si="1"/>
        <v>0</v>
      </c>
      <c r="M23" s="15">
        <f t="shared" si="2"/>
        <v>7016.625</v>
      </c>
      <c r="N23" s="15">
        <f t="shared" si="3"/>
        <v>0</v>
      </c>
      <c r="O23" s="15">
        <f t="shared" si="4"/>
        <v>0</v>
      </c>
      <c r="P23" s="16">
        <f t="shared" si="5"/>
        <v>7016.625</v>
      </c>
      <c r="Q23" s="3"/>
      <c r="R23" s="3"/>
    </row>
    <row r="24" spans="1:18">
      <c r="A24" s="10">
        <v>12.75</v>
      </c>
      <c r="C24">
        <v>33</v>
      </c>
      <c r="D24" s="26"/>
      <c r="E24" s="22"/>
      <c r="F24" s="13">
        <f t="shared" si="0"/>
        <v>33</v>
      </c>
      <c r="G24" s="4"/>
      <c r="H24" s="14">
        <v>12.75</v>
      </c>
      <c r="I24" s="50">
        <v>3586524</v>
      </c>
      <c r="J24" s="1">
        <f t="shared" si="6"/>
        <v>3586.5239999999999</v>
      </c>
      <c r="K24" s="14">
        <v>12.75</v>
      </c>
      <c r="L24" s="15">
        <f t="shared" si="1"/>
        <v>0</v>
      </c>
      <c r="M24" s="15">
        <f t="shared" si="2"/>
        <v>3586.5239999999999</v>
      </c>
      <c r="N24" s="15">
        <f t="shared" si="3"/>
        <v>0</v>
      </c>
      <c r="O24" s="15">
        <f t="shared" si="4"/>
        <v>0</v>
      </c>
      <c r="P24" s="16">
        <f t="shared" si="5"/>
        <v>3586.5239999999999</v>
      </c>
      <c r="Q24" s="3"/>
      <c r="R24" s="3"/>
    </row>
    <row r="25" spans="1:18">
      <c r="A25" s="14">
        <v>13.25</v>
      </c>
      <c r="C25">
        <v>33</v>
      </c>
      <c r="D25" s="26"/>
      <c r="E25" s="22"/>
      <c r="F25" s="13">
        <f t="shared" si="0"/>
        <v>33</v>
      </c>
      <c r="G25" s="4"/>
      <c r="H25" s="14">
        <v>13.25</v>
      </c>
      <c r="I25" s="50">
        <v>2172192</v>
      </c>
      <c r="J25" s="1">
        <f t="shared" si="6"/>
        <v>2172.192</v>
      </c>
      <c r="K25" s="14">
        <v>13.25</v>
      </c>
      <c r="L25" s="15">
        <f t="shared" si="1"/>
        <v>0</v>
      </c>
      <c r="M25" s="15">
        <f t="shared" si="2"/>
        <v>2172.192</v>
      </c>
      <c r="N25" s="15">
        <f t="shared" si="3"/>
        <v>0</v>
      </c>
      <c r="O25" s="15">
        <f t="shared" si="4"/>
        <v>0</v>
      </c>
      <c r="P25" s="16">
        <f t="shared" si="5"/>
        <v>2172.192</v>
      </c>
      <c r="Q25" s="3"/>
      <c r="R25" s="3"/>
    </row>
    <row r="26" spans="1:18">
      <c r="A26" s="10">
        <v>13.75</v>
      </c>
      <c r="C26">
        <v>14</v>
      </c>
      <c r="D26" s="26"/>
      <c r="E26" s="22"/>
      <c r="F26" s="13">
        <f t="shared" si="0"/>
        <v>14</v>
      </c>
      <c r="G26" s="4"/>
      <c r="H26" s="14">
        <v>13.75</v>
      </c>
      <c r="I26" s="50">
        <v>809958</v>
      </c>
      <c r="J26" s="1">
        <f t="shared" si="6"/>
        <v>809.95799999999997</v>
      </c>
      <c r="K26" s="14">
        <v>13.75</v>
      </c>
      <c r="L26" s="15">
        <f t="shared" si="1"/>
        <v>0</v>
      </c>
      <c r="M26" s="15">
        <f t="shared" si="2"/>
        <v>809.95799999999997</v>
      </c>
      <c r="N26" s="15">
        <f t="shared" si="3"/>
        <v>0</v>
      </c>
      <c r="O26" s="15">
        <f t="shared" si="4"/>
        <v>0</v>
      </c>
      <c r="P26" s="16">
        <f t="shared" si="5"/>
        <v>809.95799999999997</v>
      </c>
      <c r="Q26" s="3"/>
      <c r="R26" s="3"/>
    </row>
    <row r="27" spans="1:18">
      <c r="A27" s="14">
        <v>14.25</v>
      </c>
      <c r="C27">
        <v>8</v>
      </c>
      <c r="D27" s="26"/>
      <c r="E27" s="22"/>
      <c r="F27" s="13">
        <f t="shared" si="0"/>
        <v>8</v>
      </c>
      <c r="G27" s="4"/>
      <c r="H27" s="14">
        <v>14.25</v>
      </c>
      <c r="I27" s="50">
        <v>264023</v>
      </c>
      <c r="J27" s="1">
        <f t="shared" si="6"/>
        <v>264.02300000000002</v>
      </c>
      <c r="K27" s="14">
        <v>14.25</v>
      </c>
      <c r="L27" s="15">
        <f t="shared" si="1"/>
        <v>0</v>
      </c>
      <c r="M27" s="15">
        <f t="shared" si="2"/>
        <v>264.02300000000002</v>
      </c>
      <c r="N27" s="15">
        <f t="shared" si="3"/>
        <v>0</v>
      </c>
      <c r="O27" s="15">
        <f t="shared" si="4"/>
        <v>0</v>
      </c>
      <c r="P27" s="16">
        <f t="shared" si="5"/>
        <v>264.02300000000002</v>
      </c>
      <c r="Q27" s="3"/>
      <c r="R27" s="3"/>
    </row>
    <row r="28" spans="1:18">
      <c r="A28" s="10">
        <v>14.75</v>
      </c>
      <c r="B28" s="11"/>
      <c r="D28" s="26"/>
      <c r="E28" s="22"/>
      <c r="F28" s="13">
        <f t="shared" si="0"/>
        <v>0</v>
      </c>
      <c r="G28" s="1"/>
      <c r="H28" s="14">
        <v>14.75</v>
      </c>
      <c r="I28" s="50">
        <v>15341</v>
      </c>
      <c r="J28" s="1">
        <f t="shared" si="6"/>
        <v>15.340999999999999</v>
      </c>
      <c r="K28" s="14">
        <v>14.75</v>
      </c>
      <c r="L28" s="15">
        <f t="shared" si="1"/>
        <v>0</v>
      </c>
      <c r="M28" s="15">
        <f t="shared" si="2"/>
        <v>0</v>
      </c>
      <c r="N28" s="15">
        <f t="shared" si="3"/>
        <v>0</v>
      </c>
      <c r="O28" s="15">
        <f t="shared" si="4"/>
        <v>0</v>
      </c>
      <c r="P28" s="16">
        <f t="shared" si="5"/>
        <v>0</v>
      </c>
      <c r="Q28" s="3"/>
      <c r="R28" s="3"/>
    </row>
    <row r="29" spans="1:18">
      <c r="A29" s="14">
        <v>15.25</v>
      </c>
      <c r="B29" s="11"/>
      <c r="C29">
        <v>2</v>
      </c>
      <c r="D29" s="26"/>
      <c r="E29" s="22"/>
      <c r="F29" s="13">
        <f t="shared" si="0"/>
        <v>2</v>
      </c>
      <c r="G29" s="1"/>
      <c r="H29" s="14">
        <v>15.25</v>
      </c>
      <c r="I29" s="50">
        <v>394468</v>
      </c>
      <c r="J29" s="1">
        <f t="shared" si="6"/>
        <v>394.46800000000002</v>
      </c>
      <c r="K29" s="14">
        <v>15.25</v>
      </c>
      <c r="L29" s="15">
        <f t="shared" si="1"/>
        <v>0</v>
      </c>
      <c r="M29" s="15">
        <f t="shared" si="2"/>
        <v>394.46800000000002</v>
      </c>
      <c r="N29" s="15">
        <f t="shared" si="3"/>
        <v>0</v>
      </c>
      <c r="O29" s="15">
        <f t="shared" si="4"/>
        <v>0</v>
      </c>
      <c r="P29" s="16">
        <f t="shared" si="5"/>
        <v>394.46800000000002</v>
      </c>
      <c r="Q29" s="3"/>
      <c r="R29" s="3"/>
    </row>
    <row r="30" spans="1:18">
      <c r="A30" s="10">
        <v>15.75</v>
      </c>
      <c r="B30" s="11"/>
      <c r="C30">
        <v>1</v>
      </c>
      <c r="D30" s="26"/>
      <c r="E30" s="22"/>
      <c r="F30" s="13">
        <f t="shared" si="0"/>
        <v>1</v>
      </c>
      <c r="G30" s="1"/>
      <c r="H30" s="14">
        <v>15.75</v>
      </c>
      <c r="I30" s="50">
        <v>35983</v>
      </c>
      <c r="J30" s="1">
        <f t="shared" si="6"/>
        <v>35.982999999999997</v>
      </c>
      <c r="K30" s="14">
        <v>15.75</v>
      </c>
      <c r="L30" s="15">
        <f t="shared" si="1"/>
        <v>0</v>
      </c>
      <c r="M30" s="15">
        <f t="shared" si="2"/>
        <v>35.982999999999997</v>
      </c>
      <c r="N30" s="15">
        <f t="shared" si="3"/>
        <v>0</v>
      </c>
      <c r="O30" s="15">
        <f t="shared" si="4"/>
        <v>0</v>
      </c>
      <c r="P30" s="16">
        <f t="shared" si="5"/>
        <v>35.982999999999997</v>
      </c>
      <c r="Q30" s="3"/>
      <c r="R30" s="3"/>
    </row>
    <row r="31" spans="1:18">
      <c r="A31" s="14">
        <v>16.25</v>
      </c>
      <c r="B31" s="11"/>
      <c r="C31">
        <v>1</v>
      </c>
      <c r="D31" s="26"/>
      <c r="E31" s="22"/>
      <c r="F31" s="13">
        <f t="shared" si="0"/>
        <v>1</v>
      </c>
      <c r="G31" s="1"/>
      <c r="H31" s="14">
        <v>16.25</v>
      </c>
      <c r="I31" s="50">
        <v>1534</v>
      </c>
      <c r="J31" s="1">
        <f t="shared" si="6"/>
        <v>1.534</v>
      </c>
      <c r="K31" s="14">
        <v>16.25</v>
      </c>
      <c r="L31" s="15">
        <f t="shared" si="1"/>
        <v>0</v>
      </c>
      <c r="M31" s="15">
        <f t="shared" si="2"/>
        <v>1.534</v>
      </c>
      <c r="N31" s="15">
        <f t="shared" si="3"/>
        <v>0</v>
      </c>
      <c r="O31" s="15">
        <f t="shared" si="4"/>
        <v>0</v>
      </c>
      <c r="P31" s="16">
        <f t="shared" si="5"/>
        <v>1.534</v>
      </c>
      <c r="Q31" s="3"/>
      <c r="R31" s="3"/>
    </row>
    <row r="32" spans="1:18">
      <c r="A32" s="10">
        <v>16.75</v>
      </c>
      <c r="B32" s="11"/>
      <c r="D32" s="26"/>
      <c r="E32" s="22"/>
      <c r="F32" s="13">
        <f t="shared" si="0"/>
        <v>0</v>
      </c>
      <c r="G32" s="1"/>
      <c r="H32" s="14">
        <v>16.75</v>
      </c>
      <c r="I32" s="50"/>
      <c r="J32" s="1">
        <f t="shared" si="6"/>
        <v>0</v>
      </c>
      <c r="K32" s="14">
        <v>16.75</v>
      </c>
      <c r="L32" s="15">
        <f t="shared" si="1"/>
        <v>0</v>
      </c>
      <c r="M32" s="15">
        <f t="shared" si="2"/>
        <v>0</v>
      </c>
      <c r="N32" s="15">
        <f t="shared" si="3"/>
        <v>0</v>
      </c>
      <c r="O32" s="15">
        <f t="shared" si="4"/>
        <v>0</v>
      </c>
      <c r="P32" s="16">
        <f t="shared" si="5"/>
        <v>0</v>
      </c>
      <c r="Q32" s="3"/>
      <c r="R32" s="3"/>
    </row>
    <row r="33" spans="1:18">
      <c r="A33" s="14">
        <v>17.25</v>
      </c>
      <c r="B33" s="11"/>
      <c r="C33" s="25"/>
      <c r="D33" s="26"/>
      <c r="E33" s="22"/>
      <c r="F33" s="13">
        <f t="shared" si="0"/>
        <v>0</v>
      </c>
      <c r="G33" s="1"/>
      <c r="H33" s="14">
        <v>17.25</v>
      </c>
      <c r="J33" s="1">
        <f t="shared" si="6"/>
        <v>0</v>
      </c>
      <c r="K33" s="14">
        <v>17.25</v>
      </c>
      <c r="L33" s="15">
        <f t="shared" si="1"/>
        <v>0</v>
      </c>
      <c r="M33" s="15">
        <f t="shared" si="2"/>
        <v>0</v>
      </c>
      <c r="N33" s="15">
        <f t="shared" si="3"/>
        <v>0</v>
      </c>
      <c r="O33" s="15">
        <f t="shared" si="4"/>
        <v>0</v>
      </c>
      <c r="P33" s="16">
        <f t="shared" si="5"/>
        <v>0</v>
      </c>
      <c r="Q33" s="3"/>
      <c r="R33" s="3"/>
    </row>
    <row r="34" spans="1:18">
      <c r="A34" s="10">
        <v>17.75</v>
      </c>
      <c r="B34" s="11"/>
      <c r="C34" s="25"/>
      <c r="D34" s="26"/>
      <c r="E34" s="22"/>
      <c r="F34" s="13">
        <f t="shared" si="0"/>
        <v>0</v>
      </c>
      <c r="G34" s="1"/>
      <c r="H34" s="14">
        <v>17.75</v>
      </c>
      <c r="J34" s="1">
        <f t="shared" si="6"/>
        <v>0</v>
      </c>
      <c r="K34" s="14">
        <v>17.75</v>
      </c>
      <c r="L34" s="15">
        <f t="shared" si="1"/>
        <v>0</v>
      </c>
      <c r="M34" s="15">
        <f t="shared" si="2"/>
        <v>0</v>
      </c>
      <c r="N34" s="15">
        <f t="shared" si="3"/>
        <v>0</v>
      </c>
      <c r="O34" s="15">
        <f t="shared" si="4"/>
        <v>0</v>
      </c>
      <c r="P34" s="16">
        <f t="shared" si="5"/>
        <v>0</v>
      </c>
      <c r="Q34" s="3"/>
      <c r="R34" s="3"/>
    </row>
    <row r="35" spans="1:18">
      <c r="A35" s="14">
        <v>18.25</v>
      </c>
      <c r="B35" s="11"/>
      <c r="C35" s="26"/>
      <c r="D35" s="26"/>
      <c r="E35" s="12"/>
      <c r="F35" s="13">
        <f t="shared" si="0"/>
        <v>0</v>
      </c>
      <c r="G35" s="1"/>
      <c r="H35" s="14">
        <v>18.25</v>
      </c>
      <c r="I35" s="4"/>
      <c r="J35" s="1">
        <f t="shared" si="6"/>
        <v>0</v>
      </c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26"/>
      <c r="D36" s="26"/>
      <c r="E36" s="12"/>
      <c r="F36" s="13">
        <f t="shared" si="0"/>
        <v>0</v>
      </c>
      <c r="G36" s="1"/>
      <c r="H36" s="14">
        <v>18.75</v>
      </c>
      <c r="I36" s="4"/>
      <c r="J36" s="1">
        <f t="shared" si="6"/>
        <v>0</v>
      </c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2"/>
      <c r="C37" s="27"/>
      <c r="D37" s="27"/>
      <c r="E37" s="27"/>
      <c r="F37" s="13">
        <f t="shared" si="0"/>
        <v>0</v>
      </c>
      <c r="G37" s="1"/>
      <c r="H37" s="14">
        <v>19.25</v>
      </c>
      <c r="I37" s="1"/>
      <c r="J37" s="1">
        <f t="shared" si="6"/>
        <v>0</v>
      </c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8" t="s">
        <v>7</v>
      </c>
      <c r="B38" s="29">
        <f>SUM(B6:B37)</f>
        <v>353</v>
      </c>
      <c r="C38" s="29">
        <f>SUM(C6:C37)</f>
        <v>149</v>
      </c>
      <c r="D38" s="29">
        <f>SUM(D6:D37)</f>
        <v>0</v>
      </c>
      <c r="E38" s="29">
        <f>SUM(E6:E37)</f>
        <v>0</v>
      </c>
      <c r="F38" s="30">
        <f>SUM(F6:F37)</f>
        <v>502</v>
      </c>
      <c r="G38" s="31"/>
      <c r="H38" s="28" t="s">
        <v>7</v>
      </c>
      <c r="I38" s="4">
        <f>SUM(I6:I37)</f>
        <v>74094886</v>
      </c>
      <c r="J38" s="1">
        <f t="shared" si="6"/>
        <v>74094.885999999999</v>
      </c>
      <c r="K38" s="28" t="s">
        <v>7</v>
      </c>
      <c r="L38" s="29">
        <f>SUM(L6:L37)</f>
        <v>55285.845037625899</v>
      </c>
      <c r="M38" s="29">
        <f>SUM(M6:M37)</f>
        <v>18793.699962374099</v>
      </c>
      <c r="N38" s="29">
        <f>SUM(N6:N37)</f>
        <v>0</v>
      </c>
      <c r="O38" s="29">
        <f>SUM(O6:O37)</f>
        <v>0</v>
      </c>
      <c r="P38" s="32">
        <f>SUM(P6:P37)</f>
        <v>74079.544999999998</v>
      </c>
      <c r="Q38" s="33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4"/>
      <c r="B41" s="1"/>
      <c r="C41" s="1"/>
      <c r="D41" s="1"/>
      <c r="E41" s="1"/>
      <c r="F41" s="34"/>
      <c r="G41" s="1"/>
      <c r="H41" s="1"/>
      <c r="I41" s="1"/>
      <c r="J41" s="34"/>
      <c r="K41" s="1"/>
      <c r="L41" s="1"/>
      <c r="M41" s="1"/>
      <c r="N41" s="34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5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8.1386329272991106E-3</v>
      </c>
      <c r="J44" s="17" t="s">
        <v>12</v>
      </c>
      <c r="K44">
        <v>2.8649781640907008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6" t="s">
        <v>7</v>
      </c>
      <c r="N46" s="3"/>
      <c r="O46" s="3"/>
      <c r="P46" s="3"/>
    </row>
    <row r="47" spans="1:18">
      <c r="A47" s="14">
        <v>3.75</v>
      </c>
      <c r="B47" s="15">
        <f t="shared" ref="B47:B78" si="7">L6*($A47)</f>
        <v>0</v>
      </c>
      <c r="C47" s="15">
        <f t="shared" ref="C47:C78" si="8">M6*($A47)</f>
        <v>0</v>
      </c>
      <c r="D47" s="15">
        <f t="shared" ref="D47:D78" si="9">N6*($A47)</f>
        <v>0</v>
      </c>
      <c r="E47" s="15">
        <f t="shared" ref="E47:E78" si="10">O6*($A47)</f>
        <v>0</v>
      </c>
      <c r="F47" s="13">
        <f t="shared" ref="F47:F78" si="11">SUM(B47:E47)</f>
        <v>0</v>
      </c>
      <c r="G47" s="1"/>
      <c r="H47" s="14">
        <f t="shared" ref="H47:H78" si="12">$I$44*((A47)^$K$44)</f>
        <v>0.35903642318065399</v>
      </c>
      <c r="I47" s="15">
        <f t="shared" ref="I47:I78" si="13">L6*$H47</f>
        <v>0</v>
      </c>
      <c r="J47" s="15">
        <f t="shared" ref="J47:J78" si="14">M6*$H47</f>
        <v>0</v>
      </c>
      <c r="K47" s="15">
        <f t="shared" ref="K47:K78" si="15">N6*$H47</f>
        <v>0</v>
      </c>
      <c r="L47" s="15">
        <f t="shared" ref="L47:L78" si="16">O6*$H47</f>
        <v>0</v>
      </c>
      <c r="M47" s="37">
        <f t="shared" ref="M47:M78" si="17">SUM(I47:L47)</f>
        <v>0</v>
      </c>
      <c r="N47" s="3"/>
      <c r="O47" s="3"/>
      <c r="P47" s="3"/>
    </row>
    <row r="48" spans="1:18">
      <c r="A48" s="14">
        <v>4.25</v>
      </c>
      <c r="B48" s="15">
        <f t="shared" si="7"/>
        <v>0</v>
      </c>
      <c r="C48" s="15">
        <f t="shared" si="8"/>
        <v>0</v>
      </c>
      <c r="D48" s="15">
        <f t="shared" si="9"/>
        <v>0</v>
      </c>
      <c r="E48" s="15">
        <f t="shared" si="10"/>
        <v>0</v>
      </c>
      <c r="F48" s="13">
        <f t="shared" si="11"/>
        <v>0</v>
      </c>
      <c r="G48" s="1"/>
      <c r="H48" s="14">
        <f t="shared" si="12"/>
        <v>0.51389219812375697</v>
      </c>
      <c r="I48" s="15">
        <f t="shared" si="13"/>
        <v>0</v>
      </c>
      <c r="J48" s="15">
        <f t="shared" si="14"/>
        <v>0</v>
      </c>
      <c r="K48" s="15">
        <f t="shared" si="15"/>
        <v>0</v>
      </c>
      <c r="L48" s="15">
        <f t="shared" si="16"/>
        <v>0</v>
      </c>
      <c r="M48" s="37">
        <f t="shared" si="17"/>
        <v>0</v>
      </c>
      <c r="N48" s="3"/>
      <c r="O48" s="3"/>
      <c r="P48" s="3"/>
    </row>
    <row r="49" spans="1:16">
      <c r="A49" s="14">
        <v>4.75</v>
      </c>
      <c r="B49" s="15">
        <f t="shared" si="7"/>
        <v>0</v>
      </c>
      <c r="C49" s="15">
        <f t="shared" si="8"/>
        <v>0</v>
      </c>
      <c r="D49" s="15">
        <f t="shared" si="9"/>
        <v>0</v>
      </c>
      <c r="E49" s="15">
        <f t="shared" si="10"/>
        <v>0</v>
      </c>
      <c r="F49" s="13">
        <f t="shared" si="11"/>
        <v>0</v>
      </c>
      <c r="G49" s="1"/>
      <c r="H49" s="14">
        <f t="shared" si="12"/>
        <v>0.706746841884759</v>
      </c>
      <c r="I49" s="15">
        <f t="shared" si="13"/>
        <v>0</v>
      </c>
      <c r="J49" s="15">
        <f t="shared" si="14"/>
        <v>0</v>
      </c>
      <c r="K49" s="15">
        <f t="shared" si="15"/>
        <v>0</v>
      </c>
      <c r="L49" s="15">
        <f t="shared" si="16"/>
        <v>0</v>
      </c>
      <c r="M49" s="37">
        <f t="shared" si="17"/>
        <v>0</v>
      </c>
      <c r="N49" s="3"/>
      <c r="O49" s="3"/>
      <c r="P49" s="3"/>
    </row>
    <row r="50" spans="1:16">
      <c r="A50" s="14">
        <v>5.25</v>
      </c>
      <c r="B50" s="15">
        <f t="shared" si="7"/>
        <v>0</v>
      </c>
      <c r="C50" s="15">
        <f t="shared" si="8"/>
        <v>0</v>
      </c>
      <c r="D50" s="15">
        <f t="shared" si="9"/>
        <v>0</v>
      </c>
      <c r="E50" s="15">
        <f t="shared" si="10"/>
        <v>0</v>
      </c>
      <c r="F50" s="13">
        <f t="shared" si="11"/>
        <v>0</v>
      </c>
      <c r="G50" s="1"/>
      <c r="H50" s="14">
        <f t="shared" si="12"/>
        <v>0.94143890175352296</v>
      </c>
      <c r="I50" s="15">
        <f t="shared" si="13"/>
        <v>0</v>
      </c>
      <c r="J50" s="15">
        <f t="shared" si="14"/>
        <v>0</v>
      </c>
      <c r="K50" s="15">
        <f t="shared" si="15"/>
        <v>0</v>
      </c>
      <c r="L50" s="15">
        <f t="shared" si="16"/>
        <v>0</v>
      </c>
      <c r="M50" s="37">
        <f t="shared" si="17"/>
        <v>0</v>
      </c>
      <c r="N50" s="3"/>
      <c r="O50" s="3"/>
      <c r="P50" s="3"/>
    </row>
    <row r="51" spans="1:16">
      <c r="A51" s="14">
        <v>5.75</v>
      </c>
      <c r="B51" s="15">
        <f t="shared" si="7"/>
        <v>0</v>
      </c>
      <c r="C51" s="15">
        <f t="shared" si="8"/>
        <v>0</v>
      </c>
      <c r="D51" s="15">
        <f t="shared" si="9"/>
        <v>0</v>
      </c>
      <c r="E51" s="15">
        <f t="shared" si="10"/>
        <v>0</v>
      </c>
      <c r="F51" s="13">
        <f t="shared" si="11"/>
        <v>0</v>
      </c>
      <c r="G51" s="1"/>
      <c r="H51" s="14">
        <f t="shared" si="12"/>
        <v>1.2217525331421</v>
      </c>
      <c r="I51" s="15">
        <f t="shared" si="13"/>
        <v>0</v>
      </c>
      <c r="J51" s="15">
        <f t="shared" si="14"/>
        <v>0</v>
      </c>
      <c r="K51" s="15">
        <f t="shared" si="15"/>
        <v>0</v>
      </c>
      <c r="L51" s="15">
        <f t="shared" si="16"/>
        <v>0</v>
      </c>
      <c r="M51" s="37">
        <f t="shared" si="17"/>
        <v>0</v>
      </c>
      <c r="N51" s="3"/>
      <c r="O51" s="3"/>
      <c r="P51" s="3"/>
    </row>
    <row r="52" spans="1:16">
      <c r="A52" s="14">
        <v>6.25</v>
      </c>
      <c r="B52" s="15">
        <f t="shared" si="7"/>
        <v>0</v>
      </c>
      <c r="C52" s="15">
        <f t="shared" si="8"/>
        <v>0</v>
      </c>
      <c r="D52" s="15">
        <f t="shared" si="9"/>
        <v>0</v>
      </c>
      <c r="E52" s="15">
        <f t="shared" si="10"/>
        <v>0</v>
      </c>
      <c r="F52" s="13">
        <f t="shared" si="11"/>
        <v>0</v>
      </c>
      <c r="G52" s="1"/>
      <c r="H52" s="14">
        <f t="shared" si="12"/>
        <v>1.55142338033324</v>
      </c>
      <c r="I52" s="15">
        <f t="shared" si="13"/>
        <v>0</v>
      </c>
      <c r="J52" s="15">
        <f t="shared" si="14"/>
        <v>0</v>
      </c>
      <c r="K52" s="15">
        <f t="shared" si="15"/>
        <v>0</v>
      </c>
      <c r="L52" s="15">
        <f t="shared" si="16"/>
        <v>0</v>
      </c>
      <c r="M52" s="37">
        <f t="shared" si="17"/>
        <v>0</v>
      </c>
      <c r="N52" s="3"/>
      <c r="O52" s="3"/>
      <c r="P52" s="3"/>
    </row>
    <row r="53" spans="1:16">
      <c r="A53" s="14">
        <v>6.75</v>
      </c>
      <c r="B53" s="15">
        <f t="shared" si="7"/>
        <v>0</v>
      </c>
      <c r="C53" s="15">
        <f t="shared" si="8"/>
        <v>0</v>
      </c>
      <c r="D53" s="15">
        <f t="shared" si="9"/>
        <v>0</v>
      </c>
      <c r="E53" s="15">
        <f t="shared" si="10"/>
        <v>0</v>
      </c>
      <c r="F53" s="13">
        <f t="shared" si="11"/>
        <v>0</v>
      </c>
      <c r="G53" s="1"/>
      <c r="H53" s="14">
        <f t="shared" si="12"/>
        <v>1.9341433625693201</v>
      </c>
      <c r="I53" s="15">
        <f t="shared" si="13"/>
        <v>0</v>
      </c>
      <c r="J53" s="15">
        <f t="shared" si="14"/>
        <v>0</v>
      </c>
      <c r="K53" s="15">
        <f t="shared" si="15"/>
        <v>0</v>
      </c>
      <c r="L53" s="15">
        <f t="shared" si="16"/>
        <v>0</v>
      </c>
      <c r="M53" s="37">
        <f t="shared" si="17"/>
        <v>0</v>
      </c>
      <c r="N53" s="3"/>
      <c r="O53" s="3"/>
      <c r="P53" s="3"/>
    </row>
    <row r="54" spans="1:16">
      <c r="A54" s="14">
        <v>7.25</v>
      </c>
      <c r="B54" s="15">
        <f t="shared" si="7"/>
        <v>0</v>
      </c>
      <c r="C54" s="15">
        <f t="shared" si="8"/>
        <v>0</v>
      </c>
      <c r="D54" s="15">
        <f t="shared" si="9"/>
        <v>0</v>
      </c>
      <c r="E54" s="15">
        <f t="shared" si="10"/>
        <v>0</v>
      </c>
      <c r="F54" s="13">
        <f t="shared" si="11"/>
        <v>0</v>
      </c>
      <c r="G54" s="1"/>
      <c r="H54" s="14">
        <f t="shared" si="12"/>
        <v>2.37356464126304</v>
      </c>
      <c r="I54" s="15">
        <f t="shared" si="13"/>
        <v>0</v>
      </c>
      <c r="J54" s="15">
        <f t="shared" si="14"/>
        <v>0</v>
      </c>
      <c r="K54" s="15">
        <f t="shared" si="15"/>
        <v>0</v>
      </c>
      <c r="L54" s="15">
        <f t="shared" si="16"/>
        <v>0</v>
      </c>
      <c r="M54" s="37">
        <f t="shared" si="17"/>
        <v>0</v>
      </c>
      <c r="N54" s="3"/>
      <c r="O54" s="3"/>
      <c r="P54" s="3"/>
    </row>
    <row r="55" spans="1:16">
      <c r="A55" s="14">
        <v>7.75</v>
      </c>
      <c r="B55" s="15">
        <f t="shared" si="7"/>
        <v>935.04525000000001</v>
      </c>
      <c r="C55" s="15">
        <f t="shared" si="8"/>
        <v>0</v>
      </c>
      <c r="D55" s="15">
        <f t="shared" si="9"/>
        <v>0</v>
      </c>
      <c r="E55" s="15">
        <f t="shared" si="10"/>
        <v>0</v>
      </c>
      <c r="F55" s="13">
        <f t="shared" si="11"/>
        <v>935.04525000000001</v>
      </c>
      <c r="G55" s="1"/>
      <c r="H55" s="14">
        <f t="shared" si="12"/>
        <v>2.8733029591351702</v>
      </c>
      <c r="I55" s="15">
        <f t="shared" si="13"/>
        <v>346.66687532261699</v>
      </c>
      <c r="J55" s="15">
        <f t="shared" si="14"/>
        <v>0</v>
      </c>
      <c r="K55" s="15">
        <f t="shared" si="15"/>
        <v>0</v>
      </c>
      <c r="L55" s="15">
        <f t="shared" si="16"/>
        <v>0</v>
      </c>
      <c r="M55" s="37">
        <f t="shared" si="17"/>
        <v>346.66687532261699</v>
      </c>
      <c r="N55" s="3"/>
      <c r="O55" s="3"/>
      <c r="P55" s="3"/>
    </row>
    <row r="56" spans="1:16">
      <c r="A56" s="14">
        <v>8.25</v>
      </c>
      <c r="B56" s="15">
        <f t="shared" si="7"/>
        <v>995.37075000000004</v>
      </c>
      <c r="C56" s="15">
        <f t="shared" si="8"/>
        <v>0</v>
      </c>
      <c r="D56" s="15">
        <f t="shared" si="9"/>
        <v>0</v>
      </c>
      <c r="E56" s="15">
        <f t="shared" si="10"/>
        <v>0</v>
      </c>
      <c r="F56" s="13">
        <f t="shared" si="11"/>
        <v>995.37075000000004</v>
      </c>
      <c r="G56" s="1"/>
      <c r="H56" s="14">
        <f t="shared" si="12"/>
        <v>3.4369404874165399</v>
      </c>
      <c r="I56" s="15">
        <f t="shared" si="13"/>
        <v>414.67030674729301</v>
      </c>
      <c r="J56" s="15">
        <f t="shared" si="14"/>
        <v>0</v>
      </c>
      <c r="K56" s="15">
        <f t="shared" si="15"/>
        <v>0</v>
      </c>
      <c r="L56" s="15">
        <f t="shared" si="16"/>
        <v>0</v>
      </c>
      <c r="M56" s="37">
        <f t="shared" si="17"/>
        <v>414.67030674729301</v>
      </c>
      <c r="N56" s="3"/>
      <c r="O56" s="3"/>
      <c r="P56" s="3"/>
    </row>
    <row r="57" spans="1:16">
      <c r="A57" s="14">
        <v>8.75</v>
      </c>
      <c r="B57" s="15">
        <f t="shared" si="7"/>
        <v>16891.11375</v>
      </c>
      <c r="C57" s="15">
        <f t="shared" si="8"/>
        <v>0</v>
      </c>
      <c r="D57" s="15">
        <f t="shared" si="9"/>
        <v>0</v>
      </c>
      <c r="E57" s="15">
        <f t="shared" si="10"/>
        <v>0</v>
      </c>
      <c r="F57" s="13">
        <f t="shared" si="11"/>
        <v>16891.11375</v>
      </c>
      <c r="G57" s="1"/>
      <c r="H57" s="14">
        <f t="shared" si="12"/>
        <v>4.0680282807985799</v>
      </c>
      <c r="I57" s="15">
        <f t="shared" si="13"/>
        <v>7852.9746776212296</v>
      </c>
      <c r="J57" s="15">
        <f t="shared" si="14"/>
        <v>0</v>
      </c>
      <c r="K57" s="15">
        <f t="shared" si="15"/>
        <v>0</v>
      </c>
      <c r="L57" s="15">
        <f t="shared" si="16"/>
        <v>0</v>
      </c>
      <c r="M57" s="37">
        <f t="shared" si="17"/>
        <v>7852.9746776212296</v>
      </c>
      <c r="N57" s="3"/>
      <c r="O57" s="3"/>
      <c r="P57" s="3"/>
    </row>
    <row r="58" spans="1:16">
      <c r="A58" s="14">
        <v>9.25</v>
      </c>
      <c r="B58" s="15">
        <f t="shared" si="7"/>
        <v>44640.796000000002</v>
      </c>
      <c r="C58" s="15">
        <f t="shared" si="8"/>
        <v>0</v>
      </c>
      <c r="D58" s="15">
        <f t="shared" si="9"/>
        <v>0</v>
      </c>
      <c r="E58" s="15">
        <f t="shared" si="10"/>
        <v>0</v>
      </c>
      <c r="F58" s="13">
        <f t="shared" si="11"/>
        <v>44640.796000000002</v>
      </c>
      <c r="G58" s="1"/>
      <c r="H58" s="14">
        <f t="shared" si="12"/>
        <v>4.7700884147612799</v>
      </c>
      <c r="I58" s="15">
        <f t="shared" si="13"/>
        <v>23020.599332467202</v>
      </c>
      <c r="J58" s="15">
        <f t="shared" si="14"/>
        <v>0</v>
      </c>
      <c r="K58" s="15">
        <f t="shared" si="15"/>
        <v>0</v>
      </c>
      <c r="L58" s="15">
        <f t="shared" si="16"/>
        <v>0</v>
      </c>
      <c r="M58" s="37">
        <f t="shared" si="17"/>
        <v>23020.599332467202</v>
      </c>
      <c r="N58" s="3"/>
      <c r="O58" s="3"/>
      <c r="P58" s="3"/>
    </row>
    <row r="59" spans="1:16">
      <c r="A59" s="14">
        <v>9.75</v>
      </c>
      <c r="B59" s="15">
        <f t="shared" si="7"/>
        <v>85873.202999999994</v>
      </c>
      <c r="C59" s="15">
        <f t="shared" si="8"/>
        <v>0</v>
      </c>
      <c r="D59" s="15">
        <f t="shared" si="9"/>
        <v>0</v>
      </c>
      <c r="E59" s="15">
        <f t="shared" si="10"/>
        <v>0</v>
      </c>
      <c r="F59" s="13">
        <f t="shared" si="11"/>
        <v>85873.202999999994</v>
      </c>
      <c r="G59" s="1"/>
      <c r="H59" s="14">
        <f t="shared" si="12"/>
        <v>5.5466158622327804</v>
      </c>
      <c r="I59" s="15">
        <f t="shared" si="13"/>
        <v>48851.8635795421</v>
      </c>
      <c r="J59" s="15">
        <f t="shared" si="14"/>
        <v>0</v>
      </c>
      <c r="K59" s="15">
        <f t="shared" si="15"/>
        <v>0</v>
      </c>
      <c r="L59" s="15">
        <f t="shared" si="16"/>
        <v>0</v>
      </c>
      <c r="M59" s="37">
        <f t="shared" si="17"/>
        <v>48851.8635795421</v>
      </c>
      <c r="N59" s="3"/>
      <c r="O59" s="3"/>
      <c r="P59" s="3"/>
    </row>
    <row r="60" spans="1:16">
      <c r="A60" s="14">
        <v>10.25</v>
      </c>
      <c r="B60" s="15">
        <f t="shared" si="7"/>
        <v>123216.808</v>
      </c>
      <c r="C60" s="15">
        <f t="shared" si="8"/>
        <v>0</v>
      </c>
      <c r="D60" s="15">
        <f t="shared" si="9"/>
        <v>0</v>
      </c>
      <c r="E60" s="15">
        <f t="shared" si="10"/>
        <v>0</v>
      </c>
      <c r="F60" s="13">
        <f t="shared" si="11"/>
        <v>123216.808</v>
      </c>
      <c r="G60" s="1"/>
      <c r="H60" s="14">
        <f t="shared" si="12"/>
        <v>6.4010801537810096</v>
      </c>
      <c r="I60" s="15">
        <f t="shared" si="13"/>
        <v>76948.357492784897</v>
      </c>
      <c r="J60" s="15">
        <f t="shared" si="14"/>
        <v>0</v>
      </c>
      <c r="K60" s="15">
        <f t="shared" si="15"/>
        <v>0</v>
      </c>
      <c r="L60" s="15">
        <f t="shared" si="16"/>
        <v>0</v>
      </c>
      <c r="M60" s="37">
        <f t="shared" si="17"/>
        <v>76948.357492784897</v>
      </c>
      <c r="N60" s="3"/>
      <c r="O60" s="3"/>
      <c r="P60" s="3"/>
    </row>
    <row r="61" spans="1:16">
      <c r="A61" s="14">
        <v>10.75</v>
      </c>
      <c r="B61" s="15">
        <f t="shared" si="7"/>
        <v>154415.91325000001</v>
      </c>
      <c r="C61" s="15">
        <f t="shared" si="8"/>
        <v>0</v>
      </c>
      <c r="D61" s="15">
        <f t="shared" si="9"/>
        <v>0</v>
      </c>
      <c r="E61" s="15">
        <f t="shared" si="10"/>
        <v>0</v>
      </c>
      <c r="F61" s="13">
        <f t="shared" si="11"/>
        <v>154415.91325000001</v>
      </c>
      <c r="G61" s="1"/>
      <c r="H61" s="14">
        <f t="shared" si="12"/>
        <v>7.3369268561517798</v>
      </c>
      <c r="I61" s="15">
        <f t="shared" si="13"/>
        <v>105389.60566894199</v>
      </c>
      <c r="J61" s="15">
        <f t="shared" si="14"/>
        <v>0</v>
      </c>
      <c r="K61" s="15">
        <f t="shared" si="15"/>
        <v>0</v>
      </c>
      <c r="L61" s="15">
        <f t="shared" si="16"/>
        <v>0</v>
      </c>
      <c r="M61" s="37">
        <f t="shared" si="17"/>
        <v>105389.60566894199</v>
      </c>
      <c r="N61" s="3"/>
      <c r="O61" s="3"/>
      <c r="P61" s="3"/>
    </row>
    <row r="62" spans="1:16">
      <c r="A62" s="14">
        <v>11.25</v>
      </c>
      <c r="B62" s="15">
        <f t="shared" si="7"/>
        <v>97507.5264705882</v>
      </c>
      <c r="C62" s="15">
        <f t="shared" si="8"/>
        <v>23782.323529411799</v>
      </c>
      <c r="D62" s="15">
        <f t="shared" si="9"/>
        <v>0</v>
      </c>
      <c r="E62" s="15">
        <f t="shared" si="10"/>
        <v>0</v>
      </c>
      <c r="F62" s="13">
        <f t="shared" si="11"/>
        <v>121289.85</v>
      </c>
      <c r="G62" s="1"/>
      <c r="H62" s="14">
        <f t="shared" si="12"/>
        <v>8.3575788969370794</v>
      </c>
      <c r="I62" s="15">
        <f t="shared" si="13"/>
        <v>72437.941824277499</v>
      </c>
      <c r="J62" s="15">
        <f t="shared" si="14"/>
        <v>17667.790688848199</v>
      </c>
      <c r="K62" s="15">
        <f t="shared" si="15"/>
        <v>0</v>
      </c>
      <c r="L62" s="15">
        <f t="shared" si="16"/>
        <v>0</v>
      </c>
      <c r="M62" s="37">
        <f t="shared" si="17"/>
        <v>90105.732513125695</v>
      </c>
      <c r="N62" s="3"/>
      <c r="O62" s="3"/>
      <c r="P62" s="3"/>
    </row>
    <row r="63" spans="1:16">
      <c r="A63" s="14">
        <v>11.75</v>
      </c>
      <c r="B63" s="15">
        <f t="shared" si="7"/>
        <v>52027.018378378401</v>
      </c>
      <c r="C63" s="15">
        <f t="shared" si="8"/>
        <v>28181.301621621598</v>
      </c>
      <c r="D63" s="15">
        <f t="shared" si="9"/>
        <v>0</v>
      </c>
      <c r="E63" s="15">
        <f t="shared" si="10"/>
        <v>0</v>
      </c>
      <c r="F63" s="13">
        <f t="shared" si="11"/>
        <v>80208.320000000007</v>
      </c>
      <c r="G63" s="1"/>
      <c r="H63" s="14">
        <f t="shared" si="12"/>
        <v>9.4664377578098904</v>
      </c>
      <c r="I63" s="15">
        <f t="shared" si="13"/>
        <v>41915.789889646803</v>
      </c>
      <c r="J63" s="15">
        <f t="shared" si="14"/>
        <v>22704.386190225399</v>
      </c>
      <c r="K63" s="15">
        <f t="shared" si="15"/>
        <v>0</v>
      </c>
      <c r="L63" s="15">
        <f t="shared" si="16"/>
        <v>0</v>
      </c>
      <c r="M63" s="37">
        <f t="shared" si="17"/>
        <v>64620.176079872203</v>
      </c>
      <c r="N63" s="3"/>
      <c r="O63" s="3"/>
      <c r="P63" s="3"/>
    </row>
    <row r="64" spans="1:16">
      <c r="A64" s="14">
        <v>12.25</v>
      </c>
      <c r="B64" s="15">
        <f t="shared" si="7"/>
        <v>0</v>
      </c>
      <c r="C64" s="15">
        <f t="shared" si="8"/>
        <v>85953.65625</v>
      </c>
      <c r="D64" s="15">
        <f t="shared" si="9"/>
        <v>0</v>
      </c>
      <c r="E64" s="15">
        <f t="shared" si="10"/>
        <v>0</v>
      </c>
      <c r="F64" s="13">
        <f t="shared" si="11"/>
        <v>85953.65625</v>
      </c>
      <c r="G64" s="1"/>
      <c r="H64" s="14">
        <f t="shared" si="12"/>
        <v>10.6668845546355</v>
      </c>
      <c r="I64" s="15">
        <f t="shared" si="13"/>
        <v>0</v>
      </c>
      <c r="J64" s="15">
        <f t="shared" si="14"/>
        <v>74845.528838169295</v>
      </c>
      <c r="K64" s="15">
        <f t="shared" si="15"/>
        <v>0</v>
      </c>
      <c r="L64" s="15">
        <f t="shared" si="16"/>
        <v>0</v>
      </c>
      <c r="M64" s="37">
        <f t="shared" si="17"/>
        <v>74845.528838169295</v>
      </c>
      <c r="N64" s="3"/>
      <c r="O64" s="3"/>
      <c r="P64" s="3"/>
    </row>
    <row r="65" spans="1:16">
      <c r="A65" s="14">
        <v>12.75</v>
      </c>
      <c r="B65" s="15">
        <f t="shared" si="7"/>
        <v>0</v>
      </c>
      <c r="C65" s="15">
        <f t="shared" si="8"/>
        <v>45728.180999999997</v>
      </c>
      <c r="D65" s="15">
        <f t="shared" si="9"/>
        <v>0</v>
      </c>
      <c r="E65" s="15">
        <f t="shared" si="10"/>
        <v>0</v>
      </c>
      <c r="F65" s="13">
        <f t="shared" si="11"/>
        <v>45728.180999999997</v>
      </c>
      <c r="G65" s="1"/>
      <c r="H65" s="14">
        <f t="shared" si="12"/>
        <v>11.9622810195463</v>
      </c>
      <c r="I65" s="15">
        <f t="shared" si="13"/>
        <v>0</v>
      </c>
      <c r="J65" s="15">
        <f t="shared" si="14"/>
        <v>42903.007971347302</v>
      </c>
      <c r="K65" s="15">
        <f t="shared" si="15"/>
        <v>0</v>
      </c>
      <c r="L65" s="15">
        <f t="shared" si="16"/>
        <v>0</v>
      </c>
      <c r="M65" s="37">
        <f t="shared" si="17"/>
        <v>42903.007971347302</v>
      </c>
      <c r="N65" s="3"/>
      <c r="O65" s="3"/>
      <c r="P65" s="3"/>
    </row>
    <row r="66" spans="1:16">
      <c r="A66" s="14">
        <v>13.25</v>
      </c>
      <c r="B66" s="15">
        <f t="shared" si="7"/>
        <v>0</v>
      </c>
      <c r="C66" s="15">
        <f t="shared" si="8"/>
        <v>28781.544000000002</v>
      </c>
      <c r="D66" s="15">
        <f t="shared" si="9"/>
        <v>0</v>
      </c>
      <c r="E66" s="15">
        <f t="shared" si="10"/>
        <v>0</v>
      </c>
      <c r="F66" s="13">
        <f t="shared" si="11"/>
        <v>28781.544000000002</v>
      </c>
      <c r="G66" s="1"/>
      <c r="H66" s="14">
        <f t="shared" si="12"/>
        <v>13.3559703975201</v>
      </c>
      <c r="I66" s="15">
        <f t="shared" si="13"/>
        <v>0</v>
      </c>
      <c r="J66" s="15">
        <f t="shared" si="14"/>
        <v>29011.732049729999</v>
      </c>
      <c r="K66" s="15">
        <f t="shared" si="15"/>
        <v>0</v>
      </c>
      <c r="L66" s="15">
        <f t="shared" si="16"/>
        <v>0</v>
      </c>
      <c r="M66" s="37">
        <f t="shared" si="17"/>
        <v>29011.732049729999</v>
      </c>
      <c r="N66" s="3"/>
      <c r="O66" s="3"/>
      <c r="P66" s="3"/>
    </row>
    <row r="67" spans="1:16">
      <c r="A67" s="14">
        <v>13.75</v>
      </c>
      <c r="B67" s="15">
        <f t="shared" si="7"/>
        <v>0</v>
      </c>
      <c r="C67" s="15">
        <f t="shared" si="8"/>
        <v>11136.922500000001</v>
      </c>
      <c r="D67" s="15">
        <f t="shared" si="9"/>
        <v>0</v>
      </c>
      <c r="E67" s="15">
        <f t="shared" si="10"/>
        <v>0</v>
      </c>
      <c r="F67" s="13">
        <f t="shared" si="11"/>
        <v>11136.922500000001</v>
      </c>
      <c r="G67" s="1"/>
      <c r="H67" s="14">
        <f t="shared" si="12"/>
        <v>14.8512782679684</v>
      </c>
      <c r="I67" s="15">
        <f t="shared" si="13"/>
        <v>0</v>
      </c>
      <c r="J67" s="15">
        <f t="shared" si="14"/>
        <v>12028.911643367101</v>
      </c>
      <c r="K67" s="15">
        <f t="shared" si="15"/>
        <v>0</v>
      </c>
      <c r="L67" s="15">
        <f t="shared" si="16"/>
        <v>0</v>
      </c>
      <c r="M67" s="37">
        <f t="shared" si="17"/>
        <v>12028.911643367101</v>
      </c>
      <c r="N67" s="3"/>
      <c r="O67" s="3"/>
      <c r="P67" s="3"/>
    </row>
    <row r="68" spans="1:16">
      <c r="A68" s="14">
        <v>14.25</v>
      </c>
      <c r="B68" s="15">
        <f t="shared" si="7"/>
        <v>0</v>
      </c>
      <c r="C68" s="15">
        <f t="shared" si="8"/>
        <v>3762.3277499999999</v>
      </c>
      <c r="D68" s="15">
        <f t="shared" si="9"/>
        <v>0</v>
      </c>
      <c r="E68" s="15">
        <f t="shared" si="10"/>
        <v>0</v>
      </c>
      <c r="F68" s="13">
        <f t="shared" si="11"/>
        <v>3762.3277499999999</v>
      </c>
      <c r="G68" s="1"/>
      <c r="H68" s="14">
        <f t="shared" si="12"/>
        <v>16.451513300200599</v>
      </c>
      <c r="I68" s="15">
        <f t="shared" si="13"/>
        <v>0</v>
      </c>
      <c r="J68" s="15">
        <f t="shared" si="14"/>
        <v>4343.5778960588596</v>
      </c>
      <c r="K68" s="15">
        <f t="shared" si="15"/>
        <v>0</v>
      </c>
      <c r="L68" s="15">
        <f t="shared" si="16"/>
        <v>0</v>
      </c>
      <c r="M68" s="37">
        <f t="shared" si="17"/>
        <v>4343.5778960588596</v>
      </c>
      <c r="N68" s="3"/>
      <c r="O68" s="3"/>
      <c r="P68" s="3"/>
    </row>
    <row r="69" spans="1:16">
      <c r="A69" s="14">
        <v>14.75</v>
      </c>
      <c r="B69" s="15">
        <f t="shared" si="7"/>
        <v>0</v>
      </c>
      <c r="C69" s="15">
        <f t="shared" si="8"/>
        <v>0</v>
      </c>
      <c r="D69" s="15">
        <f t="shared" si="9"/>
        <v>0</v>
      </c>
      <c r="E69" s="15">
        <f t="shared" si="10"/>
        <v>0</v>
      </c>
      <c r="F69" s="13">
        <f t="shared" si="11"/>
        <v>0</v>
      </c>
      <c r="G69" s="1"/>
      <c r="H69" s="14">
        <f t="shared" si="12"/>
        <v>18.159967950299801</v>
      </c>
      <c r="I69" s="15">
        <f t="shared" si="13"/>
        <v>0</v>
      </c>
      <c r="J69" s="15">
        <f t="shared" si="14"/>
        <v>0</v>
      </c>
      <c r="K69" s="15">
        <f t="shared" si="15"/>
        <v>0</v>
      </c>
      <c r="L69" s="15">
        <f t="shared" si="16"/>
        <v>0</v>
      </c>
      <c r="M69" s="37">
        <f t="shared" si="17"/>
        <v>0</v>
      </c>
      <c r="N69" s="3"/>
      <c r="O69" s="3"/>
      <c r="P69" s="3"/>
    </row>
    <row r="70" spans="1:16">
      <c r="A70" s="14">
        <v>15.25</v>
      </c>
      <c r="B70" s="15">
        <f t="shared" si="7"/>
        <v>0</v>
      </c>
      <c r="C70" s="15">
        <f t="shared" si="8"/>
        <v>6015.6369999999997</v>
      </c>
      <c r="D70" s="15">
        <f t="shared" si="9"/>
        <v>0</v>
      </c>
      <c r="E70" s="15">
        <f t="shared" si="10"/>
        <v>0</v>
      </c>
      <c r="F70" s="13">
        <f t="shared" si="11"/>
        <v>6015.6369999999997</v>
      </c>
      <c r="G70" s="1"/>
      <c r="H70" s="14">
        <f t="shared" si="12"/>
        <v>19.979919105848001</v>
      </c>
      <c r="I70" s="15">
        <f t="shared" si="13"/>
        <v>0</v>
      </c>
      <c r="J70" s="15">
        <f t="shared" si="14"/>
        <v>7881.4387298456504</v>
      </c>
      <c r="K70" s="15">
        <f t="shared" si="15"/>
        <v>0</v>
      </c>
      <c r="L70" s="15">
        <f t="shared" si="16"/>
        <v>0</v>
      </c>
      <c r="M70" s="37">
        <f t="shared" si="17"/>
        <v>7881.4387298456504</v>
      </c>
      <c r="N70" s="3"/>
      <c r="O70" s="3"/>
      <c r="P70" s="3"/>
    </row>
    <row r="71" spans="1:16">
      <c r="A71" s="14">
        <v>15.75</v>
      </c>
      <c r="B71" s="15">
        <f t="shared" si="7"/>
        <v>0</v>
      </c>
      <c r="C71" s="15">
        <f t="shared" si="8"/>
        <v>566.73225000000002</v>
      </c>
      <c r="D71" s="15">
        <f t="shared" si="9"/>
        <v>0</v>
      </c>
      <c r="E71" s="15">
        <f t="shared" si="10"/>
        <v>0</v>
      </c>
      <c r="F71" s="13">
        <f t="shared" si="11"/>
        <v>566.73225000000002</v>
      </c>
      <c r="G71" s="1"/>
      <c r="H71" s="14">
        <f t="shared" si="12"/>
        <v>21.9146286840428</v>
      </c>
      <c r="I71" s="15">
        <f t="shared" si="13"/>
        <v>0</v>
      </c>
      <c r="J71" s="15">
        <f t="shared" si="14"/>
        <v>788.55408393791197</v>
      </c>
      <c r="K71" s="15">
        <f t="shared" si="15"/>
        <v>0</v>
      </c>
      <c r="L71" s="15">
        <f t="shared" si="16"/>
        <v>0</v>
      </c>
      <c r="M71" s="37">
        <f t="shared" si="17"/>
        <v>788.55408393791197</v>
      </c>
      <c r="N71" s="3"/>
      <c r="O71" s="3"/>
      <c r="P71" s="3"/>
    </row>
    <row r="72" spans="1:16">
      <c r="A72" s="14">
        <v>16.25</v>
      </c>
      <c r="B72" s="15">
        <f t="shared" si="7"/>
        <v>0</v>
      </c>
      <c r="C72" s="15">
        <f t="shared" si="8"/>
        <v>24.927499999999998</v>
      </c>
      <c r="D72" s="15">
        <f t="shared" si="9"/>
        <v>0</v>
      </c>
      <c r="E72" s="15">
        <f t="shared" si="10"/>
        <v>0</v>
      </c>
      <c r="F72" s="13">
        <f t="shared" si="11"/>
        <v>24.927499999999998</v>
      </c>
      <c r="G72" s="1"/>
      <c r="H72" s="14">
        <f t="shared" si="12"/>
        <v>23.9673441879888</v>
      </c>
      <c r="I72" s="15">
        <f t="shared" si="13"/>
        <v>0</v>
      </c>
      <c r="J72" s="15">
        <f t="shared" si="14"/>
        <v>36.765905984374797</v>
      </c>
      <c r="K72" s="15">
        <f t="shared" si="15"/>
        <v>0</v>
      </c>
      <c r="L72" s="15">
        <f t="shared" si="16"/>
        <v>0</v>
      </c>
      <c r="M72" s="37">
        <f t="shared" si="17"/>
        <v>36.765905984374797</v>
      </c>
      <c r="N72" s="3"/>
      <c r="O72" s="3"/>
      <c r="P72" s="3"/>
    </row>
    <row r="73" spans="1:16">
      <c r="A73" s="14">
        <v>16.75</v>
      </c>
      <c r="B73" s="15">
        <f t="shared" si="7"/>
        <v>0</v>
      </c>
      <c r="C73" s="15">
        <f t="shared" si="8"/>
        <v>0</v>
      </c>
      <c r="D73" s="15">
        <f t="shared" si="9"/>
        <v>0</v>
      </c>
      <c r="E73" s="15">
        <f t="shared" si="10"/>
        <v>0</v>
      </c>
      <c r="F73" s="13">
        <f t="shared" si="11"/>
        <v>0</v>
      </c>
      <c r="G73" s="1"/>
      <c r="H73" s="14">
        <f t="shared" si="12"/>
        <v>26.141299225327799</v>
      </c>
      <c r="I73" s="15">
        <f t="shared" si="13"/>
        <v>0</v>
      </c>
      <c r="J73" s="15">
        <f t="shared" si="14"/>
        <v>0</v>
      </c>
      <c r="K73" s="15">
        <f t="shared" si="15"/>
        <v>0</v>
      </c>
      <c r="L73" s="15">
        <f t="shared" si="16"/>
        <v>0</v>
      </c>
      <c r="M73" s="37">
        <f t="shared" si="17"/>
        <v>0</v>
      </c>
      <c r="N73" s="3"/>
      <c r="O73" s="3"/>
      <c r="P73" s="3"/>
    </row>
    <row r="74" spans="1:16">
      <c r="A74" s="14">
        <v>17.25</v>
      </c>
      <c r="B74" s="15">
        <f t="shared" si="7"/>
        <v>0</v>
      </c>
      <c r="C74" s="15">
        <f t="shared" si="8"/>
        <v>0</v>
      </c>
      <c r="D74" s="15">
        <f t="shared" si="9"/>
        <v>0</v>
      </c>
      <c r="E74" s="15">
        <f t="shared" si="10"/>
        <v>0</v>
      </c>
      <c r="F74" s="13">
        <f t="shared" si="11"/>
        <v>0</v>
      </c>
      <c r="G74" s="1"/>
      <c r="H74" s="14">
        <f t="shared" si="12"/>
        <v>28.439713992833902</v>
      </c>
      <c r="I74" s="15">
        <f t="shared" si="13"/>
        <v>0</v>
      </c>
      <c r="J74" s="15">
        <f t="shared" si="14"/>
        <v>0</v>
      </c>
      <c r="K74" s="15">
        <f t="shared" si="15"/>
        <v>0</v>
      </c>
      <c r="L74" s="15">
        <f t="shared" si="16"/>
        <v>0</v>
      </c>
      <c r="M74" s="37">
        <f t="shared" si="17"/>
        <v>0</v>
      </c>
      <c r="N74" s="3"/>
      <c r="O74" s="3"/>
      <c r="P74" s="3"/>
    </row>
    <row r="75" spans="1:16">
      <c r="A75" s="14">
        <v>17.75</v>
      </c>
      <c r="B75" s="15">
        <f t="shared" si="7"/>
        <v>0</v>
      </c>
      <c r="C75" s="15">
        <f t="shared" si="8"/>
        <v>0</v>
      </c>
      <c r="D75" s="15">
        <f t="shared" si="9"/>
        <v>0</v>
      </c>
      <c r="E75" s="15">
        <f t="shared" si="10"/>
        <v>0</v>
      </c>
      <c r="F75" s="13">
        <f t="shared" si="11"/>
        <v>0</v>
      </c>
      <c r="G75" s="1"/>
      <c r="H75" s="14">
        <f t="shared" si="12"/>
        <v>30.8657957301583</v>
      </c>
      <c r="I75" s="15">
        <f t="shared" si="13"/>
        <v>0</v>
      </c>
      <c r="J75" s="15">
        <f t="shared" si="14"/>
        <v>0</v>
      </c>
      <c r="K75" s="15">
        <f t="shared" si="15"/>
        <v>0</v>
      </c>
      <c r="L75" s="15">
        <f t="shared" si="16"/>
        <v>0</v>
      </c>
      <c r="M75" s="37">
        <f t="shared" si="17"/>
        <v>0</v>
      </c>
      <c r="N75" s="3"/>
      <c r="O75" s="3"/>
      <c r="P75" s="3"/>
    </row>
    <row r="76" spans="1:16">
      <c r="A76" s="14">
        <v>18.25</v>
      </c>
      <c r="B76" s="15">
        <f t="shared" si="7"/>
        <v>0</v>
      </c>
      <c r="C76" s="15">
        <f t="shared" si="8"/>
        <v>0</v>
      </c>
      <c r="D76" s="15">
        <f t="shared" si="9"/>
        <v>0</v>
      </c>
      <c r="E76" s="15">
        <f t="shared" si="10"/>
        <v>0</v>
      </c>
      <c r="F76" s="13">
        <f t="shared" si="11"/>
        <v>0</v>
      </c>
      <c r="G76" s="1"/>
      <c r="H76" s="14">
        <f t="shared" si="12"/>
        <v>33.422739145525902</v>
      </c>
      <c r="I76" s="15">
        <f t="shared" si="13"/>
        <v>0</v>
      </c>
      <c r="J76" s="15">
        <f t="shared" si="14"/>
        <v>0</v>
      </c>
      <c r="K76" s="15">
        <f t="shared" si="15"/>
        <v>0</v>
      </c>
      <c r="L76" s="15">
        <f t="shared" si="16"/>
        <v>0</v>
      </c>
      <c r="M76" s="37">
        <f t="shared" si="17"/>
        <v>0</v>
      </c>
      <c r="N76" s="3"/>
      <c r="O76" s="3"/>
      <c r="P76" s="3"/>
    </row>
    <row r="77" spans="1:16">
      <c r="A77" s="14">
        <v>18.75</v>
      </c>
      <c r="B77" s="15">
        <f t="shared" si="7"/>
        <v>0</v>
      </c>
      <c r="C77" s="15">
        <f t="shared" si="8"/>
        <v>0</v>
      </c>
      <c r="D77" s="15">
        <f t="shared" si="9"/>
        <v>0</v>
      </c>
      <c r="E77" s="15">
        <f t="shared" si="10"/>
        <v>0</v>
      </c>
      <c r="F77" s="13">
        <f t="shared" si="11"/>
        <v>0</v>
      </c>
      <c r="G77" s="1"/>
      <c r="H77" s="14">
        <f t="shared" si="12"/>
        <v>36.113726815855102</v>
      </c>
      <c r="I77" s="15">
        <f t="shared" si="13"/>
        <v>0</v>
      </c>
      <c r="J77" s="15">
        <f t="shared" si="14"/>
        <v>0</v>
      </c>
      <c r="K77" s="15">
        <f t="shared" si="15"/>
        <v>0</v>
      </c>
      <c r="L77" s="15">
        <f t="shared" si="16"/>
        <v>0</v>
      </c>
      <c r="M77" s="37">
        <f t="shared" si="17"/>
        <v>0</v>
      </c>
      <c r="N77" s="3"/>
      <c r="O77" s="3"/>
      <c r="P77" s="3"/>
    </row>
    <row r="78" spans="1:16">
      <c r="A78" s="14">
        <v>19.25</v>
      </c>
      <c r="B78" s="15">
        <f t="shared" si="7"/>
        <v>0</v>
      </c>
      <c r="C78" s="15">
        <f t="shared" si="8"/>
        <v>0</v>
      </c>
      <c r="D78" s="15">
        <f t="shared" si="9"/>
        <v>0</v>
      </c>
      <c r="E78" s="15">
        <f t="shared" si="10"/>
        <v>0</v>
      </c>
      <c r="F78" s="13">
        <f t="shared" si="11"/>
        <v>0</v>
      </c>
      <c r="G78" s="1"/>
      <c r="H78" s="14">
        <f t="shared" si="12"/>
        <v>38.941929563500302</v>
      </c>
      <c r="I78" s="15">
        <f t="shared" si="13"/>
        <v>0</v>
      </c>
      <c r="J78" s="15">
        <f t="shared" si="14"/>
        <v>0</v>
      </c>
      <c r="K78" s="15">
        <f t="shared" si="15"/>
        <v>0</v>
      </c>
      <c r="L78" s="15">
        <f t="shared" si="16"/>
        <v>0</v>
      </c>
      <c r="M78" s="37">
        <f t="shared" si="17"/>
        <v>0</v>
      </c>
      <c r="N78" s="3"/>
      <c r="O78" s="3"/>
      <c r="P78" s="3"/>
    </row>
    <row r="79" spans="1:16">
      <c r="A79" s="28" t="s">
        <v>7</v>
      </c>
      <c r="B79" s="29">
        <f>SUM(B47:B78)</f>
        <v>576502.79484896699</v>
      </c>
      <c r="C79" s="29">
        <f>SUM(C47:C78)</f>
        <v>233933.55340103299</v>
      </c>
      <c r="D79" s="29">
        <f>SUM(D47:D78)</f>
        <v>0</v>
      </c>
      <c r="E79" s="29">
        <f>SUM(E47:E78)</f>
        <v>0</v>
      </c>
      <c r="F79" s="29">
        <f>SUM(F47:F78)</f>
        <v>810436.34825000004</v>
      </c>
      <c r="G79" s="13"/>
      <c r="H79" s="28" t="s">
        <v>7</v>
      </c>
      <c r="I79" s="29">
        <f>SUM(I47:I78)</f>
        <v>377178.469647352</v>
      </c>
      <c r="J79" s="29">
        <f>SUM(J47:J78)</f>
        <v>212211.693997514</v>
      </c>
      <c r="K79" s="29">
        <f>SUM(K47:K78)</f>
        <v>0</v>
      </c>
      <c r="L79" s="29">
        <f>SUM(L47:L78)</f>
        <v>0</v>
      </c>
      <c r="M79" s="29">
        <f>SUM(M47:M78)</f>
        <v>589390.16364486597</v>
      </c>
      <c r="N79" s="3"/>
      <c r="O79" s="3"/>
      <c r="P79" s="3"/>
    </row>
    <row r="80" spans="1:16">
      <c r="A80" s="6" t="s">
        <v>13</v>
      </c>
      <c r="B80" s="30">
        <f>IF(L38&gt;0,B79/L38,0)</f>
        <v>10.427674469959101</v>
      </c>
      <c r="C80" s="30">
        <f>IF(M38&gt;0,C79/M38,0)</f>
        <v>12.4474453603803</v>
      </c>
      <c r="D80" s="30">
        <f>IF(N38&gt;0,D79/N38,0)</f>
        <v>0</v>
      </c>
      <c r="E80" s="30">
        <f>IF(O38&gt;0,E79/O38,0)</f>
        <v>0</v>
      </c>
      <c r="F80" s="30">
        <f>IF(P38&gt;0,F79/P38,0)</f>
        <v>10.9400826942174</v>
      </c>
      <c r="G80" s="13"/>
      <c r="H80" s="6" t="s">
        <v>13</v>
      </c>
      <c r="I80" s="30">
        <f>IF(L38&gt;0,I79/L38,0)</f>
        <v>6.8223334452183098</v>
      </c>
      <c r="J80" s="30">
        <f>IF(M38&gt;0,J79/M38,0)</f>
        <v>11.291639986930299</v>
      </c>
      <c r="K80" s="30">
        <f>IF(N38&gt;0,K79/N38,0)</f>
        <v>0</v>
      </c>
      <c r="L80" s="30">
        <f>IF(O38&gt;0,L79/O38,0)</f>
        <v>0</v>
      </c>
      <c r="M80" s="30">
        <f>IF(P38&gt;0,M79/P38,0)</f>
        <v>7.9561795856719399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3" t="s">
        <v>25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8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4" t="s">
        <v>14</v>
      </c>
      <c r="B89" s="55" t="s">
        <v>15</v>
      </c>
      <c r="C89" s="55" t="s">
        <v>16</v>
      </c>
      <c r="D89" s="55" t="s">
        <v>17</v>
      </c>
      <c r="E89" s="55" t="s">
        <v>18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9">
        <v>0</v>
      </c>
      <c r="B92" s="51">
        <f>L$38</f>
        <v>55285.845037625899</v>
      </c>
      <c r="C92" s="51">
        <f>$B$80</f>
        <v>10.427674469959101</v>
      </c>
      <c r="D92" s="51">
        <f>$I$80</f>
        <v>6.8223334452183098</v>
      </c>
      <c r="E92" s="51">
        <f>B92*D92</f>
        <v>377178.469647352</v>
      </c>
      <c r="F92" s="15">
        <f>E92/1000</f>
        <v>377.17846964735202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9">
        <v>1</v>
      </c>
      <c r="B93" s="51">
        <f>M$38</f>
        <v>18793.699962374099</v>
      </c>
      <c r="C93" s="51">
        <f>$C$80</f>
        <v>12.4474453603803</v>
      </c>
      <c r="D93" s="51">
        <f>$J$80</f>
        <v>11.291639986930299</v>
      </c>
      <c r="E93" s="51">
        <f>B93*D93</f>
        <v>212211.693997514</v>
      </c>
      <c r="F93" s="15">
        <f>E93/1000</f>
        <v>212.211693997514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9">
        <v>2</v>
      </c>
      <c r="B94" s="51">
        <f>N$38</f>
        <v>0</v>
      </c>
      <c r="C94" s="51">
        <f>$D$80</f>
        <v>0</v>
      </c>
      <c r="D94" s="51">
        <f>$K$80</f>
        <v>0</v>
      </c>
      <c r="E94" s="51">
        <f>B94*D94</f>
        <v>0</v>
      </c>
      <c r="F94" s="15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9">
        <v>3</v>
      </c>
      <c r="B95" s="51">
        <f>O$38</f>
        <v>0</v>
      </c>
      <c r="C95" s="51">
        <f>$E$80</f>
        <v>0</v>
      </c>
      <c r="D95" s="51">
        <f>$L$80</f>
        <v>0</v>
      </c>
      <c r="E95" s="51">
        <f>B95*D95</f>
        <v>0</v>
      </c>
      <c r="F95" s="15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9" t="s">
        <v>7</v>
      </c>
      <c r="B96" s="51">
        <f>SUM(B92:B95)</f>
        <v>74079.544999999998</v>
      </c>
      <c r="C96" s="51">
        <f>$F$80</f>
        <v>10.9400826942174</v>
      </c>
      <c r="D96" s="51">
        <f>$M$80</f>
        <v>7.9561795856719399</v>
      </c>
      <c r="E96" s="51">
        <f>SUM(E92:E95)</f>
        <v>589390.16364486597</v>
      </c>
      <c r="F96" s="15">
        <f>E96/1000</f>
        <v>589.39016364486599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9" t="s">
        <v>2</v>
      </c>
      <c r="B97" s="51">
        <f>$I$2</f>
        <v>553380</v>
      </c>
      <c r="C97" s="52"/>
      <c r="D97" s="52"/>
      <c r="E97" s="52"/>
      <c r="F97" s="15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3" t="s">
        <v>19</v>
      </c>
      <c r="B98" s="51">
        <f>$I$2/E96</f>
        <v>0.938902672853964</v>
      </c>
      <c r="C98" s="52"/>
      <c r="D98" s="52"/>
      <c r="E98" s="52"/>
      <c r="F98" s="15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49" zoomScale="80" zoomScaleNormal="80" workbookViewId="0">
      <selection activeCell="G91" sqref="G91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6" t="s">
        <v>0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4262795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58" t="s">
        <v>4</v>
      </c>
      <c r="C4" s="58"/>
      <c r="D4" s="58"/>
      <c r="E4" s="58"/>
      <c r="F4" s="58"/>
      <c r="G4" s="1"/>
      <c r="H4" s="5" t="s">
        <v>3</v>
      </c>
      <c r="I4" s="1"/>
      <c r="J4" s="1"/>
      <c r="K4" s="5" t="s">
        <v>3</v>
      </c>
      <c r="L4" s="57" t="s">
        <v>5</v>
      </c>
      <c r="M4" s="57"/>
      <c r="N4" s="57"/>
      <c r="O4" s="57"/>
      <c r="P4" s="57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2"/>
      <c r="F6" s="13">
        <f t="shared" ref="F6:F37" si="0">SUM(B6:E6)</f>
        <v>0</v>
      </c>
      <c r="G6" s="1"/>
      <c r="H6" s="14">
        <v>3.75</v>
      </c>
      <c r="I6" s="4"/>
      <c r="J6" s="1"/>
      <c r="K6" s="14">
        <v>3.75</v>
      </c>
      <c r="L6" s="15">
        <f t="shared" ref="L6:L37" si="1">IF($F6&gt;0,($I6/1000)*(B6/$F6),0)</f>
        <v>0</v>
      </c>
      <c r="M6" s="15">
        <f t="shared" ref="M6:M37" si="2">IF($F6&gt;0,($I6/1000)*(C6/$F6),0)</f>
        <v>0</v>
      </c>
      <c r="N6" s="15">
        <f t="shared" ref="N6:N37" si="3">IF($F6&gt;0,($I6/1000)*(D6/$F6),0)</f>
        <v>0</v>
      </c>
      <c r="O6" s="15">
        <f t="shared" ref="O6:O37" si="4">IF($F6&gt;0,($I6/1000)*(E6/$F6),0)</f>
        <v>0</v>
      </c>
      <c r="P6" s="16">
        <f t="shared" ref="P6:P37" si="5">SUM(L6:O6)</f>
        <v>0</v>
      </c>
      <c r="Q6" s="3"/>
      <c r="R6" s="3"/>
    </row>
    <row r="7" spans="1:18">
      <c r="A7" s="14">
        <v>4.25</v>
      </c>
      <c r="B7" s="11"/>
      <c r="C7" s="11"/>
      <c r="D7" s="11"/>
      <c r="E7" s="18"/>
      <c r="F7" s="13">
        <f t="shared" si="0"/>
        <v>0</v>
      </c>
      <c r="G7" s="1"/>
      <c r="H7" s="14">
        <v>4.25</v>
      </c>
      <c r="I7" s="4"/>
      <c r="J7" s="1"/>
      <c r="K7" s="14">
        <v>4.25</v>
      </c>
      <c r="L7" s="15">
        <f t="shared" si="1"/>
        <v>0</v>
      </c>
      <c r="M7" s="15">
        <f t="shared" si="2"/>
        <v>0</v>
      </c>
      <c r="N7" s="15">
        <f t="shared" si="3"/>
        <v>0</v>
      </c>
      <c r="O7" s="15">
        <f t="shared" si="4"/>
        <v>0</v>
      </c>
      <c r="P7" s="16">
        <f t="shared" si="5"/>
        <v>0</v>
      </c>
      <c r="Q7" s="3"/>
      <c r="R7" s="3"/>
    </row>
    <row r="8" spans="1:18">
      <c r="A8" s="10">
        <v>4.75</v>
      </c>
      <c r="B8" s="11"/>
      <c r="C8" s="11"/>
      <c r="D8" s="11"/>
      <c r="E8" s="18"/>
      <c r="F8" s="13">
        <f t="shared" si="0"/>
        <v>0</v>
      </c>
      <c r="G8" s="1"/>
      <c r="H8" s="14">
        <v>4.75</v>
      </c>
      <c r="I8" s="4"/>
      <c r="J8" s="1"/>
      <c r="K8" s="14">
        <v>4.75</v>
      </c>
      <c r="L8" s="15">
        <f t="shared" si="1"/>
        <v>0</v>
      </c>
      <c r="M8" s="15">
        <f t="shared" si="2"/>
        <v>0</v>
      </c>
      <c r="N8" s="15">
        <f t="shared" si="3"/>
        <v>0</v>
      </c>
      <c r="O8" s="15">
        <f t="shared" si="4"/>
        <v>0</v>
      </c>
      <c r="P8" s="16">
        <f t="shared" si="5"/>
        <v>0</v>
      </c>
      <c r="Q8" s="3"/>
      <c r="R8" s="3"/>
    </row>
    <row r="9" spans="1:18">
      <c r="A9" s="14">
        <v>5.25</v>
      </c>
      <c r="B9" s="11"/>
      <c r="C9" s="11">
        <v>1</v>
      </c>
      <c r="D9" s="11"/>
      <c r="E9" s="19"/>
      <c r="F9" s="13">
        <f t="shared" si="0"/>
        <v>1</v>
      </c>
      <c r="G9" s="20"/>
      <c r="H9" s="14">
        <v>5.25</v>
      </c>
      <c r="I9">
        <v>64688</v>
      </c>
      <c r="K9" s="14">
        <v>5.25</v>
      </c>
      <c r="L9" s="15">
        <f t="shared" si="1"/>
        <v>0</v>
      </c>
      <c r="M9" s="15">
        <f t="shared" si="2"/>
        <v>64.688000000000002</v>
      </c>
      <c r="N9" s="15">
        <f t="shared" si="3"/>
        <v>0</v>
      </c>
      <c r="O9" s="15">
        <f t="shared" si="4"/>
        <v>0</v>
      </c>
      <c r="P9" s="16">
        <f t="shared" si="5"/>
        <v>64.688000000000002</v>
      </c>
      <c r="Q9" s="3"/>
      <c r="R9" s="3"/>
    </row>
    <row r="10" spans="1:18">
      <c r="A10" s="10">
        <v>5.75</v>
      </c>
      <c r="B10" s="11"/>
      <c r="C10" s="11">
        <v>1</v>
      </c>
      <c r="D10" s="11"/>
      <c r="E10" s="18"/>
      <c r="F10" s="13">
        <f t="shared" si="0"/>
        <v>1</v>
      </c>
      <c r="G10" s="1"/>
      <c r="H10" s="14">
        <v>5.75</v>
      </c>
      <c r="I10">
        <v>86251</v>
      </c>
      <c r="J10" s="1"/>
      <c r="K10" s="14">
        <v>5.75</v>
      </c>
      <c r="L10" s="15">
        <f t="shared" si="1"/>
        <v>0</v>
      </c>
      <c r="M10" s="15">
        <f t="shared" si="2"/>
        <v>86.251000000000005</v>
      </c>
      <c r="N10" s="15">
        <f t="shared" si="3"/>
        <v>0</v>
      </c>
      <c r="O10" s="15">
        <f t="shared" si="4"/>
        <v>0</v>
      </c>
      <c r="P10" s="16">
        <f t="shared" si="5"/>
        <v>86.251000000000005</v>
      </c>
      <c r="Q10" s="3"/>
      <c r="R10" s="3"/>
    </row>
    <row r="11" spans="1:18">
      <c r="A11" s="14">
        <v>6.25</v>
      </c>
      <c r="B11" s="11"/>
      <c r="C11" s="11"/>
      <c r="D11" s="11"/>
      <c r="E11" s="18"/>
      <c r="F11" s="13">
        <f t="shared" si="0"/>
        <v>0</v>
      </c>
      <c r="G11" s="1"/>
      <c r="H11" s="14">
        <v>6.25</v>
      </c>
      <c r="I11">
        <v>0</v>
      </c>
      <c r="J11" s="1"/>
      <c r="K11" s="14">
        <v>6.25</v>
      </c>
      <c r="L11" s="15">
        <f t="shared" si="1"/>
        <v>0</v>
      </c>
      <c r="M11" s="15">
        <f t="shared" si="2"/>
        <v>0</v>
      </c>
      <c r="N11" s="15">
        <f t="shared" si="3"/>
        <v>0</v>
      </c>
      <c r="O11" s="15">
        <f t="shared" si="4"/>
        <v>0</v>
      </c>
      <c r="P11" s="16">
        <f t="shared" si="5"/>
        <v>0</v>
      </c>
      <c r="Q11" s="3"/>
      <c r="R11" s="3"/>
    </row>
    <row r="12" spans="1:18">
      <c r="A12" s="10">
        <v>6.75</v>
      </c>
      <c r="B12" s="11"/>
      <c r="C12" s="11"/>
      <c r="D12" s="11"/>
      <c r="E12" s="21"/>
      <c r="F12" s="13">
        <f t="shared" si="0"/>
        <v>0</v>
      </c>
      <c r="G12" s="1"/>
      <c r="H12" s="14">
        <v>6.75</v>
      </c>
      <c r="I12">
        <v>0</v>
      </c>
      <c r="J12" s="1"/>
      <c r="K12" s="14">
        <v>6.75</v>
      </c>
      <c r="L12" s="15">
        <f t="shared" si="1"/>
        <v>0</v>
      </c>
      <c r="M12" s="15">
        <f t="shared" si="2"/>
        <v>0</v>
      </c>
      <c r="N12" s="15">
        <f t="shared" si="3"/>
        <v>0</v>
      </c>
      <c r="O12" s="15">
        <f t="shared" si="4"/>
        <v>0</v>
      </c>
      <c r="P12" s="16">
        <f t="shared" si="5"/>
        <v>0</v>
      </c>
      <c r="Q12" s="3"/>
      <c r="R12" s="3"/>
    </row>
    <row r="13" spans="1:18">
      <c r="A13" s="14">
        <v>7.25</v>
      </c>
      <c r="B13" s="11">
        <v>1</v>
      </c>
      <c r="C13" s="11">
        <v>2</v>
      </c>
      <c r="D13" s="11"/>
      <c r="E13" s="21"/>
      <c r="F13" s="13">
        <f t="shared" si="0"/>
        <v>3</v>
      </c>
      <c r="G13" s="1"/>
      <c r="H13" s="14">
        <v>7.25</v>
      </c>
      <c r="I13">
        <v>226245.29643397001</v>
      </c>
      <c r="J13" s="1"/>
      <c r="K13" s="14">
        <v>7.25</v>
      </c>
      <c r="L13" s="15">
        <f t="shared" si="1"/>
        <v>75.415098811323304</v>
      </c>
      <c r="M13" s="15">
        <f t="shared" si="2"/>
        <v>150.83019762264701</v>
      </c>
      <c r="N13" s="15">
        <f t="shared" si="3"/>
        <v>0</v>
      </c>
      <c r="O13" s="15">
        <f t="shared" si="4"/>
        <v>0</v>
      </c>
      <c r="P13" s="16">
        <f t="shared" si="5"/>
        <v>226.24529643397</v>
      </c>
      <c r="Q13" s="3"/>
      <c r="R13" s="3"/>
    </row>
    <row r="14" spans="1:18">
      <c r="A14" s="10">
        <v>7.75</v>
      </c>
      <c r="B14" s="11">
        <v>2</v>
      </c>
      <c r="C14" s="11">
        <v>6</v>
      </c>
      <c r="D14" s="11"/>
      <c r="E14" s="21"/>
      <c r="F14" s="13">
        <f t="shared" si="0"/>
        <v>8</v>
      </c>
      <c r="G14" s="1"/>
      <c r="H14" s="14">
        <v>7.75</v>
      </c>
      <c r="I14">
        <v>347397.547703619</v>
      </c>
      <c r="J14" s="4"/>
      <c r="K14" s="14">
        <v>7.75</v>
      </c>
      <c r="L14" s="15">
        <f t="shared" si="1"/>
        <v>86.849386925904795</v>
      </c>
      <c r="M14" s="15">
        <f t="shared" si="2"/>
        <v>260.54816077771397</v>
      </c>
      <c r="N14" s="15">
        <f t="shared" si="3"/>
        <v>0</v>
      </c>
      <c r="O14" s="15">
        <f t="shared" si="4"/>
        <v>0</v>
      </c>
      <c r="P14" s="16">
        <f t="shared" si="5"/>
        <v>347.39754770361901</v>
      </c>
      <c r="Q14" s="3"/>
      <c r="R14" s="3"/>
    </row>
    <row r="15" spans="1:18">
      <c r="A15" s="14">
        <v>8.25</v>
      </c>
      <c r="B15" s="11">
        <v>17</v>
      </c>
      <c r="C15" s="11">
        <v>24</v>
      </c>
      <c r="D15" s="11"/>
      <c r="E15" s="21"/>
      <c r="F15" s="13">
        <f t="shared" si="0"/>
        <v>41</v>
      </c>
      <c r="G15" s="1"/>
      <c r="H15" s="14">
        <v>8.25</v>
      </c>
      <c r="I15">
        <v>1871182.7187107599</v>
      </c>
      <c r="J15" s="4"/>
      <c r="K15" s="14">
        <v>8.25</v>
      </c>
      <c r="L15" s="15">
        <f t="shared" si="1"/>
        <v>775.85624922153499</v>
      </c>
      <c r="M15" s="15">
        <f t="shared" si="2"/>
        <v>1095.32646948923</v>
      </c>
      <c r="N15" s="15">
        <f t="shared" si="3"/>
        <v>0</v>
      </c>
      <c r="O15" s="15">
        <f t="shared" si="4"/>
        <v>0</v>
      </c>
      <c r="P15" s="16">
        <f t="shared" si="5"/>
        <v>1871.1827187107699</v>
      </c>
      <c r="Q15" s="3"/>
      <c r="R15" s="3"/>
    </row>
    <row r="16" spans="1:18">
      <c r="A16" s="10">
        <v>8.75</v>
      </c>
      <c r="B16" s="11">
        <v>25</v>
      </c>
      <c r="C16" s="11">
        <v>65</v>
      </c>
      <c r="D16" s="11"/>
      <c r="E16" s="21"/>
      <c r="F16" s="13">
        <f t="shared" si="0"/>
        <v>90</v>
      </c>
      <c r="G16" s="1"/>
      <c r="H16" s="14">
        <v>8.75</v>
      </c>
      <c r="I16">
        <v>7891782.9941536896</v>
      </c>
      <c r="J16" s="4"/>
      <c r="K16" s="14">
        <v>8.75</v>
      </c>
      <c r="L16" s="15">
        <f t="shared" si="1"/>
        <v>2192.1619428204699</v>
      </c>
      <c r="M16" s="15">
        <f t="shared" si="2"/>
        <v>5699.6210513332198</v>
      </c>
      <c r="N16" s="15">
        <f t="shared" si="3"/>
        <v>0</v>
      </c>
      <c r="O16" s="15">
        <f t="shared" si="4"/>
        <v>0</v>
      </c>
      <c r="P16" s="16">
        <f t="shared" si="5"/>
        <v>7891.7829941536902</v>
      </c>
      <c r="Q16" s="3"/>
      <c r="R16" s="3"/>
    </row>
    <row r="17" spans="1:18">
      <c r="A17" s="14">
        <v>9.25</v>
      </c>
      <c r="B17" s="11">
        <v>47</v>
      </c>
      <c r="C17" s="11">
        <v>82</v>
      </c>
      <c r="D17" s="11"/>
      <c r="E17" s="21"/>
      <c r="F17" s="13">
        <f t="shared" si="0"/>
        <v>129</v>
      </c>
      <c r="G17" s="1"/>
      <c r="H17" s="14">
        <v>9.25</v>
      </c>
      <c r="I17">
        <v>13491568.837697599</v>
      </c>
      <c r="J17" s="4"/>
      <c r="K17" s="14">
        <v>9.25</v>
      </c>
      <c r="L17" s="15">
        <f t="shared" si="1"/>
        <v>4915.5328323394397</v>
      </c>
      <c r="M17" s="15">
        <f t="shared" si="2"/>
        <v>8576.0360053581608</v>
      </c>
      <c r="N17" s="15">
        <f t="shared" si="3"/>
        <v>0</v>
      </c>
      <c r="O17" s="15">
        <f t="shared" si="4"/>
        <v>0</v>
      </c>
      <c r="P17" s="16">
        <f t="shared" si="5"/>
        <v>13491.5688376976</v>
      </c>
      <c r="Q17" s="3"/>
      <c r="R17" s="3"/>
    </row>
    <row r="18" spans="1:18">
      <c r="A18" s="10">
        <v>9.75</v>
      </c>
      <c r="B18" s="11">
        <v>89</v>
      </c>
      <c r="C18" s="11">
        <v>192</v>
      </c>
      <c r="D18" s="11"/>
      <c r="E18" s="21"/>
      <c r="F18" s="13">
        <f t="shared" si="0"/>
        <v>281</v>
      </c>
      <c r="G18" s="1"/>
      <c r="H18" s="14">
        <v>9.75</v>
      </c>
      <c r="I18">
        <v>26090012.031994101</v>
      </c>
      <c r="J18" s="4"/>
      <c r="K18" s="14">
        <v>9.75</v>
      </c>
      <c r="L18" s="15">
        <f t="shared" si="1"/>
        <v>8263.3845937632595</v>
      </c>
      <c r="M18" s="15">
        <f t="shared" si="2"/>
        <v>17826.6274382308</v>
      </c>
      <c r="N18" s="15">
        <f t="shared" si="3"/>
        <v>0</v>
      </c>
      <c r="O18" s="15">
        <f t="shared" si="4"/>
        <v>0</v>
      </c>
      <c r="P18" s="16">
        <f t="shared" si="5"/>
        <v>26090.012031994102</v>
      </c>
      <c r="Q18" s="3"/>
      <c r="R18" s="3"/>
    </row>
    <row r="19" spans="1:18">
      <c r="A19" s="14">
        <v>10.25</v>
      </c>
      <c r="B19" s="11">
        <v>117</v>
      </c>
      <c r="C19" s="11">
        <v>81</v>
      </c>
      <c r="D19" s="11"/>
      <c r="E19" s="21"/>
      <c r="F19" s="13">
        <f t="shared" si="0"/>
        <v>198</v>
      </c>
      <c r="G19" s="1"/>
      <c r="H19" s="14">
        <v>10.25</v>
      </c>
      <c r="I19">
        <v>42790510.142764598</v>
      </c>
      <c r="J19" s="4"/>
      <c r="K19" s="14">
        <v>10.25</v>
      </c>
      <c r="L19" s="15">
        <f t="shared" si="1"/>
        <v>25285.301447997299</v>
      </c>
      <c r="M19" s="15">
        <f t="shared" si="2"/>
        <v>17505.208694767301</v>
      </c>
      <c r="N19" s="15">
        <f t="shared" si="3"/>
        <v>0</v>
      </c>
      <c r="O19" s="15">
        <f t="shared" si="4"/>
        <v>0</v>
      </c>
      <c r="P19" s="16">
        <f t="shared" si="5"/>
        <v>42790.5101427646</v>
      </c>
      <c r="Q19" s="3"/>
      <c r="R19" s="3"/>
    </row>
    <row r="20" spans="1:18">
      <c r="A20" s="10">
        <v>10.75</v>
      </c>
      <c r="B20" s="11">
        <v>102</v>
      </c>
      <c r="C20" s="11">
        <v>66</v>
      </c>
      <c r="D20" s="11"/>
      <c r="E20" s="21"/>
      <c r="F20" s="13">
        <f t="shared" si="0"/>
        <v>168</v>
      </c>
      <c r="G20" s="1"/>
      <c r="H20" s="14">
        <v>10.75</v>
      </c>
      <c r="I20">
        <v>60759899.519684501</v>
      </c>
      <c r="J20" s="4"/>
      <c r="K20" s="14">
        <v>10.75</v>
      </c>
      <c r="L20" s="15">
        <f t="shared" si="1"/>
        <v>36889.938994094198</v>
      </c>
      <c r="M20" s="15">
        <f t="shared" si="2"/>
        <v>23869.960525590301</v>
      </c>
      <c r="N20" s="15">
        <f t="shared" si="3"/>
        <v>0</v>
      </c>
      <c r="O20" s="15">
        <f t="shared" si="4"/>
        <v>0</v>
      </c>
      <c r="P20" s="16">
        <f t="shared" si="5"/>
        <v>60759.899519684499</v>
      </c>
      <c r="Q20" s="3"/>
      <c r="R20" s="3"/>
    </row>
    <row r="21" spans="1:18">
      <c r="A21" s="14">
        <v>11.25</v>
      </c>
      <c r="B21" s="11">
        <v>41</v>
      </c>
      <c r="C21" s="11">
        <v>155</v>
      </c>
      <c r="D21" s="11"/>
      <c r="E21" s="21"/>
      <c r="F21" s="13">
        <f t="shared" si="0"/>
        <v>196</v>
      </c>
      <c r="G21" s="1"/>
      <c r="H21" s="14">
        <v>11.25</v>
      </c>
      <c r="I21">
        <v>73498693.264366195</v>
      </c>
      <c r="J21" s="4"/>
      <c r="K21" s="14">
        <v>11.25</v>
      </c>
      <c r="L21" s="15">
        <f t="shared" si="1"/>
        <v>15374.7266522399</v>
      </c>
      <c r="M21" s="15">
        <f t="shared" si="2"/>
        <v>58123.9666121263</v>
      </c>
      <c r="N21" s="15">
        <f t="shared" si="3"/>
        <v>0</v>
      </c>
      <c r="O21" s="15">
        <f t="shared" si="4"/>
        <v>0</v>
      </c>
      <c r="P21" s="16">
        <f t="shared" si="5"/>
        <v>73498.6932643662</v>
      </c>
      <c r="Q21" s="3"/>
      <c r="R21" s="3"/>
    </row>
    <row r="22" spans="1:18">
      <c r="A22" s="10">
        <v>11.75</v>
      </c>
      <c r="B22" s="11">
        <v>24</v>
      </c>
      <c r="C22" s="11">
        <v>205</v>
      </c>
      <c r="D22" s="11"/>
      <c r="E22" s="21"/>
      <c r="F22" s="13">
        <f t="shared" si="0"/>
        <v>229</v>
      </c>
      <c r="G22" s="4"/>
      <c r="H22" s="14">
        <v>11.75</v>
      </c>
      <c r="I22">
        <v>61624329.280403703</v>
      </c>
      <c r="J22" s="4"/>
      <c r="K22" s="14">
        <v>11.75</v>
      </c>
      <c r="L22" s="15">
        <f t="shared" si="1"/>
        <v>6458.44499008598</v>
      </c>
      <c r="M22" s="15">
        <f t="shared" si="2"/>
        <v>55165.884290317699</v>
      </c>
      <c r="N22" s="15">
        <f t="shared" si="3"/>
        <v>0</v>
      </c>
      <c r="O22" s="15">
        <f t="shared" si="4"/>
        <v>0</v>
      </c>
      <c r="P22" s="16">
        <f t="shared" si="5"/>
        <v>61624.329280403697</v>
      </c>
      <c r="Q22" s="3"/>
      <c r="R22" s="3"/>
    </row>
    <row r="23" spans="1:18">
      <c r="A23" s="14">
        <v>12.25</v>
      </c>
      <c r="B23" s="11"/>
      <c r="C23" s="11">
        <v>262</v>
      </c>
      <c r="D23" s="11"/>
      <c r="E23" s="21"/>
      <c r="F23" s="13">
        <f t="shared" si="0"/>
        <v>262</v>
      </c>
      <c r="G23" s="4"/>
      <c r="H23" s="14">
        <v>12.25</v>
      </c>
      <c r="I23">
        <v>66239435.438495703</v>
      </c>
      <c r="J23" s="4"/>
      <c r="K23" s="14">
        <v>12.25</v>
      </c>
      <c r="L23" s="15">
        <f t="shared" si="1"/>
        <v>0</v>
      </c>
      <c r="M23" s="15">
        <f t="shared" si="2"/>
        <v>66239.435438495697</v>
      </c>
      <c r="N23" s="15">
        <f t="shared" si="3"/>
        <v>0</v>
      </c>
      <c r="O23" s="15">
        <f t="shared" si="4"/>
        <v>0</v>
      </c>
      <c r="P23" s="16">
        <f t="shared" si="5"/>
        <v>66239.435438495697</v>
      </c>
      <c r="Q23" s="3"/>
      <c r="R23" s="3"/>
    </row>
    <row r="24" spans="1:18">
      <c r="A24" s="10">
        <v>12.75</v>
      </c>
      <c r="B24" s="11"/>
      <c r="C24" s="11">
        <v>210</v>
      </c>
      <c r="D24" s="11"/>
      <c r="E24" s="18"/>
      <c r="F24" s="13">
        <f t="shared" si="0"/>
        <v>210</v>
      </c>
      <c r="G24" s="4"/>
      <c r="H24" s="14">
        <v>12.75</v>
      </c>
      <c r="I24">
        <v>42651383.7144605</v>
      </c>
      <c r="J24" s="4"/>
      <c r="K24" s="14">
        <v>12.75</v>
      </c>
      <c r="L24" s="15">
        <f t="shared" si="1"/>
        <v>0</v>
      </c>
      <c r="M24" s="15">
        <f t="shared" si="2"/>
        <v>42651.383714460499</v>
      </c>
      <c r="N24" s="15">
        <f t="shared" si="3"/>
        <v>0</v>
      </c>
      <c r="O24" s="15">
        <f t="shared" si="4"/>
        <v>0</v>
      </c>
      <c r="P24" s="16">
        <f t="shared" si="5"/>
        <v>42651.383714460499</v>
      </c>
      <c r="Q24" s="3"/>
      <c r="R24" s="3"/>
    </row>
    <row r="25" spans="1:18">
      <c r="A25" s="14">
        <v>13.25</v>
      </c>
      <c r="B25" s="11"/>
      <c r="C25" s="11">
        <v>131</v>
      </c>
      <c r="D25" s="11"/>
      <c r="E25" s="18"/>
      <c r="F25" s="13">
        <f t="shared" si="0"/>
        <v>131</v>
      </c>
      <c r="G25" s="4"/>
      <c r="H25" s="14">
        <v>13.25</v>
      </c>
      <c r="I25">
        <v>26052736.283589099</v>
      </c>
      <c r="J25" s="4"/>
      <c r="K25" s="14">
        <v>13.25</v>
      </c>
      <c r="L25" s="15">
        <f t="shared" si="1"/>
        <v>0</v>
      </c>
      <c r="M25" s="15">
        <f t="shared" si="2"/>
        <v>26052.7362835891</v>
      </c>
      <c r="N25" s="15">
        <f t="shared" si="3"/>
        <v>0</v>
      </c>
      <c r="O25" s="15">
        <f t="shared" si="4"/>
        <v>0</v>
      </c>
      <c r="P25" s="16">
        <f t="shared" si="5"/>
        <v>26052.7362835891</v>
      </c>
      <c r="Q25" s="3"/>
      <c r="R25" s="3"/>
    </row>
    <row r="26" spans="1:18">
      <c r="A26" s="10">
        <v>13.75</v>
      </c>
      <c r="B26" s="11"/>
      <c r="C26" s="11">
        <v>50</v>
      </c>
      <c r="D26" s="11"/>
      <c r="E26" s="18"/>
      <c r="F26" s="13">
        <f t="shared" si="0"/>
        <v>50</v>
      </c>
      <c r="G26" s="4"/>
      <c r="H26" s="14">
        <v>13.75</v>
      </c>
      <c r="I26">
        <v>9414715.8319077101</v>
      </c>
      <c r="J26" s="4"/>
      <c r="K26" s="14">
        <v>13.75</v>
      </c>
      <c r="L26" s="15">
        <f t="shared" si="1"/>
        <v>0</v>
      </c>
      <c r="M26" s="15">
        <f t="shared" si="2"/>
        <v>9414.7158319077098</v>
      </c>
      <c r="N26" s="15">
        <f t="shared" si="3"/>
        <v>0</v>
      </c>
      <c r="O26" s="15">
        <f t="shared" si="4"/>
        <v>0</v>
      </c>
      <c r="P26" s="16">
        <f t="shared" si="5"/>
        <v>9414.7158319077098</v>
      </c>
      <c r="Q26" s="3"/>
      <c r="R26" s="3"/>
    </row>
    <row r="27" spans="1:18">
      <c r="A27" s="14">
        <v>14.25</v>
      </c>
      <c r="B27" s="11"/>
      <c r="C27" s="11">
        <v>26</v>
      </c>
      <c r="D27" s="11"/>
      <c r="E27" s="18"/>
      <c r="F27" s="13">
        <f t="shared" si="0"/>
        <v>26</v>
      </c>
      <c r="G27" s="4"/>
      <c r="H27" s="14">
        <v>14.25</v>
      </c>
      <c r="I27">
        <v>4954151.8124451702</v>
      </c>
      <c r="J27" s="4"/>
      <c r="K27" s="14">
        <v>14.25</v>
      </c>
      <c r="L27" s="15">
        <f t="shared" si="1"/>
        <v>0</v>
      </c>
      <c r="M27" s="15">
        <f t="shared" si="2"/>
        <v>4954.1518124451704</v>
      </c>
      <c r="N27" s="15">
        <f t="shared" si="3"/>
        <v>0</v>
      </c>
      <c r="O27" s="15">
        <f t="shared" si="4"/>
        <v>0</v>
      </c>
      <c r="P27" s="16">
        <f t="shared" si="5"/>
        <v>4954.1518124451704</v>
      </c>
      <c r="Q27" s="3"/>
      <c r="R27" s="3"/>
    </row>
    <row r="28" spans="1:18">
      <c r="A28" s="10">
        <v>14.75</v>
      </c>
      <c r="B28" s="11"/>
      <c r="C28" s="11">
        <v>4</v>
      </c>
      <c r="D28" s="11"/>
      <c r="E28" s="18"/>
      <c r="F28" s="13">
        <f t="shared" si="0"/>
        <v>4</v>
      </c>
      <c r="G28" s="1"/>
      <c r="H28" s="14">
        <v>14.75</v>
      </c>
      <c r="I28">
        <v>560574.98353232304</v>
      </c>
      <c r="J28" s="4"/>
      <c r="K28" s="14">
        <v>14.75</v>
      </c>
      <c r="L28" s="15">
        <f t="shared" si="1"/>
        <v>0</v>
      </c>
      <c r="M28" s="15">
        <f t="shared" si="2"/>
        <v>560.57498353232302</v>
      </c>
      <c r="N28" s="15">
        <f t="shared" si="3"/>
        <v>0</v>
      </c>
      <c r="O28" s="15">
        <f t="shared" si="4"/>
        <v>0</v>
      </c>
      <c r="P28" s="16">
        <f t="shared" si="5"/>
        <v>560.57498353232302</v>
      </c>
      <c r="Q28" s="3"/>
      <c r="R28" s="3"/>
    </row>
    <row r="29" spans="1:18">
      <c r="A29" s="14">
        <v>15.25</v>
      </c>
      <c r="B29" s="11"/>
      <c r="C29" s="11">
        <v>17</v>
      </c>
      <c r="D29" s="11"/>
      <c r="E29" s="18"/>
      <c r="F29" s="13">
        <f t="shared" si="0"/>
        <v>17</v>
      </c>
      <c r="G29" s="1"/>
      <c r="H29" s="14">
        <v>15.25</v>
      </c>
      <c r="I29">
        <v>6101948.2055215202</v>
      </c>
      <c r="J29" s="4"/>
      <c r="K29" s="14">
        <v>15.25</v>
      </c>
      <c r="L29" s="15">
        <f t="shared" si="1"/>
        <v>0</v>
      </c>
      <c r="M29" s="15">
        <f t="shared" si="2"/>
        <v>6101.9482055215203</v>
      </c>
      <c r="N29" s="15">
        <f t="shared" si="3"/>
        <v>0</v>
      </c>
      <c r="O29" s="15">
        <f t="shared" si="4"/>
        <v>0</v>
      </c>
      <c r="P29" s="16">
        <f t="shared" si="5"/>
        <v>6101.9482055215203</v>
      </c>
      <c r="Q29" s="3"/>
      <c r="R29" s="3"/>
    </row>
    <row r="30" spans="1:18">
      <c r="A30" s="10">
        <v>15.75</v>
      </c>
      <c r="B30" s="11"/>
      <c r="C30" s="11">
        <v>25</v>
      </c>
      <c r="D30" s="11"/>
      <c r="E30" s="18"/>
      <c r="F30" s="13">
        <f t="shared" si="0"/>
        <v>25</v>
      </c>
      <c r="G30" s="1"/>
      <c r="H30" s="14">
        <v>15.75</v>
      </c>
      <c r="I30">
        <v>2985430.6080270102</v>
      </c>
      <c r="J30" s="4"/>
      <c r="K30" s="14">
        <v>15.75</v>
      </c>
      <c r="L30" s="15">
        <f t="shared" si="1"/>
        <v>0</v>
      </c>
      <c r="M30" s="15">
        <f t="shared" si="2"/>
        <v>2985.4306080270098</v>
      </c>
      <c r="N30" s="15">
        <f t="shared" si="3"/>
        <v>0</v>
      </c>
      <c r="O30" s="15">
        <f t="shared" si="4"/>
        <v>0</v>
      </c>
      <c r="P30" s="16">
        <f t="shared" si="5"/>
        <v>2985.4306080270098</v>
      </c>
      <c r="Q30" s="3"/>
      <c r="R30" s="3"/>
    </row>
    <row r="31" spans="1:18">
      <c r="A31" s="14">
        <v>16.25</v>
      </c>
      <c r="B31" s="11"/>
      <c r="C31" s="11">
        <v>19</v>
      </c>
      <c r="D31" s="11">
        <v>5</v>
      </c>
      <c r="E31" s="18"/>
      <c r="F31" s="13">
        <f t="shared" si="0"/>
        <v>24</v>
      </c>
      <c r="G31" s="1"/>
      <c r="H31" s="14">
        <v>16.25</v>
      </c>
      <c r="I31">
        <v>2994776.0042469599</v>
      </c>
      <c r="J31" s="4"/>
      <c r="K31" s="14">
        <v>16.25</v>
      </c>
      <c r="L31" s="15">
        <f t="shared" si="1"/>
        <v>0</v>
      </c>
      <c r="M31" s="15">
        <f t="shared" si="2"/>
        <v>2370.8643366955098</v>
      </c>
      <c r="N31" s="15">
        <f t="shared" si="3"/>
        <v>623.91166755145002</v>
      </c>
      <c r="O31" s="15">
        <f t="shared" si="4"/>
        <v>0</v>
      </c>
      <c r="P31" s="16">
        <f t="shared" si="5"/>
        <v>2994.7760042469599</v>
      </c>
      <c r="Q31" s="3"/>
      <c r="R31" s="3"/>
    </row>
    <row r="32" spans="1:18">
      <c r="A32" s="10">
        <v>16.75</v>
      </c>
      <c r="B32" s="11"/>
      <c r="C32" s="11">
        <v>10</v>
      </c>
      <c r="D32" s="11">
        <v>7</v>
      </c>
      <c r="E32" s="18"/>
      <c r="F32" s="13">
        <f t="shared" si="0"/>
        <v>17</v>
      </c>
      <c r="G32" s="1"/>
      <c r="H32" s="14">
        <v>16.75</v>
      </c>
      <c r="I32">
        <v>2620725.7726281099</v>
      </c>
      <c r="J32" s="24"/>
      <c r="K32" s="14">
        <v>16.75</v>
      </c>
      <c r="L32" s="15">
        <f t="shared" si="1"/>
        <v>0</v>
      </c>
      <c r="M32" s="15">
        <f t="shared" si="2"/>
        <v>1541.6033956635899</v>
      </c>
      <c r="N32" s="15">
        <f t="shared" si="3"/>
        <v>1079.1223769645201</v>
      </c>
      <c r="O32" s="15">
        <f t="shared" si="4"/>
        <v>0</v>
      </c>
      <c r="P32" s="16">
        <f t="shared" si="5"/>
        <v>2620.72577262811</v>
      </c>
      <c r="Q32" s="3"/>
      <c r="R32" s="3"/>
    </row>
    <row r="33" spans="1:18">
      <c r="A33" s="14">
        <v>17.25</v>
      </c>
      <c r="B33" s="11"/>
      <c r="C33" s="11">
        <v>5</v>
      </c>
      <c r="D33" s="11">
        <v>5</v>
      </c>
      <c r="E33" s="18"/>
      <c r="F33" s="13">
        <f t="shared" si="0"/>
        <v>10</v>
      </c>
      <c r="G33" s="1"/>
      <c r="H33" s="14">
        <v>17.25</v>
      </c>
      <c r="I33">
        <v>251660.701503221</v>
      </c>
      <c r="J33" s="24"/>
      <c r="K33" s="14">
        <v>17.25</v>
      </c>
      <c r="L33" s="15">
        <f t="shared" si="1"/>
        <v>0</v>
      </c>
      <c r="M33" s="15">
        <f t="shared" si="2"/>
        <v>125.83035075161</v>
      </c>
      <c r="N33" s="15">
        <f t="shared" si="3"/>
        <v>125.83035075161</v>
      </c>
      <c r="O33" s="15">
        <f t="shared" si="4"/>
        <v>0</v>
      </c>
      <c r="P33" s="16">
        <f t="shared" si="5"/>
        <v>251.66070150322</v>
      </c>
      <c r="Q33" s="3"/>
      <c r="R33" s="3"/>
    </row>
    <row r="34" spans="1:18">
      <c r="A34" s="10">
        <v>17.75</v>
      </c>
      <c r="B34" s="11"/>
      <c r="C34" s="11">
        <v>1</v>
      </c>
      <c r="D34" s="11">
        <v>2</v>
      </c>
      <c r="E34" s="18"/>
      <c r="F34" s="13">
        <f t="shared" si="0"/>
        <v>3</v>
      </c>
      <c r="G34" s="1"/>
      <c r="H34" s="14">
        <v>17.75</v>
      </c>
      <c r="I34">
        <v>108654.545454545</v>
      </c>
      <c r="J34" s="24"/>
      <c r="K34" s="14">
        <v>17.75</v>
      </c>
      <c r="L34" s="15">
        <f t="shared" si="1"/>
        <v>0</v>
      </c>
      <c r="M34" s="15">
        <f t="shared" si="2"/>
        <v>36.218181818181698</v>
      </c>
      <c r="N34" s="15">
        <f t="shared" si="3"/>
        <v>72.436363636363296</v>
      </c>
      <c r="O34" s="15">
        <f t="shared" si="4"/>
        <v>0</v>
      </c>
      <c r="P34" s="16">
        <f t="shared" si="5"/>
        <v>108.654545454545</v>
      </c>
      <c r="Q34" s="3"/>
      <c r="R34" s="3"/>
    </row>
    <row r="35" spans="1:18">
      <c r="A35" s="14">
        <v>18.25</v>
      </c>
      <c r="B35" s="11"/>
      <c r="C35" s="11"/>
      <c r="D35" s="11"/>
      <c r="E35" s="18"/>
      <c r="F35" s="13">
        <f t="shared" si="0"/>
        <v>0</v>
      </c>
      <c r="G35" s="1"/>
      <c r="H35" s="14">
        <v>18.25</v>
      </c>
      <c r="I35" s="4"/>
      <c r="J35" s="1"/>
      <c r="K35" s="14">
        <v>18.25</v>
      </c>
      <c r="L35" s="15">
        <f t="shared" si="1"/>
        <v>0</v>
      </c>
      <c r="M35" s="15">
        <f t="shared" si="2"/>
        <v>0</v>
      </c>
      <c r="N35" s="15">
        <f t="shared" si="3"/>
        <v>0</v>
      </c>
      <c r="O35" s="15">
        <f t="shared" si="4"/>
        <v>0</v>
      </c>
      <c r="P35" s="16">
        <f t="shared" si="5"/>
        <v>0</v>
      </c>
      <c r="Q35" s="3"/>
      <c r="R35" s="3"/>
    </row>
    <row r="36" spans="1:18">
      <c r="A36" s="10">
        <v>18.75</v>
      </c>
      <c r="B36" s="11"/>
      <c r="C36" s="11"/>
      <c r="D36" s="11"/>
      <c r="E36" s="18"/>
      <c r="F36" s="13">
        <f t="shared" si="0"/>
        <v>0</v>
      </c>
      <c r="G36" s="1"/>
      <c r="H36" s="14">
        <v>18.75</v>
      </c>
      <c r="I36" s="4"/>
      <c r="J36" s="1"/>
      <c r="K36" s="14">
        <v>18.75</v>
      </c>
      <c r="L36" s="15">
        <f t="shared" si="1"/>
        <v>0</v>
      </c>
      <c r="M36" s="15">
        <f t="shared" si="2"/>
        <v>0</v>
      </c>
      <c r="N36" s="15">
        <f t="shared" si="3"/>
        <v>0</v>
      </c>
      <c r="O36" s="15">
        <f t="shared" si="4"/>
        <v>0</v>
      </c>
      <c r="P36" s="16">
        <f t="shared" si="5"/>
        <v>0</v>
      </c>
      <c r="Q36" s="3"/>
      <c r="R36" s="3"/>
    </row>
    <row r="37" spans="1:18">
      <c r="A37" s="14">
        <v>19.25</v>
      </c>
      <c r="B37" s="12"/>
      <c r="C37" s="27"/>
      <c r="D37" s="27"/>
      <c r="E37" s="27"/>
      <c r="F37" s="13">
        <f t="shared" si="0"/>
        <v>0</v>
      </c>
      <c r="G37" s="1"/>
      <c r="H37" s="14">
        <v>19.25</v>
      </c>
      <c r="I37" s="4"/>
      <c r="J37" s="1"/>
      <c r="K37" s="14">
        <v>19.25</v>
      </c>
      <c r="L37" s="15">
        <f t="shared" si="1"/>
        <v>0</v>
      </c>
      <c r="M37" s="15">
        <f t="shared" si="2"/>
        <v>0</v>
      </c>
      <c r="N37" s="15">
        <f t="shared" si="3"/>
        <v>0</v>
      </c>
      <c r="O37" s="15">
        <f t="shared" si="4"/>
        <v>0</v>
      </c>
      <c r="P37" s="16">
        <f t="shared" si="5"/>
        <v>0</v>
      </c>
      <c r="Q37" s="3"/>
      <c r="R37" s="3"/>
    </row>
    <row r="38" spans="1:18">
      <c r="A38" s="28" t="s">
        <v>7</v>
      </c>
      <c r="B38" s="29">
        <f>SUM(B6:B37)</f>
        <v>465</v>
      </c>
      <c r="C38" s="29">
        <f>SUM(C6:C37)</f>
        <v>1640</v>
      </c>
      <c r="D38" s="29">
        <f>SUM(D6:D37)</f>
        <v>19</v>
      </c>
      <c r="E38" s="29">
        <f>SUM(E6:E37)</f>
        <v>0</v>
      </c>
      <c r="F38" s="30">
        <f>SUM(F6:F37)</f>
        <v>2124</v>
      </c>
      <c r="G38" s="31"/>
      <c r="H38" s="28" t="s">
        <v>7</v>
      </c>
      <c r="I38" s="4">
        <f>SUM(I6:I37)</f>
        <v>453678755</v>
      </c>
      <c r="J38" s="1"/>
      <c r="K38" s="28" t="s">
        <v>7</v>
      </c>
      <c r="L38" s="29">
        <f>SUM(L6:L37)</f>
        <v>100317.612188299</v>
      </c>
      <c r="M38" s="29">
        <f>SUM(M6:M37)</f>
        <v>351459.84158852103</v>
      </c>
      <c r="N38" s="29">
        <f>SUM(N6:N37)</f>
        <v>1901.3007589039401</v>
      </c>
      <c r="O38" s="29">
        <f>SUM(O6:O37)</f>
        <v>0</v>
      </c>
      <c r="P38" s="32">
        <f>SUM(P6:P37)</f>
        <v>453678.75453572499</v>
      </c>
      <c r="Q38" s="33"/>
      <c r="R38" s="3"/>
    </row>
    <row r="39" spans="1:18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34"/>
      <c r="B41" s="1"/>
      <c r="C41" s="1"/>
      <c r="D41" s="1"/>
      <c r="E41" s="1"/>
      <c r="F41" s="34"/>
      <c r="G41" s="1"/>
      <c r="H41" s="1"/>
      <c r="I41" s="1"/>
      <c r="J41" s="34"/>
      <c r="K41" s="1"/>
      <c r="L41" s="1"/>
      <c r="M41" s="1"/>
      <c r="N41" s="34"/>
      <c r="O41" s="1"/>
      <c r="P41" s="3"/>
      <c r="Q41" s="3"/>
      <c r="R41" s="3"/>
    </row>
    <row r="42" spans="1:18">
      <c r="A42" s="1"/>
      <c r="B42" s="57" t="s">
        <v>9</v>
      </c>
      <c r="C42" s="57"/>
      <c r="D42" s="57"/>
      <c r="E42" s="1"/>
      <c r="F42" s="1"/>
      <c r="G42" s="35"/>
      <c r="H42" s="1"/>
      <c r="I42" s="57" t="s">
        <v>10</v>
      </c>
      <c r="J42" s="57"/>
      <c r="K42" s="5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4.3268881934136879E-3</v>
      </c>
      <c r="J44" s="17" t="s">
        <v>12</v>
      </c>
      <c r="K44">
        <v>3.1356885740497922</v>
      </c>
      <c r="L44" s="1"/>
      <c r="M44" s="1"/>
      <c r="N44" s="15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36" t="s">
        <v>7</v>
      </c>
      <c r="N46" s="3"/>
      <c r="O46" s="3"/>
      <c r="P46" s="3"/>
    </row>
    <row r="47" spans="1:18">
      <c r="A47" s="14">
        <v>3.75</v>
      </c>
      <c r="B47" s="15">
        <f t="shared" ref="B47:B78" si="6">L6*($A47)</f>
        <v>0</v>
      </c>
      <c r="C47" s="15">
        <f t="shared" ref="C47:C78" si="7">M6*($A47)</f>
        <v>0</v>
      </c>
      <c r="D47" s="15">
        <f t="shared" ref="D47:D78" si="8">N6*($A47)</f>
        <v>0</v>
      </c>
      <c r="E47" s="15">
        <f t="shared" ref="E47:E78" si="9">O6*($A47)</f>
        <v>0</v>
      </c>
      <c r="F47" s="13">
        <f t="shared" ref="F47:F78" si="10">SUM(B47:E47)</f>
        <v>0</v>
      </c>
      <c r="G47" s="1"/>
      <c r="H47" s="14">
        <f t="shared" ref="H47:H78" si="11">$I$44*((A47)^$K$44)</f>
        <v>0.27299768266436802</v>
      </c>
      <c r="I47" s="15">
        <f t="shared" ref="I47:I78" si="12">L6*$H47</f>
        <v>0</v>
      </c>
      <c r="J47" s="15">
        <f t="shared" ref="J47:J78" si="13">M6*$H47</f>
        <v>0</v>
      </c>
      <c r="K47" s="15">
        <f t="shared" ref="K47:K78" si="14">N6*$H47</f>
        <v>0</v>
      </c>
      <c r="L47" s="15">
        <f t="shared" ref="L47:L78" si="15">O6*$H47</f>
        <v>0</v>
      </c>
      <c r="M47" s="37">
        <f t="shared" ref="M47:M78" si="16">SUM(I47:L47)</f>
        <v>0</v>
      </c>
      <c r="N47" s="3"/>
      <c r="O47" s="3"/>
      <c r="P47" s="3"/>
    </row>
    <row r="48" spans="1:18">
      <c r="A48" s="14">
        <v>4.25</v>
      </c>
      <c r="B48" s="15">
        <f t="shared" si="6"/>
        <v>0</v>
      </c>
      <c r="C48" s="15">
        <f t="shared" si="7"/>
        <v>0</v>
      </c>
      <c r="D48" s="15">
        <f t="shared" si="8"/>
        <v>0</v>
      </c>
      <c r="E48" s="15">
        <f t="shared" si="9"/>
        <v>0</v>
      </c>
      <c r="F48" s="13">
        <f t="shared" si="10"/>
        <v>0</v>
      </c>
      <c r="G48" s="1"/>
      <c r="H48" s="14">
        <f t="shared" si="11"/>
        <v>0.404210565531401</v>
      </c>
      <c r="I48" s="15">
        <f t="shared" si="12"/>
        <v>0</v>
      </c>
      <c r="J48" s="15">
        <f t="shared" si="13"/>
        <v>0</v>
      </c>
      <c r="K48" s="15">
        <f t="shared" si="14"/>
        <v>0</v>
      </c>
      <c r="L48" s="15">
        <f t="shared" si="15"/>
        <v>0</v>
      </c>
      <c r="M48" s="37">
        <f t="shared" si="16"/>
        <v>0</v>
      </c>
      <c r="N48" s="3"/>
      <c r="O48" s="3"/>
      <c r="P48" s="3"/>
    </row>
    <row r="49" spans="1:16">
      <c r="A49" s="14">
        <v>4.75</v>
      </c>
      <c r="B49" s="15">
        <f t="shared" si="6"/>
        <v>0</v>
      </c>
      <c r="C49" s="15">
        <f t="shared" si="7"/>
        <v>0</v>
      </c>
      <c r="D49" s="15">
        <f t="shared" si="8"/>
        <v>0</v>
      </c>
      <c r="E49" s="15">
        <f t="shared" si="9"/>
        <v>0</v>
      </c>
      <c r="F49" s="13">
        <f t="shared" si="10"/>
        <v>0</v>
      </c>
      <c r="G49" s="1"/>
      <c r="H49" s="14">
        <f t="shared" si="11"/>
        <v>0.57289639975594697</v>
      </c>
      <c r="I49" s="15">
        <f t="shared" si="12"/>
        <v>0</v>
      </c>
      <c r="J49" s="15">
        <f t="shared" si="13"/>
        <v>0</v>
      </c>
      <c r="K49" s="15">
        <f t="shared" si="14"/>
        <v>0</v>
      </c>
      <c r="L49" s="15">
        <f t="shared" si="15"/>
        <v>0</v>
      </c>
      <c r="M49" s="37">
        <f t="shared" si="16"/>
        <v>0</v>
      </c>
      <c r="N49" s="3"/>
      <c r="O49" s="3"/>
      <c r="P49" s="3"/>
    </row>
    <row r="50" spans="1:16">
      <c r="A50" s="14">
        <v>5.25</v>
      </c>
      <c r="B50" s="15">
        <f t="shared" si="6"/>
        <v>0</v>
      </c>
      <c r="C50" s="15">
        <f t="shared" si="7"/>
        <v>339.61200000000002</v>
      </c>
      <c r="D50" s="15">
        <f t="shared" si="8"/>
        <v>0</v>
      </c>
      <c r="E50" s="15">
        <f t="shared" si="9"/>
        <v>0</v>
      </c>
      <c r="F50" s="13">
        <f t="shared" si="10"/>
        <v>339.61200000000002</v>
      </c>
      <c r="G50" s="1"/>
      <c r="H50" s="14">
        <f t="shared" si="11"/>
        <v>0.784099130716849</v>
      </c>
      <c r="I50" s="15">
        <f t="shared" si="12"/>
        <v>0</v>
      </c>
      <c r="J50" s="15">
        <f t="shared" si="13"/>
        <v>50.721804567811503</v>
      </c>
      <c r="K50" s="15">
        <f t="shared" si="14"/>
        <v>0</v>
      </c>
      <c r="L50" s="15">
        <f t="shared" si="15"/>
        <v>0</v>
      </c>
      <c r="M50" s="37">
        <f t="shared" si="16"/>
        <v>50.721804567811503</v>
      </c>
      <c r="N50" s="3"/>
      <c r="O50" s="3"/>
      <c r="P50" s="3"/>
    </row>
    <row r="51" spans="1:16">
      <c r="A51" s="14">
        <v>5.75</v>
      </c>
      <c r="B51" s="15">
        <f t="shared" si="6"/>
        <v>0</v>
      </c>
      <c r="C51" s="15">
        <f t="shared" si="7"/>
        <v>495.94324999999998</v>
      </c>
      <c r="D51" s="15">
        <f t="shared" si="8"/>
        <v>0</v>
      </c>
      <c r="E51" s="15">
        <f t="shared" si="9"/>
        <v>0</v>
      </c>
      <c r="F51" s="13">
        <f t="shared" si="10"/>
        <v>495.94324999999998</v>
      </c>
      <c r="G51" s="1"/>
      <c r="H51" s="14">
        <f t="shared" si="11"/>
        <v>1.04293550817036</v>
      </c>
      <c r="I51" s="15">
        <f t="shared" si="12"/>
        <v>0</v>
      </c>
      <c r="J51" s="15">
        <f t="shared" si="13"/>
        <v>89.954230515201701</v>
      </c>
      <c r="K51" s="15">
        <f t="shared" si="14"/>
        <v>0</v>
      </c>
      <c r="L51" s="15">
        <f t="shared" si="15"/>
        <v>0</v>
      </c>
      <c r="M51" s="37">
        <f t="shared" si="16"/>
        <v>89.954230515201701</v>
      </c>
      <c r="N51" s="3"/>
      <c r="O51" s="3"/>
      <c r="P51" s="3"/>
    </row>
    <row r="52" spans="1:16">
      <c r="A52" s="14">
        <v>6.25</v>
      </c>
      <c r="B52" s="15">
        <f t="shared" si="6"/>
        <v>0</v>
      </c>
      <c r="C52" s="15">
        <f t="shared" si="7"/>
        <v>0</v>
      </c>
      <c r="D52" s="15">
        <f t="shared" si="8"/>
        <v>0</v>
      </c>
      <c r="E52" s="15">
        <f t="shared" si="9"/>
        <v>0</v>
      </c>
      <c r="F52" s="13">
        <f t="shared" si="10"/>
        <v>0</v>
      </c>
      <c r="G52" s="1"/>
      <c r="H52" s="14">
        <f t="shared" si="11"/>
        <v>1.3545890165875401</v>
      </c>
      <c r="I52" s="15">
        <f t="shared" si="12"/>
        <v>0</v>
      </c>
      <c r="J52" s="15">
        <f t="shared" si="13"/>
        <v>0</v>
      </c>
      <c r="K52" s="15">
        <f t="shared" si="14"/>
        <v>0</v>
      </c>
      <c r="L52" s="15">
        <f t="shared" si="15"/>
        <v>0</v>
      </c>
      <c r="M52" s="37">
        <f t="shared" si="16"/>
        <v>0</v>
      </c>
      <c r="N52" s="3"/>
      <c r="O52" s="3"/>
      <c r="P52" s="3"/>
    </row>
    <row r="53" spans="1:16">
      <c r="A53" s="14">
        <v>6.75</v>
      </c>
      <c r="B53" s="15">
        <f t="shared" si="6"/>
        <v>0</v>
      </c>
      <c r="C53" s="15">
        <f t="shared" si="7"/>
        <v>0</v>
      </c>
      <c r="D53" s="15">
        <f t="shared" si="8"/>
        <v>0</v>
      </c>
      <c r="E53" s="15">
        <f t="shared" si="9"/>
        <v>0</v>
      </c>
      <c r="F53" s="13">
        <f t="shared" si="10"/>
        <v>0</v>
      </c>
      <c r="G53" s="1"/>
      <c r="H53" s="14">
        <f t="shared" si="11"/>
        <v>1.72430480364155</v>
      </c>
      <c r="I53" s="15">
        <f t="shared" si="12"/>
        <v>0</v>
      </c>
      <c r="J53" s="15">
        <f t="shared" si="13"/>
        <v>0</v>
      </c>
      <c r="K53" s="15">
        <f t="shared" si="14"/>
        <v>0</v>
      </c>
      <c r="L53" s="15">
        <f t="shared" si="15"/>
        <v>0</v>
      </c>
      <c r="M53" s="37">
        <f t="shared" si="16"/>
        <v>0</v>
      </c>
      <c r="N53" s="3"/>
      <c r="O53" s="3"/>
      <c r="P53" s="3"/>
    </row>
    <row r="54" spans="1:16">
      <c r="A54" s="14">
        <v>7.25</v>
      </c>
      <c r="B54" s="15">
        <f t="shared" si="6"/>
        <v>546.75946638209405</v>
      </c>
      <c r="C54" s="15">
        <f t="shared" si="7"/>
        <v>1093.5189327641899</v>
      </c>
      <c r="D54" s="15">
        <f t="shared" si="8"/>
        <v>0</v>
      </c>
      <c r="E54" s="15">
        <f t="shared" si="9"/>
        <v>0</v>
      </c>
      <c r="F54" s="13">
        <f t="shared" si="10"/>
        <v>1640.27839914628</v>
      </c>
      <c r="G54" s="1"/>
      <c r="H54" s="14">
        <f t="shared" si="11"/>
        <v>2.1573853745675802</v>
      </c>
      <c r="I54" s="15">
        <f t="shared" si="12"/>
        <v>162.699431197118</v>
      </c>
      <c r="J54" s="15">
        <f t="shared" si="13"/>
        <v>325.39886239423601</v>
      </c>
      <c r="K54" s="15">
        <f t="shared" si="14"/>
        <v>0</v>
      </c>
      <c r="L54" s="15">
        <f t="shared" si="15"/>
        <v>0</v>
      </c>
      <c r="M54" s="37">
        <f t="shared" si="16"/>
        <v>488.09829359135398</v>
      </c>
      <c r="N54" s="3"/>
      <c r="O54" s="3"/>
      <c r="P54" s="3"/>
    </row>
    <row r="55" spans="1:16">
      <c r="A55" s="14">
        <v>7.75</v>
      </c>
      <c r="B55" s="15">
        <f t="shared" si="6"/>
        <v>673.08274867576199</v>
      </c>
      <c r="C55" s="15">
        <f t="shared" si="7"/>
        <v>2019.2482460272799</v>
      </c>
      <c r="D55" s="15">
        <f t="shared" si="8"/>
        <v>0</v>
      </c>
      <c r="E55" s="15">
        <f t="shared" si="9"/>
        <v>0</v>
      </c>
      <c r="F55" s="13">
        <f t="shared" si="10"/>
        <v>2692.3309947030398</v>
      </c>
      <c r="G55" s="1"/>
      <c r="H55" s="14">
        <f t="shared" si="11"/>
        <v>2.6591868876945299</v>
      </c>
      <c r="I55" s="15">
        <f t="shared" si="12"/>
        <v>230.948750917675</v>
      </c>
      <c r="J55" s="15">
        <f t="shared" si="13"/>
        <v>692.84625275302301</v>
      </c>
      <c r="K55" s="15">
        <f t="shared" si="14"/>
        <v>0</v>
      </c>
      <c r="L55" s="15">
        <f t="shared" si="15"/>
        <v>0</v>
      </c>
      <c r="M55" s="37">
        <f t="shared" si="16"/>
        <v>923.79500367069795</v>
      </c>
      <c r="N55" s="3"/>
      <c r="O55" s="3"/>
      <c r="P55" s="3"/>
    </row>
    <row r="56" spans="1:16">
      <c r="A56" s="14">
        <v>8.25</v>
      </c>
      <c r="B56" s="15">
        <f t="shared" si="6"/>
        <v>6400.8140560776601</v>
      </c>
      <c r="C56" s="15">
        <f t="shared" si="7"/>
        <v>9036.4433732861507</v>
      </c>
      <c r="D56" s="15">
        <f t="shared" si="8"/>
        <v>0</v>
      </c>
      <c r="E56" s="15">
        <f t="shared" si="9"/>
        <v>0</v>
      </c>
      <c r="F56" s="13">
        <f t="shared" si="10"/>
        <v>15437.257429363801</v>
      </c>
      <c r="G56" s="1"/>
      <c r="H56" s="14">
        <f t="shared" si="11"/>
        <v>3.23511593097022</v>
      </c>
      <c r="I56" s="15">
        <f t="shared" si="12"/>
        <v>2509.9849119993901</v>
      </c>
      <c r="J56" s="15">
        <f t="shared" si="13"/>
        <v>3543.5081110579699</v>
      </c>
      <c r="K56" s="15">
        <f t="shared" si="14"/>
        <v>0</v>
      </c>
      <c r="L56" s="15">
        <f t="shared" si="15"/>
        <v>0</v>
      </c>
      <c r="M56" s="37">
        <f t="shared" si="16"/>
        <v>6053.49302305736</v>
      </c>
      <c r="N56" s="3"/>
      <c r="O56" s="3"/>
      <c r="P56" s="3"/>
    </row>
    <row r="57" spans="1:16">
      <c r="A57" s="14">
        <v>8.75</v>
      </c>
      <c r="B57" s="15">
        <f t="shared" si="6"/>
        <v>19181.416999679099</v>
      </c>
      <c r="C57" s="15">
        <f t="shared" si="7"/>
        <v>49871.684199165698</v>
      </c>
      <c r="D57" s="15">
        <f t="shared" si="8"/>
        <v>0</v>
      </c>
      <c r="E57" s="15">
        <f t="shared" si="9"/>
        <v>0</v>
      </c>
      <c r="F57" s="13">
        <f t="shared" si="10"/>
        <v>69053.101198844801</v>
      </c>
      <c r="G57" s="1"/>
      <c r="H57" s="14">
        <f t="shared" si="11"/>
        <v>3.8906266896437298</v>
      </c>
      <c r="I57" s="15">
        <f t="shared" si="12"/>
        <v>8528.8837627585708</v>
      </c>
      <c r="J57" s="15">
        <f t="shared" si="13"/>
        <v>22175.097783172299</v>
      </c>
      <c r="K57" s="15">
        <f t="shared" si="14"/>
        <v>0</v>
      </c>
      <c r="L57" s="15">
        <f t="shared" si="15"/>
        <v>0</v>
      </c>
      <c r="M57" s="37">
        <f t="shared" si="16"/>
        <v>30703.981545930899</v>
      </c>
      <c r="N57" s="3"/>
      <c r="O57" s="3"/>
      <c r="P57" s="3"/>
    </row>
    <row r="58" spans="1:16">
      <c r="A58" s="14">
        <v>9.25</v>
      </c>
      <c r="B58" s="15">
        <f t="shared" si="6"/>
        <v>45468.678699139797</v>
      </c>
      <c r="C58" s="15">
        <f t="shared" si="7"/>
        <v>79328.333049563007</v>
      </c>
      <c r="D58" s="15">
        <f t="shared" si="8"/>
        <v>0</v>
      </c>
      <c r="E58" s="15">
        <f t="shared" si="9"/>
        <v>0</v>
      </c>
      <c r="F58" s="13">
        <f t="shared" si="10"/>
        <v>124797.01174870299</v>
      </c>
      <c r="G58" s="1"/>
      <c r="H58" s="14">
        <f t="shared" si="11"/>
        <v>4.63121843654754</v>
      </c>
      <c r="I58" s="15">
        <f t="shared" si="12"/>
        <v>22764.9062785852</v>
      </c>
      <c r="J58" s="15">
        <f t="shared" si="13"/>
        <v>39717.496060510202</v>
      </c>
      <c r="K58" s="15">
        <f t="shared" si="14"/>
        <v>0</v>
      </c>
      <c r="L58" s="15">
        <f t="shared" si="15"/>
        <v>0</v>
      </c>
      <c r="M58" s="37">
        <f t="shared" si="16"/>
        <v>62482.402339095403</v>
      </c>
      <c r="N58" s="3"/>
      <c r="O58" s="3"/>
      <c r="P58" s="3"/>
    </row>
    <row r="59" spans="1:16">
      <c r="A59" s="14">
        <v>9.75</v>
      </c>
      <c r="B59" s="15">
        <f t="shared" si="6"/>
        <v>80567.999789191803</v>
      </c>
      <c r="C59" s="15">
        <f t="shared" si="7"/>
        <v>173809.61752274999</v>
      </c>
      <c r="D59" s="15">
        <f t="shared" si="8"/>
        <v>0</v>
      </c>
      <c r="E59" s="15">
        <f t="shared" si="9"/>
        <v>0</v>
      </c>
      <c r="F59" s="13">
        <f t="shared" si="10"/>
        <v>254377.61731194201</v>
      </c>
      <c r="G59" s="1"/>
      <c r="H59" s="14">
        <f t="shared" si="11"/>
        <v>5.4624332917155796</v>
      </c>
      <c r="I59" s="15">
        <f t="shared" si="12"/>
        <v>45138.187107222002</v>
      </c>
      <c r="J59" s="15">
        <f t="shared" si="13"/>
        <v>97376.763197602297</v>
      </c>
      <c r="K59" s="15">
        <f t="shared" si="14"/>
        <v>0</v>
      </c>
      <c r="L59" s="15">
        <f t="shared" si="15"/>
        <v>0</v>
      </c>
      <c r="M59" s="37">
        <f t="shared" si="16"/>
        <v>142514.95030482399</v>
      </c>
      <c r="N59" s="3"/>
      <c r="O59" s="3"/>
      <c r="P59" s="3"/>
    </row>
    <row r="60" spans="1:16">
      <c r="A60" s="14">
        <v>10.25</v>
      </c>
      <c r="B60" s="15">
        <f t="shared" si="6"/>
        <v>259174.33984197199</v>
      </c>
      <c r="C60" s="15">
        <f t="shared" si="7"/>
        <v>179428.38912136501</v>
      </c>
      <c r="D60" s="15">
        <f t="shared" si="8"/>
        <v>0</v>
      </c>
      <c r="E60" s="15">
        <f t="shared" si="9"/>
        <v>0</v>
      </c>
      <c r="F60" s="13">
        <f t="shared" si="10"/>
        <v>438602.72896333702</v>
      </c>
      <c r="G60" s="1"/>
      <c r="H60" s="14">
        <f t="shared" si="11"/>
        <v>6.3898542093029302</v>
      </c>
      <c r="I60" s="15">
        <f t="shared" si="12"/>
        <v>161569.38989097899</v>
      </c>
      <c r="J60" s="15">
        <f t="shared" si="13"/>
        <v>111855.731462985</v>
      </c>
      <c r="K60" s="15">
        <f t="shared" si="14"/>
        <v>0</v>
      </c>
      <c r="L60" s="15">
        <f t="shared" si="15"/>
        <v>0</v>
      </c>
      <c r="M60" s="37">
        <f t="shared" si="16"/>
        <v>273425.12135396397</v>
      </c>
      <c r="N60" s="3"/>
      <c r="O60" s="3"/>
      <c r="P60" s="3"/>
    </row>
    <row r="61" spans="1:16">
      <c r="A61" s="14">
        <v>10.75</v>
      </c>
      <c r="B61" s="15">
        <f t="shared" si="6"/>
        <v>396566.84418651299</v>
      </c>
      <c r="C61" s="15">
        <f t="shared" si="7"/>
        <v>256602.075650096</v>
      </c>
      <c r="D61" s="15">
        <f t="shared" si="8"/>
        <v>0</v>
      </c>
      <c r="E61" s="15">
        <f t="shared" si="9"/>
        <v>0</v>
      </c>
      <c r="F61" s="13">
        <f t="shared" si="10"/>
        <v>653168.91983660904</v>
      </c>
      <c r="G61" s="1"/>
      <c r="H61" s="14">
        <f t="shared" si="11"/>
        <v>7.4191031581738702</v>
      </c>
      <c r="I61" s="15">
        <f t="shared" si="12"/>
        <v>273690.26289592602</v>
      </c>
      <c r="J61" s="15">
        <f t="shared" si="13"/>
        <v>177093.69952089299</v>
      </c>
      <c r="K61" s="15">
        <f t="shared" si="14"/>
        <v>0</v>
      </c>
      <c r="L61" s="15">
        <f t="shared" si="15"/>
        <v>0</v>
      </c>
      <c r="M61" s="37">
        <f t="shared" si="16"/>
        <v>450783.96241681901</v>
      </c>
      <c r="N61" s="3"/>
      <c r="O61" s="3"/>
      <c r="P61" s="3"/>
    </row>
    <row r="62" spans="1:16">
      <c r="A62" s="14">
        <v>11.25</v>
      </c>
      <c r="B62" s="15">
        <f t="shared" si="6"/>
        <v>172965.67483769901</v>
      </c>
      <c r="C62" s="15">
        <f t="shared" si="7"/>
        <v>653894.62438642106</v>
      </c>
      <c r="D62" s="15">
        <f t="shared" si="8"/>
        <v>0</v>
      </c>
      <c r="E62" s="15">
        <f t="shared" si="9"/>
        <v>0</v>
      </c>
      <c r="F62" s="13">
        <f t="shared" si="10"/>
        <v>826860.29922411998</v>
      </c>
      <c r="G62" s="1"/>
      <c r="H62" s="14">
        <f t="shared" si="11"/>
        <v>8.5558394689143995</v>
      </c>
      <c r="I62" s="15">
        <f t="shared" si="12"/>
        <v>131543.69311500399</v>
      </c>
      <c r="J62" s="15">
        <f t="shared" si="13"/>
        <v>497299.32762989303</v>
      </c>
      <c r="K62" s="15">
        <f t="shared" si="14"/>
        <v>0</v>
      </c>
      <c r="L62" s="15">
        <f t="shared" si="15"/>
        <v>0</v>
      </c>
      <c r="M62" s="37">
        <f t="shared" si="16"/>
        <v>628843.02074489696</v>
      </c>
      <c r="N62" s="3"/>
      <c r="O62" s="3"/>
      <c r="P62" s="3"/>
    </row>
    <row r="63" spans="1:16">
      <c r="A63" s="14">
        <v>11.75</v>
      </c>
      <c r="B63" s="15">
        <f t="shared" si="6"/>
        <v>75886.728633510298</v>
      </c>
      <c r="C63" s="15">
        <f t="shared" si="7"/>
        <v>648199.14041123295</v>
      </c>
      <c r="D63" s="15">
        <f t="shared" si="8"/>
        <v>0</v>
      </c>
      <c r="E63" s="15">
        <f t="shared" si="9"/>
        <v>0</v>
      </c>
      <c r="F63" s="13">
        <f t="shared" si="10"/>
        <v>724085.86904474301</v>
      </c>
      <c r="G63" s="1"/>
      <c r="H63" s="14">
        <f t="shared" si="11"/>
        <v>9.8057583249576599</v>
      </c>
      <c r="I63" s="15">
        <f t="shared" si="12"/>
        <v>63329.9507278167</v>
      </c>
      <c r="J63" s="15">
        <f t="shared" si="13"/>
        <v>540943.32913343399</v>
      </c>
      <c r="K63" s="15">
        <f t="shared" si="14"/>
        <v>0</v>
      </c>
      <c r="L63" s="15">
        <f t="shared" si="15"/>
        <v>0</v>
      </c>
      <c r="M63" s="37">
        <f t="shared" si="16"/>
        <v>604273.27986125101</v>
      </c>
      <c r="N63" s="3"/>
      <c r="O63" s="3"/>
      <c r="P63" s="3"/>
    </row>
    <row r="64" spans="1:16">
      <c r="A64" s="14">
        <v>12.25</v>
      </c>
      <c r="B64" s="15">
        <f t="shared" si="6"/>
        <v>0</v>
      </c>
      <c r="C64" s="15">
        <f t="shared" si="7"/>
        <v>811433.08412157197</v>
      </c>
      <c r="D64" s="15">
        <f t="shared" si="8"/>
        <v>0</v>
      </c>
      <c r="E64" s="15">
        <f t="shared" si="9"/>
        <v>0</v>
      </c>
      <c r="F64" s="13">
        <f t="shared" si="10"/>
        <v>811433.08412157197</v>
      </c>
      <c r="G64" s="1"/>
      <c r="H64" s="14">
        <f t="shared" si="11"/>
        <v>11.1745893793683</v>
      </c>
      <c r="I64" s="15">
        <f t="shared" si="12"/>
        <v>0</v>
      </c>
      <c r="J64" s="15">
        <f t="shared" si="13"/>
        <v>740198.49174636602</v>
      </c>
      <c r="K64" s="15">
        <f t="shared" si="14"/>
        <v>0</v>
      </c>
      <c r="L64" s="15">
        <f t="shared" si="15"/>
        <v>0</v>
      </c>
      <c r="M64" s="37">
        <f t="shared" si="16"/>
        <v>740198.49174636602</v>
      </c>
      <c r="N64" s="3"/>
      <c r="O64" s="3"/>
      <c r="P64" s="3"/>
    </row>
    <row r="65" spans="1:16">
      <c r="A65" s="14">
        <v>12.75</v>
      </c>
      <c r="B65" s="15">
        <f t="shared" si="6"/>
        <v>0</v>
      </c>
      <c r="C65" s="15">
        <f t="shared" si="7"/>
        <v>543805.14235937095</v>
      </c>
      <c r="D65" s="15">
        <f t="shared" si="8"/>
        <v>0</v>
      </c>
      <c r="E65" s="15">
        <f t="shared" si="9"/>
        <v>0</v>
      </c>
      <c r="F65" s="13">
        <f t="shared" si="10"/>
        <v>543805.14235937095</v>
      </c>
      <c r="G65" s="1"/>
      <c r="H65" s="14">
        <f t="shared" si="11"/>
        <v>12.6680954818858</v>
      </c>
      <c r="I65" s="15">
        <f t="shared" si="12"/>
        <v>0</v>
      </c>
      <c r="J65" s="15">
        <f t="shared" si="13"/>
        <v>540311.80132933496</v>
      </c>
      <c r="K65" s="15">
        <f t="shared" si="14"/>
        <v>0</v>
      </c>
      <c r="L65" s="15">
        <f t="shared" si="15"/>
        <v>0</v>
      </c>
      <c r="M65" s="37">
        <f t="shared" si="16"/>
        <v>540311.80132933496</v>
      </c>
      <c r="N65" s="3"/>
      <c r="O65" s="3"/>
      <c r="P65" s="3"/>
    </row>
    <row r="66" spans="1:16">
      <c r="A66" s="14">
        <v>13.25</v>
      </c>
      <c r="B66" s="15">
        <f t="shared" si="6"/>
        <v>0</v>
      </c>
      <c r="C66" s="15">
        <f t="shared" si="7"/>
        <v>345198.75575755601</v>
      </c>
      <c r="D66" s="15">
        <f t="shared" si="8"/>
        <v>0</v>
      </c>
      <c r="E66" s="15">
        <f t="shared" si="9"/>
        <v>0</v>
      </c>
      <c r="F66" s="13">
        <f t="shared" si="10"/>
        <v>345198.75575755601</v>
      </c>
      <c r="G66" s="1"/>
      <c r="H66" s="14">
        <f t="shared" si="11"/>
        <v>14.2920715032686</v>
      </c>
      <c r="I66" s="15">
        <f t="shared" si="12"/>
        <v>0</v>
      </c>
      <c r="J66" s="15">
        <f t="shared" si="13"/>
        <v>372347.56982085598</v>
      </c>
      <c r="K66" s="15">
        <f t="shared" si="14"/>
        <v>0</v>
      </c>
      <c r="L66" s="15">
        <f t="shared" si="15"/>
        <v>0</v>
      </c>
      <c r="M66" s="37">
        <f t="shared" si="16"/>
        <v>372347.56982085598</v>
      </c>
      <c r="N66" s="3"/>
      <c r="O66" s="3"/>
      <c r="P66" s="3"/>
    </row>
    <row r="67" spans="1:16">
      <c r="A67" s="14">
        <v>13.75</v>
      </c>
      <c r="B67" s="15">
        <f t="shared" si="6"/>
        <v>0</v>
      </c>
      <c r="C67" s="15">
        <f t="shared" si="7"/>
        <v>129452.34268873101</v>
      </c>
      <c r="D67" s="15">
        <f t="shared" si="8"/>
        <v>0</v>
      </c>
      <c r="E67" s="15">
        <f t="shared" si="9"/>
        <v>0</v>
      </c>
      <c r="F67" s="13">
        <f t="shared" si="10"/>
        <v>129452.34268873101</v>
      </c>
      <c r="G67" s="1"/>
      <c r="H67" s="14">
        <f t="shared" si="11"/>
        <v>16.052343245958198</v>
      </c>
      <c r="I67" s="15">
        <f t="shared" si="12"/>
        <v>0</v>
      </c>
      <c r="J67" s="15">
        <f t="shared" si="13"/>
        <v>151128.25009693901</v>
      </c>
      <c r="K67" s="15">
        <f t="shared" si="14"/>
        <v>0</v>
      </c>
      <c r="L67" s="15">
        <f t="shared" si="15"/>
        <v>0</v>
      </c>
      <c r="M67" s="37">
        <f t="shared" si="16"/>
        <v>151128.25009693901</v>
      </c>
      <c r="N67" s="3"/>
      <c r="O67" s="3"/>
      <c r="P67" s="3"/>
    </row>
    <row r="68" spans="1:16">
      <c r="A68" s="14">
        <v>14.25</v>
      </c>
      <c r="B68" s="15">
        <f t="shared" si="6"/>
        <v>0</v>
      </c>
      <c r="C68" s="15">
        <f t="shared" si="7"/>
        <v>70596.663327343704</v>
      </c>
      <c r="D68" s="15">
        <f t="shared" si="8"/>
        <v>0</v>
      </c>
      <c r="E68" s="15">
        <f t="shared" si="9"/>
        <v>0</v>
      </c>
      <c r="F68" s="13">
        <f t="shared" si="10"/>
        <v>70596.663327343704</v>
      </c>
      <c r="G68" s="1"/>
      <c r="H68" s="14">
        <f t="shared" si="11"/>
        <v>17.954766431688299</v>
      </c>
      <c r="I68" s="15">
        <f t="shared" si="12"/>
        <v>0</v>
      </c>
      <c r="J68" s="15">
        <f t="shared" si="13"/>
        <v>88950.638659578297</v>
      </c>
      <c r="K68" s="15">
        <f t="shared" si="14"/>
        <v>0</v>
      </c>
      <c r="L68" s="15">
        <f t="shared" si="15"/>
        <v>0</v>
      </c>
      <c r="M68" s="37">
        <f t="shared" si="16"/>
        <v>88950.638659578297</v>
      </c>
      <c r="N68" s="3"/>
      <c r="O68" s="3"/>
      <c r="P68" s="3"/>
    </row>
    <row r="69" spans="1:16">
      <c r="A69" s="14">
        <v>14.75</v>
      </c>
      <c r="B69" s="15">
        <f t="shared" si="6"/>
        <v>0</v>
      </c>
      <c r="C69" s="15">
        <f t="shared" si="7"/>
        <v>8268.48100710176</v>
      </c>
      <c r="D69" s="15">
        <f t="shared" si="8"/>
        <v>0</v>
      </c>
      <c r="E69" s="15">
        <f t="shared" si="9"/>
        <v>0</v>
      </c>
      <c r="F69" s="13">
        <f t="shared" si="10"/>
        <v>8268.48100710176</v>
      </c>
      <c r="G69" s="1"/>
      <c r="H69" s="14">
        <f t="shared" si="11"/>
        <v>20.005225757991099</v>
      </c>
      <c r="I69" s="15">
        <f t="shared" si="12"/>
        <v>0</v>
      </c>
      <c r="J69" s="15">
        <f t="shared" si="13"/>
        <v>11214.4290998463</v>
      </c>
      <c r="K69" s="15">
        <f t="shared" si="14"/>
        <v>0</v>
      </c>
      <c r="L69" s="15">
        <f t="shared" si="15"/>
        <v>0</v>
      </c>
      <c r="M69" s="37">
        <f t="shared" si="16"/>
        <v>11214.4290998463</v>
      </c>
      <c r="N69" s="3"/>
      <c r="O69" s="3"/>
      <c r="P69" s="3"/>
    </row>
    <row r="70" spans="1:16">
      <c r="A70" s="14">
        <v>15.25</v>
      </c>
      <c r="B70" s="15">
        <f t="shared" si="6"/>
        <v>0</v>
      </c>
      <c r="C70" s="15">
        <f t="shared" si="7"/>
        <v>93054.710134203197</v>
      </c>
      <c r="D70" s="15">
        <f t="shared" si="8"/>
        <v>0</v>
      </c>
      <c r="E70" s="15">
        <f t="shared" si="9"/>
        <v>0</v>
      </c>
      <c r="F70" s="13">
        <f t="shared" si="10"/>
        <v>93054.710134203197</v>
      </c>
      <c r="G70" s="1"/>
      <c r="H70" s="14">
        <f t="shared" si="11"/>
        <v>22.209634016647101</v>
      </c>
      <c r="I70" s="15">
        <f t="shared" si="12"/>
        <v>0</v>
      </c>
      <c r="J70" s="15">
        <f t="shared" si="13"/>
        <v>135522.03643317</v>
      </c>
      <c r="K70" s="15">
        <f t="shared" si="14"/>
        <v>0</v>
      </c>
      <c r="L70" s="15">
        <f t="shared" si="15"/>
        <v>0</v>
      </c>
      <c r="M70" s="37">
        <f t="shared" si="16"/>
        <v>135522.03643317</v>
      </c>
      <c r="N70" s="3"/>
      <c r="O70" s="3"/>
      <c r="P70" s="3"/>
    </row>
    <row r="71" spans="1:16">
      <c r="A71" s="14">
        <v>15.75</v>
      </c>
      <c r="B71" s="15">
        <f t="shared" si="6"/>
        <v>0</v>
      </c>
      <c r="C71" s="15">
        <f t="shared" si="7"/>
        <v>47020.532076425399</v>
      </c>
      <c r="D71" s="15">
        <f t="shared" si="8"/>
        <v>0</v>
      </c>
      <c r="E71" s="15">
        <f t="shared" si="9"/>
        <v>0</v>
      </c>
      <c r="F71" s="13">
        <f t="shared" si="10"/>
        <v>47020.532076425399</v>
      </c>
      <c r="G71" s="1"/>
      <c r="H71" s="14">
        <f t="shared" si="11"/>
        <v>24.5739312680412</v>
      </c>
      <c r="I71" s="15">
        <f t="shared" si="12"/>
        <v>0</v>
      </c>
      <c r="J71" s="15">
        <f t="shared" si="13"/>
        <v>73363.766567162194</v>
      </c>
      <c r="K71" s="15">
        <f t="shared" si="14"/>
        <v>0</v>
      </c>
      <c r="L71" s="15">
        <f t="shared" si="15"/>
        <v>0</v>
      </c>
      <c r="M71" s="37">
        <f t="shared" si="16"/>
        <v>73363.766567162194</v>
      </c>
      <c r="N71" s="3"/>
      <c r="O71" s="3"/>
      <c r="P71" s="3"/>
    </row>
    <row r="72" spans="1:16">
      <c r="A72" s="14">
        <v>16.25</v>
      </c>
      <c r="B72" s="15">
        <f t="shared" si="6"/>
        <v>0</v>
      </c>
      <c r="C72" s="15">
        <f t="shared" si="7"/>
        <v>38526.545471302001</v>
      </c>
      <c r="D72" s="15">
        <f t="shared" si="8"/>
        <v>10138.5645977111</v>
      </c>
      <c r="E72" s="15">
        <f t="shared" si="9"/>
        <v>0</v>
      </c>
      <c r="F72" s="13">
        <f t="shared" si="10"/>
        <v>48665.110069013099</v>
      </c>
      <c r="G72" s="1"/>
      <c r="H72" s="14">
        <f t="shared" si="11"/>
        <v>27.104084066153099</v>
      </c>
      <c r="I72" s="15">
        <f t="shared" si="12"/>
        <v>0</v>
      </c>
      <c r="J72" s="15">
        <f t="shared" si="13"/>
        <v>64260.106291239397</v>
      </c>
      <c r="K72" s="15">
        <f t="shared" si="14"/>
        <v>16910.554287168299</v>
      </c>
      <c r="L72" s="15">
        <f t="shared" si="15"/>
        <v>0</v>
      </c>
      <c r="M72" s="37">
        <f t="shared" si="16"/>
        <v>81170.660578407696</v>
      </c>
      <c r="N72" s="3"/>
      <c r="O72" s="3"/>
      <c r="P72" s="3"/>
    </row>
    <row r="73" spans="1:16">
      <c r="A73" s="14">
        <v>16.75</v>
      </c>
      <c r="B73" s="15">
        <f t="shared" si="6"/>
        <v>0</v>
      </c>
      <c r="C73" s="15">
        <f t="shared" si="7"/>
        <v>25821.856877365099</v>
      </c>
      <c r="D73" s="15">
        <f t="shared" si="8"/>
        <v>18075.2998141557</v>
      </c>
      <c r="E73" s="15">
        <f t="shared" si="9"/>
        <v>0</v>
      </c>
      <c r="F73" s="13">
        <f t="shared" si="10"/>
        <v>43897.156691520802</v>
      </c>
      <c r="G73" s="1"/>
      <c r="H73" s="14">
        <f t="shared" si="11"/>
        <v>29.806084729564802</v>
      </c>
      <c r="I73" s="15">
        <f t="shared" si="12"/>
        <v>0</v>
      </c>
      <c r="J73" s="15">
        <f t="shared" si="13"/>
        <v>45949.161430533801</v>
      </c>
      <c r="K73" s="15">
        <f t="shared" si="14"/>
        <v>32164.413001373901</v>
      </c>
      <c r="L73" s="15">
        <f t="shared" si="15"/>
        <v>0</v>
      </c>
      <c r="M73" s="37">
        <f t="shared" si="16"/>
        <v>78113.574431907706</v>
      </c>
      <c r="N73" s="3"/>
      <c r="O73" s="3"/>
      <c r="P73" s="3"/>
    </row>
    <row r="74" spans="1:16">
      <c r="A74" s="14">
        <v>17.25</v>
      </c>
      <c r="B74" s="15">
        <f t="shared" si="6"/>
        <v>0</v>
      </c>
      <c r="C74" s="15">
        <f t="shared" si="7"/>
        <v>2170.5735504652698</v>
      </c>
      <c r="D74" s="15">
        <f t="shared" si="8"/>
        <v>2170.5735504652698</v>
      </c>
      <c r="E74" s="15">
        <f t="shared" si="9"/>
        <v>0</v>
      </c>
      <c r="F74" s="13">
        <f t="shared" si="10"/>
        <v>4341.1471009305396</v>
      </c>
      <c r="G74" s="1"/>
      <c r="H74" s="14">
        <f t="shared" si="11"/>
        <v>32.685950654411599</v>
      </c>
      <c r="I74" s="15">
        <f t="shared" si="12"/>
        <v>0</v>
      </c>
      <c r="J74" s="15">
        <f t="shared" si="13"/>
        <v>4112.8846354944299</v>
      </c>
      <c r="K74" s="15">
        <f t="shared" si="14"/>
        <v>4112.8846354944299</v>
      </c>
      <c r="L74" s="15">
        <f t="shared" si="15"/>
        <v>0</v>
      </c>
      <c r="M74" s="37">
        <f t="shared" si="16"/>
        <v>8225.7692709888597</v>
      </c>
      <c r="N74" s="3"/>
      <c r="O74" s="3"/>
      <c r="P74" s="3"/>
    </row>
    <row r="75" spans="1:16">
      <c r="A75" s="14">
        <v>17.75</v>
      </c>
      <c r="B75" s="15">
        <f t="shared" si="6"/>
        <v>0</v>
      </c>
      <c r="C75" s="15">
        <f t="shared" si="7"/>
        <v>642.872727272725</v>
      </c>
      <c r="D75" s="15">
        <f t="shared" si="8"/>
        <v>1285.74545454545</v>
      </c>
      <c r="E75" s="15">
        <f t="shared" si="9"/>
        <v>0</v>
      </c>
      <c r="F75" s="13">
        <f t="shared" si="10"/>
        <v>1928.6181818181699</v>
      </c>
      <c r="G75" s="1"/>
      <c r="H75" s="14">
        <f t="shared" si="11"/>
        <v>35.749723665681998</v>
      </c>
      <c r="I75" s="15">
        <f t="shared" si="12"/>
        <v>0</v>
      </c>
      <c r="J75" s="15">
        <f t="shared" si="13"/>
        <v>1294.78999167342</v>
      </c>
      <c r="K75" s="15">
        <f t="shared" si="14"/>
        <v>2589.57998334684</v>
      </c>
      <c r="L75" s="15">
        <f t="shared" si="15"/>
        <v>0</v>
      </c>
      <c r="M75" s="37">
        <f t="shared" si="16"/>
        <v>3884.36997502026</v>
      </c>
      <c r="N75" s="3"/>
      <c r="O75" s="3"/>
      <c r="P75" s="3"/>
    </row>
    <row r="76" spans="1:16">
      <c r="A76" s="14">
        <v>18.25</v>
      </c>
      <c r="B76" s="15">
        <f t="shared" si="6"/>
        <v>0</v>
      </c>
      <c r="C76" s="15">
        <f t="shared" si="7"/>
        <v>0</v>
      </c>
      <c r="D76" s="15">
        <f t="shared" si="8"/>
        <v>0</v>
      </c>
      <c r="E76" s="15">
        <f t="shared" si="9"/>
        <v>0</v>
      </c>
      <c r="F76" s="13">
        <f t="shared" si="10"/>
        <v>0</v>
      </c>
      <c r="G76" s="1"/>
      <c r="H76" s="14">
        <f t="shared" si="11"/>
        <v>39.003469403671097</v>
      </c>
      <c r="I76" s="15">
        <f t="shared" si="12"/>
        <v>0</v>
      </c>
      <c r="J76" s="15">
        <f t="shared" si="13"/>
        <v>0</v>
      </c>
      <c r="K76" s="15">
        <f t="shared" si="14"/>
        <v>0</v>
      </c>
      <c r="L76" s="15">
        <f t="shared" si="15"/>
        <v>0</v>
      </c>
      <c r="M76" s="37">
        <f t="shared" si="16"/>
        <v>0</v>
      </c>
      <c r="N76" s="3"/>
      <c r="O76" s="3"/>
      <c r="P76" s="3"/>
    </row>
    <row r="77" spans="1:16">
      <c r="A77" s="14">
        <v>18.75</v>
      </c>
      <c r="B77" s="15">
        <f t="shared" si="6"/>
        <v>0</v>
      </c>
      <c r="C77" s="15">
        <f t="shared" si="7"/>
        <v>0</v>
      </c>
      <c r="D77" s="15">
        <f t="shared" si="8"/>
        <v>0</v>
      </c>
      <c r="E77" s="15">
        <f t="shared" si="9"/>
        <v>0</v>
      </c>
      <c r="F77" s="13">
        <f t="shared" si="10"/>
        <v>0</v>
      </c>
      <c r="G77" s="1"/>
      <c r="H77" s="14">
        <f t="shared" si="11"/>
        <v>42.4532767427417</v>
      </c>
      <c r="I77" s="15">
        <f t="shared" si="12"/>
        <v>0</v>
      </c>
      <c r="J77" s="15">
        <f t="shared" si="13"/>
        <v>0</v>
      </c>
      <c r="K77" s="15">
        <f t="shared" si="14"/>
        <v>0</v>
      </c>
      <c r="L77" s="15">
        <f t="shared" si="15"/>
        <v>0</v>
      </c>
      <c r="M77" s="37">
        <f t="shared" si="16"/>
        <v>0</v>
      </c>
      <c r="N77" s="3"/>
      <c r="O77" s="3"/>
      <c r="P77" s="3"/>
    </row>
    <row r="78" spans="1:16">
      <c r="A78" s="14">
        <v>19.25</v>
      </c>
      <c r="B78" s="15">
        <f t="shared" si="6"/>
        <v>0</v>
      </c>
      <c r="C78" s="15">
        <f t="shared" si="7"/>
        <v>0</v>
      </c>
      <c r="D78" s="15">
        <f t="shared" si="8"/>
        <v>0</v>
      </c>
      <c r="E78" s="15">
        <f t="shared" si="9"/>
        <v>0</v>
      </c>
      <c r="F78" s="13">
        <f t="shared" si="10"/>
        <v>0</v>
      </c>
      <c r="G78" s="1"/>
      <c r="H78" s="14">
        <f t="shared" si="11"/>
        <v>46.105257239852598</v>
      </c>
      <c r="I78" s="15">
        <f t="shared" si="12"/>
        <v>0</v>
      </c>
      <c r="J78" s="15">
        <f t="shared" si="13"/>
        <v>0</v>
      </c>
      <c r="K78" s="15">
        <f t="shared" si="14"/>
        <v>0</v>
      </c>
      <c r="L78" s="15">
        <f t="shared" si="15"/>
        <v>0</v>
      </c>
      <c r="M78" s="37">
        <f t="shared" si="16"/>
        <v>0</v>
      </c>
      <c r="N78" s="3"/>
      <c r="O78" s="3"/>
      <c r="P78" s="3"/>
    </row>
    <row r="79" spans="1:16">
      <c r="A79" s="28" t="s">
        <v>7</v>
      </c>
      <c r="B79" s="29">
        <f>SUM(B47:B78)</f>
        <v>1057432.3392588401</v>
      </c>
      <c r="C79" s="29">
        <f>SUM(C47:C78)</f>
        <v>4170110.1902413801</v>
      </c>
      <c r="D79" s="29">
        <f>SUM(D47:D78)</f>
        <v>31670.183416877499</v>
      </c>
      <c r="E79" s="29">
        <f>SUM(E47:E78)</f>
        <v>0</v>
      </c>
      <c r="F79" s="29">
        <f>SUM(F47:F78)</f>
        <v>5259212.7129170997</v>
      </c>
      <c r="G79" s="13"/>
      <c r="H79" s="28" t="s">
        <v>7</v>
      </c>
      <c r="I79" s="29">
        <f>SUM(I47:I78)</f>
        <v>709468.90687240602</v>
      </c>
      <c r="J79" s="29">
        <f>SUM(J47:J78)</f>
        <v>3719817.8001519698</v>
      </c>
      <c r="K79" s="29">
        <f>SUM(K47:K78)</f>
        <v>55777.431907383499</v>
      </c>
      <c r="L79" s="29">
        <f>SUM(L47:L78)</f>
        <v>0</v>
      </c>
      <c r="M79" s="29">
        <f>SUM(M47:M78)</f>
        <v>4485064.1389317596</v>
      </c>
      <c r="N79" s="3"/>
      <c r="O79" s="3"/>
      <c r="P79" s="3"/>
    </row>
    <row r="80" spans="1:16">
      <c r="A80" s="6" t="s">
        <v>13</v>
      </c>
      <c r="B80" s="30">
        <f>IF(L38&gt;0,B79/L38,0)</f>
        <v>10.540844386068599</v>
      </c>
      <c r="C80" s="30">
        <f>IF(M38&gt;0,C79/M38,0)</f>
        <v>11.8651114488455</v>
      </c>
      <c r="D80" s="30">
        <f>IF(N38&gt;0,D79/N38,0)</f>
        <v>16.657113961882999</v>
      </c>
      <c r="E80" s="30">
        <f>IF(O38&gt;0,E79/O38,0)</f>
        <v>0</v>
      </c>
      <c r="F80" s="30">
        <f>IF(P38&gt;0,F79/P38,0)</f>
        <v>11.592371607304299</v>
      </c>
      <c r="G80" s="13"/>
      <c r="H80" s="6" t="s">
        <v>13</v>
      </c>
      <c r="I80" s="30">
        <f>IF(L38&gt;0,I79/L38,0)</f>
        <v>7.0722268143774496</v>
      </c>
      <c r="J80" s="30">
        <f>IF(M38&gt;0,J79/M38,0)</f>
        <v>10.583905641507201</v>
      </c>
      <c r="K80" s="30">
        <f>IF(N38&gt;0,K79/N38,0)</f>
        <v>29.336459077383399</v>
      </c>
      <c r="L80" s="30">
        <f>IF(O38&gt;0,L79/O38,0)</f>
        <v>0</v>
      </c>
      <c r="M80" s="30">
        <f>IF(P38&gt;0,M79/P38,0)</f>
        <v>9.8859911205707203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53" t="s">
        <v>24</v>
      </c>
      <c r="B85" s="53"/>
      <c r="C85" s="53"/>
      <c r="D85" s="53"/>
      <c r="E85" s="5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53"/>
      <c r="B86" s="53"/>
      <c r="C86" s="53"/>
      <c r="D86" s="53"/>
      <c r="E86" s="5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8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54" t="s">
        <v>14</v>
      </c>
      <c r="B89" s="55" t="s">
        <v>15</v>
      </c>
      <c r="C89" s="55" t="s">
        <v>16</v>
      </c>
      <c r="D89" s="55" t="s">
        <v>17</v>
      </c>
      <c r="E89" s="55" t="s">
        <v>18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54"/>
      <c r="B90" s="54"/>
      <c r="C90" s="54"/>
      <c r="D90" s="54"/>
      <c r="E90" s="5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9">
        <v>0</v>
      </c>
      <c r="B92" s="40">
        <f>L$38</f>
        <v>100317.61219</v>
      </c>
      <c r="C92" s="41">
        <f>$B$80</f>
        <v>10.5</v>
      </c>
      <c r="D92" s="41">
        <f>$I$80</f>
        <v>7.1</v>
      </c>
      <c r="E92" s="40">
        <f>B92*D92</f>
        <v>712255.04654999997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9">
        <v>1</v>
      </c>
      <c r="B93" s="40">
        <f>M$38</f>
        <v>351459.84159000003</v>
      </c>
      <c r="C93" s="41">
        <f>$C$80</f>
        <v>11.9</v>
      </c>
      <c r="D93" s="41">
        <f>$J$80</f>
        <v>10.6</v>
      </c>
      <c r="E93" s="40">
        <f>B93*D93</f>
        <v>3725474.3208499998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9">
        <v>2</v>
      </c>
      <c r="B94" s="40">
        <f>N$38</f>
        <v>1901.3007600000001</v>
      </c>
      <c r="C94" s="41">
        <f>$D$80</f>
        <v>16.7</v>
      </c>
      <c r="D94" s="41">
        <f>$K$80</f>
        <v>29.3</v>
      </c>
      <c r="E94" s="40">
        <f>B94*D94</f>
        <v>55708.112269999998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9">
        <v>3</v>
      </c>
      <c r="B95" s="40">
        <f>O$38</f>
        <v>0</v>
      </c>
      <c r="C95" s="41">
        <f>$E$80</f>
        <v>0</v>
      </c>
      <c r="D95" s="41">
        <f>$L$80</f>
        <v>0</v>
      </c>
      <c r="E95" s="40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9" t="s">
        <v>7</v>
      </c>
      <c r="B96" s="40">
        <f>SUM(B92:B95)</f>
        <v>453678.75453999999</v>
      </c>
      <c r="C96" s="41">
        <f>$F$80</f>
        <v>11.6</v>
      </c>
      <c r="D96" s="41">
        <f>$M$80</f>
        <v>9.9</v>
      </c>
      <c r="E96" s="40">
        <f>SUM(E92:E95)</f>
        <v>4493437.4796700003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9" t="s">
        <v>2</v>
      </c>
      <c r="B97" s="42">
        <f>$I$2</f>
        <v>4262795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43" t="s">
        <v>19</v>
      </c>
      <c r="B98" s="40">
        <f>$I$2/E96</f>
        <v>0.94867000000000001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2023-09-19T12:30:07Z</dcterms:created>
  <dcterms:modified xsi:type="dcterms:W3CDTF">2023-09-19T12:30:07Z</dcterms:modified>
</cp:coreProperties>
</file>