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5E4DB521-04FA-8F48-90FE-F27D0E5C3C08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6" i="5"/>
  <c r="I2" i="5"/>
  <c r="F6" i="1"/>
  <c r="N6" i="1" s="1"/>
  <c r="O6" i="1"/>
  <c r="F7" i="1"/>
  <c r="L7" i="1"/>
  <c r="M7" i="1"/>
  <c r="N7" i="1"/>
  <c r="D48" i="1" s="1"/>
  <c r="O7" i="1"/>
  <c r="L48" i="1" s="1"/>
  <c r="E48" i="1"/>
  <c r="F8" i="1"/>
  <c r="N8" i="1"/>
  <c r="L8" i="1"/>
  <c r="O8" i="1"/>
  <c r="E49" i="1" s="1"/>
  <c r="F9" i="1"/>
  <c r="M9" i="1" s="1"/>
  <c r="L9" i="1"/>
  <c r="O9" i="1"/>
  <c r="F10" i="1"/>
  <c r="O10" i="1" s="1"/>
  <c r="L10" i="1"/>
  <c r="B51" i="1" s="1"/>
  <c r="F11" i="1"/>
  <c r="N11" i="1" s="1"/>
  <c r="D52" i="1" s="1"/>
  <c r="L11" i="1"/>
  <c r="M11" i="1"/>
  <c r="J52" i="1" s="1"/>
  <c r="O11" i="1"/>
  <c r="E52" i="1" s="1"/>
  <c r="F12" i="1"/>
  <c r="N12" i="1"/>
  <c r="L12" i="1"/>
  <c r="B53" i="1" s="1"/>
  <c r="O12" i="1"/>
  <c r="E53" i="1" s="1"/>
  <c r="F13" i="1"/>
  <c r="M13" i="1" s="1"/>
  <c r="L13" i="1"/>
  <c r="N13" i="1"/>
  <c r="D54" i="1" s="1"/>
  <c r="O13" i="1"/>
  <c r="F14" i="1"/>
  <c r="O14" i="1" s="1"/>
  <c r="E55" i="1" s="1"/>
  <c r="L14" i="1"/>
  <c r="I55" i="1" s="1"/>
  <c r="F15" i="1"/>
  <c r="L15" i="1" s="1"/>
  <c r="M15" i="1"/>
  <c r="C56" i="1" s="1"/>
  <c r="O15" i="1"/>
  <c r="E56" i="1" s="1"/>
  <c r="F16" i="1"/>
  <c r="N16" i="1"/>
  <c r="L16" i="1"/>
  <c r="O16" i="1"/>
  <c r="E57" i="1" s="1"/>
  <c r="F17" i="1"/>
  <c r="M17" i="1" s="1"/>
  <c r="L17" i="1"/>
  <c r="N17" i="1"/>
  <c r="O17" i="1"/>
  <c r="E58" i="1" s="1"/>
  <c r="F18" i="1"/>
  <c r="O18" i="1" s="1"/>
  <c r="L18" i="1"/>
  <c r="B59" i="1" s="1"/>
  <c r="F19" i="1"/>
  <c r="O19" i="1" s="1"/>
  <c r="L19" i="1"/>
  <c r="N19" i="1"/>
  <c r="F20" i="1"/>
  <c r="O20" i="1" s="1"/>
  <c r="E61" i="1" s="1"/>
  <c r="N20" i="1"/>
  <c r="L20" i="1"/>
  <c r="B61" i="1" s="1"/>
  <c r="F21" i="1"/>
  <c r="L21" i="1"/>
  <c r="M21" i="1"/>
  <c r="C62" i="1" s="1"/>
  <c r="N21" i="1"/>
  <c r="D62" i="1" s="1"/>
  <c r="O21" i="1"/>
  <c r="F22" i="1"/>
  <c r="N22" i="1"/>
  <c r="L22" i="1"/>
  <c r="O22" i="1"/>
  <c r="E63" i="1" s="1"/>
  <c r="F23" i="1"/>
  <c r="M23" i="1" s="1"/>
  <c r="L23" i="1"/>
  <c r="N23" i="1"/>
  <c r="O23" i="1"/>
  <c r="E64" i="1"/>
  <c r="F24" i="1"/>
  <c r="L24" i="1" s="1"/>
  <c r="N24" i="1"/>
  <c r="O24" i="1"/>
  <c r="F25" i="1"/>
  <c r="O25" i="1" s="1"/>
  <c r="L66" i="1" s="1"/>
  <c r="L25" i="1"/>
  <c r="N25" i="1"/>
  <c r="D66" i="1" s="1"/>
  <c r="F26" i="1"/>
  <c r="O26" i="1" s="1"/>
  <c r="L67" i="1" s="1"/>
  <c r="N26" i="1"/>
  <c r="L26" i="1"/>
  <c r="B67" i="1" s="1"/>
  <c r="F27" i="1"/>
  <c r="L27" i="1" s="1"/>
  <c r="F28" i="1"/>
  <c r="F29" i="1"/>
  <c r="M29" i="1" s="1"/>
  <c r="J70" i="1" s="1"/>
  <c r="L29" i="1"/>
  <c r="N29" i="1"/>
  <c r="D70" i="1" s="1"/>
  <c r="O29" i="1"/>
  <c r="E70" i="1"/>
  <c r="F30" i="1"/>
  <c r="L30" i="1" s="1"/>
  <c r="N30" i="1"/>
  <c r="O30" i="1"/>
  <c r="E71" i="1"/>
  <c r="F31" i="1"/>
  <c r="N31" i="1" s="1"/>
  <c r="M31" i="1"/>
  <c r="F32" i="1"/>
  <c r="L32" i="1" s="1"/>
  <c r="N32" i="1"/>
  <c r="O32" i="1"/>
  <c r="F33" i="1"/>
  <c r="L33" i="1"/>
  <c r="M33" i="1"/>
  <c r="N33" i="1"/>
  <c r="O33" i="1"/>
  <c r="F34" i="1"/>
  <c r="F35" i="1"/>
  <c r="M35" i="1" s="1"/>
  <c r="L35" i="1"/>
  <c r="N35" i="1"/>
  <c r="O35" i="1"/>
  <c r="F36" i="1"/>
  <c r="O36" i="1" s="1"/>
  <c r="E77" i="1" s="1"/>
  <c r="L36" i="1"/>
  <c r="F37" i="1"/>
  <c r="O37" i="1" s="1"/>
  <c r="E78" i="1" s="1"/>
  <c r="L37" i="1"/>
  <c r="N37" i="1"/>
  <c r="D78" i="1" s="1"/>
  <c r="B38" i="1"/>
  <c r="C38" i="1"/>
  <c r="D38" i="1"/>
  <c r="E38" i="1"/>
  <c r="I38" i="1"/>
  <c r="H47" i="1"/>
  <c r="C48" i="1"/>
  <c r="H48" i="1"/>
  <c r="J48" i="1"/>
  <c r="B49" i="1"/>
  <c r="H49" i="1"/>
  <c r="I49" i="1" s="1"/>
  <c r="L49" i="1"/>
  <c r="E50" i="1"/>
  <c r="H50" i="1"/>
  <c r="L50" i="1" s="1"/>
  <c r="H51" i="1"/>
  <c r="I51" i="1"/>
  <c r="C52" i="1"/>
  <c r="H52" i="1"/>
  <c r="K52" i="1"/>
  <c r="L52" i="1"/>
  <c r="H53" i="1"/>
  <c r="I53" i="1"/>
  <c r="C54" i="1"/>
  <c r="E54" i="1"/>
  <c r="H54" i="1"/>
  <c r="L54" i="1" s="1"/>
  <c r="J54" i="1"/>
  <c r="B55" i="1"/>
  <c r="H55" i="1"/>
  <c r="L55" i="1"/>
  <c r="H56" i="1"/>
  <c r="J56" i="1"/>
  <c r="B57" i="1"/>
  <c r="H57" i="1"/>
  <c r="I57" i="1"/>
  <c r="L57" i="1"/>
  <c r="D58" i="1"/>
  <c r="H58" i="1"/>
  <c r="L58" i="1"/>
  <c r="H59" i="1"/>
  <c r="D60" i="1"/>
  <c r="H60" i="1"/>
  <c r="H61" i="1"/>
  <c r="L61" i="1" s="1"/>
  <c r="E62" i="1"/>
  <c r="H62" i="1"/>
  <c r="B63" i="1"/>
  <c r="H63" i="1"/>
  <c r="I63" i="1"/>
  <c r="L63" i="1"/>
  <c r="D64" i="1"/>
  <c r="H64" i="1"/>
  <c r="K64" i="1"/>
  <c r="L64" i="1"/>
  <c r="E65" i="1"/>
  <c r="H65" i="1"/>
  <c r="L65" i="1"/>
  <c r="E66" i="1"/>
  <c r="H66" i="1"/>
  <c r="E67" i="1"/>
  <c r="H67" i="1"/>
  <c r="I67" i="1"/>
  <c r="H68" i="1"/>
  <c r="H69" i="1"/>
  <c r="C70" i="1"/>
  <c r="H70" i="1"/>
  <c r="L70" i="1"/>
  <c r="H71" i="1"/>
  <c r="L71" i="1" s="1"/>
  <c r="D72" i="1"/>
  <c r="H72" i="1"/>
  <c r="B73" i="1"/>
  <c r="H73" i="1"/>
  <c r="C74" i="1"/>
  <c r="D74" i="1"/>
  <c r="E74" i="1"/>
  <c r="H74" i="1"/>
  <c r="L74" i="1" s="1"/>
  <c r="H75" i="1"/>
  <c r="D76" i="1"/>
  <c r="E76" i="1"/>
  <c r="H76" i="1"/>
  <c r="L76" i="1" s="1"/>
  <c r="H77" i="1"/>
  <c r="L77" i="1"/>
  <c r="H78" i="1"/>
  <c r="L78" i="1"/>
  <c r="B97" i="1"/>
  <c r="F6" i="2"/>
  <c r="O6" i="2" s="1"/>
  <c r="E47" i="2" s="1"/>
  <c r="M6" i="2"/>
  <c r="F7" i="2"/>
  <c r="O7" i="2"/>
  <c r="E48" i="2" s="1"/>
  <c r="F8" i="2"/>
  <c r="F9" i="2"/>
  <c r="N9" i="2" s="1"/>
  <c r="O9" i="2"/>
  <c r="L50" i="2" s="1"/>
  <c r="F10" i="2"/>
  <c r="L10" i="2"/>
  <c r="M10" i="2"/>
  <c r="O10" i="2"/>
  <c r="E51" i="2" s="1"/>
  <c r="F11" i="2"/>
  <c r="F12" i="2"/>
  <c r="M12" i="2" s="1"/>
  <c r="C53" i="2" s="1"/>
  <c r="L12" i="2"/>
  <c r="O12" i="2"/>
  <c r="F13" i="2"/>
  <c r="N13" i="2"/>
  <c r="O13" i="2"/>
  <c r="F14" i="2"/>
  <c r="F15" i="2"/>
  <c r="N15" i="2" s="1"/>
  <c r="O15" i="2"/>
  <c r="E56" i="2" s="1"/>
  <c r="F16" i="2"/>
  <c r="M16" i="2" s="1"/>
  <c r="C57" i="2" s="1"/>
  <c r="L16" i="2"/>
  <c r="O16" i="2"/>
  <c r="F17" i="2"/>
  <c r="O17" i="2" s="1"/>
  <c r="N17" i="2"/>
  <c r="F18" i="2"/>
  <c r="F19" i="2"/>
  <c r="O19" i="2" s="1"/>
  <c r="L60" i="2" s="1"/>
  <c r="N19" i="2"/>
  <c r="F20" i="2"/>
  <c r="M20" i="2" s="1"/>
  <c r="L20" i="2"/>
  <c r="O20" i="2"/>
  <c r="E61" i="2" s="1"/>
  <c r="F21" i="2"/>
  <c r="N21" i="2"/>
  <c r="O21" i="2"/>
  <c r="F22" i="2"/>
  <c r="M22" i="2"/>
  <c r="F23" i="2"/>
  <c r="N23" i="2"/>
  <c r="O23" i="2"/>
  <c r="E64" i="2" s="1"/>
  <c r="F24" i="2"/>
  <c r="M24" i="2" s="1"/>
  <c r="L24" i="2"/>
  <c r="C65" i="2"/>
  <c r="O24" i="2"/>
  <c r="F25" i="2"/>
  <c r="N25" i="2" s="1"/>
  <c r="O25" i="2"/>
  <c r="E66" i="2" s="1"/>
  <c r="F26" i="2"/>
  <c r="L26" i="2"/>
  <c r="M26" i="2"/>
  <c r="C67" i="2" s="1"/>
  <c r="O26" i="2"/>
  <c r="E67" i="2" s="1"/>
  <c r="F27" i="2"/>
  <c r="N27" i="2" s="1"/>
  <c r="O27" i="2"/>
  <c r="F28" i="2"/>
  <c r="M28" i="2"/>
  <c r="F29" i="2"/>
  <c r="N29" i="2"/>
  <c r="O29" i="2"/>
  <c r="F30" i="2"/>
  <c r="M30" i="2" s="1"/>
  <c r="C71" i="2" s="1"/>
  <c r="L30" i="2"/>
  <c r="O30" i="2"/>
  <c r="F31" i="2"/>
  <c r="O31" i="2" s="1"/>
  <c r="N31" i="2"/>
  <c r="F32" i="2"/>
  <c r="F33" i="2"/>
  <c r="F34" i="2"/>
  <c r="L34" i="2"/>
  <c r="M34" i="2"/>
  <c r="O34" i="2"/>
  <c r="F35" i="2"/>
  <c r="F36" i="2"/>
  <c r="F37" i="2"/>
  <c r="N37" i="2"/>
  <c r="O37" i="2"/>
  <c r="B38" i="2"/>
  <c r="C38" i="2"/>
  <c r="D38" i="2"/>
  <c r="E38" i="2"/>
  <c r="I38" i="2"/>
  <c r="J38" i="2" s="1"/>
  <c r="H47" i="2"/>
  <c r="L47" i="2"/>
  <c r="H48" i="2"/>
  <c r="H49" i="2"/>
  <c r="E50" i="2"/>
  <c r="H50" i="2"/>
  <c r="C51" i="2"/>
  <c r="H51" i="2"/>
  <c r="J51" i="2"/>
  <c r="L51" i="2"/>
  <c r="H52" i="2"/>
  <c r="E53" i="2"/>
  <c r="H53" i="2"/>
  <c r="J53" i="2"/>
  <c r="E54" i="2"/>
  <c r="H54" i="2"/>
  <c r="L54" i="2"/>
  <c r="H55" i="2"/>
  <c r="H56" i="2"/>
  <c r="L56" i="2"/>
  <c r="E57" i="2"/>
  <c r="H57" i="2"/>
  <c r="L57" i="2"/>
  <c r="E58" i="2"/>
  <c r="H58" i="2"/>
  <c r="H59" i="2"/>
  <c r="H60" i="2"/>
  <c r="C61" i="2"/>
  <c r="H61" i="2"/>
  <c r="J61" i="2"/>
  <c r="L61" i="2"/>
  <c r="E62" i="2"/>
  <c r="H62" i="2"/>
  <c r="C63" i="2"/>
  <c r="H63" i="2"/>
  <c r="J63" i="2"/>
  <c r="H64" i="2"/>
  <c r="L64" i="2"/>
  <c r="E65" i="2"/>
  <c r="H65" i="2"/>
  <c r="J65" i="2"/>
  <c r="H66" i="2"/>
  <c r="L66" i="2"/>
  <c r="H67" i="2"/>
  <c r="L67" i="2" s="1"/>
  <c r="H68" i="2"/>
  <c r="C69" i="2"/>
  <c r="H69" i="2"/>
  <c r="J69" i="2"/>
  <c r="H70" i="2"/>
  <c r="E71" i="2"/>
  <c r="H71" i="2"/>
  <c r="J71" i="2" s="1"/>
  <c r="E72" i="2"/>
  <c r="H72" i="2"/>
  <c r="L72" i="2"/>
  <c r="H73" i="2"/>
  <c r="H74" i="2"/>
  <c r="C75" i="2"/>
  <c r="H75" i="2"/>
  <c r="J75" i="2"/>
  <c r="H76" i="2"/>
  <c r="H77" i="2"/>
  <c r="E78" i="2"/>
  <c r="H78" i="2"/>
  <c r="L78" i="2"/>
  <c r="B97" i="2"/>
  <c r="F6" i="3"/>
  <c r="L6" i="3"/>
  <c r="M6" i="3"/>
  <c r="J47" i="3" s="1"/>
  <c r="M47" i="3" s="1"/>
  <c r="N6" i="3"/>
  <c r="O6" i="3"/>
  <c r="F7" i="3"/>
  <c r="M7" i="3"/>
  <c r="C48" i="3" s="1"/>
  <c r="L7" i="3"/>
  <c r="P7" i="3" s="1"/>
  <c r="N7" i="3"/>
  <c r="D48" i="3"/>
  <c r="O7" i="3"/>
  <c r="E48" i="3" s="1"/>
  <c r="F8" i="3"/>
  <c r="L8" i="3"/>
  <c r="M8" i="3"/>
  <c r="C49" i="3" s="1"/>
  <c r="N8" i="3"/>
  <c r="O8" i="3"/>
  <c r="L49" i="3" s="1"/>
  <c r="F9" i="3"/>
  <c r="M9" i="3"/>
  <c r="L9" i="3"/>
  <c r="B50" i="3" s="1"/>
  <c r="N9" i="3"/>
  <c r="O9" i="3"/>
  <c r="F10" i="3"/>
  <c r="L10" i="3"/>
  <c r="M10" i="3"/>
  <c r="C51" i="3" s="1"/>
  <c r="N10" i="3"/>
  <c r="O10" i="3"/>
  <c r="E51" i="3" s="1"/>
  <c r="F11" i="3"/>
  <c r="M11" i="3"/>
  <c r="C52" i="3" s="1"/>
  <c r="L11" i="3"/>
  <c r="P11" i="3" s="1"/>
  <c r="N11" i="3"/>
  <c r="D52" i="3"/>
  <c r="O11" i="3"/>
  <c r="E52" i="3" s="1"/>
  <c r="F12" i="3"/>
  <c r="L12" i="3"/>
  <c r="M12" i="3"/>
  <c r="C53" i="3" s="1"/>
  <c r="N12" i="3"/>
  <c r="O12" i="3"/>
  <c r="E53" i="3" s="1"/>
  <c r="F13" i="3"/>
  <c r="M13" i="3"/>
  <c r="L13" i="3"/>
  <c r="B54" i="3" s="1"/>
  <c r="N13" i="3"/>
  <c r="O13" i="3"/>
  <c r="L54" i="3" s="1"/>
  <c r="F14" i="3"/>
  <c r="L14" i="3"/>
  <c r="M14" i="3"/>
  <c r="P14" i="3" s="1"/>
  <c r="N14" i="3"/>
  <c r="O14" i="3"/>
  <c r="E55" i="3" s="1"/>
  <c r="F15" i="3"/>
  <c r="M15" i="3"/>
  <c r="C56" i="3" s="1"/>
  <c r="L15" i="3"/>
  <c r="P15" i="3" s="1"/>
  <c r="N15" i="3"/>
  <c r="O15" i="3"/>
  <c r="E56" i="3" s="1"/>
  <c r="F16" i="3"/>
  <c r="L16" i="3"/>
  <c r="M16" i="3"/>
  <c r="C57" i="3" s="1"/>
  <c r="N16" i="3"/>
  <c r="O16" i="3"/>
  <c r="F17" i="3"/>
  <c r="N17" i="3"/>
  <c r="O17" i="3"/>
  <c r="F18" i="3"/>
  <c r="F19" i="3"/>
  <c r="M19" i="3"/>
  <c r="C60" i="3" s="1"/>
  <c r="N19" i="3"/>
  <c r="D60" i="3" s="1"/>
  <c r="F20" i="3"/>
  <c r="M20" i="3" s="1"/>
  <c r="C61" i="3" s="1"/>
  <c r="L20" i="3"/>
  <c r="N20" i="3"/>
  <c r="O20" i="3"/>
  <c r="E61" i="3" s="1"/>
  <c r="F21" i="3"/>
  <c r="M21" i="3" s="1"/>
  <c r="L21" i="3"/>
  <c r="I62" i="3" s="1"/>
  <c r="N21" i="3"/>
  <c r="F22" i="3"/>
  <c r="L22" i="3"/>
  <c r="P22" i="3" s="1"/>
  <c r="M22" i="3"/>
  <c r="N22" i="3"/>
  <c r="O22" i="3"/>
  <c r="F23" i="3"/>
  <c r="M23" i="3"/>
  <c r="L23" i="3"/>
  <c r="N23" i="3"/>
  <c r="K64" i="3" s="1"/>
  <c r="D64" i="3"/>
  <c r="O23" i="3"/>
  <c r="F24" i="3"/>
  <c r="L24" i="3"/>
  <c r="M24" i="3"/>
  <c r="C65" i="3" s="1"/>
  <c r="N24" i="3"/>
  <c r="O24" i="3"/>
  <c r="F25" i="3"/>
  <c r="M25" i="3" s="1"/>
  <c r="L25" i="3"/>
  <c r="N25" i="3"/>
  <c r="P25" i="3"/>
  <c r="O25" i="3"/>
  <c r="E66" i="3" s="1"/>
  <c r="F26" i="3"/>
  <c r="O26" i="3"/>
  <c r="F27" i="3"/>
  <c r="M27" i="3" s="1"/>
  <c r="F28" i="3"/>
  <c r="M28" i="3" s="1"/>
  <c r="L28" i="3"/>
  <c r="N28" i="3"/>
  <c r="D69" i="3" s="1"/>
  <c r="O28" i="3"/>
  <c r="F29" i="3"/>
  <c r="L29" i="3" s="1"/>
  <c r="M29" i="3"/>
  <c r="C70" i="3" s="1"/>
  <c r="F70" i="3" s="1"/>
  <c r="N29" i="3"/>
  <c r="K70" i="3" s="1"/>
  <c r="O29" i="3"/>
  <c r="F30" i="3"/>
  <c r="N30" i="3"/>
  <c r="K71" i="3" s="1"/>
  <c r="O30" i="3"/>
  <c r="F31" i="3"/>
  <c r="N31" i="3"/>
  <c r="O31" i="3"/>
  <c r="L72" i="3" s="1"/>
  <c r="F32" i="3"/>
  <c r="N32" i="3"/>
  <c r="D73" i="3" s="1"/>
  <c r="F33" i="3"/>
  <c r="M33" i="3"/>
  <c r="O33" i="3"/>
  <c r="F34" i="3"/>
  <c r="F35" i="3"/>
  <c r="M35" i="3" s="1"/>
  <c r="F36" i="3"/>
  <c r="N36" i="3" s="1"/>
  <c r="L36" i="3"/>
  <c r="M36" i="3"/>
  <c r="J77" i="3" s="1"/>
  <c r="O36" i="3"/>
  <c r="E77" i="3" s="1"/>
  <c r="F37" i="3"/>
  <c r="N37" i="3" s="1"/>
  <c r="K78" i="3" s="1"/>
  <c r="M37" i="3"/>
  <c r="C78" i="3" s="1"/>
  <c r="B38" i="3"/>
  <c r="C38" i="3"/>
  <c r="D38" i="3"/>
  <c r="E38" i="3"/>
  <c r="I38" i="3"/>
  <c r="J38" i="3" s="1"/>
  <c r="B47" i="3"/>
  <c r="C47" i="3"/>
  <c r="D47" i="3"/>
  <c r="E47" i="3"/>
  <c r="H47" i="3"/>
  <c r="I47" i="3"/>
  <c r="K47" i="3"/>
  <c r="L47" i="3"/>
  <c r="H48" i="3"/>
  <c r="J48" i="3" s="1"/>
  <c r="B49" i="3"/>
  <c r="E49" i="3"/>
  <c r="H49" i="3"/>
  <c r="C50" i="3"/>
  <c r="E50" i="3"/>
  <c r="H50" i="3"/>
  <c r="K50" i="3" s="1"/>
  <c r="B51" i="3"/>
  <c r="F51" i="3" s="1"/>
  <c r="D51" i="3"/>
  <c r="H51" i="3"/>
  <c r="I51" i="3"/>
  <c r="J51" i="3"/>
  <c r="K51" i="3"/>
  <c r="L51" i="3"/>
  <c r="H52" i="3"/>
  <c r="J52" i="3"/>
  <c r="L52" i="3"/>
  <c r="B53" i="3"/>
  <c r="H53" i="3"/>
  <c r="J53" i="3"/>
  <c r="L53" i="3"/>
  <c r="C54" i="3"/>
  <c r="H54" i="3"/>
  <c r="J54" i="3" s="1"/>
  <c r="B55" i="3"/>
  <c r="C55" i="3"/>
  <c r="F55" i="3" s="1"/>
  <c r="D55" i="3"/>
  <c r="H55" i="3"/>
  <c r="I55" i="3"/>
  <c r="J55" i="3"/>
  <c r="K55" i="3"/>
  <c r="L55" i="3"/>
  <c r="H56" i="3"/>
  <c r="J56" i="3" s="1"/>
  <c r="B57" i="3"/>
  <c r="D57" i="3"/>
  <c r="E57" i="3"/>
  <c r="H57" i="3"/>
  <c r="L57" i="3" s="1"/>
  <c r="E58" i="3"/>
  <c r="H58" i="3"/>
  <c r="H59" i="3"/>
  <c r="H60" i="3"/>
  <c r="J60" i="3"/>
  <c r="K60" i="3"/>
  <c r="B61" i="3"/>
  <c r="H61" i="3"/>
  <c r="J61" i="3"/>
  <c r="L61" i="3"/>
  <c r="C62" i="3"/>
  <c r="D62" i="3"/>
  <c r="H62" i="3"/>
  <c r="J62" i="3"/>
  <c r="B63" i="3"/>
  <c r="C63" i="3"/>
  <c r="E63" i="3"/>
  <c r="H63" i="3"/>
  <c r="L63" i="3" s="1"/>
  <c r="I63" i="3"/>
  <c r="J63" i="3"/>
  <c r="B64" i="3"/>
  <c r="F64" i="3" s="1"/>
  <c r="C64" i="3"/>
  <c r="E64" i="3"/>
  <c r="H64" i="3"/>
  <c r="J64" i="3"/>
  <c r="L64" i="3"/>
  <c r="B65" i="3"/>
  <c r="E65" i="3"/>
  <c r="H65" i="3"/>
  <c r="I65" i="3"/>
  <c r="J65" i="3"/>
  <c r="B66" i="3"/>
  <c r="F66" i="3" s="1"/>
  <c r="C66" i="3"/>
  <c r="D66" i="3"/>
  <c r="H66" i="3"/>
  <c r="K66" i="3"/>
  <c r="L66" i="3"/>
  <c r="H67" i="3"/>
  <c r="H68" i="3"/>
  <c r="B69" i="3"/>
  <c r="C69" i="3"/>
  <c r="H69" i="3"/>
  <c r="I69" i="3"/>
  <c r="J69" i="3"/>
  <c r="K69" i="3"/>
  <c r="B70" i="3"/>
  <c r="D70" i="3"/>
  <c r="E70" i="3"/>
  <c r="H70" i="3"/>
  <c r="L70" i="3"/>
  <c r="D71" i="3"/>
  <c r="H71" i="3"/>
  <c r="D72" i="3"/>
  <c r="E72" i="3"/>
  <c r="H72" i="3"/>
  <c r="H73" i="3"/>
  <c r="C74" i="3"/>
  <c r="E74" i="3"/>
  <c r="H74" i="3"/>
  <c r="H75" i="3"/>
  <c r="H76" i="3"/>
  <c r="B77" i="3"/>
  <c r="C77" i="3"/>
  <c r="F77" i="3"/>
  <c r="D77" i="3"/>
  <c r="H77" i="3"/>
  <c r="K77" i="3"/>
  <c r="L77" i="3"/>
  <c r="D78" i="3"/>
  <c r="H78" i="3"/>
  <c r="B97" i="3"/>
  <c r="F6" i="4"/>
  <c r="O6" i="4" s="1"/>
  <c r="L47" i="4" s="1"/>
  <c r="N6" i="4"/>
  <c r="F7" i="4"/>
  <c r="L7" i="4"/>
  <c r="M7" i="4"/>
  <c r="C48" i="4"/>
  <c r="O7" i="4"/>
  <c r="L48" i="4" s="1"/>
  <c r="F8" i="4"/>
  <c r="N8" i="4"/>
  <c r="O8" i="4"/>
  <c r="E49" i="4" s="1"/>
  <c r="F9" i="4"/>
  <c r="O9" i="4" s="1"/>
  <c r="E50" i="4" s="1"/>
  <c r="L9" i="4"/>
  <c r="B50" i="4" s="1"/>
  <c r="F10" i="4"/>
  <c r="N10" i="4"/>
  <c r="D51" i="4" s="1"/>
  <c r="O10" i="4"/>
  <c r="L51" i="4" s="1"/>
  <c r="F11" i="4"/>
  <c r="L11" i="4"/>
  <c r="M11" i="4"/>
  <c r="C52" i="4"/>
  <c r="O11" i="4"/>
  <c r="L52" i="4"/>
  <c r="F12" i="4"/>
  <c r="N12" i="4"/>
  <c r="O12" i="4"/>
  <c r="F13" i="4"/>
  <c r="O13" i="4" s="1"/>
  <c r="L54" i="4" s="1"/>
  <c r="L13" i="4"/>
  <c r="M13" i="4"/>
  <c r="J54" i="4" s="1"/>
  <c r="E54" i="4"/>
  <c r="F14" i="4"/>
  <c r="N14" i="4" s="1"/>
  <c r="K55" i="4" s="1"/>
  <c r="F15" i="4"/>
  <c r="L15" i="4"/>
  <c r="M15" i="4"/>
  <c r="C56" i="4" s="1"/>
  <c r="O15" i="4"/>
  <c r="F16" i="4"/>
  <c r="N16" i="4"/>
  <c r="O16" i="4"/>
  <c r="L57" i="4" s="1"/>
  <c r="F17" i="4"/>
  <c r="M17" i="4" s="1"/>
  <c r="J58" i="4" s="1"/>
  <c r="L17" i="4"/>
  <c r="O17" i="4"/>
  <c r="E58" i="4"/>
  <c r="F18" i="4"/>
  <c r="O18" i="4" s="1"/>
  <c r="L59" i="4" s="1"/>
  <c r="F19" i="4"/>
  <c r="O19" i="4" s="1"/>
  <c r="L19" i="4"/>
  <c r="M19" i="4"/>
  <c r="J60" i="4" s="1"/>
  <c r="C60" i="4"/>
  <c r="F20" i="4"/>
  <c r="O20" i="4" s="1"/>
  <c r="F21" i="4"/>
  <c r="O21" i="4"/>
  <c r="E62" i="4"/>
  <c r="F22" i="4"/>
  <c r="F23" i="4"/>
  <c r="O23" i="4" s="1"/>
  <c r="L64" i="4" s="1"/>
  <c r="L23" i="4"/>
  <c r="B64" i="4" s="1"/>
  <c r="M23" i="4"/>
  <c r="C64" i="4"/>
  <c r="F24" i="4"/>
  <c r="O24" i="4" s="1"/>
  <c r="F25" i="4"/>
  <c r="L25" i="4"/>
  <c r="M25" i="4"/>
  <c r="J66" i="4" s="1"/>
  <c r="O25" i="4"/>
  <c r="E66" i="4"/>
  <c r="F26" i="4"/>
  <c r="N26" i="4"/>
  <c r="O26" i="4"/>
  <c r="F27" i="4"/>
  <c r="M27" i="4" s="1"/>
  <c r="C68" i="4" s="1"/>
  <c r="L27" i="4"/>
  <c r="I68" i="4" s="1"/>
  <c r="O27" i="4"/>
  <c r="L68" i="4"/>
  <c r="F28" i="4"/>
  <c r="F29" i="4"/>
  <c r="L29" i="4"/>
  <c r="B70" i="4" s="1"/>
  <c r="M29" i="4"/>
  <c r="O29" i="4"/>
  <c r="E70" i="4" s="1"/>
  <c r="F30" i="4"/>
  <c r="N30" i="4"/>
  <c r="O30" i="4"/>
  <c r="L71" i="4" s="1"/>
  <c r="F31" i="4"/>
  <c r="M31" i="4" s="1"/>
  <c r="C72" i="4" s="1"/>
  <c r="L31" i="4"/>
  <c r="O31" i="4"/>
  <c r="L72" i="4" s="1"/>
  <c r="F32" i="4"/>
  <c r="O32" i="4" s="1"/>
  <c r="N32" i="4"/>
  <c r="F33" i="4"/>
  <c r="O33" i="4" s="1"/>
  <c r="E74" i="4" s="1"/>
  <c r="L33" i="4"/>
  <c r="B74" i="4" s="1"/>
  <c r="M33" i="4"/>
  <c r="J74" i="4" s="1"/>
  <c r="F34" i="4"/>
  <c r="N34" i="4"/>
  <c r="D75" i="4" s="1"/>
  <c r="O34" i="4"/>
  <c r="E75" i="4" s="1"/>
  <c r="L75" i="4"/>
  <c r="F35" i="4"/>
  <c r="L35" i="4"/>
  <c r="M35" i="4"/>
  <c r="C76" i="4"/>
  <c r="O35" i="4"/>
  <c r="L76" i="4"/>
  <c r="F36" i="4"/>
  <c r="N36" i="4"/>
  <c r="O36" i="4"/>
  <c r="F37" i="4"/>
  <c r="O37" i="4" s="1"/>
  <c r="L78" i="4" s="1"/>
  <c r="L37" i="4"/>
  <c r="B78" i="4" s="1"/>
  <c r="M37" i="4"/>
  <c r="J78" i="4" s="1"/>
  <c r="E78" i="4"/>
  <c r="B38" i="4"/>
  <c r="C38" i="4"/>
  <c r="D38" i="4"/>
  <c r="E38" i="4"/>
  <c r="I38" i="4"/>
  <c r="J38" i="4" s="1"/>
  <c r="E47" i="4"/>
  <c r="H47" i="4"/>
  <c r="H48" i="4"/>
  <c r="H49" i="4"/>
  <c r="L49" i="4"/>
  <c r="H50" i="4"/>
  <c r="E51" i="4"/>
  <c r="H51" i="4"/>
  <c r="H52" i="4"/>
  <c r="E53" i="4"/>
  <c r="H53" i="4"/>
  <c r="K53" i="4" s="1"/>
  <c r="L53" i="4"/>
  <c r="H54" i="4"/>
  <c r="H55" i="4"/>
  <c r="H56" i="4"/>
  <c r="L56" i="4" s="1"/>
  <c r="E57" i="4"/>
  <c r="H57" i="4"/>
  <c r="H58" i="4"/>
  <c r="H59" i="4"/>
  <c r="H60" i="4"/>
  <c r="H61" i="4"/>
  <c r="H62" i="4"/>
  <c r="H63" i="4"/>
  <c r="H64" i="4"/>
  <c r="H65" i="4"/>
  <c r="H66" i="4"/>
  <c r="L66" i="4" s="1"/>
  <c r="H67" i="4"/>
  <c r="H68" i="4"/>
  <c r="H69" i="4"/>
  <c r="H70" i="4"/>
  <c r="J70" i="4" s="1"/>
  <c r="H71" i="4"/>
  <c r="H72" i="4"/>
  <c r="E73" i="4"/>
  <c r="H73" i="4"/>
  <c r="K73" i="4" s="1"/>
  <c r="H74" i="4"/>
  <c r="H75" i="4"/>
  <c r="H76" i="4"/>
  <c r="E77" i="4"/>
  <c r="H77" i="4"/>
  <c r="L77" i="4"/>
  <c r="H78" i="4"/>
  <c r="B97" i="4"/>
  <c r="F6" i="5"/>
  <c r="M6" i="5"/>
  <c r="L6" i="5"/>
  <c r="B47" i="5"/>
  <c r="F7" i="5"/>
  <c r="N7" i="5" s="1"/>
  <c r="M7" i="5"/>
  <c r="O7" i="5"/>
  <c r="F8" i="5"/>
  <c r="F9" i="5"/>
  <c r="O9" i="5" s="1"/>
  <c r="E50" i="5" s="1"/>
  <c r="L9" i="5"/>
  <c r="F10" i="5"/>
  <c r="M10" i="5"/>
  <c r="L10" i="5"/>
  <c r="N10" i="5"/>
  <c r="K51" i="5" s="1"/>
  <c r="O10" i="5"/>
  <c r="F11" i="5"/>
  <c r="L11" i="5"/>
  <c r="B52" i="5"/>
  <c r="M11" i="5"/>
  <c r="J52" i="5" s="1"/>
  <c r="N11" i="5"/>
  <c r="K52" i="5" s="1"/>
  <c r="O11" i="5"/>
  <c r="F12" i="5"/>
  <c r="O12" i="5" s="1"/>
  <c r="M12" i="5"/>
  <c r="L12" i="5"/>
  <c r="B53" i="5"/>
  <c r="N12" i="5"/>
  <c r="D53" i="5" s="1"/>
  <c r="F13" i="5"/>
  <c r="L13" i="5"/>
  <c r="I54" i="5"/>
  <c r="M13" i="5"/>
  <c r="N13" i="5"/>
  <c r="D54" i="5" s="1"/>
  <c r="O13" i="5"/>
  <c r="E54" i="5" s="1"/>
  <c r="F14" i="5"/>
  <c r="N14" i="5" s="1"/>
  <c r="D55" i="5" s="1"/>
  <c r="M14" i="5"/>
  <c r="L14" i="5"/>
  <c r="B55" i="5" s="1"/>
  <c r="F55" i="5" s="1"/>
  <c r="O14" i="5"/>
  <c r="F15" i="5"/>
  <c r="N15" i="5" s="1"/>
  <c r="M15" i="5"/>
  <c r="J56" i="5" s="1"/>
  <c r="K56" i="5"/>
  <c r="O15" i="5"/>
  <c r="L56" i="5" s="1"/>
  <c r="F16" i="5"/>
  <c r="L16" i="5" s="1"/>
  <c r="M16" i="5"/>
  <c r="N16" i="5"/>
  <c r="K57" i="5" s="1"/>
  <c r="O16" i="5"/>
  <c r="F17" i="5"/>
  <c r="N17" i="5"/>
  <c r="D58" i="5"/>
  <c r="O17" i="5"/>
  <c r="L58" i="5" s="1"/>
  <c r="F18" i="5"/>
  <c r="M18" i="5"/>
  <c r="C59" i="5" s="1"/>
  <c r="L18" i="5"/>
  <c r="I59" i="5" s="1"/>
  <c r="B59" i="5"/>
  <c r="N18" i="5"/>
  <c r="K59" i="5" s="1"/>
  <c r="O18" i="5"/>
  <c r="F19" i="5"/>
  <c r="O19" i="5" s="1"/>
  <c r="L60" i="5" s="1"/>
  <c r="L19" i="5"/>
  <c r="B60" i="5"/>
  <c r="M19" i="5"/>
  <c r="J60" i="5" s="1"/>
  <c r="N19" i="5"/>
  <c r="K60" i="5" s="1"/>
  <c r="F20" i="5"/>
  <c r="O20" i="5" s="1"/>
  <c r="M20" i="5"/>
  <c r="L20" i="5"/>
  <c r="N20" i="5"/>
  <c r="F21" i="5"/>
  <c r="M21" i="5" s="1"/>
  <c r="F22" i="5"/>
  <c r="L22" i="5" s="1"/>
  <c r="M22" i="5"/>
  <c r="C63" i="5" s="1"/>
  <c r="N22" i="5"/>
  <c r="D63" i="5" s="1"/>
  <c r="F63" i="5" s="1"/>
  <c r="O22" i="5"/>
  <c r="E63" i="5" s="1"/>
  <c r="F23" i="5"/>
  <c r="L23" i="5"/>
  <c r="B64" i="5" s="1"/>
  <c r="M23" i="5"/>
  <c r="C64" i="5" s="1"/>
  <c r="F64" i="5" s="1"/>
  <c r="N23" i="5"/>
  <c r="K64" i="5" s="1"/>
  <c r="O23" i="5"/>
  <c r="F24" i="5"/>
  <c r="M24" i="5"/>
  <c r="C65" i="5" s="1"/>
  <c r="L24" i="5"/>
  <c r="B65" i="5" s="1"/>
  <c r="N24" i="5"/>
  <c r="D65" i="5" s="1"/>
  <c r="O24" i="5"/>
  <c r="F25" i="5"/>
  <c r="M25" i="5"/>
  <c r="J66" i="5" s="1"/>
  <c r="C66" i="5"/>
  <c r="N25" i="5"/>
  <c r="D66" i="5" s="1"/>
  <c r="F26" i="5"/>
  <c r="O26" i="5" s="1"/>
  <c r="M26" i="5"/>
  <c r="J67" i="5" s="1"/>
  <c r="L26" i="5"/>
  <c r="I67" i="5" s="1"/>
  <c r="B67" i="5"/>
  <c r="N26" i="5"/>
  <c r="P26" i="5" s="1"/>
  <c r="E67" i="5"/>
  <c r="F27" i="5"/>
  <c r="N27" i="5" s="1"/>
  <c r="L27" i="5"/>
  <c r="B68" i="5"/>
  <c r="M27" i="5"/>
  <c r="C68" i="5" s="1"/>
  <c r="K68" i="5"/>
  <c r="O27" i="5"/>
  <c r="L68" i="5" s="1"/>
  <c r="F28" i="5"/>
  <c r="L28" i="5" s="1"/>
  <c r="M28" i="5"/>
  <c r="B69" i="5"/>
  <c r="N28" i="5"/>
  <c r="F29" i="5"/>
  <c r="L29" i="5"/>
  <c r="P29" i="5" s="1"/>
  <c r="M29" i="5"/>
  <c r="N29" i="5"/>
  <c r="D70" i="5"/>
  <c r="O29" i="5"/>
  <c r="E70" i="5"/>
  <c r="F30" i="5"/>
  <c r="M30" i="5"/>
  <c r="O30" i="5"/>
  <c r="F31" i="5"/>
  <c r="L31" i="5" s="1"/>
  <c r="F32" i="5"/>
  <c r="M32" i="5"/>
  <c r="J73" i="5" s="1"/>
  <c r="O32" i="5"/>
  <c r="E73" i="5" s="1"/>
  <c r="F33" i="5"/>
  <c r="N33" i="5"/>
  <c r="K74" i="5" s="1"/>
  <c r="D74" i="5"/>
  <c r="F34" i="5"/>
  <c r="F35" i="5"/>
  <c r="L35" i="5"/>
  <c r="M35" i="5"/>
  <c r="N35" i="5"/>
  <c r="K76" i="5"/>
  <c r="O35" i="5"/>
  <c r="E76" i="5" s="1"/>
  <c r="F36" i="5"/>
  <c r="M36" i="5"/>
  <c r="C77" i="5" s="1"/>
  <c r="L36" i="5"/>
  <c r="B77" i="5"/>
  <c r="N36" i="5"/>
  <c r="O36" i="5"/>
  <c r="E77" i="5" s="1"/>
  <c r="F37" i="5"/>
  <c r="N37" i="5" s="1"/>
  <c r="D78" i="5" s="1"/>
  <c r="L37" i="5"/>
  <c r="I78" i="5" s="1"/>
  <c r="M78" i="5" s="1"/>
  <c r="M37" i="5"/>
  <c r="J78" i="5"/>
  <c r="O37" i="5"/>
  <c r="L78" i="5" s="1"/>
  <c r="P37" i="5"/>
  <c r="B38" i="5"/>
  <c r="C38" i="5"/>
  <c r="D38" i="5"/>
  <c r="E38" i="5"/>
  <c r="I38" i="5"/>
  <c r="H47" i="5"/>
  <c r="E48" i="5"/>
  <c r="H48" i="5"/>
  <c r="L48" i="5"/>
  <c r="H49" i="5"/>
  <c r="H50" i="5"/>
  <c r="L50" i="5"/>
  <c r="B51" i="5"/>
  <c r="E51" i="5"/>
  <c r="H51" i="5"/>
  <c r="L51" i="5"/>
  <c r="C52" i="5"/>
  <c r="E52" i="5"/>
  <c r="H52" i="5"/>
  <c r="L52" i="5" s="1"/>
  <c r="E53" i="5"/>
  <c r="H53" i="5"/>
  <c r="K53" i="5"/>
  <c r="C54" i="5"/>
  <c r="H54" i="5"/>
  <c r="J54" i="5"/>
  <c r="L54" i="5"/>
  <c r="E55" i="5"/>
  <c r="H55" i="5"/>
  <c r="K55" i="5" s="1"/>
  <c r="H56" i="5"/>
  <c r="B57" i="5"/>
  <c r="H57" i="5"/>
  <c r="I57" i="5"/>
  <c r="H58" i="5"/>
  <c r="E59" i="5"/>
  <c r="H59" i="5"/>
  <c r="L59" i="5"/>
  <c r="E60" i="5"/>
  <c r="H60" i="5"/>
  <c r="E61" i="5"/>
  <c r="H61" i="5"/>
  <c r="I61" i="5" s="1"/>
  <c r="H62" i="5"/>
  <c r="B63" i="5"/>
  <c r="H63" i="5"/>
  <c r="I63" i="5"/>
  <c r="K63" i="5"/>
  <c r="E64" i="5"/>
  <c r="H64" i="5"/>
  <c r="H65" i="5"/>
  <c r="K65" i="5" s="1"/>
  <c r="H66" i="5"/>
  <c r="D67" i="5"/>
  <c r="F67" i="5" s="1"/>
  <c r="H67" i="5"/>
  <c r="H68" i="5"/>
  <c r="D69" i="5"/>
  <c r="H69" i="5"/>
  <c r="J69" i="5" s="1"/>
  <c r="C70" i="5"/>
  <c r="H70" i="5"/>
  <c r="L70" i="5"/>
  <c r="J70" i="5"/>
  <c r="E71" i="5"/>
  <c r="H71" i="5"/>
  <c r="L71" i="5" s="1"/>
  <c r="H72" i="5"/>
  <c r="H73" i="5"/>
  <c r="H74" i="5"/>
  <c r="H75" i="5"/>
  <c r="C76" i="5"/>
  <c r="H76" i="5"/>
  <c r="J76" i="5"/>
  <c r="H77" i="5"/>
  <c r="L77" i="5"/>
  <c r="C78" i="5"/>
  <c r="E78" i="5"/>
  <c r="H78" i="5"/>
  <c r="B97" i="5"/>
  <c r="E68" i="5"/>
  <c r="M55" i="3"/>
  <c r="F47" i="3"/>
  <c r="P23" i="3"/>
  <c r="M51" i="3"/>
  <c r="P9" i="3"/>
  <c r="P29" i="3"/>
  <c r="P24" i="3"/>
  <c r="P16" i="3"/>
  <c r="P13" i="5"/>
  <c r="J57" i="2"/>
  <c r="I77" i="5"/>
  <c r="K76" i="1"/>
  <c r="K60" i="1"/>
  <c r="L67" i="5"/>
  <c r="P23" i="5"/>
  <c r="P19" i="5"/>
  <c r="L63" i="5"/>
  <c r="I53" i="5"/>
  <c r="C69" i="5"/>
  <c r="J65" i="5"/>
  <c r="C61" i="5"/>
  <c r="C57" i="5"/>
  <c r="P16" i="5"/>
  <c r="C53" i="5"/>
  <c r="P12" i="5"/>
  <c r="J53" i="5"/>
  <c r="J47" i="5"/>
  <c r="D77" i="4"/>
  <c r="K77" i="4"/>
  <c r="I74" i="4"/>
  <c r="B66" i="4"/>
  <c r="I66" i="4"/>
  <c r="B58" i="4"/>
  <c r="I58" i="4"/>
  <c r="D53" i="4"/>
  <c r="I50" i="4"/>
  <c r="I76" i="4"/>
  <c r="B76" i="4"/>
  <c r="K71" i="4"/>
  <c r="D71" i="4"/>
  <c r="B68" i="4"/>
  <c r="I60" i="4"/>
  <c r="B60" i="4"/>
  <c r="D55" i="4"/>
  <c r="I52" i="4"/>
  <c r="B52" i="4"/>
  <c r="K47" i="4"/>
  <c r="D47" i="4"/>
  <c r="C71" i="5"/>
  <c r="C67" i="5"/>
  <c r="J63" i="5"/>
  <c r="M63" i="5"/>
  <c r="J59" i="5"/>
  <c r="P14" i="5"/>
  <c r="C55" i="5"/>
  <c r="J51" i="5"/>
  <c r="C51" i="5"/>
  <c r="I78" i="4"/>
  <c r="D73" i="4"/>
  <c r="I70" i="4"/>
  <c r="D57" i="4"/>
  <c r="K57" i="4"/>
  <c r="B54" i="4"/>
  <c r="I54" i="4"/>
  <c r="D49" i="4"/>
  <c r="K49" i="4"/>
  <c r="K75" i="4"/>
  <c r="I72" i="4"/>
  <c r="B72" i="4"/>
  <c r="K67" i="4"/>
  <c r="D67" i="4"/>
  <c r="I64" i="4"/>
  <c r="I56" i="4"/>
  <c r="B56" i="4"/>
  <c r="K51" i="4"/>
  <c r="I48" i="4"/>
  <c r="B48" i="4"/>
  <c r="D54" i="3"/>
  <c r="D78" i="2"/>
  <c r="K78" i="2"/>
  <c r="I75" i="2"/>
  <c r="B75" i="2"/>
  <c r="D70" i="2"/>
  <c r="K70" i="2"/>
  <c r="I67" i="2"/>
  <c r="B67" i="2"/>
  <c r="D62" i="2"/>
  <c r="K62" i="2"/>
  <c r="D54" i="2"/>
  <c r="K54" i="2"/>
  <c r="I51" i="2"/>
  <c r="B51" i="2"/>
  <c r="P35" i="1"/>
  <c r="B76" i="1"/>
  <c r="I76" i="1"/>
  <c r="B68" i="1"/>
  <c r="I68" i="1"/>
  <c r="D61" i="1"/>
  <c r="K61" i="1"/>
  <c r="B60" i="1"/>
  <c r="I60" i="1"/>
  <c r="D53" i="1"/>
  <c r="K53" i="1"/>
  <c r="P11" i="1"/>
  <c r="B52" i="1"/>
  <c r="F52" i="1"/>
  <c r="I52" i="1"/>
  <c r="M52" i="1"/>
  <c r="K47" i="1"/>
  <c r="D47" i="1"/>
  <c r="K78" i="5"/>
  <c r="B78" i="5"/>
  <c r="F78" i="5"/>
  <c r="I76" i="5"/>
  <c r="D76" i="5"/>
  <c r="K70" i="5"/>
  <c r="B70" i="5"/>
  <c r="F70" i="5"/>
  <c r="I68" i="5"/>
  <c r="D68" i="5"/>
  <c r="F68" i="5"/>
  <c r="K66" i="5"/>
  <c r="I64" i="5"/>
  <c r="D64" i="5"/>
  <c r="I60" i="5"/>
  <c r="M60" i="5"/>
  <c r="D60" i="5"/>
  <c r="K58" i="5"/>
  <c r="D56" i="5"/>
  <c r="K54" i="5"/>
  <c r="M54" i="5" s="1"/>
  <c r="B54" i="5"/>
  <c r="F54" i="5" s="1"/>
  <c r="I52" i="5"/>
  <c r="M52" i="5"/>
  <c r="D52" i="5"/>
  <c r="F52" i="5"/>
  <c r="B50" i="5"/>
  <c r="D48" i="5"/>
  <c r="C78" i="4"/>
  <c r="J76" i="4"/>
  <c r="E76" i="4"/>
  <c r="L74" i="4"/>
  <c r="C74" i="4"/>
  <c r="F74" i="4" s="1"/>
  <c r="E72" i="4"/>
  <c r="L70" i="4"/>
  <c r="C70" i="4"/>
  <c r="J68" i="4"/>
  <c r="E68" i="4"/>
  <c r="C66" i="4"/>
  <c r="J64" i="4"/>
  <c r="E64" i="4"/>
  <c r="L62" i="4"/>
  <c r="E60" i="4"/>
  <c r="L58" i="4"/>
  <c r="C58" i="4"/>
  <c r="J56" i="4"/>
  <c r="E56" i="4"/>
  <c r="C54" i="4"/>
  <c r="J52" i="4"/>
  <c r="E52" i="4"/>
  <c r="L50" i="4"/>
  <c r="J48" i="4"/>
  <c r="E48" i="4"/>
  <c r="N37" i="4"/>
  <c r="P37" i="4" s="1"/>
  <c r="L36" i="4"/>
  <c r="N35" i="4"/>
  <c r="L34" i="4"/>
  <c r="N33" i="4"/>
  <c r="L32" i="4"/>
  <c r="N31" i="4"/>
  <c r="L30" i="4"/>
  <c r="N29" i="4"/>
  <c r="L28" i="4"/>
  <c r="N27" i="4"/>
  <c r="P27" i="4"/>
  <c r="L26" i="4"/>
  <c r="N25" i="4"/>
  <c r="D66" i="4" s="1"/>
  <c r="N23" i="4"/>
  <c r="L22" i="4"/>
  <c r="N21" i="4"/>
  <c r="L20" i="4"/>
  <c r="N19" i="4"/>
  <c r="L18" i="4"/>
  <c r="N17" i="4"/>
  <c r="L16" i="4"/>
  <c r="N15" i="4"/>
  <c r="P15" i="4"/>
  <c r="N13" i="4"/>
  <c r="D54" i="4" s="1"/>
  <c r="F54" i="4" s="1"/>
  <c r="L12" i="4"/>
  <c r="N11" i="4"/>
  <c r="L10" i="4"/>
  <c r="N9" i="4"/>
  <c r="L8" i="4"/>
  <c r="N7" i="4"/>
  <c r="P7" i="4"/>
  <c r="L6" i="4"/>
  <c r="K72" i="3"/>
  <c r="I70" i="3"/>
  <c r="I66" i="3"/>
  <c r="K58" i="3"/>
  <c r="D58" i="3"/>
  <c r="K72" i="2"/>
  <c r="D72" i="2"/>
  <c r="K64" i="2"/>
  <c r="D64" i="2"/>
  <c r="B61" i="2"/>
  <c r="I61" i="2"/>
  <c r="K56" i="2"/>
  <c r="D56" i="2"/>
  <c r="B53" i="2"/>
  <c r="I53" i="2"/>
  <c r="P33" i="1"/>
  <c r="I74" i="1"/>
  <c r="B74" i="1"/>
  <c r="F74" i="1"/>
  <c r="K67" i="1"/>
  <c r="D67" i="1"/>
  <c r="I66" i="1"/>
  <c r="B66" i="1"/>
  <c r="P17" i="1"/>
  <c r="I58" i="1"/>
  <c r="B58" i="1"/>
  <c r="I50" i="1"/>
  <c r="B50" i="1"/>
  <c r="M36" i="4"/>
  <c r="M34" i="4"/>
  <c r="M32" i="4"/>
  <c r="M30" i="4"/>
  <c r="M28" i="4"/>
  <c r="M26" i="4"/>
  <c r="J67" i="4" s="1"/>
  <c r="M24" i="4"/>
  <c r="M20" i="4"/>
  <c r="M18" i="4"/>
  <c r="M16" i="4"/>
  <c r="P16" i="4" s="1"/>
  <c r="M14" i="4"/>
  <c r="M12" i="4"/>
  <c r="M10" i="4"/>
  <c r="M8" i="4"/>
  <c r="M6" i="4"/>
  <c r="J78" i="3"/>
  <c r="J74" i="3"/>
  <c r="J70" i="3"/>
  <c r="J66" i="3"/>
  <c r="I64" i="3"/>
  <c r="M64" i="3"/>
  <c r="I56" i="3"/>
  <c r="I52" i="3"/>
  <c r="I48" i="3"/>
  <c r="D56" i="3"/>
  <c r="K56" i="3"/>
  <c r="I71" i="2"/>
  <c r="B71" i="2"/>
  <c r="D66" i="2"/>
  <c r="K66" i="2"/>
  <c r="D58" i="2"/>
  <c r="K58" i="2"/>
  <c r="D50" i="2"/>
  <c r="K50" i="2"/>
  <c r="J47" i="2"/>
  <c r="C47" i="2"/>
  <c r="D73" i="1"/>
  <c r="K73" i="1"/>
  <c r="D65" i="1"/>
  <c r="K65" i="1"/>
  <c r="P23" i="1"/>
  <c r="B64" i="1"/>
  <c r="I64" i="1"/>
  <c r="D57" i="1"/>
  <c r="K57" i="1"/>
  <c r="B56" i="1"/>
  <c r="I56" i="1"/>
  <c r="D49" i="1"/>
  <c r="K49" i="1"/>
  <c r="P7" i="1"/>
  <c r="B48" i="1"/>
  <c r="F48" i="1"/>
  <c r="I48" i="1"/>
  <c r="K48" i="5"/>
  <c r="P13" i="3"/>
  <c r="K68" i="2"/>
  <c r="D68" i="2"/>
  <c r="B65" i="2"/>
  <c r="I65" i="2"/>
  <c r="K60" i="2"/>
  <c r="D60" i="2"/>
  <c r="B57" i="2"/>
  <c r="I57" i="2"/>
  <c r="I78" i="1"/>
  <c r="B78" i="1"/>
  <c r="K71" i="1"/>
  <c r="D71" i="1"/>
  <c r="P29" i="1"/>
  <c r="I70" i="1"/>
  <c r="B70" i="1"/>
  <c r="F70" i="1" s="1"/>
  <c r="K63" i="1"/>
  <c r="D63" i="1"/>
  <c r="P21" i="1"/>
  <c r="I62" i="1"/>
  <c r="B62" i="1"/>
  <c r="F62" i="1" s="1"/>
  <c r="P13" i="1"/>
  <c r="I54" i="1"/>
  <c r="B54" i="1"/>
  <c r="F54" i="1" s="1"/>
  <c r="K62" i="3"/>
  <c r="B56" i="3"/>
  <c r="F56" i="3" s="1"/>
  <c r="I54" i="3"/>
  <c r="K52" i="3"/>
  <c r="B52" i="3"/>
  <c r="F52" i="3"/>
  <c r="I50" i="3"/>
  <c r="D50" i="3"/>
  <c r="K48" i="3"/>
  <c r="B48" i="3"/>
  <c r="L37" i="2"/>
  <c r="N36" i="2"/>
  <c r="L35" i="2"/>
  <c r="N34" i="2"/>
  <c r="P34" i="2" s="1"/>
  <c r="L33" i="2"/>
  <c r="N32" i="2"/>
  <c r="L31" i="2"/>
  <c r="I72" i="2" s="1"/>
  <c r="N30" i="2"/>
  <c r="P30" i="2" s="1"/>
  <c r="L29" i="2"/>
  <c r="I70" i="2" s="1"/>
  <c r="N28" i="2"/>
  <c r="L27" i="2"/>
  <c r="N26" i="2"/>
  <c r="D67" i="2" s="1"/>
  <c r="L25" i="2"/>
  <c r="N24" i="2"/>
  <c r="P24" i="2" s="1"/>
  <c r="L23" i="2"/>
  <c r="P23" i="2" s="1"/>
  <c r="N22" i="2"/>
  <c r="L21" i="2"/>
  <c r="B62" i="2" s="1"/>
  <c r="N20" i="2"/>
  <c r="L19" i="2"/>
  <c r="P19" i="2" s="1"/>
  <c r="N18" i="2"/>
  <c r="L17" i="2"/>
  <c r="N16" i="2"/>
  <c r="L15" i="2"/>
  <c r="B56" i="2" s="1"/>
  <c r="N14" i="2"/>
  <c r="L13" i="2"/>
  <c r="N12" i="2"/>
  <c r="P12" i="2"/>
  <c r="L11" i="2"/>
  <c r="N10" i="2"/>
  <c r="D51" i="2" s="1"/>
  <c r="L9" i="2"/>
  <c r="N8" i="2"/>
  <c r="L7" i="2"/>
  <c r="B48" i="2" s="1"/>
  <c r="N6" i="2"/>
  <c r="K78" i="1"/>
  <c r="K74" i="1"/>
  <c r="K70" i="1"/>
  <c r="K66" i="1"/>
  <c r="K62" i="1"/>
  <c r="K58" i="1"/>
  <c r="K54" i="1"/>
  <c r="F38" i="2"/>
  <c r="M37" i="2"/>
  <c r="M35" i="2"/>
  <c r="M33" i="2"/>
  <c r="M31" i="2"/>
  <c r="M29" i="2"/>
  <c r="M27" i="2"/>
  <c r="P27" i="2" s="1"/>
  <c r="M25" i="2"/>
  <c r="C66" i="2" s="1"/>
  <c r="M23" i="2"/>
  <c r="M21" i="2"/>
  <c r="M19" i="2"/>
  <c r="C60" i="2" s="1"/>
  <c r="M17" i="2"/>
  <c r="M15" i="2"/>
  <c r="C56" i="2" s="1"/>
  <c r="M13" i="2"/>
  <c r="M11" i="2"/>
  <c r="M9" i="2"/>
  <c r="L6" i="1"/>
  <c r="F38" i="3"/>
  <c r="L6" i="2"/>
  <c r="P6" i="2" s="1"/>
  <c r="M36" i="1"/>
  <c r="C77" i="1" s="1"/>
  <c r="M34" i="1"/>
  <c r="M32" i="1"/>
  <c r="M30" i="1"/>
  <c r="J71" i="1" s="1"/>
  <c r="M28" i="1"/>
  <c r="M26" i="1"/>
  <c r="C67" i="1" s="1"/>
  <c r="F67" i="1" s="1"/>
  <c r="M24" i="1"/>
  <c r="M22" i="1"/>
  <c r="M20" i="1"/>
  <c r="P20" i="1" s="1"/>
  <c r="M18" i="1"/>
  <c r="M16" i="1"/>
  <c r="M14" i="1"/>
  <c r="J55" i="1" s="1"/>
  <c r="M12" i="1"/>
  <c r="P12" i="1" s="1"/>
  <c r="M10" i="1"/>
  <c r="M8" i="1"/>
  <c r="M6" i="1"/>
  <c r="J47" i="1" s="1"/>
  <c r="C55" i="1"/>
  <c r="J63" i="1"/>
  <c r="M63" i="1" s="1"/>
  <c r="P22" i="1"/>
  <c r="C63" i="1"/>
  <c r="F63" i="1"/>
  <c r="P30" i="1"/>
  <c r="I47" i="2"/>
  <c r="B47" i="2"/>
  <c r="J52" i="2"/>
  <c r="C52" i="2"/>
  <c r="J60" i="2"/>
  <c r="C68" i="2"/>
  <c r="J76" i="2"/>
  <c r="C76" i="2"/>
  <c r="I48" i="2"/>
  <c r="B52" i="2"/>
  <c r="I52" i="2"/>
  <c r="P15" i="2"/>
  <c r="B60" i="2"/>
  <c r="I60" i="2"/>
  <c r="M60" i="2" s="1"/>
  <c r="B64" i="2"/>
  <c r="I64" i="2"/>
  <c r="B68" i="2"/>
  <c r="I68" i="2"/>
  <c r="P31" i="2"/>
  <c r="B76" i="2"/>
  <c r="C51" i="4"/>
  <c r="J51" i="4"/>
  <c r="C59" i="4"/>
  <c r="J59" i="4"/>
  <c r="C67" i="4"/>
  <c r="C75" i="4"/>
  <c r="J75" i="4"/>
  <c r="K50" i="4"/>
  <c r="D50" i="4"/>
  <c r="K54" i="4"/>
  <c r="K58" i="4"/>
  <c r="D58" i="4"/>
  <c r="K62" i="4"/>
  <c r="D62" i="4"/>
  <c r="K66" i="4"/>
  <c r="K70" i="4"/>
  <c r="D70" i="4"/>
  <c r="F70" i="4"/>
  <c r="K74" i="4"/>
  <c r="D74" i="4"/>
  <c r="K78" i="4"/>
  <c r="D78" i="4"/>
  <c r="M70" i="1"/>
  <c r="M70" i="3"/>
  <c r="M54" i="4"/>
  <c r="M58" i="4"/>
  <c r="C53" i="1"/>
  <c r="F53" i="1" s="1"/>
  <c r="C61" i="1"/>
  <c r="F61" i="1"/>
  <c r="J61" i="1"/>
  <c r="C69" i="1"/>
  <c r="J69" i="1"/>
  <c r="J77" i="1"/>
  <c r="C50" i="2"/>
  <c r="J50" i="2"/>
  <c r="C58" i="2"/>
  <c r="J58" i="2"/>
  <c r="C74" i="2"/>
  <c r="J74" i="2"/>
  <c r="D47" i="2"/>
  <c r="K47" i="2"/>
  <c r="D55" i="2"/>
  <c r="K55" i="2"/>
  <c r="D59" i="2"/>
  <c r="K59" i="2"/>
  <c r="D63" i="2"/>
  <c r="K63" i="2"/>
  <c r="D71" i="2"/>
  <c r="F71" i="2" s="1"/>
  <c r="K71" i="2"/>
  <c r="D75" i="2"/>
  <c r="F48" i="3"/>
  <c r="J49" i="4"/>
  <c r="C49" i="4"/>
  <c r="J57" i="4"/>
  <c r="C57" i="4"/>
  <c r="J65" i="4"/>
  <c r="C65" i="4"/>
  <c r="J73" i="4"/>
  <c r="C73" i="4"/>
  <c r="I49" i="4"/>
  <c r="M49" i="4" s="1"/>
  <c r="P8" i="4"/>
  <c r="B49" i="4"/>
  <c r="I53" i="4"/>
  <c r="P12" i="4"/>
  <c r="B53" i="4"/>
  <c r="I57" i="4"/>
  <c r="M57" i="4" s="1"/>
  <c r="B57" i="4"/>
  <c r="I61" i="4"/>
  <c r="B61" i="4"/>
  <c r="I69" i="4"/>
  <c r="B69" i="4"/>
  <c r="I73" i="4"/>
  <c r="P32" i="4"/>
  <c r="B73" i="4"/>
  <c r="F73" i="4" s="1"/>
  <c r="I77" i="4"/>
  <c r="P36" i="4"/>
  <c r="B77" i="4"/>
  <c r="M52" i="3"/>
  <c r="F51" i="2"/>
  <c r="P26" i="2"/>
  <c r="P29" i="4"/>
  <c r="M78" i="4"/>
  <c r="F66" i="4"/>
  <c r="P33" i="4"/>
  <c r="J51" i="1"/>
  <c r="C51" i="1"/>
  <c r="J59" i="1"/>
  <c r="C59" i="1"/>
  <c r="J67" i="1"/>
  <c r="M67" i="1" s="1"/>
  <c r="P26" i="1"/>
  <c r="J75" i="1"/>
  <c r="C75" i="1"/>
  <c r="B47" i="1"/>
  <c r="P6" i="1"/>
  <c r="I47" i="1"/>
  <c r="J56" i="2"/>
  <c r="J64" i="2"/>
  <c r="C64" i="2"/>
  <c r="J72" i="2"/>
  <c r="C72" i="2"/>
  <c r="I50" i="2"/>
  <c r="B50" i="2"/>
  <c r="F50" i="2"/>
  <c r="P9" i="2"/>
  <c r="I54" i="2"/>
  <c r="B54" i="2"/>
  <c r="P13" i="2"/>
  <c r="I58" i="2"/>
  <c r="B58" i="2"/>
  <c r="F58" i="2"/>
  <c r="P17" i="2"/>
  <c r="I62" i="2"/>
  <c r="P21" i="2"/>
  <c r="I66" i="2"/>
  <c r="B66" i="2"/>
  <c r="F66" i="2" s="1"/>
  <c r="P25" i="2"/>
  <c r="B70" i="2"/>
  <c r="P29" i="2"/>
  <c r="I74" i="2"/>
  <c r="B74" i="2"/>
  <c r="I78" i="2"/>
  <c r="B78" i="2"/>
  <c r="P37" i="2"/>
  <c r="C47" i="4"/>
  <c r="J47" i="4"/>
  <c r="C55" i="4"/>
  <c r="J55" i="4"/>
  <c r="C71" i="4"/>
  <c r="J71" i="4"/>
  <c r="D48" i="4"/>
  <c r="K48" i="4"/>
  <c r="D52" i="4"/>
  <c r="K52" i="4"/>
  <c r="M52" i="4"/>
  <c r="D56" i="4"/>
  <c r="F56" i="4" s="1"/>
  <c r="K56" i="4"/>
  <c r="D60" i="4"/>
  <c r="F60" i="4"/>
  <c r="K60" i="4"/>
  <c r="D64" i="4"/>
  <c r="F64" i="4"/>
  <c r="K64" i="4"/>
  <c r="M64" i="4"/>
  <c r="D68" i="4"/>
  <c r="F68" i="4"/>
  <c r="K68" i="4"/>
  <c r="D72" i="4"/>
  <c r="K72" i="4"/>
  <c r="D76" i="4"/>
  <c r="F76" i="4"/>
  <c r="K76" i="4"/>
  <c r="M54" i="1"/>
  <c r="F48" i="4"/>
  <c r="P31" i="4"/>
  <c r="M70" i="4"/>
  <c r="P11" i="4"/>
  <c r="M76" i="4"/>
  <c r="F58" i="4"/>
  <c r="P25" i="4"/>
  <c r="M74" i="4"/>
  <c r="C49" i="1"/>
  <c r="F49" i="1"/>
  <c r="P8" i="1"/>
  <c r="J49" i="1"/>
  <c r="M49" i="1"/>
  <c r="C57" i="1"/>
  <c r="F57" i="1"/>
  <c r="P16" i="1"/>
  <c r="J57" i="1"/>
  <c r="M57" i="1" s="1"/>
  <c r="C65" i="1"/>
  <c r="P24" i="1"/>
  <c r="J65" i="1"/>
  <c r="C73" i="1"/>
  <c r="P32" i="1"/>
  <c r="J73" i="1"/>
  <c r="C54" i="2"/>
  <c r="J54" i="2"/>
  <c r="C62" i="2"/>
  <c r="J62" i="2"/>
  <c r="C70" i="2"/>
  <c r="J70" i="2"/>
  <c r="C78" i="2"/>
  <c r="J78" i="2"/>
  <c r="K49" i="2"/>
  <c r="D49" i="2"/>
  <c r="K53" i="2"/>
  <c r="D53" i="2"/>
  <c r="F53" i="2" s="1"/>
  <c r="K57" i="2"/>
  <c r="M57" i="2" s="1"/>
  <c r="D57" i="2"/>
  <c r="F57" i="2" s="1"/>
  <c r="K61" i="2"/>
  <c r="M61" i="2"/>
  <c r="D61" i="2"/>
  <c r="F61" i="2"/>
  <c r="K65" i="2"/>
  <c r="D65" i="2"/>
  <c r="K69" i="2"/>
  <c r="D69" i="2"/>
  <c r="K73" i="2"/>
  <c r="D73" i="2"/>
  <c r="K77" i="2"/>
  <c r="D77" i="2"/>
  <c r="J53" i="4"/>
  <c r="C53" i="4"/>
  <c r="J61" i="4"/>
  <c r="C61" i="4"/>
  <c r="J69" i="4"/>
  <c r="C69" i="4"/>
  <c r="J77" i="4"/>
  <c r="M77" i="4" s="1"/>
  <c r="C77" i="4"/>
  <c r="B47" i="4"/>
  <c r="P6" i="4"/>
  <c r="I47" i="4"/>
  <c r="B51" i="4"/>
  <c r="F51" i="4"/>
  <c r="P10" i="4"/>
  <c r="I51" i="4"/>
  <c r="M51" i="4" s="1"/>
  <c r="B59" i="4"/>
  <c r="I59" i="4"/>
  <c r="B63" i="4"/>
  <c r="I63" i="4"/>
  <c r="B67" i="4"/>
  <c r="P26" i="4"/>
  <c r="I67" i="4"/>
  <c r="B71" i="4"/>
  <c r="P30" i="4"/>
  <c r="I71" i="4"/>
  <c r="M71" i="4" s="1"/>
  <c r="B75" i="4"/>
  <c r="F75" i="4" s="1"/>
  <c r="P34" i="4"/>
  <c r="I75" i="4"/>
  <c r="M75" i="4"/>
  <c r="F50" i="3"/>
  <c r="P16" i="2"/>
  <c r="F65" i="2"/>
  <c r="P20" i="2"/>
  <c r="M66" i="3"/>
  <c r="P10" i="2"/>
  <c r="F67" i="2"/>
  <c r="M56" i="4"/>
  <c r="P23" i="4"/>
  <c r="F72" i="4"/>
  <c r="P13" i="4"/>
  <c r="F78" i="4"/>
  <c r="F52" i="4"/>
  <c r="M68" i="4"/>
  <c r="P35" i="4"/>
  <c r="P17" i="4"/>
  <c r="M66" i="4"/>
  <c r="F49" i="4"/>
  <c r="M50" i="2"/>
  <c r="F47" i="4"/>
  <c r="M54" i="2"/>
  <c r="F53" i="4"/>
  <c r="M48" i="4"/>
  <c r="F64" i="2"/>
  <c r="F54" i="2"/>
  <c r="M64" i="2"/>
  <c r="M47" i="2"/>
  <c r="M78" i="2"/>
  <c r="F77" i="4"/>
  <c r="M53" i="4"/>
  <c r="F56" i="2"/>
  <c r="M47" i="4"/>
  <c r="F47" i="2"/>
  <c r="F78" i="2"/>
  <c r="F62" i="2"/>
  <c r="F57" i="4"/>
  <c r="M72" i="2"/>
  <c r="F75" i="2" l="1"/>
  <c r="B72" i="5"/>
  <c r="I72" i="5"/>
  <c r="C62" i="5"/>
  <c r="J62" i="5"/>
  <c r="M59" i="5"/>
  <c r="M54" i="3"/>
  <c r="K67" i="5"/>
  <c r="M67" i="5" s="1"/>
  <c r="N34" i="5"/>
  <c r="M34" i="5"/>
  <c r="L34" i="5"/>
  <c r="L65" i="5"/>
  <c r="E65" i="5"/>
  <c r="L57" i="5"/>
  <c r="E57" i="5"/>
  <c r="L61" i="4"/>
  <c r="E61" i="4"/>
  <c r="I65" i="5"/>
  <c r="C60" i="5"/>
  <c r="C56" i="5"/>
  <c r="M31" i="5"/>
  <c r="P31" i="5" s="1"/>
  <c r="N31" i="5"/>
  <c r="D59" i="5"/>
  <c r="F59" i="5" s="1"/>
  <c r="E58" i="5"/>
  <c r="D57" i="5"/>
  <c r="J55" i="5"/>
  <c r="I50" i="5"/>
  <c r="E67" i="4"/>
  <c r="F67" i="4" s="1"/>
  <c r="L67" i="4"/>
  <c r="M67" i="4" s="1"/>
  <c r="J68" i="3"/>
  <c r="C68" i="3"/>
  <c r="K69" i="5"/>
  <c r="F65" i="5"/>
  <c r="N21" i="5"/>
  <c r="L21" i="5"/>
  <c r="O28" i="4"/>
  <c r="N28" i="4"/>
  <c r="K51" i="2"/>
  <c r="M51" i="2" s="1"/>
  <c r="J53" i="1"/>
  <c r="B72" i="2"/>
  <c r="F72" i="2" s="1"/>
  <c r="I56" i="2"/>
  <c r="M56" i="2" s="1"/>
  <c r="J68" i="2"/>
  <c r="M68" i="2" s="1"/>
  <c r="P18" i="5"/>
  <c r="P24" i="5"/>
  <c r="C73" i="5"/>
  <c r="P27" i="5"/>
  <c r="L73" i="5"/>
  <c r="K77" i="5"/>
  <c r="D77" i="5"/>
  <c r="F77" i="5" s="1"/>
  <c r="O34" i="5"/>
  <c r="L32" i="5"/>
  <c r="N32" i="5"/>
  <c r="K61" i="5"/>
  <c r="F60" i="5"/>
  <c r="I47" i="5"/>
  <c r="E65" i="4"/>
  <c r="L65" i="4"/>
  <c r="P19" i="4"/>
  <c r="K67" i="2"/>
  <c r="J66" i="2"/>
  <c r="M66" i="2" s="1"/>
  <c r="L76" i="5"/>
  <c r="M76" i="5" s="1"/>
  <c r="J77" i="5"/>
  <c r="M77" i="5" s="1"/>
  <c r="J68" i="5"/>
  <c r="M68" i="5" s="1"/>
  <c r="D61" i="5"/>
  <c r="O31" i="5"/>
  <c r="J71" i="5"/>
  <c r="O21" i="5"/>
  <c r="B61" i="5"/>
  <c r="F61" i="5" s="1"/>
  <c r="P20" i="5"/>
  <c r="L55" i="5"/>
  <c r="F53" i="5"/>
  <c r="I51" i="5"/>
  <c r="M51" i="5" s="1"/>
  <c r="P10" i="5"/>
  <c r="O8" i="5"/>
  <c r="L8" i="5"/>
  <c r="N8" i="5"/>
  <c r="M8" i="5"/>
  <c r="C76" i="3"/>
  <c r="J76" i="3"/>
  <c r="K75" i="2"/>
  <c r="I76" i="2"/>
  <c r="C71" i="1"/>
  <c r="C47" i="1"/>
  <c r="P36" i="5"/>
  <c r="J64" i="5"/>
  <c r="M64" i="5" s="1"/>
  <c r="I55" i="5"/>
  <c r="D51" i="5"/>
  <c r="F51" i="5" s="1"/>
  <c r="L33" i="5"/>
  <c r="O33" i="5"/>
  <c r="M33" i="5"/>
  <c r="L30" i="5"/>
  <c r="N30" i="5"/>
  <c r="I70" i="5"/>
  <c r="M70" i="5" s="1"/>
  <c r="L64" i="5"/>
  <c r="J61" i="5"/>
  <c r="M61" i="5" s="1"/>
  <c r="L17" i="5"/>
  <c r="M17" i="5"/>
  <c r="E56" i="5"/>
  <c r="M9" i="5"/>
  <c r="N24" i="4"/>
  <c r="N22" i="4"/>
  <c r="O22" i="4"/>
  <c r="N20" i="4"/>
  <c r="N18" i="4"/>
  <c r="M9" i="4"/>
  <c r="O35" i="3"/>
  <c r="M34" i="3"/>
  <c r="N34" i="3"/>
  <c r="E71" i="3"/>
  <c r="L71" i="3"/>
  <c r="L18" i="3"/>
  <c r="N18" i="3"/>
  <c r="N38" i="3" s="1"/>
  <c r="O18" i="3"/>
  <c r="L32" i="3"/>
  <c r="M32" i="3"/>
  <c r="L58" i="3"/>
  <c r="I57" i="3"/>
  <c r="I53" i="3"/>
  <c r="J50" i="3"/>
  <c r="M50" i="3" s="1"/>
  <c r="I49" i="3"/>
  <c r="O36" i="2"/>
  <c r="L36" i="2"/>
  <c r="M36" i="2"/>
  <c r="N33" i="2"/>
  <c r="O33" i="2"/>
  <c r="E68" i="2"/>
  <c r="F68" i="2" s="1"/>
  <c r="L68" i="2"/>
  <c r="F38" i="4"/>
  <c r="M69" i="3"/>
  <c r="L35" i="3"/>
  <c r="N35" i="3"/>
  <c r="L74" i="3"/>
  <c r="E69" i="3"/>
  <c r="F69" i="3" s="1"/>
  <c r="L69" i="3"/>
  <c r="L27" i="3"/>
  <c r="N27" i="3"/>
  <c r="O27" i="3"/>
  <c r="N35" i="2"/>
  <c r="O35" i="2"/>
  <c r="L32" i="2"/>
  <c r="M32" i="2"/>
  <c r="O32" i="2"/>
  <c r="E70" i="2"/>
  <c r="F70" i="2" s="1"/>
  <c r="L70" i="2"/>
  <c r="M70" i="2" s="1"/>
  <c r="J48" i="5"/>
  <c r="F57" i="3"/>
  <c r="O34" i="3"/>
  <c r="L30" i="3"/>
  <c r="M30" i="3"/>
  <c r="L67" i="3"/>
  <c r="E67" i="3"/>
  <c r="P20" i="3"/>
  <c r="M17" i="3"/>
  <c r="L17" i="3"/>
  <c r="P10" i="3"/>
  <c r="L50" i="3"/>
  <c r="P6" i="3"/>
  <c r="C48" i="5"/>
  <c r="F38" i="5"/>
  <c r="B76" i="5"/>
  <c r="F76" i="5" s="1"/>
  <c r="P35" i="5"/>
  <c r="I69" i="5"/>
  <c r="P22" i="5"/>
  <c r="L61" i="5"/>
  <c r="J57" i="5"/>
  <c r="M57" i="5" s="1"/>
  <c r="L53" i="5"/>
  <c r="M53" i="5" s="1"/>
  <c r="P11" i="5"/>
  <c r="N6" i="5"/>
  <c r="O6" i="5"/>
  <c r="L21" i="4"/>
  <c r="M21" i="4"/>
  <c r="O14" i="4"/>
  <c r="K73" i="3"/>
  <c r="L48" i="3"/>
  <c r="O37" i="3"/>
  <c r="P36" i="3"/>
  <c r="L33" i="3"/>
  <c r="N33" i="3"/>
  <c r="P28" i="3"/>
  <c r="L26" i="3"/>
  <c r="M26" i="3"/>
  <c r="N26" i="3"/>
  <c r="L65" i="3"/>
  <c r="D63" i="3"/>
  <c r="F63" i="3" s="1"/>
  <c r="K63" i="3"/>
  <c r="M63" i="3" s="1"/>
  <c r="D61" i="3"/>
  <c r="F61" i="3" s="1"/>
  <c r="K61" i="3"/>
  <c r="L19" i="3"/>
  <c r="O19" i="3"/>
  <c r="P12" i="3"/>
  <c r="P8" i="3"/>
  <c r="M22" i="4"/>
  <c r="L14" i="4"/>
  <c r="L24" i="4"/>
  <c r="J72" i="4"/>
  <c r="M72" i="4" s="1"/>
  <c r="K54" i="3"/>
  <c r="C47" i="5"/>
  <c r="O28" i="5"/>
  <c r="L25" i="5"/>
  <c r="O25" i="5"/>
  <c r="L15" i="5"/>
  <c r="N9" i="5"/>
  <c r="L7" i="5"/>
  <c r="E71" i="4"/>
  <c r="F71" i="4" s="1"/>
  <c r="E59" i="4"/>
  <c r="L73" i="4"/>
  <c r="M73" i="4" s="1"/>
  <c r="L60" i="4"/>
  <c r="M60" i="4" s="1"/>
  <c r="I77" i="3"/>
  <c r="M77" i="3" s="1"/>
  <c r="J57" i="3"/>
  <c r="L56" i="3"/>
  <c r="M56" i="3" s="1"/>
  <c r="E54" i="3"/>
  <c r="J49" i="3"/>
  <c r="L37" i="3"/>
  <c r="L34" i="3"/>
  <c r="O32" i="3"/>
  <c r="M31" i="3"/>
  <c r="L31" i="3"/>
  <c r="D65" i="3"/>
  <c r="F65" i="3" s="1"/>
  <c r="K65" i="3"/>
  <c r="M65" i="3" s="1"/>
  <c r="B62" i="3"/>
  <c r="I61" i="3"/>
  <c r="M18" i="3"/>
  <c r="K57" i="3"/>
  <c r="D53" i="3"/>
  <c r="F53" i="3" s="1"/>
  <c r="K53" i="3"/>
  <c r="D49" i="3"/>
  <c r="K49" i="3"/>
  <c r="L71" i="2"/>
  <c r="M71" i="2" s="1"/>
  <c r="O14" i="2"/>
  <c r="L14" i="2"/>
  <c r="C76" i="1"/>
  <c r="F76" i="1" s="1"/>
  <c r="J76" i="1"/>
  <c r="M76" i="1" s="1"/>
  <c r="J64" i="1"/>
  <c r="M64" i="1" s="1"/>
  <c r="C64" i="1"/>
  <c r="F64" i="1" s="1"/>
  <c r="N11" i="2"/>
  <c r="O11" i="2"/>
  <c r="B77" i="1"/>
  <c r="I77" i="1"/>
  <c r="N34" i="1"/>
  <c r="L34" i="1"/>
  <c r="O34" i="1"/>
  <c r="L73" i="1"/>
  <c r="E73" i="1"/>
  <c r="F73" i="1" s="1"/>
  <c r="I65" i="1"/>
  <c r="M65" i="1" s="1"/>
  <c r="B65" i="1"/>
  <c r="L65" i="2"/>
  <c r="M65" i="2" s="1"/>
  <c r="L8" i="2"/>
  <c r="L38" i="2" s="1"/>
  <c r="M8" i="2"/>
  <c r="O8" i="2"/>
  <c r="E51" i="1"/>
  <c r="L51" i="1"/>
  <c r="J67" i="2"/>
  <c r="M67" i="2" s="1"/>
  <c r="L18" i="2"/>
  <c r="M18" i="2"/>
  <c r="O18" i="2"/>
  <c r="I73" i="1"/>
  <c r="I71" i="1"/>
  <c r="M71" i="1" s="1"/>
  <c r="B71" i="1"/>
  <c r="F71" i="1" s="1"/>
  <c r="N28" i="1"/>
  <c r="L28" i="1"/>
  <c r="O28" i="1"/>
  <c r="L60" i="1"/>
  <c r="E60" i="1"/>
  <c r="J58" i="1"/>
  <c r="M58" i="1" s="1"/>
  <c r="C58" i="1"/>
  <c r="F58" i="1" s="1"/>
  <c r="L48" i="2"/>
  <c r="L75" i="2"/>
  <c r="E75" i="2"/>
  <c r="O28" i="2"/>
  <c r="L28" i="2"/>
  <c r="O22" i="2"/>
  <c r="L22" i="2"/>
  <c r="L53" i="2"/>
  <c r="M53" i="2" s="1"/>
  <c r="N7" i="2"/>
  <c r="M7" i="2"/>
  <c r="J62" i="1"/>
  <c r="M62" i="1" s="1"/>
  <c r="L62" i="1"/>
  <c r="J74" i="1"/>
  <c r="M74" i="1" s="1"/>
  <c r="J72" i="1"/>
  <c r="C72" i="1"/>
  <c r="L47" i="1"/>
  <c r="O21" i="3"/>
  <c r="E60" i="2"/>
  <c r="F60" i="2" s="1"/>
  <c r="L62" i="2"/>
  <c r="M62" i="2" s="1"/>
  <c r="L58" i="2"/>
  <c r="M58" i="2" s="1"/>
  <c r="M14" i="2"/>
  <c r="F38" i="1"/>
  <c r="K72" i="1"/>
  <c r="L59" i="1"/>
  <c r="E59" i="1"/>
  <c r="C50" i="1"/>
  <c r="J50" i="1"/>
  <c r="I61" i="1"/>
  <c r="M61" i="1" s="1"/>
  <c r="L56" i="1"/>
  <c r="L53" i="1"/>
  <c r="K48" i="1"/>
  <c r="E47" i="1"/>
  <c r="M37" i="1"/>
  <c r="N36" i="1"/>
  <c r="L31" i="1"/>
  <c r="O27" i="1"/>
  <c r="M25" i="1"/>
  <c r="M19" i="1"/>
  <c r="N18" i="1"/>
  <c r="N15" i="1"/>
  <c r="N14" i="1"/>
  <c r="N10" i="1"/>
  <c r="N27" i="1"/>
  <c r="O38" i="1"/>
  <c r="O31" i="1"/>
  <c r="M27" i="1"/>
  <c r="N9" i="1"/>
  <c r="I59" i="1"/>
  <c r="B94" i="3" l="1"/>
  <c r="B80" i="2"/>
  <c r="C92" i="2" s="1"/>
  <c r="B92" i="2"/>
  <c r="I80" i="2"/>
  <c r="D92" i="2" s="1"/>
  <c r="E49" i="2"/>
  <c r="L49" i="2"/>
  <c r="L79" i="2" s="1"/>
  <c r="O38" i="2"/>
  <c r="B78" i="3"/>
  <c r="F78" i="3" s="1"/>
  <c r="P37" i="3"/>
  <c r="I78" i="3"/>
  <c r="B56" i="5"/>
  <c r="F56" i="5" s="1"/>
  <c r="I56" i="5"/>
  <c r="M56" i="5" s="1"/>
  <c r="P15" i="5"/>
  <c r="K74" i="3"/>
  <c r="D74" i="3"/>
  <c r="E55" i="4"/>
  <c r="L55" i="4"/>
  <c r="O38" i="4"/>
  <c r="P17" i="3"/>
  <c r="B58" i="3"/>
  <c r="I58" i="3"/>
  <c r="L38" i="3"/>
  <c r="C71" i="3"/>
  <c r="J71" i="3"/>
  <c r="D76" i="2"/>
  <c r="K76" i="2"/>
  <c r="M76" i="2" s="1"/>
  <c r="M49" i="3"/>
  <c r="B73" i="3"/>
  <c r="I73" i="3"/>
  <c r="P32" i="3"/>
  <c r="J50" i="4"/>
  <c r="C50" i="4"/>
  <c r="P9" i="4"/>
  <c r="M38" i="4"/>
  <c r="J50" i="5"/>
  <c r="M50" i="5" s="1"/>
  <c r="C50" i="5"/>
  <c r="D49" i="5"/>
  <c r="K49" i="5"/>
  <c r="E72" i="5"/>
  <c r="L72" i="5"/>
  <c r="L38" i="5"/>
  <c r="E75" i="5"/>
  <c r="L75" i="5"/>
  <c r="M53" i="1"/>
  <c r="D75" i="5"/>
  <c r="K75" i="5"/>
  <c r="F50" i="1"/>
  <c r="M48" i="1"/>
  <c r="B69" i="1"/>
  <c r="I69" i="1"/>
  <c r="L38" i="1"/>
  <c r="P28" i="1"/>
  <c r="L52" i="2"/>
  <c r="E52" i="2"/>
  <c r="I55" i="2"/>
  <c r="B55" i="2"/>
  <c r="P14" i="2"/>
  <c r="E66" i="5"/>
  <c r="L66" i="5"/>
  <c r="P24" i="4"/>
  <c r="B65" i="4"/>
  <c r="I65" i="4"/>
  <c r="E60" i="3"/>
  <c r="L60" i="3"/>
  <c r="B74" i="3"/>
  <c r="F74" i="3" s="1"/>
  <c r="P33" i="3"/>
  <c r="I74" i="3"/>
  <c r="J62" i="4"/>
  <c r="C62" i="4"/>
  <c r="C58" i="3"/>
  <c r="J58" i="3"/>
  <c r="M38" i="3"/>
  <c r="B71" i="3"/>
  <c r="I71" i="3"/>
  <c r="P30" i="3"/>
  <c r="E68" i="3"/>
  <c r="L68" i="3"/>
  <c r="D76" i="3"/>
  <c r="K76" i="3"/>
  <c r="E74" i="2"/>
  <c r="L74" i="2"/>
  <c r="K75" i="3"/>
  <c r="D75" i="3"/>
  <c r="D59" i="4"/>
  <c r="N38" i="4"/>
  <c r="K59" i="4"/>
  <c r="P18" i="4"/>
  <c r="D71" i="5"/>
  <c r="K71" i="5"/>
  <c r="M55" i="5"/>
  <c r="I49" i="5"/>
  <c r="P8" i="5"/>
  <c r="B49" i="5"/>
  <c r="K72" i="5"/>
  <c r="D72" i="5"/>
  <c r="P35" i="2"/>
  <c r="B95" i="1"/>
  <c r="E95" i="1" s="1"/>
  <c r="F95" i="1" s="1"/>
  <c r="E80" i="1"/>
  <c r="C95" i="1" s="1"/>
  <c r="L80" i="1"/>
  <c r="D95" i="1" s="1"/>
  <c r="E59" i="2"/>
  <c r="L59" i="2"/>
  <c r="E59" i="3"/>
  <c r="E79" i="3" s="1"/>
  <c r="L59" i="3"/>
  <c r="D61" i="4"/>
  <c r="F61" i="4" s="1"/>
  <c r="K61" i="4"/>
  <c r="M61" i="4" s="1"/>
  <c r="P20" i="4"/>
  <c r="J58" i="5"/>
  <c r="C58" i="5"/>
  <c r="B71" i="5"/>
  <c r="F71" i="5" s="1"/>
  <c r="P30" i="5"/>
  <c r="I71" i="5"/>
  <c r="M75" i="2"/>
  <c r="E49" i="5"/>
  <c r="L49" i="5"/>
  <c r="D69" i="4"/>
  <c r="F69" i="4" s="1"/>
  <c r="K69" i="4"/>
  <c r="M69" i="4" s="1"/>
  <c r="P28" i="4"/>
  <c r="C72" i="5"/>
  <c r="J72" i="5"/>
  <c r="M72" i="5" s="1"/>
  <c r="I72" i="3"/>
  <c r="B72" i="3"/>
  <c r="P31" i="3"/>
  <c r="I66" i="5"/>
  <c r="M66" i="5" s="1"/>
  <c r="P25" i="5"/>
  <c r="B66" i="5"/>
  <c r="F66" i="5" s="1"/>
  <c r="I62" i="4"/>
  <c r="M62" i="4" s="1"/>
  <c r="P21" i="4"/>
  <c r="B62" i="4"/>
  <c r="M53" i="3"/>
  <c r="J59" i="3"/>
  <c r="J79" i="3" s="1"/>
  <c r="C59" i="3"/>
  <c r="M57" i="3"/>
  <c r="E69" i="4"/>
  <c r="L69" i="4"/>
  <c r="F72" i="5"/>
  <c r="E69" i="1"/>
  <c r="L69" i="1"/>
  <c r="D68" i="1"/>
  <c r="K68" i="1"/>
  <c r="C59" i="2"/>
  <c r="J59" i="2"/>
  <c r="D51" i="1"/>
  <c r="F51" i="1" s="1"/>
  <c r="P10" i="1"/>
  <c r="K51" i="1"/>
  <c r="M51" i="1" s="1"/>
  <c r="L68" i="1"/>
  <c r="E68" i="1"/>
  <c r="E79" i="1" s="1"/>
  <c r="I59" i="2"/>
  <c r="M59" i="2" s="1"/>
  <c r="P18" i="2"/>
  <c r="B59" i="2"/>
  <c r="E75" i="1"/>
  <c r="L75" i="1"/>
  <c r="D52" i="2"/>
  <c r="F52" i="2" s="1"/>
  <c r="P11" i="2"/>
  <c r="K52" i="2"/>
  <c r="M52" i="2" s="1"/>
  <c r="L55" i="2"/>
  <c r="E55" i="2"/>
  <c r="F54" i="3"/>
  <c r="I55" i="4"/>
  <c r="B55" i="4"/>
  <c r="P14" i="4"/>
  <c r="L38" i="4"/>
  <c r="B60" i="3"/>
  <c r="I60" i="3"/>
  <c r="M60" i="3" s="1"/>
  <c r="P19" i="3"/>
  <c r="L75" i="3"/>
  <c r="E75" i="3"/>
  <c r="E73" i="2"/>
  <c r="L73" i="2"/>
  <c r="D68" i="3"/>
  <c r="K68" i="3"/>
  <c r="I76" i="3"/>
  <c r="B76" i="3"/>
  <c r="P35" i="3"/>
  <c r="E62" i="3"/>
  <c r="L62" i="3"/>
  <c r="M62" i="3" s="1"/>
  <c r="B75" i="1"/>
  <c r="I75" i="1"/>
  <c r="P34" i="1"/>
  <c r="E69" i="5"/>
  <c r="F69" i="5" s="1"/>
  <c r="L69" i="5"/>
  <c r="P28" i="5"/>
  <c r="C67" i="3"/>
  <c r="J67" i="3"/>
  <c r="L78" i="3"/>
  <c r="E78" i="3"/>
  <c r="C73" i="2"/>
  <c r="J73" i="2"/>
  <c r="I68" i="3"/>
  <c r="M68" i="3" s="1"/>
  <c r="B68" i="3"/>
  <c r="P27" i="3"/>
  <c r="J77" i="2"/>
  <c r="C77" i="2"/>
  <c r="D59" i="3"/>
  <c r="K59" i="3"/>
  <c r="K79" i="3" s="1"/>
  <c r="K80" i="3" s="1"/>
  <c r="D94" i="3" s="1"/>
  <c r="L76" i="3"/>
  <c r="E76" i="3"/>
  <c r="E63" i="4"/>
  <c r="L63" i="4"/>
  <c r="I58" i="5"/>
  <c r="M58" i="5" s="1"/>
  <c r="P17" i="5"/>
  <c r="B58" i="5"/>
  <c r="C74" i="5"/>
  <c r="J74" i="5"/>
  <c r="M69" i="5"/>
  <c r="J60" i="1"/>
  <c r="M60" i="1" s="1"/>
  <c r="C60" i="1"/>
  <c r="F60" i="1" s="1"/>
  <c r="P19" i="1"/>
  <c r="M38" i="1"/>
  <c r="J66" i="1"/>
  <c r="M66" i="1" s="1"/>
  <c r="C66" i="1"/>
  <c r="F66" i="1" s="1"/>
  <c r="P25" i="1"/>
  <c r="I63" i="2"/>
  <c r="M63" i="2" s="1"/>
  <c r="B63" i="2"/>
  <c r="P22" i="2"/>
  <c r="J49" i="2"/>
  <c r="C49" i="2"/>
  <c r="I79" i="1"/>
  <c r="L63" i="2"/>
  <c r="E63" i="2"/>
  <c r="D69" i="1"/>
  <c r="K69" i="1"/>
  <c r="P8" i="2"/>
  <c r="B49" i="2"/>
  <c r="I49" i="2"/>
  <c r="D67" i="3"/>
  <c r="K67" i="3"/>
  <c r="P33" i="2"/>
  <c r="D74" i="2"/>
  <c r="F74" i="2" s="1"/>
  <c r="K74" i="2"/>
  <c r="M74" i="2" s="1"/>
  <c r="J75" i="3"/>
  <c r="C75" i="3"/>
  <c r="D50" i="1"/>
  <c r="K50" i="1"/>
  <c r="M50" i="1" s="1"/>
  <c r="N38" i="1"/>
  <c r="P9" i="1"/>
  <c r="K55" i="1"/>
  <c r="M55" i="1" s="1"/>
  <c r="D55" i="1"/>
  <c r="F55" i="1" s="1"/>
  <c r="P14" i="1"/>
  <c r="I72" i="1"/>
  <c r="M72" i="1" s="1"/>
  <c r="P31" i="1"/>
  <c r="B72" i="1"/>
  <c r="F72" i="1" s="1"/>
  <c r="B69" i="2"/>
  <c r="P28" i="2"/>
  <c r="I69" i="2"/>
  <c r="J72" i="3"/>
  <c r="C72" i="3"/>
  <c r="C63" i="4"/>
  <c r="F63" i="4" s="1"/>
  <c r="J63" i="4"/>
  <c r="P22" i="4"/>
  <c r="L47" i="5"/>
  <c r="O38" i="5"/>
  <c r="E47" i="5"/>
  <c r="E79" i="5" s="1"/>
  <c r="P21" i="3"/>
  <c r="L62" i="5"/>
  <c r="E62" i="5"/>
  <c r="C68" i="1"/>
  <c r="F68" i="1" s="1"/>
  <c r="J68" i="1"/>
  <c r="M68" i="1" s="1"/>
  <c r="P27" i="1"/>
  <c r="K56" i="1"/>
  <c r="M56" i="1" s="1"/>
  <c r="D56" i="1"/>
  <c r="F56" i="1" s="1"/>
  <c r="P15" i="1"/>
  <c r="D77" i="1"/>
  <c r="F77" i="1" s="1"/>
  <c r="K77" i="1"/>
  <c r="P36" i="1"/>
  <c r="M47" i="1"/>
  <c r="C48" i="2"/>
  <c r="J48" i="2"/>
  <c r="M38" i="2"/>
  <c r="P7" i="2"/>
  <c r="P38" i="2" s="1"/>
  <c r="L69" i="2"/>
  <c r="E69" i="2"/>
  <c r="F65" i="1"/>
  <c r="D75" i="1"/>
  <c r="K75" i="1"/>
  <c r="M61" i="3"/>
  <c r="L73" i="3"/>
  <c r="E73" i="3"/>
  <c r="P7" i="5"/>
  <c r="B48" i="5"/>
  <c r="I48" i="5"/>
  <c r="M48" i="5" s="1"/>
  <c r="O38" i="3"/>
  <c r="P26" i="3"/>
  <c r="B67" i="3"/>
  <c r="F67" i="3" s="1"/>
  <c r="I67" i="3"/>
  <c r="M67" i="3" s="1"/>
  <c r="L79" i="3"/>
  <c r="M48" i="3"/>
  <c r="K47" i="5"/>
  <c r="M47" i="5" s="1"/>
  <c r="N38" i="5"/>
  <c r="D47" i="5"/>
  <c r="D79" i="5" s="1"/>
  <c r="P6" i="5"/>
  <c r="M38" i="5"/>
  <c r="B73" i="2"/>
  <c r="I73" i="2"/>
  <c r="M73" i="2" s="1"/>
  <c r="P32" i="2"/>
  <c r="B77" i="2"/>
  <c r="F77" i="2" s="1"/>
  <c r="P36" i="2"/>
  <c r="I77" i="2"/>
  <c r="I59" i="3"/>
  <c r="I79" i="3" s="1"/>
  <c r="B59" i="3"/>
  <c r="F59" i="3" s="1"/>
  <c r="P18" i="3"/>
  <c r="P38" i="3" s="1"/>
  <c r="K63" i="4"/>
  <c r="D63" i="4"/>
  <c r="E74" i="5"/>
  <c r="L74" i="5"/>
  <c r="D73" i="5"/>
  <c r="K73" i="5"/>
  <c r="P21" i="5"/>
  <c r="I62" i="5"/>
  <c r="B62" i="5"/>
  <c r="F57" i="5"/>
  <c r="B75" i="5"/>
  <c r="P34" i="5"/>
  <c r="I75" i="5"/>
  <c r="L72" i="1"/>
  <c r="L79" i="1" s="1"/>
  <c r="E72" i="1"/>
  <c r="D59" i="1"/>
  <c r="F59" i="1" s="1"/>
  <c r="P18" i="1"/>
  <c r="K59" i="1"/>
  <c r="M59" i="1" s="1"/>
  <c r="J78" i="1"/>
  <c r="M78" i="1" s="1"/>
  <c r="C78" i="1"/>
  <c r="F78" i="1" s="1"/>
  <c r="P37" i="1"/>
  <c r="C55" i="2"/>
  <c r="J55" i="2"/>
  <c r="K48" i="2"/>
  <c r="K79" i="2" s="1"/>
  <c r="D48" i="2"/>
  <c r="N38" i="2"/>
  <c r="M73" i="1"/>
  <c r="M77" i="1"/>
  <c r="F49" i="3"/>
  <c r="D79" i="3"/>
  <c r="D80" i="3" s="1"/>
  <c r="C94" i="3" s="1"/>
  <c r="F62" i="3"/>
  <c r="B75" i="3"/>
  <c r="F75" i="3" s="1"/>
  <c r="P34" i="3"/>
  <c r="I75" i="3"/>
  <c r="M75" i="3" s="1"/>
  <c r="D50" i="5"/>
  <c r="K50" i="5"/>
  <c r="L76" i="2"/>
  <c r="E76" i="2"/>
  <c r="L77" i="2"/>
  <c r="E77" i="2"/>
  <c r="J73" i="3"/>
  <c r="C73" i="3"/>
  <c r="D65" i="4"/>
  <c r="K65" i="4"/>
  <c r="I74" i="5"/>
  <c r="M74" i="5" s="1"/>
  <c r="P33" i="5"/>
  <c r="B74" i="5"/>
  <c r="F74" i="5" s="1"/>
  <c r="F47" i="1"/>
  <c r="J49" i="5"/>
  <c r="J79" i="5" s="1"/>
  <c r="C49" i="5"/>
  <c r="C79" i="5" s="1"/>
  <c r="I73" i="5"/>
  <c r="M73" i="5" s="1"/>
  <c r="B73" i="5"/>
  <c r="F73" i="5" s="1"/>
  <c r="P32" i="5"/>
  <c r="D62" i="5"/>
  <c r="K62" i="5"/>
  <c r="M65" i="5"/>
  <c r="C75" i="5"/>
  <c r="J75" i="5"/>
  <c r="P9" i="5"/>
  <c r="M75" i="5" l="1"/>
  <c r="M77" i="2"/>
  <c r="F47" i="5"/>
  <c r="B93" i="1"/>
  <c r="F76" i="3"/>
  <c r="F59" i="2"/>
  <c r="M72" i="3"/>
  <c r="M50" i="4"/>
  <c r="J79" i="4"/>
  <c r="B79" i="3"/>
  <c r="F58" i="3"/>
  <c r="B96" i="2"/>
  <c r="E92" i="2"/>
  <c r="F79" i="1"/>
  <c r="D80" i="2"/>
  <c r="C94" i="2" s="1"/>
  <c r="B94" i="2"/>
  <c r="K80" i="2"/>
  <c r="D94" i="2" s="1"/>
  <c r="F62" i="5"/>
  <c r="B93" i="5"/>
  <c r="C80" i="5"/>
  <c r="C93" i="5" s="1"/>
  <c r="J80" i="5"/>
  <c r="D93" i="5" s="1"/>
  <c r="C79" i="1"/>
  <c r="C80" i="1" s="1"/>
  <c r="C93" i="1" s="1"/>
  <c r="D79" i="2"/>
  <c r="M62" i="5"/>
  <c r="P38" i="5"/>
  <c r="M63" i="4"/>
  <c r="F69" i="2"/>
  <c r="I79" i="2"/>
  <c r="M49" i="2"/>
  <c r="F63" i="2"/>
  <c r="F58" i="5"/>
  <c r="F68" i="3"/>
  <c r="M75" i="1"/>
  <c r="M76" i="3"/>
  <c r="F55" i="4"/>
  <c r="B79" i="4"/>
  <c r="B80" i="4" s="1"/>
  <c r="C92" i="4" s="1"/>
  <c r="F49" i="5"/>
  <c r="C79" i="3"/>
  <c r="K79" i="1"/>
  <c r="F50" i="5"/>
  <c r="F76" i="2"/>
  <c r="L80" i="2"/>
  <c r="D95" i="2" s="1"/>
  <c r="B95" i="2"/>
  <c r="E80" i="2"/>
  <c r="C95" i="2" s="1"/>
  <c r="F75" i="1"/>
  <c r="M55" i="4"/>
  <c r="I79" i="4"/>
  <c r="B92" i="5"/>
  <c r="M73" i="3"/>
  <c r="E80" i="4"/>
  <c r="C95" i="4" s="1"/>
  <c r="B95" i="4"/>
  <c r="E95" i="4" s="1"/>
  <c r="F95" i="4" s="1"/>
  <c r="L80" i="4"/>
  <c r="D95" i="4" s="1"/>
  <c r="B93" i="2"/>
  <c r="J80" i="2"/>
  <c r="D93" i="2" s="1"/>
  <c r="K80" i="1"/>
  <c r="D94" i="1" s="1"/>
  <c r="D80" i="1"/>
  <c r="C94" i="1" s="1"/>
  <c r="B94" i="1"/>
  <c r="E94" i="1" s="1"/>
  <c r="F94" i="1" s="1"/>
  <c r="M49" i="5"/>
  <c r="M79" i="5" s="1"/>
  <c r="K79" i="4"/>
  <c r="M59" i="4"/>
  <c r="M71" i="3"/>
  <c r="M65" i="4"/>
  <c r="B80" i="1"/>
  <c r="C92" i="1" s="1"/>
  <c r="B92" i="1"/>
  <c r="I80" i="1"/>
  <c r="D92" i="1" s="1"/>
  <c r="B93" i="4"/>
  <c r="J80" i="4"/>
  <c r="D93" i="4" s="1"/>
  <c r="F73" i="3"/>
  <c r="L79" i="4"/>
  <c r="E79" i="2"/>
  <c r="P38" i="1"/>
  <c r="K79" i="5"/>
  <c r="B79" i="1"/>
  <c r="M48" i="2"/>
  <c r="J79" i="2"/>
  <c r="L80" i="5"/>
  <c r="D95" i="5" s="1"/>
  <c r="E80" i="5"/>
  <c r="C95" i="5" s="1"/>
  <c r="B95" i="5"/>
  <c r="F60" i="3"/>
  <c r="F79" i="3" s="1"/>
  <c r="F80" i="3" s="1"/>
  <c r="C96" i="3" s="1"/>
  <c r="F62" i="4"/>
  <c r="D80" i="4"/>
  <c r="C94" i="4" s="1"/>
  <c r="K80" i="4"/>
  <c r="D94" i="4" s="1"/>
  <c r="B94" i="4"/>
  <c r="F71" i="3"/>
  <c r="M74" i="3"/>
  <c r="F65" i="4"/>
  <c r="F55" i="2"/>
  <c r="M69" i="1"/>
  <c r="M79" i="1" s="1"/>
  <c r="P38" i="4"/>
  <c r="B92" i="3"/>
  <c r="I80" i="3"/>
  <c r="D92" i="3" s="1"/>
  <c r="B80" i="3"/>
  <c r="C92" i="3" s="1"/>
  <c r="E79" i="4"/>
  <c r="M78" i="3"/>
  <c r="E94" i="3"/>
  <c r="F94" i="3" s="1"/>
  <c r="F48" i="5"/>
  <c r="B79" i="5"/>
  <c r="B80" i="5" s="1"/>
  <c r="C92" i="5" s="1"/>
  <c r="F49" i="2"/>
  <c r="B79" i="2"/>
  <c r="D80" i="5"/>
  <c r="C94" i="5" s="1"/>
  <c r="K80" i="5"/>
  <c r="D94" i="5" s="1"/>
  <c r="B94" i="5"/>
  <c r="F75" i="5"/>
  <c r="E80" i="3"/>
  <c r="C95" i="3" s="1"/>
  <c r="L80" i="3"/>
  <c r="D95" i="3" s="1"/>
  <c r="B95" i="3"/>
  <c r="E95" i="3" s="1"/>
  <c r="F95" i="3" s="1"/>
  <c r="J79" i="1"/>
  <c r="J80" i="1" s="1"/>
  <c r="D93" i="1" s="1"/>
  <c r="M59" i="3"/>
  <c r="F73" i="2"/>
  <c r="C79" i="2"/>
  <c r="C80" i="2" s="1"/>
  <c r="C93" i="2" s="1"/>
  <c r="F48" i="2"/>
  <c r="F79" i="2" s="1"/>
  <c r="F80" i="2" s="1"/>
  <c r="C96" i="2" s="1"/>
  <c r="L79" i="5"/>
  <c r="M69" i="2"/>
  <c r="D79" i="1"/>
  <c r="B92" i="4"/>
  <c r="I80" i="4"/>
  <c r="D92" i="4" s="1"/>
  <c r="F72" i="3"/>
  <c r="M71" i="5"/>
  <c r="I79" i="5"/>
  <c r="I80" i="5" s="1"/>
  <c r="D92" i="5" s="1"/>
  <c r="D79" i="4"/>
  <c r="F59" i="4"/>
  <c r="C80" i="3"/>
  <c r="C93" i="3" s="1"/>
  <c r="B93" i="3"/>
  <c r="E93" i="3" s="1"/>
  <c r="F93" i="3" s="1"/>
  <c r="J80" i="3"/>
  <c r="D93" i="3" s="1"/>
  <c r="M55" i="2"/>
  <c r="F69" i="1"/>
  <c r="F50" i="4"/>
  <c r="C79" i="4"/>
  <c r="C80" i="4" s="1"/>
  <c r="C93" i="4" s="1"/>
  <c r="M58" i="3"/>
  <c r="M79" i="3" s="1"/>
  <c r="M80" i="3" s="1"/>
  <c r="D96" i="3" s="1"/>
  <c r="M79" i="2" l="1"/>
  <c r="M80" i="2" s="1"/>
  <c r="D96" i="2" s="1"/>
  <c r="F79" i="5"/>
  <c r="E94" i="2"/>
  <c r="F94" i="2" s="1"/>
  <c r="F79" i="4"/>
  <c r="E92" i="4"/>
  <c r="B96" i="4"/>
  <c r="B96" i="3"/>
  <c r="E92" i="3"/>
  <c r="E95" i="5"/>
  <c r="F80" i="4"/>
  <c r="C96" i="4" s="1"/>
  <c r="E94" i="4"/>
  <c r="F94" i="4" s="1"/>
  <c r="F80" i="1"/>
  <c r="C96" i="1" s="1"/>
  <c r="M80" i="1"/>
  <c r="D96" i="1" s="1"/>
  <c r="E93" i="4"/>
  <c r="F93" i="4" s="1"/>
  <c r="E93" i="1"/>
  <c r="F93" i="1" s="1"/>
  <c r="M79" i="4"/>
  <c r="M80" i="4" s="1"/>
  <c r="D96" i="4" s="1"/>
  <c r="E94" i="5"/>
  <c r="B96" i="1"/>
  <c r="E92" i="1"/>
  <c r="E93" i="2"/>
  <c r="F93" i="2" s="1"/>
  <c r="E92" i="5"/>
  <c r="B96" i="5"/>
  <c r="E95" i="2"/>
  <c r="F95" i="2" s="1"/>
  <c r="M80" i="5"/>
  <c r="D96" i="5" s="1"/>
  <c r="F80" i="5"/>
  <c r="C96" i="5" s="1"/>
  <c r="E93" i="5"/>
  <c r="F92" i="2"/>
  <c r="E96" i="2" l="1"/>
  <c r="E96" i="4"/>
  <c r="F92" i="4"/>
  <c r="E96" i="5"/>
  <c r="B98" i="5" s="1"/>
  <c r="E96" i="1"/>
  <c r="F92" i="1"/>
  <c r="E96" i="3"/>
  <c r="F92" i="3"/>
  <c r="B98" i="1" l="1"/>
  <c r="F96" i="1"/>
  <c r="B98" i="4"/>
  <c r="F96" i="4"/>
  <c r="B98" i="3"/>
  <c r="F96" i="3"/>
  <c r="B98" i="2"/>
  <c r="F96" i="2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<sst xmlns="http://schemas.openxmlformats.org/spreadsheetml/2006/main" count="201" uniqueCount="27">
  <si>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</si>
  <si>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</si>
  <si>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</si>
  <si>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</si>
  <si>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</si>
  <si>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</si>
  <si>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</si>
  <si>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</si>
  <si>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</si>
  <si>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</si>
  <si>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</si>
  <si>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</si>
  <si>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</si>
  <si>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</si>
  <si>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</si>
  <si>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</si>
  <si>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</si>
  <si>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</si>
  <si>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</si>
  <si>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</si>
  <si>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</si>
  <si>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</si>
  <si>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</si>
  <si>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</si>
  <si>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</si>
  <si>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1989
 CAPTURAS POR EDAD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</si>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</sst>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0_)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8"/>
      <name val="Arial"/>
      <family val="2"/>
      <charset val="1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</xf>
    <xf numFmtId="0" fontId="6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Font="1" applyAlignment="1">
      <alignment vertical="center"/>
    </xf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Border="1" applyAlignment="1" applyProtection="1">
      <alignment horizontal="center"/>
    </xf>
    <xf numFmtId="175" fontId="0" fillId="0" borderId="0" xfId="0" applyNumberFormat="1" applyProtection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M40" sqref="M4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2" t="s">
        <v>0</v>
      </c>
      <c r="B1" s="52"/>
      <c r="C1" s="52"/>
      <c r="D1" s="52"/>
      <c r="E1" s="52"/>
      <c r="F1" s="52"/>
      <c r="G1" s="1"/>
      <c r="H1" s="53" t="s">
        <v>1</v>
      </c>
      <c r="I1" s="5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1313516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4" t="s">
        <v>4</v>
      </c>
      <c r="C4" s="54"/>
      <c r="D4" s="54"/>
      <c r="E4" s="54"/>
      <c r="F4" s="54"/>
      <c r="G4" s="1"/>
      <c r="H4" s="5" t="s">
        <v>3</v>
      </c>
      <c r="I4" s="1"/>
      <c r="J4" s="1"/>
      <c r="K4" s="5" t="s">
        <v>3</v>
      </c>
      <c r="L4" s="53" t="s">
        <v>5</v>
      </c>
      <c r="M4" s="53"/>
      <c r="N4" s="53"/>
      <c r="O4" s="53"/>
      <c r="P4" s="5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7"/>
      <c r="D7" s="11"/>
      <c r="E7" s="18"/>
      <c r="F7" s="13">
        <f t="shared" si="0"/>
        <v>0</v>
      </c>
      <c r="G7" s="1"/>
      <c r="H7" s="14">
        <v>4.25</v>
      </c>
      <c r="I7" s="25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7"/>
      <c r="D8" s="11"/>
      <c r="E8" s="18"/>
      <c r="F8" s="13">
        <f t="shared" si="0"/>
        <v>0</v>
      </c>
      <c r="G8" s="1"/>
      <c r="H8" s="14">
        <v>4.75</v>
      </c>
      <c r="I8" s="46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/>
      <c r="D9" s="11"/>
      <c r="E9" s="19"/>
      <c r="F9" s="13">
        <f t="shared" si="0"/>
        <v>0</v>
      </c>
      <c r="G9" s="20"/>
      <c r="H9" s="14">
        <v>5.25</v>
      </c>
      <c r="I9" s="46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1"/>
      <c r="C10" s="17"/>
      <c r="D10" s="11"/>
      <c r="E10" s="18"/>
      <c r="F10" s="13">
        <f t="shared" si="0"/>
        <v>0</v>
      </c>
      <c r="G10" s="1"/>
      <c r="H10" s="14">
        <v>5.75</v>
      </c>
      <c r="I10" s="46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1"/>
      <c r="D11" s="11"/>
      <c r="E11" s="18"/>
      <c r="F11" s="13">
        <f t="shared" si="0"/>
        <v>0</v>
      </c>
      <c r="G11" s="1"/>
      <c r="H11" s="14">
        <v>6.25</v>
      </c>
      <c r="I11" s="46"/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7"/>
      <c r="D12" s="11"/>
      <c r="E12" s="21"/>
      <c r="F12" s="13">
        <f t="shared" si="0"/>
        <v>0</v>
      </c>
      <c r="G12" s="1"/>
      <c r="H12" s="14">
        <v>6.75</v>
      </c>
      <c r="I12" s="46"/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B13" s="17"/>
      <c r="C13">
        <v>2</v>
      </c>
      <c r="D13" s="11"/>
      <c r="E13" s="21"/>
      <c r="F13" s="13">
        <f t="shared" si="0"/>
        <v>2</v>
      </c>
      <c r="G13" s="1"/>
      <c r="H13" s="14">
        <v>7.25</v>
      </c>
      <c r="I13" s="46">
        <v>338614</v>
      </c>
      <c r="J13" s="1">
        <f t="shared" si="6"/>
        <v>338.61399999999998</v>
      </c>
      <c r="K13" s="14">
        <v>7.25</v>
      </c>
      <c r="L13" s="15">
        <f t="shared" si="1"/>
        <v>0</v>
      </c>
      <c r="M13" s="15">
        <f t="shared" si="2"/>
        <v>338.61399999999998</v>
      </c>
      <c r="N13" s="15">
        <f t="shared" si="3"/>
        <v>0</v>
      </c>
      <c r="O13" s="15">
        <f t="shared" si="4"/>
        <v>0</v>
      </c>
      <c r="P13" s="16">
        <f t="shared" si="5"/>
        <v>338.61399999999998</v>
      </c>
      <c r="Q13" s="3"/>
      <c r="R13" s="3"/>
    </row>
    <row r="14" spans="1:18">
      <c r="A14" s="10">
        <v>7.75</v>
      </c>
      <c r="C14">
        <v>3</v>
      </c>
      <c r="D14" s="22"/>
      <c r="E14" s="21"/>
      <c r="F14" s="13">
        <f t="shared" si="0"/>
        <v>3</v>
      </c>
      <c r="G14" s="1"/>
      <c r="H14" s="14">
        <v>7.75</v>
      </c>
      <c r="I14" s="46">
        <v>1262044</v>
      </c>
      <c r="J14" s="1">
        <f t="shared" si="6"/>
        <v>1262.0440000000001</v>
      </c>
      <c r="K14" s="14">
        <v>7.75</v>
      </c>
      <c r="L14" s="15">
        <f t="shared" si="1"/>
        <v>0</v>
      </c>
      <c r="M14" s="15">
        <f t="shared" si="2"/>
        <v>1262.0440000000001</v>
      </c>
      <c r="N14" s="15">
        <f t="shared" si="3"/>
        <v>0</v>
      </c>
      <c r="O14" s="15">
        <f t="shared" si="4"/>
        <v>0</v>
      </c>
      <c r="P14" s="16">
        <f t="shared" si="5"/>
        <v>1262.0440000000001</v>
      </c>
      <c r="Q14" s="3"/>
      <c r="R14" s="3"/>
    </row>
    <row r="15" spans="1:18">
      <c r="A15" s="14">
        <v>8.25</v>
      </c>
      <c r="C15">
        <v>13</v>
      </c>
      <c r="D15" s="23"/>
      <c r="E15" s="21"/>
      <c r="F15" s="13">
        <f t="shared" si="0"/>
        <v>13</v>
      </c>
      <c r="G15" s="1"/>
      <c r="H15" s="14">
        <v>8.25</v>
      </c>
      <c r="I15" s="46">
        <v>5866262</v>
      </c>
      <c r="J15" s="1">
        <f t="shared" si="6"/>
        <v>5866.2619999999997</v>
      </c>
      <c r="K15" s="14">
        <v>8.25</v>
      </c>
      <c r="L15" s="15">
        <f t="shared" si="1"/>
        <v>0</v>
      </c>
      <c r="M15" s="15">
        <f t="shared" si="2"/>
        <v>5866.2619999999997</v>
      </c>
      <c r="N15" s="15">
        <f t="shared" si="3"/>
        <v>0</v>
      </c>
      <c r="O15" s="15">
        <f t="shared" si="4"/>
        <v>0</v>
      </c>
      <c r="P15" s="16">
        <f t="shared" si="5"/>
        <v>5866.2619999999997</v>
      </c>
      <c r="Q15" s="3"/>
      <c r="R15" s="3"/>
    </row>
    <row r="16" spans="1:18">
      <c r="A16" s="10">
        <v>8.75</v>
      </c>
      <c r="C16">
        <v>22</v>
      </c>
      <c r="D16" s="23"/>
      <c r="E16" s="21"/>
      <c r="F16" s="13">
        <f t="shared" si="0"/>
        <v>22</v>
      </c>
      <c r="G16" s="1"/>
      <c r="H16" s="14">
        <v>8.75</v>
      </c>
      <c r="I16" s="46">
        <v>17355224</v>
      </c>
      <c r="J16" s="1">
        <f t="shared" si="6"/>
        <v>17355.223999999998</v>
      </c>
      <c r="K16" s="14">
        <v>8.75</v>
      </c>
      <c r="L16" s="15">
        <f t="shared" si="1"/>
        <v>0</v>
      </c>
      <c r="M16" s="15">
        <f t="shared" si="2"/>
        <v>17355.223999999998</v>
      </c>
      <c r="N16" s="15">
        <f t="shared" si="3"/>
        <v>0</v>
      </c>
      <c r="O16" s="15">
        <f t="shared" si="4"/>
        <v>0</v>
      </c>
      <c r="P16" s="16">
        <f t="shared" si="5"/>
        <v>17355.223999999998</v>
      </c>
      <c r="Q16" s="3"/>
      <c r="R16" s="3"/>
    </row>
    <row r="17" spans="1:18">
      <c r="A17" s="14">
        <v>9.25</v>
      </c>
      <c r="C17">
        <v>14</v>
      </c>
      <c r="D17" s="23"/>
      <c r="E17" s="21"/>
      <c r="F17" s="13">
        <f t="shared" si="0"/>
        <v>14</v>
      </c>
      <c r="G17" s="1"/>
      <c r="H17" s="14">
        <v>9.25</v>
      </c>
      <c r="I17" s="46">
        <v>16717028</v>
      </c>
      <c r="J17" s="1">
        <f t="shared" si="6"/>
        <v>16717.027999999998</v>
      </c>
      <c r="K17" s="14">
        <v>9.25</v>
      </c>
      <c r="L17" s="15">
        <f t="shared" si="1"/>
        <v>0</v>
      </c>
      <c r="M17" s="15">
        <f t="shared" si="2"/>
        <v>16717.027999999998</v>
      </c>
      <c r="N17" s="15">
        <f t="shared" si="3"/>
        <v>0</v>
      </c>
      <c r="O17" s="15">
        <f t="shared" si="4"/>
        <v>0</v>
      </c>
      <c r="P17" s="16">
        <f t="shared" si="5"/>
        <v>16717.027999999998</v>
      </c>
      <c r="Q17" s="3"/>
      <c r="R17" s="3"/>
    </row>
    <row r="18" spans="1:18">
      <c r="A18" s="10">
        <v>9.75</v>
      </c>
      <c r="C18">
        <v>22</v>
      </c>
      <c r="D18" s="23"/>
      <c r="E18" s="21"/>
      <c r="F18" s="13">
        <f t="shared" si="0"/>
        <v>22</v>
      </c>
      <c r="G18" s="1"/>
      <c r="H18" s="14">
        <v>9.75</v>
      </c>
      <c r="I18" s="46">
        <v>24128459</v>
      </c>
      <c r="J18" s="1">
        <f t="shared" si="6"/>
        <v>24128.458999999999</v>
      </c>
      <c r="K18" s="14">
        <v>9.75</v>
      </c>
      <c r="L18" s="15">
        <f t="shared" si="1"/>
        <v>0</v>
      </c>
      <c r="M18" s="15">
        <f t="shared" si="2"/>
        <v>24128.458999999999</v>
      </c>
      <c r="N18" s="15">
        <f t="shared" si="3"/>
        <v>0</v>
      </c>
      <c r="O18" s="15">
        <f t="shared" si="4"/>
        <v>0</v>
      </c>
      <c r="P18" s="16">
        <f t="shared" si="5"/>
        <v>24128.458999999999</v>
      </c>
      <c r="Q18" s="3"/>
      <c r="R18" s="3"/>
    </row>
    <row r="19" spans="1:18">
      <c r="A19" s="14">
        <v>10.25</v>
      </c>
      <c r="C19">
        <v>45</v>
      </c>
      <c r="D19" s="23"/>
      <c r="E19" s="21"/>
      <c r="F19" s="13">
        <f t="shared" si="0"/>
        <v>45</v>
      </c>
      <c r="G19" s="1"/>
      <c r="H19" s="14">
        <v>10.25</v>
      </c>
      <c r="I19" s="46">
        <v>37059193</v>
      </c>
      <c r="J19" s="1">
        <f t="shared" si="6"/>
        <v>37059.192999999999</v>
      </c>
      <c r="K19" s="14">
        <v>10.25</v>
      </c>
      <c r="L19" s="15">
        <f t="shared" si="1"/>
        <v>0</v>
      </c>
      <c r="M19" s="15">
        <f t="shared" si="2"/>
        <v>37059.192999999999</v>
      </c>
      <c r="N19" s="15">
        <f t="shared" si="3"/>
        <v>0</v>
      </c>
      <c r="O19" s="15">
        <f t="shared" si="4"/>
        <v>0</v>
      </c>
      <c r="P19" s="16">
        <f t="shared" si="5"/>
        <v>37059.192999999999</v>
      </c>
      <c r="Q19" s="3"/>
      <c r="R19" s="3"/>
    </row>
    <row r="20" spans="1:18">
      <c r="A20" s="10">
        <v>10.75</v>
      </c>
      <c r="C20">
        <v>49</v>
      </c>
      <c r="D20" s="23"/>
      <c r="E20" s="21"/>
      <c r="F20" s="13">
        <f t="shared" si="0"/>
        <v>49</v>
      </c>
      <c r="G20" s="1"/>
      <c r="H20" s="14">
        <v>10.75</v>
      </c>
      <c r="I20" s="46">
        <v>38955608</v>
      </c>
      <c r="J20" s="1">
        <f t="shared" si="6"/>
        <v>38955.608</v>
      </c>
      <c r="K20" s="14">
        <v>10.75</v>
      </c>
      <c r="L20" s="15">
        <f t="shared" si="1"/>
        <v>0</v>
      </c>
      <c r="M20" s="15">
        <f t="shared" si="2"/>
        <v>38955.608</v>
      </c>
      <c r="N20" s="15">
        <f t="shared" si="3"/>
        <v>0</v>
      </c>
      <c r="O20" s="15">
        <f t="shared" si="4"/>
        <v>0</v>
      </c>
      <c r="P20" s="16">
        <f t="shared" si="5"/>
        <v>38955.608</v>
      </c>
      <c r="Q20" s="3"/>
      <c r="R20" s="3"/>
    </row>
    <row r="21" spans="1:18">
      <c r="A21" s="14">
        <v>11.25</v>
      </c>
      <c r="C21">
        <v>46</v>
      </c>
      <c r="D21" s="23"/>
      <c r="E21" s="21"/>
      <c r="F21" s="13">
        <f t="shared" si="0"/>
        <v>46</v>
      </c>
      <c r="G21" s="1"/>
      <c r="H21" s="14">
        <v>11.25</v>
      </c>
      <c r="I21" s="46">
        <v>32583484</v>
      </c>
      <c r="J21" s="1">
        <f t="shared" si="6"/>
        <v>32583.484</v>
      </c>
      <c r="K21" s="14">
        <v>11.25</v>
      </c>
      <c r="L21" s="15">
        <f t="shared" si="1"/>
        <v>0</v>
      </c>
      <c r="M21" s="15">
        <f t="shared" si="2"/>
        <v>32583.484</v>
      </c>
      <c r="N21" s="15">
        <f t="shared" si="3"/>
        <v>0</v>
      </c>
      <c r="O21" s="15">
        <f t="shared" si="4"/>
        <v>0</v>
      </c>
      <c r="P21" s="16">
        <f t="shared" si="5"/>
        <v>32583.484</v>
      </c>
      <c r="Q21" s="3"/>
      <c r="R21" s="3"/>
    </row>
    <row r="22" spans="1:18">
      <c r="A22" s="10">
        <v>11.75</v>
      </c>
      <c r="C22">
        <v>45</v>
      </c>
      <c r="D22" s="23"/>
      <c r="E22" s="21"/>
      <c r="F22" s="13">
        <f t="shared" si="0"/>
        <v>45</v>
      </c>
      <c r="G22" s="4"/>
      <c r="H22" s="14">
        <v>11.75</v>
      </c>
      <c r="I22" s="46">
        <v>13377303</v>
      </c>
      <c r="J22" s="1">
        <f t="shared" si="6"/>
        <v>13377.303</v>
      </c>
      <c r="K22" s="14">
        <v>11.75</v>
      </c>
      <c r="L22" s="15">
        <f t="shared" si="1"/>
        <v>0</v>
      </c>
      <c r="M22" s="15">
        <f t="shared" si="2"/>
        <v>13377.303</v>
      </c>
      <c r="N22" s="15">
        <f t="shared" si="3"/>
        <v>0</v>
      </c>
      <c r="O22" s="15">
        <f t="shared" si="4"/>
        <v>0</v>
      </c>
      <c r="P22" s="16">
        <f t="shared" si="5"/>
        <v>13377.303</v>
      </c>
      <c r="Q22" s="3"/>
      <c r="R22" s="3"/>
    </row>
    <row r="23" spans="1:18">
      <c r="A23" s="14">
        <v>12.25</v>
      </c>
      <c r="C23">
        <v>32</v>
      </c>
      <c r="D23" s="23"/>
      <c r="E23" s="21"/>
      <c r="F23" s="13">
        <f t="shared" si="0"/>
        <v>32</v>
      </c>
      <c r="G23" s="4"/>
      <c r="H23" s="14">
        <v>12.25</v>
      </c>
      <c r="I23" s="46">
        <v>8353699</v>
      </c>
      <c r="J23" s="1">
        <f t="shared" si="6"/>
        <v>8353.6990000000005</v>
      </c>
      <c r="K23" s="14">
        <v>12.25</v>
      </c>
      <c r="L23" s="15">
        <f t="shared" si="1"/>
        <v>0</v>
      </c>
      <c r="M23" s="15">
        <f t="shared" si="2"/>
        <v>8353.6990000000005</v>
      </c>
      <c r="N23" s="15">
        <f t="shared" si="3"/>
        <v>0</v>
      </c>
      <c r="O23" s="15">
        <f t="shared" si="4"/>
        <v>0</v>
      </c>
      <c r="P23" s="16">
        <f t="shared" si="5"/>
        <v>8353.6990000000005</v>
      </c>
      <c r="Q23" s="3"/>
      <c r="R23" s="3"/>
    </row>
    <row r="24" spans="1:18">
      <c r="A24" s="10">
        <v>12.75</v>
      </c>
      <c r="C24">
        <v>16</v>
      </c>
      <c r="D24" s="23"/>
      <c r="E24" s="18"/>
      <c r="F24" s="13">
        <f t="shared" si="0"/>
        <v>16</v>
      </c>
      <c r="G24" s="4"/>
      <c r="H24" s="14">
        <v>12.75</v>
      </c>
      <c r="I24" s="46">
        <v>1700937</v>
      </c>
      <c r="J24" s="1">
        <f t="shared" si="6"/>
        <v>1700.9369999999999</v>
      </c>
      <c r="K24" s="14">
        <v>12.75</v>
      </c>
      <c r="L24" s="15">
        <f t="shared" si="1"/>
        <v>0</v>
      </c>
      <c r="M24" s="15">
        <f t="shared" si="2"/>
        <v>1700.9369999999999</v>
      </c>
      <c r="N24" s="15">
        <f t="shared" si="3"/>
        <v>0</v>
      </c>
      <c r="O24" s="15">
        <f t="shared" si="4"/>
        <v>0</v>
      </c>
      <c r="P24" s="16">
        <f t="shared" si="5"/>
        <v>1700.9369999999999</v>
      </c>
      <c r="Q24" s="3"/>
      <c r="R24" s="3"/>
    </row>
    <row r="25" spans="1:18">
      <c r="A25" s="14">
        <v>13.25</v>
      </c>
      <c r="C25">
        <v>5</v>
      </c>
      <c r="D25" s="23"/>
      <c r="E25" s="18"/>
      <c r="F25" s="13">
        <f t="shared" si="0"/>
        <v>5</v>
      </c>
      <c r="G25" s="4"/>
      <c r="H25" s="14">
        <v>13.25</v>
      </c>
      <c r="I25" s="46">
        <v>981183</v>
      </c>
      <c r="J25" s="1">
        <f t="shared" si="6"/>
        <v>981.18299999999999</v>
      </c>
      <c r="K25" s="14">
        <v>13.25</v>
      </c>
      <c r="L25" s="15">
        <f t="shared" si="1"/>
        <v>0</v>
      </c>
      <c r="M25" s="15">
        <f t="shared" si="2"/>
        <v>981.18299999999999</v>
      </c>
      <c r="N25" s="15">
        <f t="shared" si="3"/>
        <v>0</v>
      </c>
      <c r="O25" s="15">
        <f t="shared" si="4"/>
        <v>0</v>
      </c>
      <c r="P25" s="16">
        <f t="shared" si="5"/>
        <v>981.18299999999999</v>
      </c>
      <c r="Q25" s="3"/>
      <c r="R25" s="3"/>
    </row>
    <row r="26" spans="1:18">
      <c r="A26" s="10">
        <v>13.75</v>
      </c>
      <c r="D26" s="23"/>
      <c r="E26" s="18"/>
      <c r="F26" s="13">
        <f t="shared" si="0"/>
        <v>0</v>
      </c>
      <c r="G26" s="4"/>
      <c r="H26" s="14">
        <v>13.75</v>
      </c>
      <c r="I26" s="46">
        <v>0</v>
      </c>
      <c r="J26" s="1">
        <f t="shared" si="6"/>
        <v>0</v>
      </c>
      <c r="K26" s="14">
        <v>13.75</v>
      </c>
      <c r="L26" s="15">
        <f t="shared" si="1"/>
        <v>0</v>
      </c>
      <c r="M26" s="15">
        <f t="shared" si="2"/>
        <v>0</v>
      </c>
      <c r="N26" s="15">
        <f t="shared" si="3"/>
        <v>0</v>
      </c>
      <c r="O26" s="15">
        <f t="shared" si="4"/>
        <v>0</v>
      </c>
      <c r="P26" s="16">
        <f t="shared" si="5"/>
        <v>0</v>
      </c>
      <c r="Q26" s="3"/>
      <c r="R26" s="3"/>
    </row>
    <row r="27" spans="1:18">
      <c r="A27" s="14">
        <v>14.25</v>
      </c>
      <c r="D27" s="23"/>
      <c r="E27" s="18"/>
      <c r="F27" s="13">
        <f t="shared" si="0"/>
        <v>0</v>
      </c>
      <c r="G27" s="4"/>
      <c r="H27" s="14">
        <v>14.25</v>
      </c>
      <c r="I27" s="46">
        <v>0</v>
      </c>
      <c r="J27" s="1">
        <f t="shared" si="6"/>
        <v>0</v>
      </c>
      <c r="K27" s="14">
        <v>14.25</v>
      </c>
      <c r="L27" s="15">
        <f t="shared" si="1"/>
        <v>0</v>
      </c>
      <c r="M27" s="15">
        <f t="shared" si="2"/>
        <v>0</v>
      </c>
      <c r="N27" s="15">
        <f t="shared" si="3"/>
        <v>0</v>
      </c>
      <c r="O27" s="15">
        <f t="shared" si="4"/>
        <v>0</v>
      </c>
      <c r="P27" s="16">
        <f t="shared" si="5"/>
        <v>0</v>
      </c>
      <c r="Q27" s="3"/>
      <c r="R27" s="3"/>
    </row>
    <row r="28" spans="1:18">
      <c r="A28" s="10">
        <v>14.75</v>
      </c>
      <c r="B28" s="11"/>
      <c r="C28">
        <v>3</v>
      </c>
      <c r="D28" s="23"/>
      <c r="E28" s="18"/>
      <c r="F28" s="13">
        <f t="shared" si="0"/>
        <v>3</v>
      </c>
      <c r="G28" s="1"/>
      <c r="H28" s="14">
        <v>14.75</v>
      </c>
      <c r="I28" s="46">
        <v>606882</v>
      </c>
      <c r="J28" s="1">
        <f t="shared" si="6"/>
        <v>606.88199999999995</v>
      </c>
      <c r="K28" s="14">
        <v>14.75</v>
      </c>
      <c r="L28" s="15">
        <f t="shared" si="1"/>
        <v>0</v>
      </c>
      <c r="M28" s="15">
        <f t="shared" si="2"/>
        <v>606.88199999999995</v>
      </c>
      <c r="N28" s="15">
        <f t="shared" si="3"/>
        <v>0</v>
      </c>
      <c r="O28" s="15">
        <f t="shared" si="4"/>
        <v>0</v>
      </c>
      <c r="P28" s="16">
        <f t="shared" si="5"/>
        <v>606.88199999999995</v>
      </c>
      <c r="Q28" s="3"/>
      <c r="R28" s="3"/>
    </row>
    <row r="29" spans="1:18">
      <c r="A29" s="14">
        <v>15.25</v>
      </c>
      <c r="B29" s="11"/>
      <c r="D29" s="23"/>
      <c r="E29" s="18"/>
      <c r="F29" s="13">
        <f t="shared" si="0"/>
        <v>0</v>
      </c>
      <c r="G29" s="1"/>
      <c r="H29" s="14">
        <v>15.25</v>
      </c>
      <c r="I29" s="46"/>
      <c r="J29" s="1">
        <f t="shared" si="6"/>
        <v>0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0</v>
      </c>
      <c r="O29" s="15">
        <f t="shared" si="4"/>
        <v>0</v>
      </c>
      <c r="P29" s="16">
        <f t="shared" si="5"/>
        <v>0</v>
      </c>
      <c r="Q29" s="3"/>
      <c r="R29" s="3"/>
    </row>
    <row r="30" spans="1:18">
      <c r="A30" s="10">
        <v>15.75</v>
      </c>
      <c r="B30" s="11"/>
      <c r="D30" s="23"/>
      <c r="E30" s="18"/>
      <c r="F30" s="13">
        <f t="shared" si="0"/>
        <v>0</v>
      </c>
      <c r="G30" s="1"/>
      <c r="H30" s="14">
        <v>15.75</v>
      </c>
      <c r="I30" s="46"/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C31" s="23"/>
      <c r="E31" s="18"/>
      <c r="F31" s="13">
        <f t="shared" si="0"/>
        <v>0</v>
      </c>
      <c r="G31" s="1"/>
      <c r="H31" s="14">
        <v>16.25</v>
      </c>
      <c r="I31" s="46"/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C32" s="23"/>
      <c r="E32" s="18"/>
      <c r="F32" s="13">
        <f t="shared" si="0"/>
        <v>0</v>
      </c>
      <c r="G32" s="1"/>
      <c r="H32" s="14">
        <v>16.75</v>
      </c>
      <c r="I32" s="46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3"/>
      <c r="E33" s="18"/>
      <c r="F33" s="13">
        <f t="shared" si="0"/>
        <v>0</v>
      </c>
      <c r="G33" s="1"/>
      <c r="H33" s="14">
        <v>17.25</v>
      </c>
      <c r="I33" s="47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3"/>
      <c r="E34" s="18"/>
      <c r="F34" s="13">
        <f t="shared" si="0"/>
        <v>0</v>
      </c>
      <c r="G34" s="1"/>
      <c r="H34" s="14">
        <v>17.75</v>
      </c>
      <c r="I34" s="47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3"/>
      <c r="E35" s="18"/>
      <c r="F35" s="13">
        <f t="shared" si="0"/>
        <v>0</v>
      </c>
      <c r="G35" s="1"/>
      <c r="H35" s="14">
        <v>18.25</v>
      </c>
      <c r="I35" s="23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5"/>
      <c r="D36" s="25"/>
      <c r="E36" s="18"/>
      <c r="F36" s="13">
        <f t="shared" si="0"/>
        <v>0</v>
      </c>
      <c r="G36" s="1"/>
      <c r="H36" s="14">
        <v>18.75</v>
      </c>
      <c r="I36" s="23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6"/>
      <c r="D37" s="26"/>
      <c r="E37" s="26"/>
      <c r="F37" s="13">
        <f t="shared" si="0"/>
        <v>0</v>
      </c>
      <c r="G37" s="1"/>
      <c r="H37" s="14">
        <v>19.25</v>
      </c>
      <c r="I37" s="4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7" t="s">
        <v>7</v>
      </c>
      <c r="B38" s="28">
        <f>SUM(B6:B37)</f>
        <v>0</v>
      </c>
      <c r="C38" s="28">
        <f>SUM(C6:C37)</f>
        <v>317</v>
      </c>
      <c r="D38" s="28">
        <f>SUM(D6:D37)</f>
        <v>0</v>
      </c>
      <c r="E38" s="28">
        <f>SUM(E6:E37)</f>
        <v>0</v>
      </c>
      <c r="F38" s="29">
        <f>SUM(F6:F37)</f>
        <v>317</v>
      </c>
      <c r="G38" s="30"/>
      <c r="H38" s="27" t="s">
        <v>7</v>
      </c>
      <c r="I38" s="4">
        <f>SUM(I6:I37)</f>
        <v>199285920</v>
      </c>
      <c r="J38" s="1">
        <f t="shared" si="6"/>
        <v>199285.92</v>
      </c>
      <c r="K38" s="27" t="s">
        <v>7</v>
      </c>
      <c r="L38" s="28">
        <f>SUM(L6:L37)</f>
        <v>0</v>
      </c>
      <c r="M38" s="28">
        <f>SUM(M6:M37)</f>
        <v>199285.92</v>
      </c>
      <c r="N38" s="28">
        <f>SUM(N6:N37)</f>
        <v>0</v>
      </c>
      <c r="O38" s="28">
        <f>SUM(O6:O37)</f>
        <v>0</v>
      </c>
      <c r="P38" s="31">
        <f>SUM(P6:P37)</f>
        <v>199285.92</v>
      </c>
      <c r="Q38" s="32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3"/>
      <c r="B41" s="1"/>
      <c r="C41" s="1"/>
      <c r="D41" s="1"/>
      <c r="E41" s="1"/>
      <c r="F41" s="33"/>
      <c r="G41" s="1"/>
      <c r="H41" s="1"/>
      <c r="I41" s="1"/>
      <c r="J41" s="33"/>
      <c r="K41" s="1"/>
      <c r="L41" s="1"/>
      <c r="M41" s="1"/>
      <c r="N41" s="33"/>
      <c r="O41" s="1"/>
      <c r="P41" s="3"/>
      <c r="Q41" s="3"/>
      <c r="R41" s="3"/>
    </row>
    <row r="42" spans="1:18">
      <c r="A42" s="1"/>
      <c r="B42" s="53" t="s">
        <v>9</v>
      </c>
      <c r="C42" s="53"/>
      <c r="D42" s="53"/>
      <c r="E42" s="1"/>
      <c r="F42" s="1"/>
      <c r="G42" s="34"/>
      <c r="H42" s="1"/>
      <c r="I42" s="53" t="s">
        <v>10</v>
      </c>
      <c r="J42" s="53"/>
      <c r="K42" s="5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3.9887946385177443E-3</v>
      </c>
      <c r="J44" s="17" t="s">
        <v>12</v>
      </c>
      <c r="K44">
        <v>3.1812512756075457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5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0.267287949984722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6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0.39801987842118902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6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0.56698828571162196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6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0.77955970036956501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6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1.0412043584058901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6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1.3574879957458399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6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1.7340649599815501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6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2454.9515000000001</v>
      </c>
      <c r="D54" s="15">
        <f t="shared" si="9"/>
        <v>0</v>
      </c>
      <c r="E54" s="15">
        <f t="shared" si="10"/>
        <v>0</v>
      </c>
      <c r="F54" s="13">
        <f t="shared" si="11"/>
        <v>2454.9515000000001</v>
      </c>
      <c r="G54" s="1"/>
      <c r="H54" s="14">
        <f t="shared" si="12"/>
        <v>2.1766723387669802</v>
      </c>
      <c r="I54" s="15">
        <f t="shared" si="13"/>
        <v>0</v>
      </c>
      <c r="J54" s="15">
        <f t="shared" si="14"/>
        <v>737.05172731924199</v>
      </c>
      <c r="K54" s="15">
        <f t="shared" si="15"/>
        <v>0</v>
      </c>
      <c r="L54" s="15">
        <f t="shared" si="16"/>
        <v>0</v>
      </c>
      <c r="M54" s="36">
        <f t="shared" si="17"/>
        <v>737.05172731924199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9780.8410000000003</v>
      </c>
      <c r="D55" s="15">
        <f t="shared" si="9"/>
        <v>0</v>
      </c>
      <c r="E55" s="15">
        <f t="shared" si="10"/>
        <v>0</v>
      </c>
      <c r="F55" s="13">
        <f t="shared" si="11"/>
        <v>9780.8410000000003</v>
      </c>
      <c r="G55" s="1"/>
      <c r="H55" s="14">
        <f t="shared" si="12"/>
        <v>2.6911248893376598</v>
      </c>
      <c r="I55" s="15">
        <f t="shared" si="13"/>
        <v>0</v>
      </c>
      <c r="J55" s="15">
        <f t="shared" si="14"/>
        <v>3396.3180198392602</v>
      </c>
      <c r="K55" s="15">
        <f t="shared" si="15"/>
        <v>0</v>
      </c>
      <c r="L55" s="15">
        <f t="shared" si="16"/>
        <v>0</v>
      </c>
      <c r="M55" s="36">
        <f t="shared" si="17"/>
        <v>3396.3180198392602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48396.661500000002</v>
      </c>
      <c r="D56" s="15">
        <f t="shared" si="9"/>
        <v>0</v>
      </c>
      <c r="E56" s="15">
        <f t="shared" si="10"/>
        <v>0</v>
      </c>
      <c r="F56" s="13">
        <f t="shared" si="11"/>
        <v>48396.661500000002</v>
      </c>
      <c r="G56" s="1"/>
      <c r="H56" s="14">
        <f t="shared" si="12"/>
        <v>3.2833106113024502</v>
      </c>
      <c r="I56" s="15">
        <f t="shared" si="13"/>
        <v>0</v>
      </c>
      <c r="J56" s="15">
        <f t="shared" si="14"/>
        <v>19260.760273280299</v>
      </c>
      <c r="K56" s="15">
        <f t="shared" si="15"/>
        <v>0</v>
      </c>
      <c r="L56" s="15">
        <f t="shared" si="16"/>
        <v>0</v>
      </c>
      <c r="M56" s="36">
        <f t="shared" si="17"/>
        <v>19260.760273280299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151858.21</v>
      </c>
      <c r="D57" s="15">
        <f t="shared" si="9"/>
        <v>0</v>
      </c>
      <c r="E57" s="15">
        <f t="shared" si="10"/>
        <v>0</v>
      </c>
      <c r="F57" s="13">
        <f t="shared" si="11"/>
        <v>151858.21</v>
      </c>
      <c r="G57" s="1"/>
      <c r="H57" s="14">
        <f t="shared" si="12"/>
        <v>3.95918684429807</v>
      </c>
      <c r="I57" s="15">
        <f t="shared" si="13"/>
        <v>0</v>
      </c>
      <c r="J57" s="15">
        <f t="shared" si="14"/>
        <v>68712.574540646106</v>
      </c>
      <c r="K57" s="15">
        <f t="shared" si="15"/>
        <v>0</v>
      </c>
      <c r="L57" s="15">
        <f t="shared" si="16"/>
        <v>0</v>
      </c>
      <c r="M57" s="36">
        <f t="shared" si="17"/>
        <v>68712.574540646106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154632.50899999999</v>
      </c>
      <c r="D58" s="15">
        <f t="shared" si="9"/>
        <v>0</v>
      </c>
      <c r="E58" s="15">
        <f t="shared" si="10"/>
        <v>0</v>
      </c>
      <c r="F58" s="13">
        <f t="shared" si="11"/>
        <v>154632.50899999999</v>
      </c>
      <c r="G58" s="1"/>
      <c r="H58" s="14">
        <f t="shared" si="12"/>
        <v>4.7247767998518198</v>
      </c>
      <c r="I58" s="15">
        <f t="shared" si="13"/>
        <v>0</v>
      </c>
      <c r="J58" s="15">
        <f t="shared" si="14"/>
        <v>78984.226056873304</v>
      </c>
      <c r="K58" s="15">
        <f t="shared" si="15"/>
        <v>0</v>
      </c>
      <c r="L58" s="15">
        <f t="shared" si="16"/>
        <v>0</v>
      </c>
      <c r="M58" s="36">
        <f t="shared" si="17"/>
        <v>78984.226056873304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235252.47524999999</v>
      </c>
      <c r="D59" s="15">
        <f t="shared" si="9"/>
        <v>0</v>
      </c>
      <c r="E59" s="15">
        <f t="shared" si="10"/>
        <v>0</v>
      </c>
      <c r="F59" s="13">
        <f t="shared" si="11"/>
        <v>235252.47524999999</v>
      </c>
      <c r="G59" s="1"/>
      <c r="H59" s="14">
        <f t="shared" si="12"/>
        <v>5.5861664568095204</v>
      </c>
      <c r="I59" s="15">
        <f t="shared" si="13"/>
        <v>0</v>
      </c>
      <c r="J59" s="15">
        <f t="shared" si="14"/>
        <v>134785.588320304</v>
      </c>
      <c r="K59" s="15">
        <f t="shared" si="15"/>
        <v>0</v>
      </c>
      <c r="L59" s="15">
        <f t="shared" si="16"/>
        <v>0</v>
      </c>
      <c r="M59" s="36">
        <f t="shared" si="17"/>
        <v>134785.588320304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379856.72824999999</v>
      </c>
      <c r="D60" s="15">
        <f t="shared" si="9"/>
        <v>0</v>
      </c>
      <c r="E60" s="15">
        <f t="shared" si="10"/>
        <v>0</v>
      </c>
      <c r="F60" s="13">
        <f t="shared" si="11"/>
        <v>379856.72824999999</v>
      </c>
      <c r="G60" s="1"/>
      <c r="H60" s="14">
        <f t="shared" si="12"/>
        <v>6.5495017644213904</v>
      </c>
      <c r="I60" s="15">
        <f t="shared" si="13"/>
        <v>0</v>
      </c>
      <c r="J60" s="15">
        <f t="shared" si="14"/>
        <v>242719.24994153299</v>
      </c>
      <c r="K60" s="15">
        <f t="shared" si="15"/>
        <v>0</v>
      </c>
      <c r="L60" s="15">
        <f t="shared" si="16"/>
        <v>0</v>
      </c>
      <c r="M60" s="36">
        <f t="shared" si="17"/>
        <v>242719.24994153299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418772.78600000002</v>
      </c>
      <c r="D61" s="15">
        <f t="shared" si="9"/>
        <v>0</v>
      </c>
      <c r="E61" s="15">
        <f t="shared" si="10"/>
        <v>0</v>
      </c>
      <c r="F61" s="13">
        <f t="shared" si="11"/>
        <v>418772.78600000002</v>
      </c>
      <c r="G61" s="1"/>
      <c r="H61" s="14">
        <f t="shared" si="12"/>
        <v>7.6209861082343</v>
      </c>
      <c r="I61" s="15">
        <f t="shared" si="13"/>
        <v>0</v>
      </c>
      <c r="J61" s="15">
        <f t="shared" si="14"/>
        <v>296880.14740582102</v>
      </c>
      <c r="K61" s="15">
        <f t="shared" si="15"/>
        <v>0</v>
      </c>
      <c r="L61" s="15">
        <f t="shared" si="16"/>
        <v>0</v>
      </c>
      <c r="M61" s="36">
        <f t="shared" si="17"/>
        <v>296880.14740582102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366564.19500000001</v>
      </c>
      <c r="D62" s="15">
        <f t="shared" si="9"/>
        <v>0</v>
      </c>
      <c r="E62" s="15">
        <f t="shared" si="10"/>
        <v>0</v>
      </c>
      <c r="F62" s="13">
        <f t="shared" si="11"/>
        <v>366564.19500000001</v>
      </c>
      <c r="G62" s="1"/>
      <c r="H62" s="14">
        <f t="shared" si="12"/>
        <v>8.8068780023678599</v>
      </c>
      <c r="I62" s="15">
        <f t="shared" si="13"/>
        <v>0</v>
      </c>
      <c r="J62" s="15">
        <f t="shared" si="14"/>
        <v>286958.76848010498</v>
      </c>
      <c r="K62" s="15">
        <f t="shared" si="15"/>
        <v>0</v>
      </c>
      <c r="L62" s="15">
        <f t="shared" si="16"/>
        <v>0</v>
      </c>
      <c r="M62" s="36">
        <f t="shared" si="17"/>
        <v>286958.76848010498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157183.31025000001</v>
      </c>
      <c r="D63" s="15">
        <f t="shared" si="9"/>
        <v>0</v>
      </c>
      <c r="E63" s="15">
        <f t="shared" si="10"/>
        <v>0</v>
      </c>
      <c r="F63" s="13">
        <f t="shared" si="11"/>
        <v>157183.31025000001</v>
      </c>
      <c r="G63" s="1"/>
      <c r="H63" s="14">
        <f t="shared" si="12"/>
        <v>10.1134889782755</v>
      </c>
      <c r="I63" s="15">
        <f t="shared" si="13"/>
        <v>0</v>
      </c>
      <c r="J63" s="15">
        <f t="shared" si="14"/>
        <v>135291.206449552</v>
      </c>
      <c r="K63" s="15">
        <f t="shared" si="15"/>
        <v>0</v>
      </c>
      <c r="L63" s="15">
        <f t="shared" si="16"/>
        <v>0</v>
      </c>
      <c r="M63" s="36">
        <f t="shared" si="17"/>
        <v>135291.206449552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102332.81275</v>
      </c>
      <c r="D64" s="15">
        <f t="shared" si="9"/>
        <v>0</v>
      </c>
      <c r="E64" s="15">
        <f t="shared" si="10"/>
        <v>0</v>
      </c>
      <c r="F64" s="13">
        <f t="shared" si="11"/>
        <v>102332.81275</v>
      </c>
      <c r="G64" s="1"/>
      <c r="H64" s="14">
        <f t="shared" si="12"/>
        <v>11.547181645205301</v>
      </c>
      <c r="I64" s="15">
        <f t="shared" si="13"/>
        <v>0</v>
      </c>
      <c r="J64" s="15">
        <f t="shared" si="14"/>
        <v>96461.679762369895</v>
      </c>
      <c r="K64" s="15">
        <f t="shared" si="15"/>
        <v>0</v>
      </c>
      <c r="L64" s="15">
        <f t="shared" si="16"/>
        <v>0</v>
      </c>
      <c r="M64" s="36">
        <f t="shared" si="17"/>
        <v>96461.679762369895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21686.946749999999</v>
      </c>
      <c r="D65" s="15">
        <f t="shared" si="9"/>
        <v>0</v>
      </c>
      <c r="E65" s="15">
        <f t="shared" si="10"/>
        <v>0</v>
      </c>
      <c r="F65" s="13">
        <f t="shared" si="11"/>
        <v>21686.946749999999</v>
      </c>
      <c r="G65" s="1"/>
      <c r="H65" s="14">
        <f t="shared" si="12"/>
        <v>13.1143679016322</v>
      </c>
      <c r="I65" s="15">
        <f t="shared" si="13"/>
        <v>0</v>
      </c>
      <c r="J65" s="15">
        <f t="shared" si="14"/>
        <v>22306.713595498601</v>
      </c>
      <c r="K65" s="15">
        <f t="shared" si="15"/>
        <v>0</v>
      </c>
      <c r="L65" s="15">
        <f t="shared" si="16"/>
        <v>0</v>
      </c>
      <c r="M65" s="36">
        <f t="shared" si="17"/>
        <v>22306.713595498601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13000.67475</v>
      </c>
      <c r="D66" s="15">
        <f t="shared" si="9"/>
        <v>0</v>
      </c>
      <c r="E66" s="15">
        <f t="shared" si="10"/>
        <v>0</v>
      </c>
      <c r="F66" s="13">
        <f t="shared" si="11"/>
        <v>13000.67475</v>
      </c>
      <c r="G66" s="1"/>
      <c r="H66" s="14">
        <f t="shared" si="12"/>
        <v>14.8215072801862</v>
      </c>
      <c r="I66" s="15">
        <f t="shared" si="13"/>
        <v>0</v>
      </c>
      <c r="J66" s="15">
        <f t="shared" si="14"/>
        <v>14542.6109776949</v>
      </c>
      <c r="K66" s="15">
        <f t="shared" si="15"/>
        <v>0</v>
      </c>
      <c r="L66" s="15">
        <f t="shared" si="16"/>
        <v>0</v>
      </c>
      <c r="M66" s="36">
        <f t="shared" si="17"/>
        <v>14542.6109776949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0</v>
      </c>
      <c r="D67" s="15">
        <f t="shared" si="9"/>
        <v>0</v>
      </c>
      <c r="E67" s="15">
        <f t="shared" si="10"/>
        <v>0</v>
      </c>
      <c r="F67" s="13">
        <f t="shared" si="11"/>
        <v>0</v>
      </c>
      <c r="G67" s="1"/>
      <c r="H67" s="14">
        <f t="shared" si="12"/>
        <v>16.6751054112346</v>
      </c>
      <c r="I67" s="15">
        <f t="shared" si="13"/>
        <v>0</v>
      </c>
      <c r="J67" s="15">
        <f t="shared" si="14"/>
        <v>0</v>
      </c>
      <c r="K67" s="15">
        <f t="shared" si="15"/>
        <v>0</v>
      </c>
      <c r="L67" s="15">
        <f t="shared" si="16"/>
        <v>0</v>
      </c>
      <c r="M67" s="36">
        <f t="shared" si="17"/>
        <v>0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0</v>
      </c>
      <c r="D68" s="15">
        <f t="shared" si="9"/>
        <v>0</v>
      </c>
      <c r="E68" s="15">
        <f t="shared" si="10"/>
        <v>0</v>
      </c>
      <c r="F68" s="13">
        <f t="shared" si="11"/>
        <v>0</v>
      </c>
      <c r="G68" s="1"/>
      <c r="H68" s="14">
        <f t="shared" si="12"/>
        <v>18.681712592428401</v>
      </c>
      <c r="I68" s="15">
        <f t="shared" si="13"/>
        <v>0</v>
      </c>
      <c r="J68" s="15">
        <f t="shared" si="14"/>
        <v>0</v>
      </c>
      <c r="K68" s="15">
        <f t="shared" si="15"/>
        <v>0</v>
      </c>
      <c r="L68" s="15">
        <f t="shared" si="16"/>
        <v>0</v>
      </c>
      <c r="M68" s="36">
        <f t="shared" si="17"/>
        <v>0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8951.5095000000001</v>
      </c>
      <c r="D69" s="15">
        <f t="shared" si="9"/>
        <v>0</v>
      </c>
      <c r="E69" s="15">
        <f t="shared" si="10"/>
        <v>0</v>
      </c>
      <c r="F69" s="13">
        <f t="shared" si="11"/>
        <v>8951.5095000000001</v>
      </c>
      <c r="G69" s="1"/>
      <c r="H69" s="14">
        <f t="shared" si="12"/>
        <v>20.847922453295698</v>
      </c>
      <c r="I69" s="15">
        <f t="shared" si="13"/>
        <v>0</v>
      </c>
      <c r="J69" s="15">
        <f t="shared" si="14"/>
        <v>12652.228874300999</v>
      </c>
      <c r="K69" s="15">
        <f t="shared" si="15"/>
        <v>0</v>
      </c>
      <c r="L69" s="15">
        <f t="shared" si="16"/>
        <v>0</v>
      </c>
      <c r="M69" s="36">
        <f t="shared" si="17"/>
        <v>12652.228874300999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23.1803707054341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36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25.685733970086002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6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28.370728675911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6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31.242110020649498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6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34.306670991110899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6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37.571241436560001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6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41.042687191124003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6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44.727909241310201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6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48.633842935141502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6">
        <f t="shared" si="17"/>
        <v>0</v>
      </c>
      <c r="N78" s="3"/>
      <c r="O78" s="3"/>
      <c r="P78" s="3"/>
    </row>
    <row r="79" spans="1:16">
      <c r="A79" s="27" t="s">
        <v>7</v>
      </c>
      <c r="B79" s="28">
        <f>SUM(B47:B78)</f>
        <v>0</v>
      </c>
      <c r="C79" s="28">
        <f>SUM(C47:C78)</f>
        <v>2070724.6115000001</v>
      </c>
      <c r="D79" s="28">
        <f>SUM(D47:D78)</f>
        <v>0</v>
      </c>
      <c r="E79" s="28">
        <f>SUM(E47:E78)</f>
        <v>0</v>
      </c>
      <c r="F79" s="28">
        <f>SUM(F47:F78)</f>
        <v>2070724.6115000001</v>
      </c>
      <c r="G79" s="13"/>
      <c r="H79" s="27" t="s">
        <v>7</v>
      </c>
      <c r="I79" s="28">
        <f>SUM(I47:I78)</f>
        <v>0</v>
      </c>
      <c r="J79" s="28">
        <f>SUM(J47:J78)</f>
        <v>1413689.12442514</v>
      </c>
      <c r="K79" s="28">
        <f>SUM(K47:K78)</f>
        <v>0</v>
      </c>
      <c r="L79" s="28">
        <f>SUM(L47:L78)</f>
        <v>0</v>
      </c>
      <c r="M79" s="28">
        <f>SUM(M47:M78)</f>
        <v>1413689.12442514</v>
      </c>
      <c r="N79" s="3"/>
      <c r="O79" s="3"/>
      <c r="P79" s="3"/>
    </row>
    <row r="80" spans="1:16">
      <c r="A80" s="6" t="s">
        <v>13</v>
      </c>
      <c r="B80" s="29">
        <f>IF(L38&gt;0,B79/L38,0)</f>
        <v>0</v>
      </c>
      <c r="C80" s="29">
        <f>IF(M38&gt;0,C79/M38,0)</f>
        <v>10.390722091656</v>
      </c>
      <c r="D80" s="29">
        <f>IF(N38&gt;0,D79/N38,0)</f>
        <v>0</v>
      </c>
      <c r="E80" s="29">
        <f>IF(O38&gt;0,E79/O38,0)</f>
        <v>0</v>
      </c>
      <c r="F80" s="29">
        <f>IF(P38&gt;0,F79/P38,0)</f>
        <v>10.390722091656</v>
      </c>
      <c r="G80" s="13"/>
      <c r="H80" s="6" t="s">
        <v>13</v>
      </c>
      <c r="I80" s="29">
        <f>IF(L38&gt;0,I79/L38,0)</f>
        <v>0</v>
      </c>
      <c r="J80" s="29">
        <f>IF(M38&gt;0,J79/M38,0)</f>
        <v>7.0937732300663301</v>
      </c>
      <c r="K80" s="29">
        <f>IF(N38&gt;0,K79/N38,0)</f>
        <v>0</v>
      </c>
      <c r="L80" s="29">
        <f>IF(O38&gt;0,L79/O38,0)</f>
        <v>0</v>
      </c>
      <c r="M80" s="29">
        <f>IF(P38&gt;0,M79/P38,0)</f>
        <v>7.0937732300663301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7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8">
        <v>0</v>
      </c>
      <c r="B92" s="50">
        <f>L$38</f>
        <v>0</v>
      </c>
      <c r="C92" s="50">
        <f>$B$80</f>
        <v>0</v>
      </c>
      <c r="D92" s="50">
        <f>$I$80</f>
        <v>0</v>
      </c>
      <c r="E92" s="50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8">
        <v>1</v>
      </c>
      <c r="B93" s="50">
        <f>M$38</f>
        <v>199285.92</v>
      </c>
      <c r="C93" s="50">
        <f>$C$80</f>
        <v>10.390722091656</v>
      </c>
      <c r="D93" s="50">
        <f>$J$80</f>
        <v>7.0937732300663301</v>
      </c>
      <c r="E93" s="50">
        <f>B93*D93</f>
        <v>1413689.12442514</v>
      </c>
      <c r="F93" s="15">
        <f>E93/1000</f>
        <v>1413.6891244251401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8">
        <v>2</v>
      </c>
      <c r="B94" s="50">
        <f>N$38</f>
        <v>0</v>
      </c>
      <c r="C94" s="50">
        <f>$D$80</f>
        <v>0</v>
      </c>
      <c r="D94" s="50">
        <f>$K$80</f>
        <v>0</v>
      </c>
      <c r="E94" s="50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8">
        <v>3</v>
      </c>
      <c r="B95" s="50">
        <f>O$38</f>
        <v>0</v>
      </c>
      <c r="C95" s="50">
        <f>$E$80</f>
        <v>0</v>
      </c>
      <c r="D95" s="50">
        <f>$L$80</f>
        <v>0</v>
      </c>
      <c r="E95" s="50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 t="s">
        <v>7</v>
      </c>
      <c r="B96" s="50">
        <f>SUM(B92:B95)</f>
        <v>199285.92</v>
      </c>
      <c r="C96" s="50">
        <f>$F$80</f>
        <v>10.390722091656</v>
      </c>
      <c r="D96" s="50">
        <f>$M$80</f>
        <v>7.0937732300663301</v>
      </c>
      <c r="E96" s="50">
        <f>SUM(E92:E95)</f>
        <v>1413689.12442514</v>
      </c>
      <c r="F96" s="15">
        <f>E96/1000</f>
        <v>1413.6891244251401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8" t="s">
        <v>2</v>
      </c>
      <c r="B97" s="50">
        <f>$I$2</f>
        <v>1313516</v>
      </c>
      <c r="C97" s="51"/>
      <c r="D97" s="51"/>
      <c r="E97" s="51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2" t="s">
        <v>20</v>
      </c>
      <c r="B98" s="50">
        <f>IF(E96&gt;0,$I$2/E96,"")</f>
        <v>0.92914062738802305</v>
      </c>
      <c r="C98" s="51"/>
      <c r="D98" s="51"/>
      <c r="E98" s="51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B92" sqref="B92:B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2" t="s">
        <v>21</v>
      </c>
      <c r="B1" s="52"/>
      <c r="C1" s="52"/>
      <c r="D1" s="52"/>
      <c r="E1" s="52"/>
      <c r="F1" s="52"/>
      <c r="G1" s="1"/>
      <c r="H1" s="53" t="s">
        <v>1</v>
      </c>
      <c r="I1" s="5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2578567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4" t="s">
        <v>4</v>
      </c>
      <c r="C4" s="54"/>
      <c r="D4" s="54"/>
      <c r="E4" s="54"/>
      <c r="F4" s="54"/>
      <c r="G4" s="1"/>
      <c r="H4" s="5" t="s">
        <v>3</v>
      </c>
      <c r="I4" s="1"/>
      <c r="J4" s="1"/>
      <c r="K4" s="5" t="s">
        <v>3</v>
      </c>
      <c r="L4" s="53" t="s">
        <v>5</v>
      </c>
      <c r="M4" s="53"/>
      <c r="N4" s="53"/>
      <c r="O4" s="53"/>
      <c r="P4" s="5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1"/>
      <c r="F7" s="13">
        <f t="shared" si="0"/>
        <v>0</v>
      </c>
      <c r="G7" s="1"/>
      <c r="H7" s="14">
        <v>4.25</v>
      </c>
      <c r="I7" s="46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1"/>
      <c r="E8" s="11"/>
      <c r="F8" s="13">
        <f t="shared" si="0"/>
        <v>0</v>
      </c>
      <c r="G8" s="1"/>
      <c r="H8" s="14">
        <v>4.75</v>
      </c>
      <c r="I8" s="46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/>
      <c r="D9" s="11"/>
      <c r="E9" s="22"/>
      <c r="F9" s="13">
        <f t="shared" si="0"/>
        <v>0</v>
      </c>
      <c r="G9" s="20"/>
      <c r="H9" s="14">
        <v>5.25</v>
      </c>
      <c r="I9" s="46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1"/>
      <c r="C10" s="17"/>
      <c r="D10" s="11"/>
      <c r="E10" s="11"/>
      <c r="F10" s="13">
        <f t="shared" si="0"/>
        <v>0</v>
      </c>
      <c r="G10" s="1"/>
      <c r="H10" s="14">
        <v>5.75</v>
      </c>
      <c r="I10" s="46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1"/>
      <c r="D11" s="11"/>
      <c r="E11" s="11"/>
      <c r="F11" s="13">
        <f t="shared" si="0"/>
        <v>0</v>
      </c>
      <c r="G11" s="1"/>
      <c r="H11" s="14">
        <v>6.25</v>
      </c>
      <c r="I11" s="46"/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7"/>
      <c r="C12">
        <v>10</v>
      </c>
      <c r="D12" s="11"/>
      <c r="E12" s="23"/>
      <c r="F12" s="13">
        <f t="shared" si="0"/>
        <v>10</v>
      </c>
      <c r="G12" s="1"/>
      <c r="H12" s="14">
        <v>6.75</v>
      </c>
      <c r="I12" s="46">
        <v>1185220</v>
      </c>
      <c r="J12" s="1">
        <f t="shared" si="6"/>
        <v>1185.22</v>
      </c>
      <c r="K12" s="14">
        <v>6.75</v>
      </c>
      <c r="L12" s="15">
        <f t="shared" si="1"/>
        <v>0</v>
      </c>
      <c r="M12" s="15">
        <f t="shared" si="2"/>
        <v>1185.22</v>
      </c>
      <c r="N12" s="15">
        <f t="shared" si="3"/>
        <v>0</v>
      </c>
      <c r="O12" s="15">
        <f t="shared" si="4"/>
        <v>0</v>
      </c>
      <c r="P12" s="16">
        <f t="shared" si="5"/>
        <v>1185.22</v>
      </c>
      <c r="Q12" s="3"/>
      <c r="R12" s="3"/>
    </row>
    <row r="13" spans="1:18">
      <c r="A13" s="14">
        <v>7.25</v>
      </c>
      <c r="B13" s="17"/>
      <c r="C13">
        <v>10</v>
      </c>
      <c r="D13" s="11"/>
      <c r="E13" s="23"/>
      <c r="F13" s="13">
        <f t="shared" si="0"/>
        <v>10</v>
      </c>
      <c r="G13" s="1"/>
      <c r="H13" s="14">
        <v>7.25</v>
      </c>
      <c r="I13" s="46">
        <v>3567171</v>
      </c>
      <c r="J13" s="1">
        <f t="shared" si="6"/>
        <v>3567.1709999999998</v>
      </c>
      <c r="K13" s="14">
        <v>7.25</v>
      </c>
      <c r="L13" s="15">
        <f t="shared" si="1"/>
        <v>0</v>
      </c>
      <c r="M13" s="15">
        <f t="shared" si="2"/>
        <v>3567.1709999999998</v>
      </c>
      <c r="N13" s="15">
        <f t="shared" si="3"/>
        <v>0</v>
      </c>
      <c r="O13" s="15">
        <f t="shared" si="4"/>
        <v>0</v>
      </c>
      <c r="P13" s="16">
        <f t="shared" si="5"/>
        <v>3567.1709999999998</v>
      </c>
      <c r="Q13" s="3"/>
      <c r="R13" s="3"/>
    </row>
    <row r="14" spans="1:18">
      <c r="A14" s="10">
        <v>7.75</v>
      </c>
      <c r="C14">
        <v>17</v>
      </c>
      <c r="D14" s="22"/>
      <c r="E14" s="23"/>
      <c r="F14" s="13">
        <f t="shared" si="0"/>
        <v>17</v>
      </c>
      <c r="G14" s="1"/>
      <c r="H14" s="14">
        <v>7.75</v>
      </c>
      <c r="I14" s="46">
        <v>4347053</v>
      </c>
      <c r="J14" s="1">
        <f t="shared" si="6"/>
        <v>4347.0529999999999</v>
      </c>
      <c r="K14" s="14">
        <v>7.75</v>
      </c>
      <c r="L14" s="15">
        <f t="shared" si="1"/>
        <v>0</v>
      </c>
      <c r="M14" s="15">
        <f t="shared" si="2"/>
        <v>4347.0529999999999</v>
      </c>
      <c r="N14" s="15">
        <f t="shared" si="3"/>
        <v>0</v>
      </c>
      <c r="O14" s="15">
        <f t="shared" si="4"/>
        <v>0</v>
      </c>
      <c r="P14" s="16">
        <f t="shared" si="5"/>
        <v>4347.0529999999999</v>
      </c>
      <c r="Q14" s="3"/>
      <c r="R14" s="3"/>
    </row>
    <row r="15" spans="1:18">
      <c r="A15" s="14">
        <v>8.25</v>
      </c>
      <c r="C15">
        <v>39</v>
      </c>
      <c r="D15" s="23"/>
      <c r="E15" s="23"/>
      <c r="F15" s="13">
        <f t="shared" si="0"/>
        <v>39</v>
      </c>
      <c r="G15" s="1"/>
      <c r="H15" s="14">
        <v>8.25</v>
      </c>
      <c r="I15" s="46">
        <v>9558741</v>
      </c>
      <c r="J15" s="1">
        <f t="shared" si="6"/>
        <v>9558.741</v>
      </c>
      <c r="K15" s="14">
        <v>8.25</v>
      </c>
      <c r="L15" s="15">
        <f t="shared" si="1"/>
        <v>0</v>
      </c>
      <c r="M15" s="15">
        <f t="shared" si="2"/>
        <v>9558.741</v>
      </c>
      <c r="N15" s="15">
        <f t="shared" si="3"/>
        <v>0</v>
      </c>
      <c r="O15" s="15">
        <f t="shared" si="4"/>
        <v>0</v>
      </c>
      <c r="P15" s="16">
        <f t="shared" si="5"/>
        <v>9558.741</v>
      </c>
      <c r="Q15" s="3"/>
      <c r="R15" s="3"/>
    </row>
    <row r="16" spans="1:18">
      <c r="A16" s="10">
        <v>8.75</v>
      </c>
      <c r="C16">
        <v>37</v>
      </c>
      <c r="D16" s="23"/>
      <c r="E16" s="23"/>
      <c r="F16" s="13">
        <f t="shared" si="0"/>
        <v>37</v>
      </c>
      <c r="G16" s="1"/>
      <c r="H16" s="14">
        <v>8.75</v>
      </c>
      <c r="I16" s="46">
        <v>17844640</v>
      </c>
      <c r="J16" s="1">
        <f t="shared" si="6"/>
        <v>17844.64</v>
      </c>
      <c r="K16" s="14">
        <v>8.75</v>
      </c>
      <c r="L16" s="15">
        <f t="shared" si="1"/>
        <v>0</v>
      </c>
      <c r="M16" s="15">
        <f t="shared" si="2"/>
        <v>17844.64</v>
      </c>
      <c r="N16" s="15">
        <f t="shared" si="3"/>
        <v>0</v>
      </c>
      <c r="O16" s="15">
        <f t="shared" si="4"/>
        <v>0</v>
      </c>
      <c r="P16" s="16">
        <f t="shared" si="5"/>
        <v>17844.64</v>
      </c>
      <c r="Q16" s="3"/>
      <c r="R16" s="3"/>
    </row>
    <row r="17" spans="1:18">
      <c r="A17" s="14">
        <v>9.25</v>
      </c>
      <c r="C17">
        <v>36</v>
      </c>
      <c r="D17" s="23"/>
      <c r="E17" s="23"/>
      <c r="F17" s="13">
        <f t="shared" si="0"/>
        <v>36</v>
      </c>
      <c r="G17" s="1"/>
      <c r="H17" s="14">
        <v>9.25</v>
      </c>
      <c r="I17" s="46">
        <v>14920702</v>
      </c>
      <c r="J17" s="1">
        <f t="shared" si="6"/>
        <v>14920.701999999999</v>
      </c>
      <c r="K17" s="14">
        <v>9.25</v>
      </c>
      <c r="L17" s="15">
        <f t="shared" si="1"/>
        <v>0</v>
      </c>
      <c r="M17" s="15">
        <f t="shared" si="2"/>
        <v>14920.701999999999</v>
      </c>
      <c r="N17" s="15">
        <f t="shared" si="3"/>
        <v>0</v>
      </c>
      <c r="O17" s="15">
        <f t="shared" si="4"/>
        <v>0</v>
      </c>
      <c r="P17" s="16">
        <f t="shared" si="5"/>
        <v>14920.701999999999</v>
      </c>
      <c r="Q17" s="3"/>
      <c r="R17" s="3"/>
    </row>
    <row r="18" spans="1:18">
      <c r="A18" s="10">
        <v>9.75</v>
      </c>
      <c r="C18">
        <v>46</v>
      </c>
      <c r="D18" s="23"/>
      <c r="E18" s="23"/>
      <c r="F18" s="13">
        <f t="shared" si="0"/>
        <v>46</v>
      </c>
      <c r="G18" s="1"/>
      <c r="H18" s="14">
        <v>9.75</v>
      </c>
      <c r="I18" s="46">
        <v>11812524</v>
      </c>
      <c r="J18" s="1">
        <f t="shared" si="6"/>
        <v>11812.523999999999</v>
      </c>
      <c r="K18" s="14">
        <v>9.75</v>
      </c>
      <c r="L18" s="15">
        <f t="shared" si="1"/>
        <v>0</v>
      </c>
      <c r="M18" s="15">
        <f t="shared" si="2"/>
        <v>11812.523999999999</v>
      </c>
      <c r="N18" s="15">
        <f t="shared" si="3"/>
        <v>0</v>
      </c>
      <c r="O18" s="15">
        <f t="shared" si="4"/>
        <v>0</v>
      </c>
      <c r="P18" s="16">
        <f t="shared" si="5"/>
        <v>11812.523999999999</v>
      </c>
      <c r="Q18" s="3"/>
      <c r="R18" s="3"/>
    </row>
    <row r="19" spans="1:18">
      <c r="A19" s="14">
        <v>10.25</v>
      </c>
      <c r="C19">
        <v>36</v>
      </c>
      <c r="D19" s="23"/>
      <c r="E19" s="23"/>
      <c r="F19" s="13">
        <f t="shared" si="0"/>
        <v>36</v>
      </c>
      <c r="G19" s="1"/>
      <c r="H19" s="14">
        <v>10.25</v>
      </c>
      <c r="I19" s="46">
        <v>30268014</v>
      </c>
      <c r="J19" s="1">
        <f t="shared" si="6"/>
        <v>30268.013999999999</v>
      </c>
      <c r="K19" s="14">
        <v>10.25</v>
      </c>
      <c r="L19" s="15">
        <f t="shared" si="1"/>
        <v>0</v>
      </c>
      <c r="M19" s="15">
        <f t="shared" si="2"/>
        <v>30268.013999999999</v>
      </c>
      <c r="N19" s="15">
        <f t="shared" si="3"/>
        <v>0</v>
      </c>
      <c r="O19" s="15">
        <f t="shared" si="4"/>
        <v>0</v>
      </c>
      <c r="P19" s="16">
        <f t="shared" si="5"/>
        <v>30268.013999999999</v>
      </c>
      <c r="Q19" s="3"/>
      <c r="R19" s="3"/>
    </row>
    <row r="20" spans="1:18">
      <c r="A20" s="10">
        <v>10.75</v>
      </c>
      <c r="C20">
        <v>31</v>
      </c>
      <c r="D20" s="23"/>
      <c r="E20" s="23"/>
      <c r="F20" s="13">
        <f t="shared" si="0"/>
        <v>31</v>
      </c>
      <c r="G20" s="1"/>
      <c r="H20" s="14">
        <v>10.75</v>
      </c>
      <c r="I20" s="46">
        <v>40046098</v>
      </c>
      <c r="J20" s="1">
        <f t="shared" si="6"/>
        <v>40046.097999999998</v>
      </c>
      <c r="K20" s="14">
        <v>10.75</v>
      </c>
      <c r="L20" s="15">
        <f t="shared" si="1"/>
        <v>0</v>
      </c>
      <c r="M20" s="15">
        <f t="shared" si="2"/>
        <v>40046.097999999998</v>
      </c>
      <c r="N20" s="15">
        <f t="shared" si="3"/>
        <v>0</v>
      </c>
      <c r="O20" s="15">
        <f t="shared" si="4"/>
        <v>0</v>
      </c>
      <c r="P20" s="16">
        <f t="shared" si="5"/>
        <v>40046.097999999998</v>
      </c>
      <c r="Q20" s="3"/>
      <c r="R20" s="3"/>
    </row>
    <row r="21" spans="1:18">
      <c r="A21" s="14">
        <v>11.25</v>
      </c>
      <c r="C21">
        <v>29</v>
      </c>
      <c r="E21" s="23"/>
      <c r="F21" s="13">
        <f t="shared" si="0"/>
        <v>29</v>
      </c>
      <c r="G21" s="1"/>
      <c r="H21" s="14">
        <v>11.25</v>
      </c>
      <c r="I21" s="46">
        <v>44809960</v>
      </c>
      <c r="J21" s="1">
        <f t="shared" si="6"/>
        <v>44809.96</v>
      </c>
      <c r="K21" s="14">
        <v>11.25</v>
      </c>
      <c r="L21" s="15">
        <f t="shared" si="1"/>
        <v>0</v>
      </c>
      <c r="M21" s="15">
        <f t="shared" si="2"/>
        <v>44809.96</v>
      </c>
      <c r="N21" s="15">
        <f t="shared" si="3"/>
        <v>0</v>
      </c>
      <c r="O21" s="15">
        <f t="shared" si="4"/>
        <v>0</v>
      </c>
      <c r="P21" s="16">
        <f t="shared" si="5"/>
        <v>44809.96</v>
      </c>
      <c r="Q21" s="3"/>
      <c r="R21" s="3"/>
    </row>
    <row r="22" spans="1:18">
      <c r="A22" s="10">
        <v>11.75</v>
      </c>
      <c r="C22">
        <v>38</v>
      </c>
      <c r="E22" s="23"/>
      <c r="F22" s="13">
        <f t="shared" si="0"/>
        <v>38</v>
      </c>
      <c r="G22" s="4"/>
      <c r="H22" s="14">
        <v>11.75</v>
      </c>
      <c r="I22" s="46">
        <v>42642314</v>
      </c>
      <c r="J22" s="1">
        <f t="shared" si="6"/>
        <v>42642.313999999998</v>
      </c>
      <c r="K22" s="14">
        <v>11.75</v>
      </c>
      <c r="L22" s="15">
        <f t="shared" si="1"/>
        <v>0</v>
      </c>
      <c r="M22" s="15">
        <f t="shared" si="2"/>
        <v>42642.313999999998</v>
      </c>
      <c r="N22" s="15">
        <f t="shared" si="3"/>
        <v>0</v>
      </c>
      <c r="O22" s="15">
        <f t="shared" si="4"/>
        <v>0</v>
      </c>
      <c r="P22" s="16">
        <f t="shared" si="5"/>
        <v>42642.313999999998</v>
      </c>
      <c r="Q22" s="3"/>
      <c r="R22" s="3"/>
    </row>
    <row r="23" spans="1:18">
      <c r="A23" s="14">
        <v>12.25</v>
      </c>
      <c r="C23">
        <v>32</v>
      </c>
      <c r="E23" s="23"/>
      <c r="F23" s="13">
        <f t="shared" si="0"/>
        <v>32</v>
      </c>
      <c r="G23" s="4"/>
      <c r="H23" s="14">
        <v>12.25</v>
      </c>
      <c r="I23" s="46">
        <v>31191483</v>
      </c>
      <c r="J23" s="1">
        <f t="shared" si="6"/>
        <v>31191.483</v>
      </c>
      <c r="K23" s="14">
        <v>12.25</v>
      </c>
      <c r="L23" s="15">
        <f t="shared" si="1"/>
        <v>0</v>
      </c>
      <c r="M23" s="15">
        <f t="shared" si="2"/>
        <v>31191.483</v>
      </c>
      <c r="N23" s="15">
        <f t="shared" si="3"/>
        <v>0</v>
      </c>
      <c r="O23" s="15">
        <f t="shared" si="4"/>
        <v>0</v>
      </c>
      <c r="P23" s="16">
        <f t="shared" si="5"/>
        <v>31191.483</v>
      </c>
      <c r="Q23" s="3"/>
      <c r="R23" s="3"/>
    </row>
    <row r="24" spans="1:18">
      <c r="A24" s="10">
        <v>12.75</v>
      </c>
      <c r="C24">
        <v>27</v>
      </c>
      <c r="E24" s="23"/>
      <c r="F24" s="13">
        <f t="shared" si="0"/>
        <v>27</v>
      </c>
      <c r="G24" s="4"/>
      <c r="H24" s="14">
        <v>12.75</v>
      </c>
      <c r="I24" s="46">
        <v>25751007</v>
      </c>
      <c r="J24" s="1">
        <f t="shared" si="6"/>
        <v>25751.007000000001</v>
      </c>
      <c r="K24" s="14">
        <v>12.75</v>
      </c>
      <c r="L24" s="15">
        <f t="shared" si="1"/>
        <v>0</v>
      </c>
      <c r="M24" s="15">
        <f t="shared" si="2"/>
        <v>25751.007000000001</v>
      </c>
      <c r="N24" s="15">
        <f t="shared" si="3"/>
        <v>0</v>
      </c>
      <c r="O24" s="15">
        <f t="shared" si="4"/>
        <v>0</v>
      </c>
      <c r="P24" s="16">
        <f t="shared" si="5"/>
        <v>25751.007000000001</v>
      </c>
      <c r="Q24" s="3"/>
      <c r="R24" s="3"/>
    </row>
    <row r="25" spans="1:18">
      <c r="A25" s="14">
        <v>13.25</v>
      </c>
      <c r="C25">
        <v>21</v>
      </c>
      <c r="E25" s="23"/>
      <c r="F25" s="13">
        <f t="shared" si="0"/>
        <v>21</v>
      </c>
      <c r="G25" s="4"/>
      <c r="H25" s="14">
        <v>13.25</v>
      </c>
      <c r="I25" s="46">
        <v>12091540</v>
      </c>
      <c r="J25" s="1">
        <f t="shared" si="6"/>
        <v>12091.54</v>
      </c>
      <c r="K25" s="14">
        <v>13.25</v>
      </c>
      <c r="L25" s="15">
        <f t="shared" si="1"/>
        <v>0</v>
      </c>
      <c r="M25" s="15">
        <f t="shared" si="2"/>
        <v>12091.54</v>
      </c>
      <c r="N25" s="15">
        <f t="shared" si="3"/>
        <v>0</v>
      </c>
      <c r="O25" s="15">
        <f t="shared" si="4"/>
        <v>0</v>
      </c>
      <c r="P25" s="16">
        <f t="shared" si="5"/>
        <v>12091.54</v>
      </c>
      <c r="Q25" s="3"/>
      <c r="R25" s="3"/>
    </row>
    <row r="26" spans="1:18">
      <c r="A26" s="10">
        <v>13.75</v>
      </c>
      <c r="C26">
        <v>8</v>
      </c>
      <c r="E26" s="23"/>
      <c r="F26" s="13">
        <f t="shared" si="0"/>
        <v>8</v>
      </c>
      <c r="G26" s="4"/>
      <c r="H26" s="14">
        <v>13.75</v>
      </c>
      <c r="I26" s="46">
        <v>5557920</v>
      </c>
      <c r="J26" s="1">
        <f t="shared" si="6"/>
        <v>5557.92</v>
      </c>
      <c r="K26" s="14">
        <v>13.75</v>
      </c>
      <c r="L26" s="15">
        <f t="shared" si="1"/>
        <v>0</v>
      </c>
      <c r="M26" s="15">
        <f t="shared" si="2"/>
        <v>5557.92</v>
      </c>
      <c r="N26" s="15">
        <f t="shared" si="3"/>
        <v>0</v>
      </c>
      <c r="O26" s="15">
        <f t="shared" si="4"/>
        <v>0</v>
      </c>
      <c r="P26" s="16">
        <f t="shared" si="5"/>
        <v>5557.92</v>
      </c>
      <c r="Q26" s="3"/>
      <c r="R26" s="3"/>
    </row>
    <row r="27" spans="1:18">
      <c r="A27" s="14">
        <v>14.25</v>
      </c>
      <c r="C27">
        <v>7</v>
      </c>
      <c r="E27" s="23"/>
      <c r="F27" s="13">
        <f t="shared" si="0"/>
        <v>7</v>
      </c>
      <c r="G27" s="4"/>
      <c r="H27" s="14">
        <v>14.25</v>
      </c>
      <c r="I27" s="46">
        <v>4079210</v>
      </c>
      <c r="J27" s="1">
        <f t="shared" si="6"/>
        <v>4079.21</v>
      </c>
      <c r="K27" s="14">
        <v>14.25</v>
      </c>
      <c r="L27" s="15">
        <f t="shared" si="1"/>
        <v>0</v>
      </c>
      <c r="M27" s="15">
        <f t="shared" si="2"/>
        <v>4079.21</v>
      </c>
      <c r="N27" s="15">
        <f t="shared" si="3"/>
        <v>0</v>
      </c>
      <c r="O27" s="15">
        <f t="shared" si="4"/>
        <v>0</v>
      </c>
      <c r="P27" s="16">
        <f t="shared" si="5"/>
        <v>4079.21</v>
      </c>
      <c r="Q27" s="3"/>
      <c r="R27" s="3"/>
    </row>
    <row r="28" spans="1:18">
      <c r="A28" s="10">
        <v>14.75</v>
      </c>
      <c r="B28" s="11"/>
      <c r="C28">
        <v>5</v>
      </c>
      <c r="E28" s="23"/>
      <c r="F28" s="13">
        <f t="shared" si="0"/>
        <v>5</v>
      </c>
      <c r="G28" s="1"/>
      <c r="H28" s="14">
        <v>14.75</v>
      </c>
      <c r="I28" s="46">
        <v>1019803</v>
      </c>
      <c r="J28" s="1">
        <f t="shared" si="6"/>
        <v>1019.803</v>
      </c>
      <c r="K28" s="14">
        <v>14.75</v>
      </c>
      <c r="L28" s="15">
        <f t="shared" si="1"/>
        <v>0</v>
      </c>
      <c r="M28" s="15">
        <f t="shared" si="2"/>
        <v>1019.803</v>
      </c>
      <c r="N28" s="15">
        <f t="shared" si="3"/>
        <v>0</v>
      </c>
      <c r="O28" s="15">
        <f t="shared" si="4"/>
        <v>0</v>
      </c>
      <c r="P28" s="16">
        <f t="shared" si="5"/>
        <v>1019.803</v>
      </c>
      <c r="Q28" s="3"/>
      <c r="R28" s="3"/>
    </row>
    <row r="29" spans="1:18">
      <c r="A29" s="14">
        <v>15.25</v>
      </c>
      <c r="B29" s="11"/>
      <c r="C29">
        <v>2</v>
      </c>
      <c r="E29" s="23"/>
      <c r="F29" s="13">
        <f t="shared" si="0"/>
        <v>2</v>
      </c>
      <c r="G29" s="1"/>
      <c r="H29" s="14">
        <v>15.25</v>
      </c>
      <c r="I29" s="46">
        <v>1019803</v>
      </c>
      <c r="J29" s="1">
        <f t="shared" si="6"/>
        <v>1019.803</v>
      </c>
      <c r="K29" s="14">
        <v>15.25</v>
      </c>
      <c r="L29" s="15">
        <f t="shared" si="1"/>
        <v>0</v>
      </c>
      <c r="M29" s="15">
        <f t="shared" si="2"/>
        <v>1019.803</v>
      </c>
      <c r="N29" s="15">
        <f t="shared" si="3"/>
        <v>0</v>
      </c>
      <c r="O29" s="15">
        <f t="shared" si="4"/>
        <v>0</v>
      </c>
      <c r="P29" s="16">
        <f t="shared" si="5"/>
        <v>1019.803</v>
      </c>
      <c r="Q29" s="3"/>
      <c r="R29" s="3"/>
    </row>
    <row r="30" spans="1:18">
      <c r="A30" s="10">
        <v>15.75</v>
      </c>
      <c r="B30" s="11"/>
      <c r="C30">
        <v>1</v>
      </c>
      <c r="E30" s="23"/>
      <c r="F30" s="13">
        <f t="shared" si="0"/>
        <v>1</v>
      </c>
      <c r="G30" s="1"/>
      <c r="H30" s="14">
        <v>15.75</v>
      </c>
      <c r="I30" s="46">
        <v>509901</v>
      </c>
      <c r="J30" s="1">
        <f t="shared" si="6"/>
        <v>509.90100000000001</v>
      </c>
      <c r="K30" s="14">
        <v>15.75</v>
      </c>
      <c r="L30" s="15">
        <f t="shared" si="1"/>
        <v>0</v>
      </c>
      <c r="M30" s="15">
        <f t="shared" si="2"/>
        <v>509.90100000000001</v>
      </c>
      <c r="N30" s="15">
        <f t="shared" si="3"/>
        <v>0</v>
      </c>
      <c r="O30" s="15">
        <f t="shared" si="4"/>
        <v>0</v>
      </c>
      <c r="P30" s="16">
        <f t="shared" si="5"/>
        <v>509.90100000000001</v>
      </c>
      <c r="Q30" s="3"/>
      <c r="R30" s="3"/>
    </row>
    <row r="31" spans="1:18">
      <c r="A31" s="14">
        <v>16.25</v>
      </c>
      <c r="B31" s="11"/>
      <c r="E31" s="23"/>
      <c r="F31" s="13">
        <f t="shared" si="0"/>
        <v>0</v>
      </c>
      <c r="G31" s="1"/>
      <c r="H31" s="14">
        <v>16.25</v>
      </c>
      <c r="I31" s="46"/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E32" s="23"/>
      <c r="F32" s="13">
        <f t="shared" si="0"/>
        <v>0</v>
      </c>
      <c r="G32" s="1"/>
      <c r="H32" s="14">
        <v>16.75</v>
      </c>
      <c r="I32" s="25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3"/>
      <c r="E33" s="23"/>
      <c r="F33" s="13">
        <f t="shared" si="0"/>
        <v>0</v>
      </c>
      <c r="G33" s="1"/>
      <c r="H33" s="14">
        <v>17.25</v>
      </c>
      <c r="I33" s="23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3"/>
      <c r="E34" s="23"/>
      <c r="F34" s="13">
        <f t="shared" si="0"/>
        <v>0</v>
      </c>
      <c r="G34" s="1"/>
      <c r="H34" s="14">
        <v>17.75</v>
      </c>
      <c r="I34" s="23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3"/>
      <c r="E35" s="23"/>
      <c r="F35" s="13">
        <f t="shared" si="0"/>
        <v>0</v>
      </c>
      <c r="G35" s="1"/>
      <c r="H35" s="14">
        <v>18.25</v>
      </c>
      <c r="I35" s="23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3"/>
      <c r="D36" s="23"/>
      <c r="E36" s="23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7" t="s">
        <v>7</v>
      </c>
      <c r="B38" s="28">
        <f>SUM(B6:B37)</f>
        <v>0</v>
      </c>
      <c r="C38" s="28">
        <f>SUM(C6:C37)</f>
        <v>432</v>
      </c>
      <c r="D38" s="28">
        <f>SUM(D6:D37)</f>
        <v>0</v>
      </c>
      <c r="E38" s="28">
        <f>SUM(E6:E37)</f>
        <v>0</v>
      </c>
      <c r="F38" s="29">
        <f>SUM(F6:F37)</f>
        <v>432</v>
      </c>
      <c r="G38" s="30"/>
      <c r="H38" s="27" t="s">
        <v>7</v>
      </c>
      <c r="I38" s="4">
        <f>SUM(I6:I37)</f>
        <v>302223104</v>
      </c>
      <c r="J38" s="1">
        <f t="shared" si="6"/>
        <v>302223.10399999999</v>
      </c>
      <c r="K38" s="27" t="s">
        <v>7</v>
      </c>
      <c r="L38" s="28">
        <f>SUM(L6:L37)</f>
        <v>0</v>
      </c>
      <c r="M38" s="28">
        <f>SUM(M6:M37)</f>
        <v>302223.10399999999</v>
      </c>
      <c r="N38" s="28">
        <f>SUM(N6:N37)</f>
        <v>0</v>
      </c>
      <c r="O38" s="28">
        <f>SUM(O6:O37)</f>
        <v>0</v>
      </c>
      <c r="P38" s="31">
        <f>SUM(P6:P37)</f>
        <v>302223.10399999999</v>
      </c>
      <c r="Q38" s="32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3"/>
      <c r="B41" s="1"/>
      <c r="C41" s="1"/>
      <c r="D41" s="1"/>
      <c r="E41" s="1"/>
      <c r="F41" s="33"/>
      <c r="G41" s="1"/>
      <c r="H41" s="1"/>
      <c r="I41" s="1"/>
      <c r="J41" s="33"/>
      <c r="K41" s="1"/>
      <c r="L41" s="1"/>
      <c r="M41" s="1"/>
      <c r="N41" s="33"/>
      <c r="O41" s="1"/>
      <c r="P41" s="3"/>
      <c r="Q41" s="3"/>
      <c r="R41" s="3"/>
    </row>
    <row r="42" spans="1:18">
      <c r="A42" s="1"/>
      <c r="B42" s="53" t="s">
        <v>9</v>
      </c>
      <c r="C42" s="53"/>
      <c r="D42" s="53"/>
      <c r="E42" s="1"/>
      <c r="F42" s="1"/>
      <c r="G42" s="34"/>
      <c r="H42" s="1"/>
      <c r="I42" s="53" t="s">
        <v>10</v>
      </c>
      <c r="J42" s="53"/>
      <c r="K42" s="5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2.2768886258848937E-3</v>
      </c>
      <c r="J44" s="17" t="s">
        <v>12</v>
      </c>
      <c r="K44">
        <v>3.4201540460876965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5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0.20922672179641999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6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0.3210175155062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6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0.46961090636042802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6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0.66129850816288305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6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0.90265717852391603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6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1.2005328528442401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6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8000.2349999999997</v>
      </c>
      <c r="D53" s="15">
        <f t="shared" si="9"/>
        <v>0</v>
      </c>
      <c r="E53" s="15">
        <f t="shared" si="10"/>
        <v>0</v>
      </c>
      <c r="F53" s="13">
        <f t="shared" si="11"/>
        <v>8000.2349999999997</v>
      </c>
      <c r="G53" s="1"/>
      <c r="H53" s="14">
        <f t="shared" si="12"/>
        <v>1.56202665901864</v>
      </c>
      <c r="I53" s="15">
        <f t="shared" si="13"/>
        <v>0</v>
      </c>
      <c r="J53" s="15">
        <f t="shared" si="14"/>
        <v>1851.3452368020701</v>
      </c>
      <c r="K53" s="15">
        <f t="shared" si="15"/>
        <v>0</v>
      </c>
      <c r="L53" s="15">
        <f t="shared" si="16"/>
        <v>0</v>
      </c>
      <c r="M53" s="36">
        <f t="shared" si="17"/>
        <v>1851.3452368020701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25861.989750000001</v>
      </c>
      <c r="D54" s="15">
        <f t="shared" si="9"/>
        <v>0</v>
      </c>
      <c r="E54" s="15">
        <f t="shared" si="10"/>
        <v>0</v>
      </c>
      <c r="F54" s="13">
        <f t="shared" si="11"/>
        <v>25861.989750000001</v>
      </c>
      <c r="G54" s="1"/>
      <c r="H54" s="14">
        <f t="shared" si="12"/>
        <v>1.9944828292932499</v>
      </c>
      <c r="I54" s="15">
        <f t="shared" si="13"/>
        <v>0</v>
      </c>
      <c r="J54" s="15">
        <f t="shared" si="14"/>
        <v>7114.6613086528296</v>
      </c>
      <c r="K54" s="15">
        <f t="shared" si="15"/>
        <v>0</v>
      </c>
      <c r="L54" s="15">
        <f t="shared" si="16"/>
        <v>0</v>
      </c>
      <c r="M54" s="36">
        <f t="shared" si="17"/>
        <v>7114.6613086528296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33689.660750000003</v>
      </c>
      <c r="D55" s="15">
        <f t="shared" si="9"/>
        <v>0</v>
      </c>
      <c r="E55" s="15">
        <f t="shared" si="10"/>
        <v>0</v>
      </c>
      <c r="F55" s="13">
        <f t="shared" si="11"/>
        <v>33689.660750000003</v>
      </c>
      <c r="G55" s="1"/>
      <c r="H55" s="14">
        <f t="shared" si="12"/>
        <v>2.5054780574562501</v>
      </c>
      <c r="I55" s="15">
        <f t="shared" si="13"/>
        <v>0</v>
      </c>
      <c r="J55" s="15">
        <f t="shared" si="14"/>
        <v>10891.4459060994</v>
      </c>
      <c r="K55" s="15">
        <f t="shared" si="15"/>
        <v>0</v>
      </c>
      <c r="L55" s="15">
        <f t="shared" si="16"/>
        <v>0</v>
      </c>
      <c r="M55" s="36">
        <f t="shared" si="17"/>
        <v>10891.4459060994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78859.613249999995</v>
      </c>
      <c r="D56" s="15">
        <f t="shared" si="9"/>
        <v>0</v>
      </c>
      <c r="E56" s="15">
        <f t="shared" si="10"/>
        <v>0</v>
      </c>
      <c r="F56" s="13">
        <f t="shared" si="11"/>
        <v>78859.613249999995</v>
      </c>
      <c r="G56" s="1"/>
      <c r="H56" s="14">
        <f t="shared" si="12"/>
        <v>3.1028120385361899</v>
      </c>
      <c r="I56" s="15">
        <f t="shared" si="13"/>
        <v>0</v>
      </c>
      <c r="J56" s="15">
        <f t="shared" si="14"/>
        <v>29658.976648049502</v>
      </c>
      <c r="K56" s="15">
        <f t="shared" si="15"/>
        <v>0</v>
      </c>
      <c r="L56" s="15">
        <f t="shared" si="16"/>
        <v>0</v>
      </c>
      <c r="M56" s="36">
        <f t="shared" si="17"/>
        <v>29658.976648049502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156140.6</v>
      </c>
      <c r="D57" s="15">
        <f t="shared" si="9"/>
        <v>0</v>
      </c>
      <c r="E57" s="15">
        <f t="shared" si="10"/>
        <v>0</v>
      </c>
      <c r="F57" s="13">
        <f t="shared" si="11"/>
        <v>156140.6</v>
      </c>
      <c r="G57" s="1"/>
      <c r="H57" s="14">
        <f t="shared" si="12"/>
        <v>3.7944989902337101</v>
      </c>
      <c r="I57" s="15">
        <f t="shared" si="13"/>
        <v>0</v>
      </c>
      <c r="J57" s="15">
        <f t="shared" si="14"/>
        <v>67711.468461084107</v>
      </c>
      <c r="K57" s="15">
        <f t="shared" si="15"/>
        <v>0</v>
      </c>
      <c r="L57" s="15">
        <f t="shared" si="16"/>
        <v>0</v>
      </c>
      <c r="M57" s="36">
        <f t="shared" si="17"/>
        <v>67711.468461084107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138016.49350000001</v>
      </c>
      <c r="D58" s="15">
        <f t="shared" si="9"/>
        <v>0</v>
      </c>
      <c r="E58" s="15">
        <f t="shared" si="10"/>
        <v>0</v>
      </c>
      <c r="F58" s="13">
        <f t="shared" si="11"/>
        <v>138016.49350000001</v>
      </c>
      <c r="G58" s="1"/>
      <c r="H58" s="14">
        <f t="shared" si="12"/>
        <v>4.5887599997569497</v>
      </c>
      <c r="I58" s="15">
        <f t="shared" si="13"/>
        <v>0</v>
      </c>
      <c r="J58" s="15">
        <f t="shared" si="14"/>
        <v>68467.520505893495</v>
      </c>
      <c r="K58" s="15">
        <f t="shared" si="15"/>
        <v>0</v>
      </c>
      <c r="L58" s="15">
        <f t="shared" si="16"/>
        <v>0</v>
      </c>
      <c r="M58" s="36">
        <f t="shared" si="17"/>
        <v>68467.520505893495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115172.109</v>
      </c>
      <c r="D59" s="15">
        <f t="shared" si="9"/>
        <v>0</v>
      </c>
      <c r="E59" s="15">
        <f t="shared" si="10"/>
        <v>0</v>
      </c>
      <c r="F59" s="13">
        <f t="shared" si="11"/>
        <v>115172.109</v>
      </c>
      <c r="G59" s="1"/>
      <c r="H59" s="14">
        <f t="shared" si="12"/>
        <v>5.4940160723058504</v>
      </c>
      <c r="I59" s="15">
        <f t="shared" si="13"/>
        <v>0</v>
      </c>
      <c r="J59" s="15">
        <f t="shared" si="14"/>
        <v>64898.196710498603</v>
      </c>
      <c r="K59" s="15">
        <f t="shared" si="15"/>
        <v>0</v>
      </c>
      <c r="L59" s="15">
        <f t="shared" si="16"/>
        <v>0</v>
      </c>
      <c r="M59" s="36">
        <f t="shared" si="17"/>
        <v>64898.196710498603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310247.14350000001</v>
      </c>
      <c r="D60" s="15">
        <f t="shared" si="9"/>
        <v>0</v>
      </c>
      <c r="E60" s="15">
        <f t="shared" si="10"/>
        <v>0</v>
      </c>
      <c r="F60" s="13">
        <f t="shared" si="11"/>
        <v>310247.14350000001</v>
      </c>
      <c r="G60" s="1"/>
      <c r="H60" s="14">
        <f t="shared" si="12"/>
        <v>6.5188817818112597</v>
      </c>
      <c r="I60" s="15">
        <f t="shared" si="13"/>
        <v>0</v>
      </c>
      <c r="J60" s="15">
        <f t="shared" si="14"/>
        <v>197313.605036208</v>
      </c>
      <c r="K60" s="15">
        <f t="shared" si="15"/>
        <v>0</v>
      </c>
      <c r="L60" s="15">
        <f t="shared" si="16"/>
        <v>0</v>
      </c>
      <c r="M60" s="36">
        <f t="shared" si="17"/>
        <v>197313.605036208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430495.55349999998</v>
      </c>
      <c r="D61" s="15">
        <f t="shared" si="9"/>
        <v>0</v>
      </c>
      <c r="E61" s="15">
        <f t="shared" si="10"/>
        <v>0</v>
      </c>
      <c r="F61" s="13">
        <f t="shared" si="11"/>
        <v>430495.55349999998</v>
      </c>
      <c r="G61" s="1"/>
      <c r="H61" s="14">
        <f t="shared" si="12"/>
        <v>7.6721594430734701</v>
      </c>
      <c r="I61" s="15">
        <f t="shared" si="13"/>
        <v>0</v>
      </c>
      <c r="J61" s="15">
        <f t="shared" si="14"/>
        <v>307240.04892894602</v>
      </c>
      <c r="K61" s="15">
        <f t="shared" si="15"/>
        <v>0</v>
      </c>
      <c r="L61" s="15">
        <f t="shared" si="16"/>
        <v>0</v>
      </c>
      <c r="M61" s="36">
        <f t="shared" si="17"/>
        <v>307240.04892894602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504112.05</v>
      </c>
      <c r="D62" s="15">
        <f t="shared" si="9"/>
        <v>0</v>
      </c>
      <c r="E62" s="15">
        <f t="shared" si="10"/>
        <v>0</v>
      </c>
      <c r="F62" s="13">
        <f t="shared" si="11"/>
        <v>504112.05</v>
      </c>
      <c r="G62" s="1"/>
      <c r="H62" s="14">
        <f t="shared" si="12"/>
        <v>8.9628337387757693</v>
      </c>
      <c r="I62" s="15">
        <f t="shared" si="13"/>
        <v>0</v>
      </c>
      <c r="J62" s="15">
        <f t="shared" si="14"/>
        <v>401624.22132119298</v>
      </c>
      <c r="K62" s="15">
        <f t="shared" si="15"/>
        <v>0</v>
      </c>
      <c r="L62" s="15">
        <f t="shared" si="16"/>
        <v>0</v>
      </c>
      <c r="M62" s="36">
        <f t="shared" si="17"/>
        <v>401624.22132119298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501047.18949999998</v>
      </c>
      <c r="D63" s="15">
        <f t="shared" si="9"/>
        <v>0</v>
      </c>
      <c r="E63" s="15">
        <f t="shared" si="10"/>
        <v>0</v>
      </c>
      <c r="F63" s="13">
        <f t="shared" si="11"/>
        <v>501047.18949999998</v>
      </c>
      <c r="G63" s="1"/>
      <c r="H63" s="14">
        <f t="shared" si="12"/>
        <v>10.400066746080601</v>
      </c>
      <c r="I63" s="15">
        <f t="shared" si="13"/>
        <v>0</v>
      </c>
      <c r="J63" s="15">
        <f t="shared" si="14"/>
        <v>443482.91180732701</v>
      </c>
      <c r="K63" s="15">
        <f t="shared" si="15"/>
        <v>0</v>
      </c>
      <c r="L63" s="15">
        <f t="shared" si="16"/>
        <v>0</v>
      </c>
      <c r="M63" s="36">
        <f t="shared" si="17"/>
        <v>443482.91180732701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382095.66674999997</v>
      </c>
      <c r="D64" s="15">
        <f t="shared" si="9"/>
        <v>0</v>
      </c>
      <c r="E64" s="15">
        <f t="shared" si="10"/>
        <v>0</v>
      </c>
      <c r="F64" s="13">
        <f t="shared" si="11"/>
        <v>382095.66674999997</v>
      </c>
      <c r="G64" s="1"/>
      <c r="H64" s="14">
        <f t="shared" si="12"/>
        <v>11.9931933164287</v>
      </c>
      <c r="I64" s="15">
        <f t="shared" si="13"/>
        <v>0</v>
      </c>
      <c r="J64" s="15">
        <f t="shared" si="14"/>
        <v>374085.48544509901</v>
      </c>
      <c r="K64" s="15">
        <f t="shared" si="15"/>
        <v>0</v>
      </c>
      <c r="L64" s="15">
        <f t="shared" si="16"/>
        <v>0</v>
      </c>
      <c r="M64" s="36">
        <f t="shared" si="17"/>
        <v>374085.48544509901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328325.33925000002</v>
      </c>
      <c r="D65" s="15">
        <f t="shared" si="9"/>
        <v>0</v>
      </c>
      <c r="E65" s="15">
        <f t="shared" si="10"/>
        <v>0</v>
      </c>
      <c r="F65" s="13">
        <f t="shared" si="11"/>
        <v>328325.33925000002</v>
      </c>
      <c r="G65" s="1"/>
      <c r="H65" s="14">
        <f t="shared" si="12"/>
        <v>13.7517167693165</v>
      </c>
      <c r="I65" s="15">
        <f t="shared" si="13"/>
        <v>0</v>
      </c>
      <c r="J65" s="15">
        <f t="shared" si="14"/>
        <v>354120.55478868698</v>
      </c>
      <c r="K65" s="15">
        <f t="shared" si="15"/>
        <v>0</v>
      </c>
      <c r="L65" s="15">
        <f t="shared" si="16"/>
        <v>0</v>
      </c>
      <c r="M65" s="36">
        <f t="shared" si="17"/>
        <v>354120.55478868698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160212.905</v>
      </c>
      <c r="D66" s="15">
        <f t="shared" si="9"/>
        <v>0</v>
      </c>
      <c r="E66" s="15">
        <f t="shared" si="10"/>
        <v>0</v>
      </c>
      <c r="F66" s="13">
        <f t="shared" si="11"/>
        <v>160212.905</v>
      </c>
      <c r="G66" s="1"/>
      <c r="H66" s="14">
        <f t="shared" si="12"/>
        <v>15.685304866622101</v>
      </c>
      <c r="I66" s="15">
        <f t="shared" si="13"/>
        <v>0</v>
      </c>
      <c r="J66" s="15">
        <f t="shared" si="14"/>
        <v>189659.49120695601</v>
      </c>
      <c r="K66" s="15">
        <f t="shared" si="15"/>
        <v>0</v>
      </c>
      <c r="L66" s="15">
        <f t="shared" si="16"/>
        <v>0</v>
      </c>
      <c r="M66" s="36">
        <f t="shared" si="17"/>
        <v>189659.49120695601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76421.399999999994</v>
      </c>
      <c r="D67" s="15">
        <f t="shared" si="9"/>
        <v>0</v>
      </c>
      <c r="E67" s="15">
        <f t="shared" si="10"/>
        <v>0</v>
      </c>
      <c r="F67" s="13">
        <f t="shared" si="11"/>
        <v>76421.399999999994</v>
      </c>
      <c r="G67" s="1"/>
      <c r="H67" s="14">
        <f t="shared" si="12"/>
        <v>17.803786038801501</v>
      </c>
      <c r="I67" s="15">
        <f t="shared" si="13"/>
        <v>0</v>
      </c>
      <c r="J67" s="15">
        <f t="shared" si="14"/>
        <v>98952.018500775594</v>
      </c>
      <c r="K67" s="15">
        <f t="shared" si="15"/>
        <v>0</v>
      </c>
      <c r="L67" s="15">
        <f t="shared" si="16"/>
        <v>0</v>
      </c>
      <c r="M67" s="36">
        <f t="shared" si="17"/>
        <v>98952.018500775594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58128.7425</v>
      </c>
      <c r="D68" s="15">
        <f t="shared" si="9"/>
        <v>0</v>
      </c>
      <c r="E68" s="15">
        <f t="shared" si="10"/>
        <v>0</v>
      </c>
      <c r="F68" s="13">
        <f t="shared" si="11"/>
        <v>58128.7425</v>
      </c>
      <c r="G68" s="1"/>
      <c r="H68" s="14">
        <f t="shared" si="12"/>
        <v>20.117145838186801</v>
      </c>
      <c r="I68" s="15">
        <f t="shared" si="13"/>
        <v>0</v>
      </c>
      <c r="J68" s="15">
        <f t="shared" si="14"/>
        <v>82062.062474589999</v>
      </c>
      <c r="K68" s="15">
        <f t="shared" si="15"/>
        <v>0</v>
      </c>
      <c r="L68" s="15">
        <f t="shared" si="16"/>
        <v>0</v>
      </c>
      <c r="M68" s="36">
        <f t="shared" si="17"/>
        <v>82062.062474589999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15042.09425</v>
      </c>
      <c r="D69" s="15">
        <f t="shared" si="9"/>
        <v>0</v>
      </c>
      <c r="E69" s="15">
        <f t="shared" si="10"/>
        <v>0</v>
      </c>
      <c r="F69" s="13">
        <f t="shared" si="11"/>
        <v>15042.09425</v>
      </c>
      <c r="G69" s="1"/>
      <c r="H69" s="14">
        <f t="shared" si="12"/>
        <v>22.6355235978778</v>
      </c>
      <c r="I69" s="15">
        <f t="shared" si="13"/>
        <v>0</v>
      </c>
      <c r="J69" s="15">
        <f t="shared" si="14"/>
        <v>23083.774871686601</v>
      </c>
      <c r="K69" s="15">
        <f t="shared" si="15"/>
        <v>0</v>
      </c>
      <c r="L69" s="15">
        <f t="shared" si="16"/>
        <v>0</v>
      </c>
      <c r="M69" s="36">
        <f t="shared" si="17"/>
        <v>23083.774871686601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15551.99575</v>
      </c>
      <c r="D70" s="15">
        <f t="shared" si="9"/>
        <v>0</v>
      </c>
      <c r="E70" s="15">
        <f t="shared" si="10"/>
        <v>0</v>
      </c>
      <c r="F70" s="13">
        <f t="shared" si="11"/>
        <v>15551.99575</v>
      </c>
      <c r="G70" s="1"/>
      <c r="H70" s="14">
        <f t="shared" si="12"/>
        <v>25.369209277446</v>
      </c>
      <c r="I70" s="15">
        <f t="shared" si="13"/>
        <v>0</v>
      </c>
      <c r="J70" s="15">
        <f t="shared" si="14"/>
        <v>25871.595728767301</v>
      </c>
      <c r="K70" s="15">
        <f t="shared" si="15"/>
        <v>0</v>
      </c>
      <c r="L70" s="15">
        <f t="shared" si="16"/>
        <v>0</v>
      </c>
      <c r="M70" s="36">
        <f t="shared" si="17"/>
        <v>25871.595728767301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8030.9407499999998</v>
      </c>
      <c r="D71" s="15">
        <f t="shared" si="9"/>
        <v>0</v>
      </c>
      <c r="E71" s="15">
        <f t="shared" si="10"/>
        <v>0</v>
      </c>
      <c r="F71" s="13">
        <f t="shared" si="11"/>
        <v>8030.9407499999998</v>
      </c>
      <c r="G71" s="1"/>
      <c r="H71" s="14">
        <f t="shared" si="12"/>
        <v>28.328640478970598</v>
      </c>
      <c r="I71" s="15">
        <f t="shared" si="13"/>
        <v>0</v>
      </c>
      <c r="J71" s="15">
        <f t="shared" si="14"/>
        <v>14444.8021088676</v>
      </c>
      <c r="K71" s="15">
        <f t="shared" si="15"/>
        <v>0</v>
      </c>
      <c r="L71" s="15">
        <f t="shared" si="16"/>
        <v>0</v>
      </c>
      <c r="M71" s="36">
        <f t="shared" si="17"/>
        <v>14444.8021088676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31.5243996188746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6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34.967211242702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6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38.667939471394703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6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42.637585568870598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6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46.887285621763503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6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51.4283083231159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6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56.272052852629599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6">
        <f t="shared" si="17"/>
        <v>0</v>
      </c>
      <c r="N78" s="3"/>
      <c r="O78" s="3"/>
      <c r="P78" s="3"/>
    </row>
    <row r="79" spans="1:16">
      <c r="A79" s="27" t="s">
        <v>7</v>
      </c>
      <c r="B79" s="28">
        <f>SUM(B47:B78)</f>
        <v>0</v>
      </c>
      <c r="C79" s="28">
        <f>SUM(C47:C78)</f>
        <v>3345451.7220000001</v>
      </c>
      <c r="D79" s="28">
        <f>SUM(D47:D78)</f>
        <v>0</v>
      </c>
      <c r="E79" s="28">
        <f>SUM(E47:E78)</f>
        <v>0</v>
      </c>
      <c r="F79" s="28">
        <f>SUM(F47:F78)</f>
        <v>3345451.7220000001</v>
      </c>
      <c r="G79" s="13"/>
      <c r="H79" s="27" t="s">
        <v>7</v>
      </c>
      <c r="I79" s="28">
        <f>SUM(I47:I78)</f>
        <v>0</v>
      </c>
      <c r="J79" s="28">
        <f>SUM(J47:J78)</f>
        <v>2762534.1869961801</v>
      </c>
      <c r="K79" s="28">
        <f>SUM(K47:K78)</f>
        <v>0</v>
      </c>
      <c r="L79" s="28">
        <f>SUM(L47:L78)</f>
        <v>0</v>
      </c>
      <c r="M79" s="28">
        <f>SUM(M47:M78)</f>
        <v>2762534.1869961801</v>
      </c>
      <c r="N79" s="3"/>
      <c r="O79" s="3"/>
      <c r="P79" s="3"/>
    </row>
    <row r="80" spans="1:16">
      <c r="A80" s="6" t="s">
        <v>13</v>
      </c>
      <c r="B80" s="29">
        <f>IF(L38&gt;0,B79/L38,0)</f>
        <v>0</v>
      </c>
      <c r="C80" s="29">
        <f>IF(M38&gt;0,C79/M38,0)</f>
        <v>11.069477077437501</v>
      </c>
      <c r="D80" s="29">
        <f>IF(N38&gt;0,D79/N38,0)</f>
        <v>0</v>
      </c>
      <c r="E80" s="29">
        <f>IF(O38&gt;0,E79/O38,0)</f>
        <v>0</v>
      </c>
      <c r="F80" s="29">
        <f>IF(P38&gt;0,F79/P38,0)</f>
        <v>11.069477077437501</v>
      </c>
      <c r="G80" s="13"/>
      <c r="H80" s="6" t="s">
        <v>13</v>
      </c>
      <c r="I80" s="29">
        <f>IF(L38&gt;0,I79/L38,0)</f>
        <v>0</v>
      </c>
      <c r="J80" s="29">
        <f>IF(M38&gt;0,J79/M38,0)</f>
        <v>9.1407114493674904</v>
      </c>
      <c r="K80" s="29">
        <f>IF(N38&gt;0,K79/N38,0)</f>
        <v>0</v>
      </c>
      <c r="L80" s="29">
        <f>IF(O38&gt;0,L79/O38,0)</f>
        <v>0</v>
      </c>
      <c r="M80" s="29">
        <f>IF(P38&gt;0,M79/P38,0)</f>
        <v>9.1407114493674904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7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8">
        <v>0</v>
      </c>
      <c r="B92" s="50">
        <f>L$38</f>
        <v>0</v>
      </c>
      <c r="C92" s="50">
        <f>$B$80</f>
        <v>0</v>
      </c>
      <c r="D92" s="50">
        <f>$I$80</f>
        <v>0</v>
      </c>
      <c r="E92" s="50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8">
        <v>1</v>
      </c>
      <c r="B93" s="50">
        <f>M$38</f>
        <v>302223.10399999999</v>
      </c>
      <c r="C93" s="50">
        <f>$C$80</f>
        <v>11.069477077437501</v>
      </c>
      <c r="D93" s="50">
        <f>$J$80</f>
        <v>9.1407114493674904</v>
      </c>
      <c r="E93" s="50">
        <f>B93*D93</f>
        <v>2762534.1869961801</v>
      </c>
      <c r="F93" s="15">
        <f>E93/1000</f>
        <v>2762.5341869961799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8">
        <v>2</v>
      </c>
      <c r="B94" s="50">
        <f>N$38</f>
        <v>0</v>
      </c>
      <c r="C94" s="50">
        <f>$D$80</f>
        <v>0</v>
      </c>
      <c r="D94" s="50">
        <f>$K$80</f>
        <v>0</v>
      </c>
      <c r="E94" s="50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8">
        <v>3</v>
      </c>
      <c r="B95" s="50">
        <f>O$38</f>
        <v>0</v>
      </c>
      <c r="C95" s="50">
        <f>$E$80</f>
        <v>0</v>
      </c>
      <c r="D95" s="50">
        <f>$L$80</f>
        <v>0</v>
      </c>
      <c r="E95" s="50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 t="s">
        <v>7</v>
      </c>
      <c r="B96" s="50">
        <f>SUM(B92:B95)</f>
        <v>302223.10399999999</v>
      </c>
      <c r="C96" s="50">
        <f>$F$80</f>
        <v>11.069477077437501</v>
      </c>
      <c r="D96" s="50">
        <f>$M$80</f>
        <v>9.1407114493674904</v>
      </c>
      <c r="E96" s="50">
        <f>SUM(E92:E95)</f>
        <v>2762534.1869961801</v>
      </c>
      <c r="F96" s="15">
        <f>E96/1000</f>
        <v>2762.5341869961799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8" t="s">
        <v>2</v>
      </c>
      <c r="B97" s="50">
        <f>$I$2</f>
        <v>2578567</v>
      </c>
      <c r="C97" s="51"/>
      <c r="D97" s="51"/>
      <c r="E97" s="51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2" t="s">
        <v>20</v>
      </c>
      <c r="B98" s="50">
        <f>IF(E96&gt;0,$I$2/E96,"")</f>
        <v>0.93340636729052895</v>
      </c>
      <c r="C98" s="51"/>
      <c r="D98" s="51"/>
      <c r="E98" s="51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2" t="s">
        <v>22</v>
      </c>
      <c r="B1" s="52"/>
      <c r="C1" s="52"/>
      <c r="D1" s="52"/>
      <c r="E1" s="52"/>
      <c r="F1" s="52"/>
      <c r="G1" s="1"/>
      <c r="H1" s="53" t="s">
        <v>1</v>
      </c>
      <c r="I1" s="5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1326956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4" t="s">
        <v>4</v>
      </c>
      <c r="C4" s="54"/>
      <c r="D4" s="54"/>
      <c r="E4" s="54"/>
      <c r="F4" s="54"/>
      <c r="G4" s="1"/>
      <c r="H4" s="5" t="s">
        <v>3</v>
      </c>
      <c r="I4" s="1"/>
      <c r="J4" s="1"/>
      <c r="K4" s="5" t="s">
        <v>3</v>
      </c>
      <c r="L4" s="53" t="s">
        <v>5</v>
      </c>
      <c r="M4" s="53"/>
      <c r="N4" s="53"/>
      <c r="O4" s="53"/>
      <c r="P4" s="5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7"/>
      <c r="C6" s="11"/>
      <c r="D6" s="11"/>
      <c r="E6" s="11"/>
      <c r="F6" s="13">
        <f t="shared" ref="F6:F37" si="0">SUM(B6:E6)</f>
        <v>0</v>
      </c>
      <c r="G6" s="1"/>
      <c r="H6" s="14">
        <v>3.75</v>
      </c>
      <c r="I6" s="48"/>
      <c r="J6" s="1">
        <f>I6/1000</f>
        <v>0</v>
      </c>
      <c r="K6" s="14">
        <v>3.75</v>
      </c>
      <c r="L6" s="15">
        <f t="shared" ref="L6:O10" si="1">IF($F6&gt;0,($I6/1000)*(B6/$F6),0)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6">
        <f t="shared" ref="P6:P37" si="2">SUM(L6:O6)</f>
        <v>0</v>
      </c>
      <c r="Q6" s="3"/>
      <c r="R6" s="3"/>
    </row>
    <row r="7" spans="1:18">
      <c r="A7" s="14">
        <v>4.25</v>
      </c>
      <c r="B7" s="17"/>
      <c r="C7" s="11"/>
      <c r="D7" s="11"/>
      <c r="E7" s="11"/>
      <c r="F7" s="13">
        <f t="shared" si="0"/>
        <v>0</v>
      </c>
      <c r="G7" s="1"/>
      <c r="H7" s="14">
        <v>4.25</v>
      </c>
      <c r="I7" s="49"/>
      <c r="J7" s="1">
        <f t="shared" ref="J7:J38" si="3">I7/1000</f>
        <v>0</v>
      </c>
      <c r="K7" s="14">
        <v>4.25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6">
        <f t="shared" si="2"/>
        <v>0</v>
      </c>
      <c r="Q7" s="3"/>
      <c r="R7" s="3"/>
    </row>
    <row r="8" spans="1:18">
      <c r="A8" s="10">
        <v>4.75</v>
      </c>
      <c r="B8" s="17"/>
      <c r="C8" s="11"/>
      <c r="D8" s="11"/>
      <c r="E8" s="11"/>
      <c r="F8" s="13">
        <f t="shared" si="0"/>
        <v>0</v>
      </c>
      <c r="G8" s="1"/>
      <c r="H8" s="14">
        <v>4.75</v>
      </c>
      <c r="I8" s="49"/>
      <c r="J8" s="1">
        <f t="shared" si="3"/>
        <v>0</v>
      </c>
      <c r="K8" s="14">
        <v>4.75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6">
        <f t="shared" si="2"/>
        <v>0</v>
      </c>
      <c r="Q8" s="3"/>
      <c r="R8" s="3"/>
    </row>
    <row r="9" spans="1:18">
      <c r="A9" s="14">
        <v>5.25</v>
      </c>
      <c r="B9" s="17"/>
      <c r="C9" s="11"/>
      <c r="D9" s="11"/>
      <c r="E9" s="22"/>
      <c r="F9" s="13">
        <f t="shared" si="0"/>
        <v>0</v>
      </c>
      <c r="G9" s="20"/>
      <c r="H9" s="14">
        <v>5.25</v>
      </c>
      <c r="I9" s="49"/>
      <c r="J9" s="1">
        <f t="shared" si="3"/>
        <v>0</v>
      </c>
      <c r="K9" s="14">
        <v>5.25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6">
        <f t="shared" si="2"/>
        <v>0</v>
      </c>
      <c r="Q9" s="3"/>
      <c r="R9" s="3"/>
    </row>
    <row r="10" spans="1:18">
      <c r="A10" s="10">
        <v>5.75</v>
      </c>
      <c r="B10" s="17"/>
      <c r="C10" s="11"/>
      <c r="D10" s="11"/>
      <c r="E10" s="11"/>
      <c r="F10" s="13">
        <f t="shared" si="0"/>
        <v>0</v>
      </c>
      <c r="G10" s="1"/>
      <c r="H10" s="14">
        <v>5.75</v>
      </c>
      <c r="I10" s="49"/>
      <c r="J10" s="1">
        <f t="shared" si="3"/>
        <v>0</v>
      </c>
      <c r="K10" s="14">
        <v>5.75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6">
        <f t="shared" si="2"/>
        <v>0</v>
      </c>
      <c r="Q10" s="3"/>
      <c r="R10" s="3"/>
    </row>
    <row r="11" spans="1:18">
      <c r="A11" s="14">
        <v>6.25</v>
      </c>
      <c r="B11" s="17"/>
      <c r="C11" s="11"/>
      <c r="D11" s="11"/>
      <c r="E11" s="11"/>
      <c r="F11" s="13">
        <f t="shared" si="0"/>
        <v>0</v>
      </c>
      <c r="G11" s="1"/>
      <c r="H11" s="14">
        <v>6.25</v>
      </c>
      <c r="I11" s="49"/>
      <c r="J11" s="1">
        <f t="shared" si="3"/>
        <v>0</v>
      </c>
      <c r="K11" s="14">
        <v>6.25</v>
      </c>
      <c r="L11" s="15">
        <f t="shared" ref="L11:L32" si="4">IF($F11&gt;0,($I12/1000)*(B11/$F11),0)</f>
        <v>0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2"/>
        <v>0</v>
      </c>
      <c r="Q11" s="3"/>
      <c r="R11" s="3"/>
    </row>
    <row r="12" spans="1:18">
      <c r="A12" s="10">
        <v>6.75</v>
      </c>
      <c r="C12" s="11"/>
      <c r="D12" s="11"/>
      <c r="E12" s="23"/>
      <c r="F12" s="13">
        <f t="shared" si="0"/>
        <v>0</v>
      </c>
      <c r="G12" s="1"/>
      <c r="H12" s="14">
        <v>6.75</v>
      </c>
      <c r="I12" s="49"/>
      <c r="J12" s="1">
        <f t="shared" si="3"/>
        <v>0</v>
      </c>
      <c r="K12" s="14">
        <v>6.75</v>
      </c>
      <c r="L12" s="15">
        <f t="shared" si="4"/>
        <v>0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2"/>
        <v>0</v>
      </c>
      <c r="Q12" s="3"/>
      <c r="R12" s="3"/>
    </row>
    <row r="13" spans="1:18">
      <c r="A13" s="14">
        <v>7.25</v>
      </c>
      <c r="C13" s="11"/>
      <c r="D13" s="11"/>
      <c r="E13" s="23"/>
      <c r="F13" s="13">
        <f t="shared" si="0"/>
        <v>0</v>
      </c>
      <c r="G13" s="1"/>
      <c r="H13" s="14">
        <v>7.25</v>
      </c>
      <c r="I13" s="49"/>
      <c r="J13" s="1">
        <f t="shared" si="3"/>
        <v>0</v>
      </c>
      <c r="K13" s="14">
        <v>7.25</v>
      </c>
      <c r="L13" s="15">
        <f t="shared" si="4"/>
        <v>0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2"/>
        <v>0</v>
      </c>
      <c r="Q13" s="3"/>
      <c r="R13" s="3"/>
    </row>
    <row r="14" spans="1:18">
      <c r="A14" s="10">
        <v>7.75</v>
      </c>
      <c r="D14" s="22"/>
      <c r="E14" s="23"/>
      <c r="F14" s="13">
        <f t="shared" si="0"/>
        <v>0</v>
      </c>
      <c r="G14" s="1"/>
      <c r="H14" s="14">
        <v>7.75</v>
      </c>
      <c r="I14" s="49"/>
      <c r="J14" s="1">
        <f t="shared" si="3"/>
        <v>0</v>
      </c>
      <c r="K14" s="14">
        <v>7.75</v>
      </c>
      <c r="L14" s="15">
        <f t="shared" si="4"/>
        <v>0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2"/>
        <v>0</v>
      </c>
      <c r="Q14" s="3"/>
      <c r="R14" s="3"/>
    </row>
    <row r="15" spans="1:18">
      <c r="A15" s="14">
        <v>8.25</v>
      </c>
      <c r="B15">
        <v>2</v>
      </c>
      <c r="D15" s="23"/>
      <c r="E15" s="23"/>
      <c r="F15" s="13">
        <f t="shared" si="0"/>
        <v>2</v>
      </c>
      <c r="G15" s="1"/>
      <c r="H15" s="14">
        <v>8.25</v>
      </c>
      <c r="I15" s="49">
        <v>534196</v>
      </c>
      <c r="J15" s="1">
        <f t="shared" si="3"/>
        <v>534.19600000000003</v>
      </c>
      <c r="K15" s="14">
        <v>8.25</v>
      </c>
      <c r="L15" s="15">
        <f t="shared" si="4"/>
        <v>801.29399999999998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2"/>
        <v>801.29399999999998</v>
      </c>
      <c r="Q15" s="3"/>
      <c r="R15" s="3"/>
    </row>
    <row r="16" spans="1:18">
      <c r="A16" s="10">
        <v>8.75</v>
      </c>
      <c r="B16">
        <v>2</v>
      </c>
      <c r="D16" s="23"/>
      <c r="E16" s="23"/>
      <c r="F16" s="13">
        <f t="shared" si="0"/>
        <v>2</v>
      </c>
      <c r="G16" s="1"/>
      <c r="H16" s="14">
        <v>8.75</v>
      </c>
      <c r="I16" s="49">
        <v>801294</v>
      </c>
      <c r="J16" s="1">
        <f t="shared" si="3"/>
        <v>801.29399999999998</v>
      </c>
      <c r="K16" s="14">
        <v>8.75</v>
      </c>
      <c r="L16" s="15">
        <f t="shared" si="4"/>
        <v>267.09800000000001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2"/>
        <v>267.09800000000001</v>
      </c>
      <c r="Q16" s="3"/>
      <c r="R16" s="3"/>
    </row>
    <row r="17" spans="1:18">
      <c r="A17" s="14">
        <v>9.25</v>
      </c>
      <c r="B17">
        <v>2</v>
      </c>
      <c r="D17" s="23"/>
      <c r="E17" s="23"/>
      <c r="F17" s="13">
        <f t="shared" si="0"/>
        <v>2</v>
      </c>
      <c r="G17" s="1"/>
      <c r="H17" s="14">
        <v>9.25</v>
      </c>
      <c r="I17" s="49">
        <v>267098</v>
      </c>
      <c r="J17" s="1">
        <f t="shared" si="3"/>
        <v>267.09800000000001</v>
      </c>
      <c r="K17" s="14">
        <v>9.25</v>
      </c>
      <c r="L17" s="15">
        <f t="shared" si="4"/>
        <v>0</v>
      </c>
      <c r="M17" s="15">
        <f t="shared" si="5"/>
        <v>0</v>
      </c>
      <c r="N17" s="15">
        <f t="shared" si="6"/>
        <v>0</v>
      </c>
      <c r="O17" s="15">
        <f t="shared" si="7"/>
        <v>0</v>
      </c>
      <c r="P17" s="16">
        <f t="shared" si="2"/>
        <v>0</v>
      </c>
      <c r="Q17" s="3"/>
      <c r="R17" s="3"/>
    </row>
    <row r="18" spans="1:18">
      <c r="A18" s="10">
        <v>9.75</v>
      </c>
      <c r="D18" s="23"/>
      <c r="E18" s="23"/>
      <c r="F18" s="13">
        <f t="shared" si="0"/>
        <v>0</v>
      </c>
      <c r="G18" s="1"/>
      <c r="H18" s="14">
        <v>9.75</v>
      </c>
      <c r="I18" s="49">
        <v>0</v>
      </c>
      <c r="J18" s="1">
        <f t="shared" si="3"/>
        <v>0</v>
      </c>
      <c r="K18" s="14">
        <v>9.75</v>
      </c>
      <c r="L18" s="15">
        <f t="shared" si="4"/>
        <v>0</v>
      </c>
      <c r="M18" s="15">
        <f t="shared" si="5"/>
        <v>0</v>
      </c>
      <c r="N18" s="15">
        <f t="shared" si="6"/>
        <v>0</v>
      </c>
      <c r="O18" s="15">
        <f t="shared" si="7"/>
        <v>0</v>
      </c>
      <c r="P18" s="16">
        <f t="shared" si="2"/>
        <v>0</v>
      </c>
      <c r="Q18" s="3"/>
      <c r="R18" s="3"/>
    </row>
    <row r="19" spans="1:18">
      <c r="A19" s="14">
        <v>10.25</v>
      </c>
      <c r="B19">
        <v>5</v>
      </c>
      <c r="C19">
        <v>2</v>
      </c>
      <c r="D19" s="23"/>
      <c r="E19" s="23"/>
      <c r="F19" s="13">
        <f t="shared" si="0"/>
        <v>7</v>
      </c>
      <c r="G19" s="1"/>
      <c r="H19" s="14">
        <v>10.25</v>
      </c>
      <c r="I19" s="49">
        <v>1265460</v>
      </c>
      <c r="J19" s="1">
        <f t="shared" si="3"/>
        <v>1265.46</v>
      </c>
      <c r="K19" s="14">
        <v>10.25</v>
      </c>
      <c r="L19" s="15">
        <f t="shared" si="4"/>
        <v>1246.1600000000001</v>
      </c>
      <c r="M19" s="15">
        <f t="shared" si="5"/>
        <v>498.464</v>
      </c>
      <c r="N19" s="15">
        <f t="shared" si="6"/>
        <v>0</v>
      </c>
      <c r="O19" s="15">
        <f t="shared" si="7"/>
        <v>0</v>
      </c>
      <c r="P19" s="16">
        <f t="shared" si="2"/>
        <v>1744.624</v>
      </c>
      <c r="Q19" s="3"/>
      <c r="R19" s="3"/>
    </row>
    <row r="20" spans="1:18">
      <c r="A20" s="10">
        <v>10.75</v>
      </c>
      <c r="B20">
        <v>1</v>
      </c>
      <c r="C20">
        <v>11</v>
      </c>
      <c r="D20" s="23"/>
      <c r="E20" s="23"/>
      <c r="F20" s="13">
        <f t="shared" si="0"/>
        <v>12</v>
      </c>
      <c r="G20" s="1"/>
      <c r="H20" s="14">
        <v>10.75</v>
      </c>
      <c r="I20" s="49">
        <v>1744624</v>
      </c>
      <c r="J20" s="1">
        <f t="shared" si="3"/>
        <v>1744.624</v>
      </c>
      <c r="K20" s="14">
        <v>10.75</v>
      </c>
      <c r="L20" s="15">
        <f t="shared" si="4"/>
        <v>287.495583333333</v>
      </c>
      <c r="M20" s="15">
        <f t="shared" si="5"/>
        <v>3162.45141666667</v>
      </c>
      <c r="N20" s="15">
        <f t="shared" si="6"/>
        <v>0</v>
      </c>
      <c r="O20" s="15">
        <f t="shared" si="7"/>
        <v>0</v>
      </c>
      <c r="P20" s="16">
        <f t="shared" si="2"/>
        <v>3449.9470000000001</v>
      </c>
      <c r="Q20" s="3"/>
      <c r="R20" s="3"/>
    </row>
    <row r="21" spans="1:18">
      <c r="A21" s="14">
        <v>11.25</v>
      </c>
      <c r="C21">
        <v>21</v>
      </c>
      <c r="D21" s="23"/>
      <c r="E21" s="23"/>
      <c r="F21" s="13">
        <f t="shared" si="0"/>
        <v>21</v>
      </c>
      <c r="G21" s="1"/>
      <c r="H21" s="14">
        <v>11.25</v>
      </c>
      <c r="I21" s="49">
        <v>3449947</v>
      </c>
      <c r="J21" s="1">
        <f t="shared" si="3"/>
        <v>3449.9470000000001</v>
      </c>
      <c r="K21" s="14">
        <v>11.25</v>
      </c>
      <c r="L21" s="15">
        <f t="shared" si="4"/>
        <v>0</v>
      </c>
      <c r="M21" s="15">
        <f t="shared" si="5"/>
        <v>6892.3940000000002</v>
      </c>
      <c r="N21" s="15">
        <f t="shared" si="6"/>
        <v>0</v>
      </c>
      <c r="O21" s="15">
        <f t="shared" si="7"/>
        <v>0</v>
      </c>
      <c r="P21" s="16">
        <f t="shared" si="2"/>
        <v>6892.3940000000002</v>
      </c>
      <c r="Q21" s="3"/>
      <c r="R21" s="3"/>
    </row>
    <row r="22" spans="1:18">
      <c r="A22" s="10">
        <v>11.75</v>
      </c>
      <c r="C22">
        <v>26</v>
      </c>
      <c r="D22" s="23"/>
      <c r="E22" s="23"/>
      <c r="F22" s="13">
        <f t="shared" si="0"/>
        <v>26</v>
      </c>
      <c r="G22" s="4"/>
      <c r="H22" s="14">
        <v>11.75</v>
      </c>
      <c r="I22" s="49">
        <v>6892394</v>
      </c>
      <c r="J22" s="1">
        <f t="shared" si="3"/>
        <v>6892.3940000000002</v>
      </c>
      <c r="K22" s="14">
        <v>11.75</v>
      </c>
      <c r="L22" s="15">
        <f t="shared" si="4"/>
        <v>0</v>
      </c>
      <c r="M22" s="15">
        <f t="shared" si="5"/>
        <v>10059.17</v>
      </c>
      <c r="N22" s="15">
        <f t="shared" si="6"/>
        <v>0</v>
      </c>
      <c r="O22" s="15">
        <f t="shared" si="7"/>
        <v>0</v>
      </c>
      <c r="P22" s="16">
        <f t="shared" si="2"/>
        <v>10059.17</v>
      </c>
      <c r="Q22" s="3"/>
      <c r="R22" s="3"/>
    </row>
    <row r="23" spans="1:18">
      <c r="A23" s="14">
        <v>12.25</v>
      </c>
      <c r="C23">
        <v>36</v>
      </c>
      <c r="D23" s="23"/>
      <c r="E23" s="23"/>
      <c r="F23" s="13">
        <f t="shared" si="0"/>
        <v>36</v>
      </c>
      <c r="G23" s="4"/>
      <c r="H23" s="14">
        <v>12.25</v>
      </c>
      <c r="I23" s="49">
        <v>10059170</v>
      </c>
      <c r="J23" s="1">
        <f t="shared" si="3"/>
        <v>10059.17</v>
      </c>
      <c r="K23" s="14">
        <v>12.25</v>
      </c>
      <c r="L23" s="15">
        <f t="shared" si="4"/>
        <v>0</v>
      </c>
      <c r="M23" s="15">
        <f t="shared" si="5"/>
        <v>14654.027</v>
      </c>
      <c r="N23" s="15">
        <f t="shared" si="6"/>
        <v>0</v>
      </c>
      <c r="O23" s="15">
        <f t="shared" si="7"/>
        <v>0</v>
      </c>
      <c r="P23" s="16">
        <f t="shared" si="2"/>
        <v>14654.027</v>
      </c>
      <c r="Q23" s="3"/>
      <c r="R23" s="3"/>
    </row>
    <row r="24" spans="1:18">
      <c r="A24" s="10">
        <v>12.75</v>
      </c>
      <c r="B24" s="11"/>
      <c r="C24">
        <v>35</v>
      </c>
      <c r="D24" s="23"/>
      <c r="E24" s="23"/>
      <c r="F24" s="13">
        <f t="shared" si="0"/>
        <v>35</v>
      </c>
      <c r="G24" s="4"/>
      <c r="H24" s="14">
        <v>12.75</v>
      </c>
      <c r="I24" s="49">
        <v>14654027</v>
      </c>
      <c r="J24" s="1">
        <f t="shared" si="3"/>
        <v>14654.027</v>
      </c>
      <c r="K24" s="14">
        <v>12.75</v>
      </c>
      <c r="L24" s="15">
        <f t="shared" si="4"/>
        <v>0</v>
      </c>
      <c r="M24" s="15">
        <f t="shared" si="5"/>
        <v>6095.6120000000001</v>
      </c>
      <c r="N24" s="15">
        <f t="shared" si="6"/>
        <v>0</v>
      </c>
      <c r="O24" s="15">
        <f t="shared" si="7"/>
        <v>0</v>
      </c>
      <c r="P24" s="16">
        <f t="shared" si="2"/>
        <v>6095.6120000000001</v>
      </c>
      <c r="Q24" s="3"/>
      <c r="R24" s="3"/>
    </row>
    <row r="25" spans="1:18">
      <c r="A25" s="14">
        <v>13.25</v>
      </c>
      <c r="B25" s="11"/>
      <c r="C25">
        <v>30</v>
      </c>
      <c r="D25" s="23"/>
      <c r="E25" s="23"/>
      <c r="F25" s="13">
        <f t="shared" si="0"/>
        <v>30</v>
      </c>
      <c r="G25" s="4"/>
      <c r="H25" s="14">
        <v>13.25</v>
      </c>
      <c r="I25" s="49">
        <v>6095612</v>
      </c>
      <c r="J25" s="1">
        <f t="shared" si="3"/>
        <v>6095.6120000000001</v>
      </c>
      <c r="K25" s="14">
        <v>13.25</v>
      </c>
      <c r="L25" s="15">
        <f t="shared" si="4"/>
        <v>0</v>
      </c>
      <c r="M25" s="15">
        <f t="shared" si="5"/>
        <v>5573.4279999999999</v>
      </c>
      <c r="N25" s="15">
        <f t="shared" si="6"/>
        <v>0</v>
      </c>
      <c r="O25" s="15">
        <f t="shared" si="7"/>
        <v>0</v>
      </c>
      <c r="P25" s="16">
        <f t="shared" si="2"/>
        <v>5573.4279999999999</v>
      </c>
      <c r="Q25" s="3"/>
      <c r="R25" s="3"/>
    </row>
    <row r="26" spans="1:18">
      <c r="A26" s="10">
        <v>13.75</v>
      </c>
      <c r="B26" s="11"/>
      <c r="C26">
        <v>29</v>
      </c>
      <c r="D26" s="23"/>
      <c r="E26" s="23"/>
      <c r="F26" s="13">
        <f t="shared" si="0"/>
        <v>29</v>
      </c>
      <c r="G26" s="4"/>
      <c r="H26" s="14">
        <v>13.75</v>
      </c>
      <c r="I26" s="49">
        <v>5573428</v>
      </c>
      <c r="J26" s="1">
        <f t="shared" si="3"/>
        <v>5573.4279999999999</v>
      </c>
      <c r="K26" s="14">
        <v>13.75</v>
      </c>
      <c r="L26" s="15">
        <f t="shared" si="4"/>
        <v>0</v>
      </c>
      <c r="M26" s="15">
        <f t="shared" si="5"/>
        <v>3945.1990000000001</v>
      </c>
      <c r="N26" s="15">
        <f t="shared" si="6"/>
        <v>0</v>
      </c>
      <c r="O26" s="15">
        <f t="shared" si="7"/>
        <v>0</v>
      </c>
      <c r="P26" s="16">
        <f t="shared" si="2"/>
        <v>3945.1990000000001</v>
      </c>
      <c r="Q26" s="3"/>
      <c r="R26" s="3"/>
    </row>
    <row r="27" spans="1:18">
      <c r="A27" s="14">
        <v>14.25</v>
      </c>
      <c r="B27" s="11"/>
      <c r="C27">
        <v>25</v>
      </c>
      <c r="D27" s="23"/>
      <c r="E27" s="23"/>
      <c r="F27" s="13">
        <f t="shared" si="0"/>
        <v>25</v>
      </c>
      <c r="G27" s="4"/>
      <c r="H27" s="14">
        <v>14.25</v>
      </c>
      <c r="I27" s="49">
        <v>3945199</v>
      </c>
      <c r="J27" s="1">
        <f t="shared" si="3"/>
        <v>3945.1990000000001</v>
      </c>
      <c r="K27" s="14">
        <v>14.25</v>
      </c>
      <c r="L27" s="15">
        <f t="shared" si="4"/>
        <v>0</v>
      </c>
      <c r="M27" s="15">
        <f t="shared" si="5"/>
        <v>1172.7360000000001</v>
      </c>
      <c r="N27" s="15">
        <f t="shared" si="6"/>
        <v>0</v>
      </c>
      <c r="O27" s="15">
        <f t="shared" si="7"/>
        <v>0</v>
      </c>
      <c r="P27" s="16">
        <f t="shared" si="2"/>
        <v>1172.7360000000001</v>
      </c>
      <c r="Q27" s="3"/>
      <c r="R27" s="3"/>
    </row>
    <row r="28" spans="1:18">
      <c r="A28" s="10">
        <v>14.75</v>
      </c>
      <c r="B28" s="11"/>
      <c r="C28">
        <v>11</v>
      </c>
      <c r="D28" s="23"/>
      <c r="E28" s="23"/>
      <c r="F28" s="13">
        <f t="shared" si="0"/>
        <v>11</v>
      </c>
      <c r="G28" s="1"/>
      <c r="H28" s="14">
        <v>14.75</v>
      </c>
      <c r="I28" s="49">
        <v>1172736</v>
      </c>
      <c r="J28" s="1">
        <f t="shared" si="3"/>
        <v>1172.7360000000001</v>
      </c>
      <c r="K28" s="14">
        <v>14.75</v>
      </c>
      <c r="L28" s="15">
        <f t="shared" si="4"/>
        <v>0</v>
      </c>
      <c r="M28" s="15">
        <f t="shared" si="5"/>
        <v>982.04899999999998</v>
      </c>
      <c r="N28" s="15">
        <f t="shared" si="6"/>
        <v>0</v>
      </c>
      <c r="O28" s="15">
        <f t="shared" si="7"/>
        <v>0</v>
      </c>
      <c r="P28" s="16">
        <f t="shared" si="2"/>
        <v>982.04899999999998</v>
      </c>
      <c r="Q28" s="3"/>
      <c r="R28" s="3"/>
    </row>
    <row r="29" spans="1:18">
      <c r="A29" s="14">
        <v>15.25</v>
      </c>
      <c r="B29" s="11"/>
      <c r="C29">
        <v>11</v>
      </c>
      <c r="D29" s="23"/>
      <c r="E29" s="23"/>
      <c r="F29" s="13">
        <f t="shared" si="0"/>
        <v>11</v>
      </c>
      <c r="G29" s="1"/>
      <c r="H29" s="14">
        <v>15.25</v>
      </c>
      <c r="I29" s="49">
        <v>982049</v>
      </c>
      <c r="J29" s="1">
        <f t="shared" si="3"/>
        <v>982.04899999999998</v>
      </c>
      <c r="K29" s="14">
        <v>15.25</v>
      </c>
      <c r="L29" s="15">
        <f t="shared" si="4"/>
        <v>0</v>
      </c>
      <c r="M29" s="15">
        <f t="shared" si="5"/>
        <v>1206.143</v>
      </c>
      <c r="N29" s="15">
        <f t="shared" si="6"/>
        <v>0</v>
      </c>
      <c r="O29" s="15">
        <f t="shared" si="7"/>
        <v>0</v>
      </c>
      <c r="P29" s="16">
        <f t="shared" si="2"/>
        <v>1206.143</v>
      </c>
      <c r="Q29" s="3"/>
      <c r="R29" s="3"/>
    </row>
    <row r="30" spans="1:18">
      <c r="A30" s="10">
        <v>15.75</v>
      </c>
      <c r="B30" s="11"/>
      <c r="C30">
        <v>32</v>
      </c>
      <c r="D30" s="23"/>
      <c r="E30" s="23"/>
      <c r="F30" s="13">
        <f t="shared" si="0"/>
        <v>32</v>
      </c>
      <c r="G30" s="1"/>
      <c r="H30" s="14">
        <v>15.75</v>
      </c>
      <c r="I30" s="49">
        <v>1206143</v>
      </c>
      <c r="J30" s="1">
        <f t="shared" si="3"/>
        <v>1206.143</v>
      </c>
      <c r="K30" s="14">
        <v>15.75</v>
      </c>
      <c r="L30" s="15">
        <f t="shared" si="4"/>
        <v>0</v>
      </c>
      <c r="M30" s="15">
        <f t="shared" si="5"/>
        <v>4954.0749999999998</v>
      </c>
      <c r="N30" s="15">
        <f t="shared" si="6"/>
        <v>0</v>
      </c>
      <c r="O30" s="15">
        <f t="shared" si="7"/>
        <v>0</v>
      </c>
      <c r="P30" s="16">
        <f t="shared" si="2"/>
        <v>4954.0749999999998</v>
      </c>
      <c r="Q30" s="3"/>
      <c r="R30" s="3"/>
    </row>
    <row r="31" spans="1:18">
      <c r="A31" s="14">
        <v>16.25</v>
      </c>
      <c r="B31" s="11"/>
      <c r="C31">
        <v>41</v>
      </c>
      <c r="D31">
        <v>7</v>
      </c>
      <c r="E31" s="23"/>
      <c r="F31" s="13">
        <f t="shared" si="0"/>
        <v>48</v>
      </c>
      <c r="G31" s="1"/>
      <c r="H31" s="14">
        <v>16.25</v>
      </c>
      <c r="I31" s="49">
        <v>4954075</v>
      </c>
      <c r="J31" s="1">
        <f t="shared" si="3"/>
        <v>4954.0749999999998</v>
      </c>
      <c r="K31" s="14">
        <v>16.25</v>
      </c>
      <c r="L31" s="15">
        <f t="shared" si="4"/>
        <v>0</v>
      </c>
      <c r="M31" s="15">
        <f t="shared" si="5"/>
        <v>6698.39379166667</v>
      </c>
      <c r="N31" s="15">
        <f t="shared" si="6"/>
        <v>1143.6282083333299</v>
      </c>
      <c r="O31" s="15">
        <f t="shared" si="7"/>
        <v>0</v>
      </c>
      <c r="P31" s="16">
        <f t="shared" si="2"/>
        <v>7842.0219999999999</v>
      </c>
      <c r="Q31" s="3"/>
      <c r="R31" s="3"/>
    </row>
    <row r="32" spans="1:18">
      <c r="A32" s="10">
        <v>16.75</v>
      </c>
      <c r="B32" s="11"/>
      <c r="C32">
        <v>38</v>
      </c>
      <c r="D32">
        <v>12</v>
      </c>
      <c r="E32" s="23"/>
      <c r="F32" s="13">
        <f t="shared" si="0"/>
        <v>50</v>
      </c>
      <c r="G32" s="1"/>
      <c r="H32" s="14">
        <v>16.75</v>
      </c>
      <c r="I32" s="49">
        <v>7842022</v>
      </c>
      <c r="J32" s="1">
        <f t="shared" si="3"/>
        <v>7842.0219999999999</v>
      </c>
      <c r="K32" s="14">
        <v>16.75</v>
      </c>
      <c r="L32" s="15">
        <f t="shared" si="4"/>
        <v>0</v>
      </c>
      <c r="M32" s="15">
        <f t="shared" si="5"/>
        <v>3483.96236</v>
      </c>
      <c r="N32" s="15">
        <f t="shared" si="6"/>
        <v>1100.1986400000001</v>
      </c>
      <c r="O32" s="15">
        <f t="shared" si="7"/>
        <v>0</v>
      </c>
      <c r="P32" s="16">
        <f t="shared" si="2"/>
        <v>4584.1610000000001</v>
      </c>
      <c r="Q32" s="3"/>
      <c r="R32" s="3"/>
    </row>
    <row r="33" spans="1:18">
      <c r="A33" s="14">
        <v>17.25</v>
      </c>
      <c r="B33" s="11"/>
      <c r="C33">
        <v>42</v>
      </c>
      <c r="D33">
        <v>21</v>
      </c>
      <c r="E33" s="23"/>
      <c r="F33" s="13">
        <f t="shared" si="0"/>
        <v>63</v>
      </c>
      <c r="G33" s="1"/>
      <c r="H33" s="14">
        <v>17.25</v>
      </c>
      <c r="I33" s="49">
        <v>4584161</v>
      </c>
      <c r="J33" s="1">
        <f t="shared" si="3"/>
        <v>4584.1610000000001</v>
      </c>
      <c r="K33" s="14">
        <v>17.25</v>
      </c>
      <c r="L33" s="15">
        <f t="shared" ref="L33:O37" si="8">IF($F33&gt;0,($I33/1000)*(B33/$F33),0)</f>
        <v>0</v>
      </c>
      <c r="M33" s="15">
        <f t="shared" si="8"/>
        <v>3056.1073333333302</v>
      </c>
      <c r="N33" s="15">
        <f t="shared" si="8"/>
        <v>1528.0536666666701</v>
      </c>
      <c r="O33" s="15">
        <f t="shared" si="8"/>
        <v>0</v>
      </c>
      <c r="P33" s="16">
        <f t="shared" si="2"/>
        <v>4584.1610000000001</v>
      </c>
      <c r="Q33" s="3"/>
      <c r="R33" s="3"/>
    </row>
    <row r="34" spans="1:18">
      <c r="A34" s="10">
        <v>17.75</v>
      </c>
      <c r="B34" s="11"/>
      <c r="C34">
        <v>4</v>
      </c>
      <c r="D34">
        <v>12</v>
      </c>
      <c r="E34" s="23"/>
      <c r="F34" s="13">
        <f t="shared" si="0"/>
        <v>16</v>
      </c>
      <c r="G34" s="1"/>
      <c r="H34" s="14">
        <v>17.75</v>
      </c>
      <c r="I34" s="49">
        <v>1324822</v>
      </c>
      <c r="J34" s="1">
        <f t="shared" si="3"/>
        <v>1324.8219999999999</v>
      </c>
      <c r="K34" s="14">
        <v>17.75</v>
      </c>
      <c r="L34" s="15">
        <f t="shared" si="8"/>
        <v>0</v>
      </c>
      <c r="M34" s="15">
        <f t="shared" si="8"/>
        <v>331.20549999999997</v>
      </c>
      <c r="N34" s="15">
        <f t="shared" si="8"/>
        <v>993.61649999999997</v>
      </c>
      <c r="O34" s="15">
        <f t="shared" si="8"/>
        <v>0</v>
      </c>
      <c r="P34" s="16">
        <f t="shared" si="2"/>
        <v>1324.8219999999999</v>
      </c>
      <c r="Q34" s="3"/>
      <c r="R34" s="3"/>
    </row>
    <row r="35" spans="1:18">
      <c r="A35" s="14">
        <v>18.25</v>
      </c>
      <c r="B35" s="11"/>
      <c r="C35" s="25"/>
      <c r="D35">
        <v>4</v>
      </c>
      <c r="E35" s="23"/>
      <c r="F35" s="13">
        <f t="shared" si="0"/>
        <v>4</v>
      </c>
      <c r="G35" s="1"/>
      <c r="H35" s="14">
        <v>18.25</v>
      </c>
      <c r="I35" s="49">
        <v>620691</v>
      </c>
      <c r="J35" s="1">
        <f t="shared" si="3"/>
        <v>620.69100000000003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620.69100000000003</v>
      </c>
      <c r="O35" s="15">
        <f t="shared" si="8"/>
        <v>0</v>
      </c>
      <c r="P35" s="16">
        <f t="shared" si="2"/>
        <v>620.69100000000003</v>
      </c>
      <c r="Q35" s="3"/>
      <c r="R35" s="3"/>
    </row>
    <row r="36" spans="1:18">
      <c r="A36" s="10">
        <v>18.75</v>
      </c>
      <c r="B36" s="11"/>
      <c r="C36" s="25"/>
      <c r="D36" s="25"/>
      <c r="E36" s="23"/>
      <c r="F36" s="13">
        <f t="shared" si="0"/>
        <v>0</v>
      </c>
      <c r="G36" s="1"/>
      <c r="H36" s="14">
        <v>18.75</v>
      </c>
      <c r="I36" s="46"/>
      <c r="J36" s="1">
        <f t="shared" si="3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2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3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2"/>
        <v>0</v>
      </c>
      <c r="Q37" s="3"/>
      <c r="R37" s="3"/>
    </row>
    <row r="38" spans="1:18">
      <c r="A38" s="27" t="s">
        <v>7</v>
      </c>
      <c r="B38" s="28">
        <f>SUM(B6:B37)</f>
        <v>12</v>
      </c>
      <c r="C38" s="28">
        <f>SUM(C6:C37)</f>
        <v>394</v>
      </c>
      <c r="D38" s="28">
        <f>SUM(D6:D37)</f>
        <v>56</v>
      </c>
      <c r="E38" s="28">
        <f>SUM(E6:E37)</f>
        <v>0</v>
      </c>
      <c r="F38" s="29">
        <f>SUM(F6:F37)</f>
        <v>462</v>
      </c>
      <c r="G38" s="30"/>
      <c r="H38" s="27" t="s">
        <v>7</v>
      </c>
      <c r="I38" s="4">
        <f>SUM(I6:I37)</f>
        <v>77969148</v>
      </c>
      <c r="J38" s="1">
        <f t="shared" si="3"/>
        <v>77969.148000000001</v>
      </c>
      <c r="K38" s="27" t="s">
        <v>7</v>
      </c>
      <c r="L38" s="28">
        <f>SUM(L6:L37)</f>
        <v>2602.0475833333298</v>
      </c>
      <c r="M38" s="28">
        <f>SUM(M6:M37)</f>
        <v>72765.417401666695</v>
      </c>
      <c r="N38" s="28">
        <f>SUM(N6:N37)</f>
        <v>5386.1880149999997</v>
      </c>
      <c r="O38" s="28">
        <f>SUM(O6:O37)</f>
        <v>0</v>
      </c>
      <c r="P38" s="31">
        <f>SUM(P6:P37)</f>
        <v>80753.653000000006</v>
      </c>
      <c r="Q38" s="32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3"/>
      <c r="B41" s="1"/>
      <c r="C41" s="1"/>
      <c r="D41" s="1"/>
      <c r="E41" s="1"/>
      <c r="F41" s="33"/>
      <c r="G41" s="1"/>
      <c r="H41" s="1"/>
      <c r="I41" s="1"/>
      <c r="J41" s="33"/>
      <c r="K41" s="1"/>
      <c r="L41" s="1"/>
      <c r="M41" s="1"/>
      <c r="N41" s="33"/>
      <c r="O41" s="1"/>
      <c r="P41" s="3"/>
      <c r="Q41" s="3"/>
      <c r="R41" s="3"/>
    </row>
    <row r="42" spans="1:18">
      <c r="A42" s="1"/>
      <c r="B42" s="53" t="s">
        <v>9</v>
      </c>
      <c r="C42" s="53"/>
      <c r="D42" s="53"/>
      <c r="E42" s="1"/>
      <c r="F42" s="1"/>
      <c r="G42" s="34"/>
      <c r="H42" s="1"/>
      <c r="I42" s="53" t="s">
        <v>10</v>
      </c>
      <c r="J42" s="53"/>
      <c r="K42" s="5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2.4581705618735693E-3</v>
      </c>
      <c r="J44" s="17" t="s">
        <v>12</v>
      </c>
      <c r="K44">
        <v>3.3650417195270044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5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0.210015417316474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36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0.32001252690405801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36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0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0</v>
      </c>
      <c r="G49" s="1"/>
      <c r="H49" s="14">
        <f t="shared" si="14"/>
        <v>0.46527984605024397</v>
      </c>
      <c r="I49" s="15">
        <f t="shared" si="15"/>
        <v>0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36">
        <f t="shared" si="19"/>
        <v>0</v>
      </c>
      <c r="N49" s="3"/>
      <c r="O49" s="3"/>
      <c r="P49" s="3"/>
    </row>
    <row r="50" spans="1:16">
      <c r="A50" s="14">
        <v>5.25</v>
      </c>
      <c r="B50" s="15">
        <f t="shared" si="9"/>
        <v>0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0</v>
      </c>
      <c r="G50" s="1"/>
      <c r="H50" s="14">
        <f t="shared" si="14"/>
        <v>0.651595556611689</v>
      </c>
      <c r="I50" s="15">
        <f t="shared" si="15"/>
        <v>0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36">
        <f t="shared" si="19"/>
        <v>0</v>
      </c>
      <c r="N50" s="3"/>
      <c r="O50" s="3"/>
      <c r="P50" s="3"/>
    </row>
    <row r="51" spans="1:16">
      <c r="A51" s="14">
        <v>5.75</v>
      </c>
      <c r="B51" s="15">
        <f t="shared" si="9"/>
        <v>0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0</v>
      </c>
      <c r="G51" s="1"/>
      <c r="H51" s="14">
        <f t="shared" si="14"/>
        <v>0.88496481439354702</v>
      </c>
      <c r="I51" s="15">
        <f t="shared" si="15"/>
        <v>0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36">
        <f t="shared" si="19"/>
        <v>0</v>
      </c>
      <c r="N51" s="3"/>
      <c r="O51" s="3"/>
      <c r="P51" s="3"/>
    </row>
    <row r="52" spans="1:16">
      <c r="A52" s="14">
        <v>6.25</v>
      </c>
      <c r="B52" s="15">
        <f t="shared" si="9"/>
        <v>0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0</v>
      </c>
      <c r="G52" s="1"/>
      <c r="H52" s="14">
        <f t="shared" si="14"/>
        <v>1.17160569895484</v>
      </c>
      <c r="I52" s="15">
        <f t="shared" si="15"/>
        <v>0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36">
        <f t="shared" si="19"/>
        <v>0</v>
      </c>
      <c r="N52" s="3"/>
      <c r="O52" s="3"/>
      <c r="P52" s="3"/>
    </row>
    <row r="53" spans="1:16">
      <c r="A53" s="14">
        <v>6.75</v>
      </c>
      <c r="B53" s="15">
        <f t="shared" si="9"/>
        <v>0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0</v>
      </c>
      <c r="G53" s="1"/>
      <c r="H53" s="14">
        <f t="shared" si="14"/>
        <v>1.51793720989215</v>
      </c>
      <c r="I53" s="15">
        <f t="shared" si="15"/>
        <v>0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36">
        <f t="shared" si="19"/>
        <v>0</v>
      </c>
      <c r="N53" s="3"/>
      <c r="O53" s="3"/>
      <c r="P53" s="3"/>
    </row>
    <row r="54" spans="1:16">
      <c r="A54" s="14">
        <v>7.25</v>
      </c>
      <c r="B54" s="15">
        <f t="shared" si="9"/>
        <v>0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0</v>
      </c>
      <c r="G54" s="1"/>
      <c r="H54" s="14">
        <f t="shared" si="14"/>
        <v>1.93056886741906</v>
      </c>
      <c r="I54" s="15">
        <f t="shared" si="15"/>
        <v>0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36">
        <f t="shared" si="19"/>
        <v>0</v>
      </c>
      <c r="N54" s="3"/>
      <c r="O54" s="3"/>
      <c r="P54" s="3"/>
    </row>
    <row r="55" spans="1:16">
      <c r="A55" s="14">
        <v>7.75</v>
      </c>
      <c r="B55" s="15">
        <f t="shared" si="9"/>
        <v>0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0</v>
      </c>
      <c r="G55" s="1"/>
      <c r="H55" s="14">
        <f t="shared" si="14"/>
        <v>2.4162915971283501</v>
      </c>
      <c r="I55" s="15">
        <f t="shared" si="15"/>
        <v>0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36">
        <f t="shared" si="19"/>
        <v>0</v>
      </c>
      <c r="N55" s="3"/>
      <c r="O55" s="3"/>
      <c r="P55" s="3"/>
    </row>
    <row r="56" spans="1:16">
      <c r="A56" s="14">
        <v>8.25</v>
      </c>
      <c r="B56" s="15">
        <f t="shared" si="9"/>
        <v>6610.6755000000003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6610.6755000000003</v>
      </c>
      <c r="G56" s="1"/>
      <c r="H56" s="14">
        <f t="shared" si="14"/>
        <v>2.9820696608841599</v>
      </c>
      <c r="I56" s="15">
        <f t="shared" si="15"/>
        <v>2389.5145268485098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36">
        <f t="shared" si="19"/>
        <v>2389.5145268485098</v>
      </c>
      <c r="N56" s="3"/>
      <c r="O56" s="3"/>
      <c r="P56" s="3"/>
    </row>
    <row r="57" spans="1:16">
      <c r="A57" s="14">
        <v>8.75</v>
      </c>
      <c r="B57" s="15">
        <f t="shared" si="9"/>
        <v>2337.1075000000001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2337.1075000000001</v>
      </c>
      <c r="G57" s="1"/>
      <c r="H57" s="14">
        <f t="shared" si="14"/>
        <v>3.6350334527560602</v>
      </c>
      <c r="I57" s="15">
        <f t="shared" si="15"/>
        <v>970.91016516423804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36">
        <f t="shared" si="19"/>
        <v>970.91016516423804</v>
      </c>
      <c r="N57" s="3"/>
      <c r="O57" s="3"/>
      <c r="P57" s="3"/>
    </row>
    <row r="58" spans="1:16">
      <c r="A58" s="14">
        <v>9.25</v>
      </c>
      <c r="B58" s="15">
        <f t="shared" si="9"/>
        <v>0</v>
      </c>
      <c r="C58" s="15">
        <f t="shared" si="10"/>
        <v>0</v>
      </c>
      <c r="D58" s="15">
        <f t="shared" si="11"/>
        <v>0</v>
      </c>
      <c r="E58" s="15">
        <f t="shared" si="12"/>
        <v>0</v>
      </c>
      <c r="F58" s="13">
        <f t="shared" si="13"/>
        <v>0</v>
      </c>
      <c r="G58" s="1"/>
      <c r="H58" s="14">
        <f t="shared" si="14"/>
        <v>4.38247301954065</v>
      </c>
      <c r="I58" s="15">
        <f t="shared" si="15"/>
        <v>0</v>
      </c>
      <c r="J58" s="15">
        <f t="shared" si="16"/>
        <v>0</v>
      </c>
      <c r="K58" s="15">
        <f t="shared" si="17"/>
        <v>0</v>
      </c>
      <c r="L58" s="15">
        <f t="shared" si="18"/>
        <v>0</v>
      </c>
      <c r="M58" s="36">
        <f t="shared" si="19"/>
        <v>0</v>
      </c>
      <c r="N58" s="3"/>
      <c r="O58" s="3"/>
      <c r="P58" s="3"/>
    </row>
    <row r="59" spans="1:16">
      <c r="A59" s="14">
        <v>9.75</v>
      </c>
      <c r="B59" s="15">
        <f t="shared" si="9"/>
        <v>0</v>
      </c>
      <c r="C59" s="15">
        <f t="shared" si="10"/>
        <v>0</v>
      </c>
      <c r="D59" s="15">
        <f t="shared" si="11"/>
        <v>0</v>
      </c>
      <c r="E59" s="15">
        <f t="shared" si="12"/>
        <v>0</v>
      </c>
      <c r="F59" s="13">
        <f t="shared" si="13"/>
        <v>0</v>
      </c>
      <c r="G59" s="1"/>
      <c r="H59" s="14">
        <f t="shared" si="14"/>
        <v>5.2318321950871596</v>
      </c>
      <c r="I59" s="15">
        <f t="shared" si="15"/>
        <v>0</v>
      </c>
      <c r="J59" s="15">
        <f t="shared" si="16"/>
        <v>0</v>
      </c>
      <c r="K59" s="15">
        <f t="shared" si="17"/>
        <v>0</v>
      </c>
      <c r="L59" s="15">
        <f t="shared" si="18"/>
        <v>0</v>
      </c>
      <c r="M59" s="36">
        <f t="shared" si="19"/>
        <v>0</v>
      </c>
      <c r="N59" s="3"/>
      <c r="O59" s="3"/>
      <c r="P59" s="3"/>
    </row>
    <row r="60" spans="1:16">
      <c r="A60" s="14">
        <v>10.25</v>
      </c>
      <c r="B60" s="15">
        <f t="shared" si="9"/>
        <v>12773.14</v>
      </c>
      <c r="C60" s="15">
        <f t="shared" si="10"/>
        <v>5109.2560000000003</v>
      </c>
      <c r="D60" s="15">
        <f t="shared" si="11"/>
        <v>0</v>
      </c>
      <c r="E60" s="15">
        <f t="shared" si="12"/>
        <v>0</v>
      </c>
      <c r="F60" s="13">
        <f t="shared" si="13"/>
        <v>17882.396000000001</v>
      </c>
      <c r="G60" s="1"/>
      <c r="H60" s="14">
        <f t="shared" si="14"/>
        <v>6.1907032597520901</v>
      </c>
      <c r="I60" s="15">
        <f t="shared" si="15"/>
        <v>7714.6067741726602</v>
      </c>
      <c r="J60" s="15">
        <f t="shared" si="16"/>
        <v>3085.8427096690698</v>
      </c>
      <c r="K60" s="15">
        <f t="shared" si="17"/>
        <v>0</v>
      </c>
      <c r="L60" s="15">
        <f t="shared" si="18"/>
        <v>0</v>
      </c>
      <c r="M60" s="36">
        <f t="shared" si="19"/>
        <v>10800.449483841699</v>
      </c>
      <c r="N60" s="3"/>
      <c r="O60" s="3"/>
      <c r="P60" s="3"/>
    </row>
    <row r="61" spans="1:16">
      <c r="A61" s="14">
        <v>10.75</v>
      </c>
      <c r="B61" s="15">
        <f t="shared" si="9"/>
        <v>3090.5775208333298</v>
      </c>
      <c r="C61" s="15">
        <f t="shared" si="10"/>
        <v>33996.352729166698</v>
      </c>
      <c r="D61" s="15">
        <f t="shared" si="11"/>
        <v>0</v>
      </c>
      <c r="E61" s="15">
        <f t="shared" si="12"/>
        <v>0</v>
      </c>
      <c r="F61" s="13">
        <f t="shared" si="13"/>
        <v>37086.930249999998</v>
      </c>
      <c r="G61" s="1"/>
      <c r="H61" s="14">
        <f t="shared" si="14"/>
        <v>7.2668220530783296</v>
      </c>
      <c r="I61" s="15">
        <f t="shared" si="15"/>
        <v>2089.1792451292799</v>
      </c>
      <c r="J61" s="15">
        <f t="shared" si="16"/>
        <v>22980.971696422199</v>
      </c>
      <c r="K61" s="15">
        <f t="shared" si="17"/>
        <v>0</v>
      </c>
      <c r="L61" s="15">
        <f t="shared" si="18"/>
        <v>0</v>
      </c>
      <c r="M61" s="36">
        <f t="shared" si="19"/>
        <v>25070.150941551499</v>
      </c>
      <c r="N61" s="3"/>
      <c r="O61" s="3"/>
      <c r="P61" s="3"/>
    </row>
    <row r="62" spans="1:16">
      <c r="A62" s="14">
        <v>11.25</v>
      </c>
      <c r="B62" s="15">
        <f t="shared" si="9"/>
        <v>0</v>
      </c>
      <c r="C62" s="15">
        <f t="shared" si="10"/>
        <v>77539.432499999995</v>
      </c>
      <c r="D62" s="15">
        <f t="shared" si="11"/>
        <v>0</v>
      </c>
      <c r="E62" s="15">
        <f t="shared" si="12"/>
        <v>0</v>
      </c>
      <c r="F62" s="13">
        <f t="shared" si="13"/>
        <v>77539.432499999995</v>
      </c>
      <c r="G62" s="1"/>
      <c r="H62" s="14">
        <f t="shared" si="14"/>
        <v>8.4680634807174098</v>
      </c>
      <c r="I62" s="15">
        <f t="shared" si="15"/>
        <v>0</v>
      </c>
      <c r="J62" s="15">
        <f t="shared" si="16"/>
        <v>58365.229926115797</v>
      </c>
      <c r="K62" s="15">
        <f t="shared" si="17"/>
        <v>0</v>
      </c>
      <c r="L62" s="15">
        <f t="shared" si="18"/>
        <v>0</v>
      </c>
      <c r="M62" s="36">
        <f t="shared" si="19"/>
        <v>58365.229926115797</v>
      </c>
      <c r="N62" s="3"/>
      <c r="O62" s="3"/>
      <c r="P62" s="3"/>
    </row>
    <row r="63" spans="1:16">
      <c r="A63" s="14">
        <v>11.75</v>
      </c>
      <c r="B63" s="15">
        <f t="shared" si="9"/>
        <v>0</v>
      </c>
      <c r="C63" s="15">
        <f t="shared" si="10"/>
        <v>118195.2475</v>
      </c>
      <c r="D63" s="15">
        <f t="shared" si="11"/>
        <v>0</v>
      </c>
      <c r="E63" s="15">
        <f t="shared" si="12"/>
        <v>0</v>
      </c>
      <c r="F63" s="13">
        <f t="shared" si="13"/>
        <v>118195.2475</v>
      </c>
      <c r="G63" s="1"/>
      <c r="H63" s="14">
        <f t="shared" si="14"/>
        <v>9.8024373667113398</v>
      </c>
      <c r="I63" s="15">
        <f t="shared" si="15"/>
        <v>0</v>
      </c>
      <c r="J63" s="15">
        <f t="shared" si="16"/>
        <v>98604.383886101699</v>
      </c>
      <c r="K63" s="15">
        <f t="shared" si="17"/>
        <v>0</v>
      </c>
      <c r="L63" s="15">
        <f t="shared" si="18"/>
        <v>0</v>
      </c>
      <c r="M63" s="36">
        <f t="shared" si="19"/>
        <v>98604.383886101699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179511.83074999999</v>
      </c>
      <c r="D64" s="15">
        <f t="shared" si="11"/>
        <v>0</v>
      </c>
      <c r="E64" s="15">
        <f t="shared" si="12"/>
        <v>0</v>
      </c>
      <c r="F64" s="13">
        <f t="shared" si="13"/>
        <v>179511.83074999999</v>
      </c>
      <c r="G64" s="1"/>
      <c r="H64" s="14">
        <f t="shared" si="14"/>
        <v>11.2780846102431</v>
      </c>
      <c r="I64" s="15">
        <f t="shared" si="15"/>
        <v>0</v>
      </c>
      <c r="J64" s="15">
        <f t="shared" si="16"/>
        <v>165269.356386787</v>
      </c>
      <c r="K64" s="15">
        <f t="shared" si="17"/>
        <v>0</v>
      </c>
      <c r="L64" s="15">
        <f t="shared" si="18"/>
        <v>0</v>
      </c>
      <c r="M64" s="36">
        <f t="shared" si="19"/>
        <v>165269.356386787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77719.053</v>
      </c>
      <c r="D65" s="15">
        <f t="shared" si="11"/>
        <v>0</v>
      </c>
      <c r="E65" s="15">
        <f t="shared" si="12"/>
        <v>0</v>
      </c>
      <c r="F65" s="13">
        <f t="shared" si="13"/>
        <v>77719.053</v>
      </c>
      <c r="G65" s="1"/>
      <c r="H65" s="14">
        <f t="shared" si="14"/>
        <v>12.9032736123596</v>
      </c>
      <c r="I65" s="15">
        <f t="shared" si="15"/>
        <v>0</v>
      </c>
      <c r="J65" s="15">
        <f t="shared" si="16"/>
        <v>78653.349470782501</v>
      </c>
      <c r="K65" s="15">
        <f t="shared" si="17"/>
        <v>0</v>
      </c>
      <c r="L65" s="15">
        <f t="shared" si="18"/>
        <v>0</v>
      </c>
      <c r="M65" s="36">
        <f t="shared" si="19"/>
        <v>78653.349470782501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73847.921000000002</v>
      </c>
      <c r="D66" s="15">
        <f t="shared" si="11"/>
        <v>0</v>
      </c>
      <c r="E66" s="15">
        <f t="shared" si="12"/>
        <v>0</v>
      </c>
      <c r="F66" s="13">
        <f t="shared" si="13"/>
        <v>73847.921000000002</v>
      </c>
      <c r="G66" s="1"/>
      <c r="H66" s="14">
        <f t="shared" si="14"/>
        <v>14.686396943345301</v>
      </c>
      <c r="I66" s="15">
        <f t="shared" si="15"/>
        <v>0</v>
      </c>
      <c r="J66" s="15">
        <f t="shared" si="16"/>
        <v>81853.575943155098</v>
      </c>
      <c r="K66" s="15">
        <f t="shared" si="17"/>
        <v>0</v>
      </c>
      <c r="L66" s="15">
        <f t="shared" si="18"/>
        <v>0</v>
      </c>
      <c r="M66" s="36">
        <f t="shared" si="19"/>
        <v>81853.575943155098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54246.486250000002</v>
      </c>
      <c r="D67" s="15">
        <f t="shared" si="11"/>
        <v>0</v>
      </c>
      <c r="E67" s="15">
        <f t="shared" si="12"/>
        <v>0</v>
      </c>
      <c r="F67" s="13">
        <f t="shared" si="13"/>
        <v>54246.486250000002</v>
      </c>
      <c r="G67" s="1"/>
      <c r="H67" s="14">
        <f t="shared" si="14"/>
        <v>16.635968225644</v>
      </c>
      <c r="I67" s="15">
        <f t="shared" si="15"/>
        <v>0</v>
      </c>
      <c r="J67" s="15">
        <f t="shared" si="16"/>
        <v>65632.205207842504</v>
      </c>
      <c r="K67" s="15">
        <f t="shared" si="17"/>
        <v>0</v>
      </c>
      <c r="L67" s="15">
        <f t="shared" si="18"/>
        <v>0</v>
      </c>
      <c r="M67" s="36">
        <f t="shared" si="19"/>
        <v>65632.205207842504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16711.488000000001</v>
      </c>
      <c r="D68" s="15">
        <f t="shared" si="11"/>
        <v>0</v>
      </c>
      <c r="E68" s="15">
        <f t="shared" si="12"/>
        <v>0</v>
      </c>
      <c r="F68" s="13">
        <f t="shared" si="13"/>
        <v>16711.488000000001</v>
      </c>
      <c r="G68" s="1"/>
      <c r="H68" s="14">
        <f t="shared" si="14"/>
        <v>18.7606192107061</v>
      </c>
      <c r="I68" s="15">
        <f t="shared" si="15"/>
        <v>0</v>
      </c>
      <c r="J68" s="15">
        <f t="shared" si="16"/>
        <v>22001.253530686601</v>
      </c>
      <c r="K68" s="15">
        <f t="shared" si="17"/>
        <v>0</v>
      </c>
      <c r="L68" s="15">
        <f t="shared" si="18"/>
        <v>0</v>
      </c>
      <c r="M68" s="36">
        <f t="shared" si="19"/>
        <v>22001.253530686601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14485.222750000001</v>
      </c>
      <c r="D69" s="15">
        <f t="shared" si="11"/>
        <v>0</v>
      </c>
      <c r="E69" s="15">
        <f t="shared" si="12"/>
        <v>0</v>
      </c>
      <c r="F69" s="13">
        <f t="shared" si="13"/>
        <v>14485.222750000001</v>
      </c>
      <c r="G69" s="1"/>
      <c r="H69" s="14">
        <f t="shared" si="14"/>
        <v>21.069097031018501</v>
      </c>
      <c r="I69" s="15">
        <f t="shared" si="15"/>
        <v>0</v>
      </c>
      <c r="J69" s="15">
        <f t="shared" si="16"/>
        <v>20690.885670214699</v>
      </c>
      <c r="K69" s="15">
        <f t="shared" si="17"/>
        <v>0</v>
      </c>
      <c r="L69" s="15">
        <f t="shared" si="18"/>
        <v>0</v>
      </c>
      <c r="M69" s="36">
        <f t="shared" si="19"/>
        <v>20690.885670214699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18393.68075</v>
      </c>
      <c r="D70" s="15">
        <f t="shared" si="11"/>
        <v>0</v>
      </c>
      <c r="E70" s="15">
        <f t="shared" si="12"/>
        <v>0</v>
      </c>
      <c r="F70" s="13">
        <f t="shared" si="13"/>
        <v>18393.68075</v>
      </c>
      <c r="G70" s="1"/>
      <c r="H70" s="14">
        <f t="shared" si="14"/>
        <v>23.5702616109904</v>
      </c>
      <c r="I70" s="15">
        <f t="shared" si="15"/>
        <v>0</v>
      </c>
      <c r="J70" s="15">
        <f t="shared" si="16"/>
        <v>28429.1060502648</v>
      </c>
      <c r="K70" s="15">
        <f t="shared" si="17"/>
        <v>0</v>
      </c>
      <c r="L70" s="15">
        <f t="shared" si="18"/>
        <v>0</v>
      </c>
      <c r="M70" s="36">
        <f t="shared" si="19"/>
        <v>28429.1060502648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78026.681249999994</v>
      </c>
      <c r="D71" s="15">
        <f t="shared" si="11"/>
        <v>0</v>
      </c>
      <c r="E71" s="15">
        <f t="shared" si="12"/>
        <v>0</v>
      </c>
      <c r="F71" s="13">
        <f t="shared" si="13"/>
        <v>78026.681249999994</v>
      </c>
      <c r="G71" s="1"/>
      <c r="H71" s="14">
        <f t="shared" si="14"/>
        <v>26.273083222392302</v>
      </c>
      <c r="I71" s="15">
        <f t="shared" si="15"/>
        <v>0</v>
      </c>
      <c r="J71" s="15">
        <f t="shared" si="16"/>
        <v>130158.824764973</v>
      </c>
      <c r="K71" s="15">
        <f t="shared" si="17"/>
        <v>0</v>
      </c>
      <c r="L71" s="15">
        <f t="shared" si="18"/>
        <v>0</v>
      </c>
      <c r="M71" s="36">
        <f t="shared" si="19"/>
        <v>130158.824764973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108848.89911458299</v>
      </c>
      <c r="D72" s="15">
        <f t="shared" si="11"/>
        <v>18583.958385416601</v>
      </c>
      <c r="E72" s="15">
        <f t="shared" si="12"/>
        <v>0</v>
      </c>
      <c r="F72" s="13">
        <f t="shared" si="13"/>
        <v>127432.8575</v>
      </c>
      <c r="G72" s="1"/>
      <c r="H72" s="14">
        <f t="shared" si="14"/>
        <v>29.186640171767699</v>
      </c>
      <c r="I72" s="15">
        <f t="shared" si="15"/>
        <v>0</v>
      </c>
      <c r="J72" s="15">
        <f t="shared" si="16"/>
        <v>195503.609326178</v>
      </c>
      <c r="K72" s="15">
        <f t="shared" si="17"/>
        <v>33378.665006908297</v>
      </c>
      <c r="L72" s="15">
        <f t="shared" si="18"/>
        <v>0</v>
      </c>
      <c r="M72" s="36">
        <f t="shared" si="19"/>
        <v>228882.27433308601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58356.369530000004</v>
      </c>
      <c r="D73" s="15">
        <f t="shared" si="11"/>
        <v>18428.327219999999</v>
      </c>
      <c r="E73" s="15">
        <f t="shared" si="12"/>
        <v>0</v>
      </c>
      <c r="F73" s="13">
        <f t="shared" si="13"/>
        <v>76784.696750000003</v>
      </c>
      <c r="G73" s="1"/>
      <c r="H73" s="14">
        <f t="shared" si="14"/>
        <v>32.320116608695699</v>
      </c>
      <c r="I73" s="15">
        <f t="shared" si="15"/>
        <v>0</v>
      </c>
      <c r="J73" s="15">
        <f t="shared" si="16"/>
        <v>112602.069735507</v>
      </c>
      <c r="K73" s="15">
        <f t="shared" si="17"/>
        <v>35558.548337528402</v>
      </c>
      <c r="L73" s="15">
        <f t="shared" si="18"/>
        <v>0</v>
      </c>
      <c r="M73" s="36">
        <f t="shared" si="19"/>
        <v>148160.618073035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52717.851499999902</v>
      </c>
      <c r="D74" s="15">
        <f t="shared" si="11"/>
        <v>26358.9257500001</v>
      </c>
      <c r="E74" s="15">
        <f t="shared" si="12"/>
        <v>0</v>
      </c>
      <c r="F74" s="13">
        <f t="shared" si="13"/>
        <v>79076.777249999999</v>
      </c>
      <c r="G74" s="1"/>
      <c r="H74" s="14">
        <f t="shared" si="14"/>
        <v>35.682800445041501</v>
      </c>
      <c r="I74" s="15">
        <f t="shared" si="15"/>
        <v>0</v>
      </c>
      <c r="J74" s="15">
        <f t="shared" si="16"/>
        <v>109050.468113961</v>
      </c>
      <c r="K74" s="15">
        <f t="shared" si="17"/>
        <v>54525.234056980698</v>
      </c>
      <c r="L74" s="15">
        <f t="shared" si="18"/>
        <v>0</v>
      </c>
      <c r="M74" s="36">
        <f t="shared" si="19"/>
        <v>163575.70217094201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5878.8976249999996</v>
      </c>
      <c r="D75" s="15">
        <f t="shared" si="11"/>
        <v>17636.692875000001</v>
      </c>
      <c r="E75" s="15">
        <f t="shared" si="12"/>
        <v>0</v>
      </c>
      <c r="F75" s="13">
        <f t="shared" si="13"/>
        <v>23515.590499999998</v>
      </c>
      <c r="G75" s="1"/>
      <c r="H75" s="14">
        <f t="shared" si="14"/>
        <v>39.284081376401701</v>
      </c>
      <c r="I75" s="15">
        <f t="shared" si="15"/>
        <v>0</v>
      </c>
      <c r="J75" s="15">
        <f t="shared" si="16"/>
        <v>13011.1038143118</v>
      </c>
      <c r="K75" s="15">
        <f t="shared" si="17"/>
        <v>39033.311442935403</v>
      </c>
      <c r="L75" s="15">
        <f t="shared" si="18"/>
        <v>0</v>
      </c>
      <c r="M75" s="36">
        <f t="shared" si="19"/>
        <v>52044.415257247201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11327.61075</v>
      </c>
      <c r="E76" s="15">
        <f t="shared" si="12"/>
        <v>0</v>
      </c>
      <c r="F76" s="13">
        <f t="shared" si="13"/>
        <v>11327.61075</v>
      </c>
      <c r="G76" s="1"/>
      <c r="H76" s="14">
        <f t="shared" si="14"/>
        <v>43.133448997893503</v>
      </c>
      <c r="I76" s="15">
        <f t="shared" si="15"/>
        <v>0</v>
      </c>
      <c r="J76" s="15">
        <f t="shared" si="16"/>
        <v>0</v>
      </c>
      <c r="K76" s="15">
        <f t="shared" si="17"/>
        <v>26772.5435919515</v>
      </c>
      <c r="L76" s="15">
        <f t="shared" si="18"/>
        <v>0</v>
      </c>
      <c r="M76" s="36">
        <f t="shared" si="19"/>
        <v>26772.5435919515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47.2404910072364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36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51.614891488790697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36">
        <f t="shared" si="19"/>
        <v>0</v>
      </c>
      <c r="N78" s="3"/>
      <c r="O78" s="3"/>
      <c r="P78" s="3"/>
    </row>
    <row r="79" spans="1:16">
      <c r="A79" s="27" t="s">
        <v>7</v>
      </c>
      <c r="B79" s="28">
        <f>SUM(B47:B78)</f>
        <v>24811.500520833299</v>
      </c>
      <c r="C79" s="28">
        <f>SUM(C47:C78)</f>
        <v>973584.67024875002</v>
      </c>
      <c r="D79" s="28">
        <f>SUM(D47:D78)</f>
        <v>92335.514980416701</v>
      </c>
      <c r="E79" s="28">
        <f>SUM(E47:E78)</f>
        <v>0</v>
      </c>
      <c r="F79" s="28">
        <f>SUM(F47:F78)</f>
        <v>1090731.6857499999</v>
      </c>
      <c r="G79" s="13"/>
      <c r="H79" s="27" t="s">
        <v>7</v>
      </c>
      <c r="I79" s="28">
        <f>SUM(I47:I78)</f>
        <v>13164.210711314699</v>
      </c>
      <c r="J79" s="28">
        <f>SUM(J47:J78)</f>
        <v>1205892.2362329699</v>
      </c>
      <c r="K79" s="28">
        <f>SUM(K47:K78)</f>
        <v>189268.30243630399</v>
      </c>
      <c r="L79" s="28">
        <f>SUM(L47:L78)</f>
        <v>0</v>
      </c>
      <c r="M79" s="28">
        <f>SUM(M47:M78)</f>
        <v>1408324.7493805899</v>
      </c>
      <c r="N79" s="3"/>
      <c r="O79" s="3"/>
      <c r="P79" s="3"/>
    </row>
    <row r="80" spans="1:16">
      <c r="A80" s="6" t="s">
        <v>13</v>
      </c>
      <c r="B80" s="29">
        <f>IF(L38&gt;0,B79/L38,0)</f>
        <v>9.5353754019550792</v>
      </c>
      <c r="C80" s="29">
        <f>IF(M38&gt;0,C79/M38,0)</f>
        <v>13.3797716692057</v>
      </c>
      <c r="D80" s="29">
        <f>IF(N38&gt;0,D79/N38,0)</f>
        <v>17.143017422204998</v>
      </c>
      <c r="E80" s="29">
        <f>IF(O38&gt;0,E79/O38,0)</f>
        <v>0</v>
      </c>
      <c r="F80" s="29">
        <f>IF(P38&gt;0,F79/P38,0)</f>
        <v>13.506902105716501</v>
      </c>
      <c r="G80" s="13"/>
      <c r="H80" s="6" t="s">
        <v>13</v>
      </c>
      <c r="I80" s="29">
        <f>IF(L38&gt;0,I79/L38,0)</f>
        <v>5.05917370444502</v>
      </c>
      <c r="J80" s="29">
        <f>IF(M38&gt;0,J79/M38,0)</f>
        <v>16.572326240862701</v>
      </c>
      <c r="K80" s="29">
        <f>IF(N38&gt;0,K79/N38,0)</f>
        <v>35.139564736546603</v>
      </c>
      <c r="L80" s="29">
        <f>IF(O38&gt;0,L79/O38,0)</f>
        <v>0</v>
      </c>
      <c r="M80" s="29">
        <f>IF(P38&gt;0,M79/P38,0)</f>
        <v>17.439765224993501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7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8">
        <v>0</v>
      </c>
      <c r="B92" s="50">
        <f>L$38</f>
        <v>2602.0475833333298</v>
      </c>
      <c r="C92" s="50">
        <f>$B$80</f>
        <v>9.5353754019550792</v>
      </c>
      <c r="D92" s="50">
        <f>$I$80</f>
        <v>5.05917370444502</v>
      </c>
      <c r="E92" s="50">
        <f>B92*D92</f>
        <v>13164.210711314699</v>
      </c>
      <c r="F92" s="15">
        <f>E92/1000</f>
        <v>13.1642107113147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8">
        <v>1</v>
      </c>
      <c r="B93" s="50">
        <f>M$38</f>
        <v>72765.417401666695</v>
      </c>
      <c r="C93" s="50">
        <f>$C$80</f>
        <v>13.3797716692057</v>
      </c>
      <c r="D93" s="50">
        <f>$J$80</f>
        <v>16.572326240862701</v>
      </c>
      <c r="E93" s="50">
        <f>B93*D93</f>
        <v>1205892.2362329699</v>
      </c>
      <c r="F93" s="15">
        <f>E93/1000</f>
        <v>1205.8922362329699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8">
        <v>2</v>
      </c>
      <c r="B94" s="50">
        <f>N$38</f>
        <v>5386.1880149999997</v>
      </c>
      <c r="C94" s="50">
        <f>$D$80</f>
        <v>17.143017422204998</v>
      </c>
      <c r="D94" s="50">
        <f>$K$80</f>
        <v>35.139564736546603</v>
      </c>
      <c r="E94" s="50">
        <f>B94*D94</f>
        <v>189268.30243630399</v>
      </c>
      <c r="F94" s="15">
        <f>E94/1000</f>
        <v>189.268302436304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8">
        <v>3</v>
      </c>
      <c r="B95" s="50">
        <f>O$38</f>
        <v>0</v>
      </c>
      <c r="C95" s="50">
        <f>$E$80</f>
        <v>0</v>
      </c>
      <c r="D95" s="50">
        <f>$L$80</f>
        <v>0</v>
      </c>
      <c r="E95" s="50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 t="s">
        <v>7</v>
      </c>
      <c r="B96" s="50">
        <f>SUM(B92:B95)</f>
        <v>80753.653000000006</v>
      </c>
      <c r="C96" s="50">
        <f>$F$80</f>
        <v>13.506902105716501</v>
      </c>
      <c r="D96" s="50">
        <f>$M$80</f>
        <v>17.439765224993501</v>
      </c>
      <c r="E96" s="50">
        <f>SUM(E92:E95)</f>
        <v>1408324.7493805899</v>
      </c>
      <c r="F96" s="15">
        <f>E96/1000</f>
        <v>1408.32474938059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8" t="s">
        <v>2</v>
      </c>
      <c r="B97" s="50">
        <f>$I$2</f>
        <v>1326956</v>
      </c>
      <c r="C97" s="51"/>
      <c r="D97" s="51"/>
      <c r="E97" s="51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42" t="s">
        <v>20</v>
      </c>
      <c r="B98" s="50">
        <f>IF(E96&gt;0,$I$2/E96,"")</f>
        <v>0.94222302106358802</v>
      </c>
      <c r="C98" s="58" t="s">
        <v>23</v>
      </c>
      <c r="D98" s="58"/>
      <c r="E98" s="58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5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2" t="s">
        <v>24</v>
      </c>
      <c r="B1" s="52"/>
      <c r="C1" s="52"/>
      <c r="D1" s="52"/>
      <c r="E1" s="52"/>
      <c r="F1" s="52"/>
      <c r="G1" s="1"/>
      <c r="H1" s="53" t="s">
        <v>1</v>
      </c>
      <c r="I1" s="5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110495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4" t="s">
        <v>4</v>
      </c>
      <c r="C4" s="54"/>
      <c r="D4" s="54"/>
      <c r="E4" s="54"/>
      <c r="F4" s="54"/>
      <c r="G4" s="1"/>
      <c r="H4" s="5" t="s">
        <v>3</v>
      </c>
      <c r="I4" s="1"/>
      <c r="J4" s="1"/>
      <c r="K4" s="5" t="s">
        <v>3</v>
      </c>
      <c r="L4" s="53" t="s">
        <v>5</v>
      </c>
      <c r="M4" s="53"/>
      <c r="N4" s="53"/>
      <c r="O4" s="53"/>
      <c r="P4" s="5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2"/>
      <c r="F7" s="13">
        <f t="shared" si="0"/>
        <v>0</v>
      </c>
      <c r="G7" s="1"/>
      <c r="H7" s="14">
        <v>4.25</v>
      </c>
      <c r="I7" s="49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12"/>
      <c r="F8" s="13">
        <f t="shared" si="0"/>
        <v>0</v>
      </c>
      <c r="G8" s="1"/>
      <c r="H8" s="14">
        <v>4.75</v>
      </c>
      <c r="I8" s="49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C9" s="11"/>
      <c r="D9" s="11"/>
      <c r="E9" s="43"/>
      <c r="F9" s="13">
        <f t="shared" si="0"/>
        <v>0</v>
      </c>
      <c r="G9" s="20"/>
      <c r="H9" s="14">
        <v>5.25</v>
      </c>
      <c r="I9" s="49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C10" s="11"/>
      <c r="D10" s="11"/>
      <c r="E10" s="12"/>
      <c r="F10" s="13">
        <f t="shared" si="0"/>
        <v>0</v>
      </c>
      <c r="G10" s="1"/>
      <c r="H10" s="14">
        <v>5.75</v>
      </c>
      <c r="I10" s="49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C11" s="11"/>
      <c r="D11" s="11"/>
      <c r="E11" s="12"/>
      <c r="F11" s="13">
        <f t="shared" si="0"/>
        <v>0</v>
      </c>
      <c r="G11" s="1"/>
      <c r="H11" s="14">
        <v>6.25</v>
      </c>
      <c r="I11" s="49"/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C12" s="11"/>
      <c r="D12" s="11"/>
      <c r="E12" s="26"/>
      <c r="F12" s="13">
        <f t="shared" si="0"/>
        <v>0</v>
      </c>
      <c r="G12" s="1"/>
      <c r="H12" s="14">
        <v>6.75</v>
      </c>
      <c r="I12" s="49"/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C13" s="11"/>
      <c r="D13" s="11"/>
      <c r="E13" s="44"/>
      <c r="F13" s="13">
        <f t="shared" si="0"/>
        <v>0</v>
      </c>
      <c r="G13" s="1"/>
      <c r="H13" s="14">
        <v>7.25</v>
      </c>
      <c r="I13" s="49"/>
      <c r="J13" s="1">
        <f t="shared" si="6"/>
        <v>0</v>
      </c>
      <c r="K13" s="14">
        <v>7.25</v>
      </c>
      <c r="L13" s="15">
        <f t="shared" si="1"/>
        <v>0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0</v>
      </c>
      <c r="Q13" s="3"/>
      <c r="R13" s="3"/>
    </row>
    <row r="14" spans="1:18">
      <c r="A14" s="10">
        <v>7.75</v>
      </c>
      <c r="D14" s="22"/>
      <c r="E14" s="44"/>
      <c r="F14" s="13">
        <f t="shared" si="0"/>
        <v>0</v>
      </c>
      <c r="G14" s="1"/>
      <c r="H14" s="14">
        <v>7.75</v>
      </c>
      <c r="I14" s="49"/>
      <c r="J14" s="1">
        <f t="shared" si="6"/>
        <v>0</v>
      </c>
      <c r="K14" s="14">
        <v>7.75</v>
      </c>
      <c r="L14" s="15">
        <f t="shared" si="1"/>
        <v>0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0</v>
      </c>
      <c r="Q14" s="3"/>
      <c r="R14" s="3"/>
    </row>
    <row r="15" spans="1:18">
      <c r="A15" s="14">
        <v>8.25</v>
      </c>
      <c r="D15" s="23"/>
      <c r="E15" s="44"/>
      <c r="F15" s="13">
        <f t="shared" si="0"/>
        <v>0</v>
      </c>
      <c r="G15" s="1"/>
      <c r="H15" s="14">
        <v>8.25</v>
      </c>
      <c r="I15" s="49"/>
      <c r="J15" s="1">
        <f t="shared" si="6"/>
        <v>0</v>
      </c>
      <c r="K15" s="14">
        <v>8.25</v>
      </c>
      <c r="L15" s="15">
        <f t="shared" si="1"/>
        <v>0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0</v>
      </c>
      <c r="Q15" s="3"/>
      <c r="R15" s="3"/>
    </row>
    <row r="16" spans="1:18">
      <c r="A16" s="10">
        <v>8.75</v>
      </c>
      <c r="D16" s="23"/>
      <c r="E16" s="44"/>
      <c r="F16" s="13">
        <f t="shared" si="0"/>
        <v>0</v>
      </c>
      <c r="G16" s="1"/>
      <c r="H16" s="14">
        <v>8.75</v>
      </c>
      <c r="I16" s="49"/>
      <c r="J16" s="1">
        <f t="shared" si="6"/>
        <v>0</v>
      </c>
      <c r="K16" s="14">
        <v>8.75</v>
      </c>
      <c r="L16" s="15">
        <f t="shared" si="1"/>
        <v>0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0</v>
      </c>
      <c r="Q16" s="3"/>
      <c r="R16" s="3"/>
    </row>
    <row r="17" spans="1:18">
      <c r="A17" s="14">
        <v>9.25</v>
      </c>
      <c r="D17" s="23"/>
      <c r="E17" s="44"/>
      <c r="F17" s="13">
        <f t="shared" si="0"/>
        <v>0</v>
      </c>
      <c r="G17" s="1"/>
      <c r="H17" s="14">
        <v>9.25</v>
      </c>
      <c r="I17" s="49"/>
      <c r="J17" s="1">
        <f t="shared" si="6"/>
        <v>0</v>
      </c>
      <c r="K17" s="14">
        <v>9.25</v>
      </c>
      <c r="L17" s="15">
        <f t="shared" si="1"/>
        <v>0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0</v>
      </c>
      <c r="Q17" s="3"/>
      <c r="R17" s="3"/>
    </row>
    <row r="18" spans="1:18">
      <c r="A18" s="10">
        <v>9.75</v>
      </c>
      <c r="B18">
        <v>6</v>
      </c>
      <c r="D18" s="23"/>
      <c r="E18" s="44"/>
      <c r="F18" s="13">
        <f t="shared" si="0"/>
        <v>6</v>
      </c>
      <c r="G18" s="1"/>
      <c r="H18" s="14">
        <v>9.75</v>
      </c>
      <c r="I18" s="49">
        <v>281204</v>
      </c>
      <c r="J18" s="1">
        <f t="shared" si="6"/>
        <v>281.20400000000001</v>
      </c>
      <c r="K18" s="14">
        <v>9.75</v>
      </c>
      <c r="L18" s="15">
        <f t="shared" si="1"/>
        <v>281.20400000000001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281.20400000000001</v>
      </c>
      <c r="Q18" s="3"/>
      <c r="R18" s="3"/>
    </row>
    <row r="19" spans="1:18">
      <c r="A19" s="14">
        <v>10.25</v>
      </c>
      <c r="B19">
        <v>6</v>
      </c>
      <c r="D19" s="23"/>
      <c r="E19" s="44"/>
      <c r="F19" s="13">
        <f t="shared" si="0"/>
        <v>6</v>
      </c>
      <c r="G19" s="1"/>
      <c r="H19" s="14">
        <v>10.25</v>
      </c>
      <c r="I19" s="49">
        <v>1124815</v>
      </c>
      <c r="J19" s="1">
        <f t="shared" si="6"/>
        <v>1124.8150000000001</v>
      </c>
      <c r="K19" s="14">
        <v>10.25</v>
      </c>
      <c r="L19" s="15">
        <f t="shared" si="1"/>
        <v>1124.8150000000001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1124.8150000000001</v>
      </c>
      <c r="Q19" s="3"/>
      <c r="R19" s="3"/>
    </row>
    <row r="20" spans="1:18">
      <c r="A20" s="10">
        <v>10.75</v>
      </c>
      <c r="B20">
        <v>6</v>
      </c>
      <c r="D20" s="23"/>
      <c r="E20" s="44"/>
      <c r="F20" s="13">
        <f t="shared" si="0"/>
        <v>6</v>
      </c>
      <c r="G20" s="1"/>
      <c r="H20" s="14">
        <v>10.75</v>
      </c>
      <c r="I20" s="49">
        <v>1968426</v>
      </c>
      <c r="J20" s="1">
        <f t="shared" si="6"/>
        <v>1968.4259999999999</v>
      </c>
      <c r="K20" s="14">
        <v>10.75</v>
      </c>
      <c r="L20" s="15">
        <f t="shared" si="1"/>
        <v>1968.4259999999999</v>
      </c>
      <c r="M20" s="15">
        <f t="shared" si="2"/>
        <v>0</v>
      </c>
      <c r="N20" s="15">
        <f t="shared" si="3"/>
        <v>0</v>
      </c>
      <c r="O20" s="15">
        <f t="shared" si="4"/>
        <v>0</v>
      </c>
      <c r="P20" s="16">
        <f t="shared" si="5"/>
        <v>1968.4259999999999</v>
      </c>
      <c r="Q20" s="3"/>
      <c r="R20" s="3"/>
    </row>
    <row r="21" spans="1:18">
      <c r="A21" s="14">
        <v>11.25</v>
      </c>
      <c r="B21">
        <v>6</v>
      </c>
      <c r="D21" s="23"/>
      <c r="E21" s="44"/>
      <c r="F21" s="13">
        <f t="shared" si="0"/>
        <v>6</v>
      </c>
      <c r="G21" s="1"/>
      <c r="H21" s="14">
        <v>11.25</v>
      </c>
      <c r="I21" s="49">
        <v>1874691</v>
      </c>
      <c r="J21" s="1">
        <f t="shared" si="6"/>
        <v>1874.691</v>
      </c>
      <c r="K21" s="14">
        <v>11.25</v>
      </c>
      <c r="L21" s="15">
        <f t="shared" si="1"/>
        <v>1874.691</v>
      </c>
      <c r="M21" s="15">
        <f t="shared" si="2"/>
        <v>0</v>
      </c>
      <c r="N21" s="15">
        <f t="shared" si="3"/>
        <v>0</v>
      </c>
      <c r="O21" s="15">
        <f t="shared" si="4"/>
        <v>0</v>
      </c>
      <c r="P21" s="16">
        <f t="shared" si="5"/>
        <v>1874.691</v>
      </c>
      <c r="Q21" s="3"/>
      <c r="R21" s="3"/>
    </row>
    <row r="22" spans="1:18">
      <c r="A22" s="10">
        <v>11.75</v>
      </c>
      <c r="B22">
        <v>6</v>
      </c>
      <c r="D22" s="23"/>
      <c r="E22" s="44"/>
      <c r="F22" s="13">
        <f t="shared" si="0"/>
        <v>6</v>
      </c>
      <c r="G22" s="4"/>
      <c r="H22" s="14">
        <v>11.75</v>
      </c>
      <c r="I22" s="49">
        <v>1687222</v>
      </c>
      <c r="J22" s="1">
        <f t="shared" si="6"/>
        <v>1687.222</v>
      </c>
      <c r="K22" s="14">
        <v>11.75</v>
      </c>
      <c r="L22" s="15">
        <f t="shared" si="1"/>
        <v>1687.222</v>
      </c>
      <c r="M22" s="15">
        <f t="shared" si="2"/>
        <v>0</v>
      </c>
      <c r="N22" s="15">
        <f t="shared" si="3"/>
        <v>0</v>
      </c>
      <c r="O22" s="15">
        <f t="shared" si="4"/>
        <v>0</v>
      </c>
      <c r="P22" s="16">
        <f t="shared" si="5"/>
        <v>1687.222</v>
      </c>
      <c r="Q22" s="3"/>
      <c r="R22" s="3"/>
    </row>
    <row r="23" spans="1:18">
      <c r="A23" s="14">
        <v>12.25</v>
      </c>
      <c r="B23">
        <v>6</v>
      </c>
      <c r="C23">
        <v>1</v>
      </c>
      <c r="D23" s="23"/>
      <c r="E23" s="44"/>
      <c r="F23" s="13">
        <f t="shared" si="0"/>
        <v>7</v>
      </c>
      <c r="G23" s="4"/>
      <c r="H23" s="14">
        <v>12.25</v>
      </c>
      <c r="I23" s="49">
        <v>1218549</v>
      </c>
      <c r="J23" s="1">
        <f t="shared" si="6"/>
        <v>1218.549</v>
      </c>
      <c r="K23" s="14">
        <v>12.25</v>
      </c>
      <c r="L23" s="15">
        <f t="shared" si="1"/>
        <v>1044.4705714285701</v>
      </c>
      <c r="M23" s="15">
        <f t="shared" si="2"/>
        <v>174.07842857142899</v>
      </c>
      <c r="N23" s="15">
        <f t="shared" si="3"/>
        <v>0</v>
      </c>
      <c r="O23" s="15">
        <f t="shared" si="4"/>
        <v>0</v>
      </c>
      <c r="P23" s="16">
        <f t="shared" si="5"/>
        <v>1218.549</v>
      </c>
      <c r="Q23" s="3"/>
      <c r="R23" s="3"/>
    </row>
    <row r="24" spans="1:18">
      <c r="A24" s="10">
        <v>12.75</v>
      </c>
      <c r="C24">
        <v>11</v>
      </c>
      <c r="D24" s="23"/>
      <c r="E24" s="44"/>
      <c r="F24" s="13">
        <f t="shared" si="0"/>
        <v>11</v>
      </c>
      <c r="G24" s="4"/>
      <c r="H24" s="14">
        <v>12.75</v>
      </c>
      <c r="I24" s="49">
        <v>685447</v>
      </c>
      <c r="J24" s="1">
        <f t="shared" si="6"/>
        <v>685.447</v>
      </c>
      <c r="K24" s="14">
        <v>12.75</v>
      </c>
      <c r="L24" s="15">
        <f t="shared" si="1"/>
        <v>0</v>
      </c>
      <c r="M24" s="15">
        <f t="shared" si="2"/>
        <v>685.447</v>
      </c>
      <c r="N24" s="15">
        <f t="shared" si="3"/>
        <v>0</v>
      </c>
      <c r="O24" s="15">
        <f t="shared" si="4"/>
        <v>0</v>
      </c>
      <c r="P24" s="16">
        <f t="shared" si="5"/>
        <v>685.447</v>
      </c>
      <c r="Q24" s="3"/>
      <c r="R24" s="3"/>
    </row>
    <row r="25" spans="1:18">
      <c r="A25" s="14">
        <v>13.25</v>
      </c>
      <c r="C25">
        <v>10</v>
      </c>
      <c r="D25" s="23"/>
      <c r="E25" s="44"/>
      <c r="F25" s="13">
        <f t="shared" si="0"/>
        <v>10</v>
      </c>
      <c r="G25" s="4"/>
      <c r="H25" s="14">
        <v>13.25</v>
      </c>
      <c r="I25" s="49">
        <v>1068990</v>
      </c>
      <c r="J25" s="1">
        <f t="shared" si="6"/>
        <v>1068.99</v>
      </c>
      <c r="K25" s="14">
        <v>13.25</v>
      </c>
      <c r="L25" s="15">
        <f t="shared" si="1"/>
        <v>0</v>
      </c>
      <c r="M25" s="15">
        <f t="shared" si="2"/>
        <v>1068.99</v>
      </c>
      <c r="N25" s="15">
        <f t="shared" si="3"/>
        <v>0</v>
      </c>
      <c r="O25" s="15">
        <f t="shared" si="4"/>
        <v>0</v>
      </c>
      <c r="P25" s="16">
        <f t="shared" si="5"/>
        <v>1068.99</v>
      </c>
      <c r="Q25" s="3"/>
      <c r="R25" s="3"/>
    </row>
    <row r="26" spans="1:18">
      <c r="A26" s="10">
        <v>13.75</v>
      </c>
      <c r="C26">
        <v>10</v>
      </c>
      <c r="D26" s="23"/>
      <c r="E26" s="44"/>
      <c r="F26" s="13">
        <f t="shared" si="0"/>
        <v>10</v>
      </c>
      <c r="G26" s="4"/>
      <c r="H26" s="14">
        <v>13.75</v>
      </c>
      <c r="I26" s="49">
        <v>714753</v>
      </c>
      <c r="J26" s="1">
        <f t="shared" si="6"/>
        <v>714.75300000000004</v>
      </c>
      <c r="K26" s="14">
        <v>13.75</v>
      </c>
      <c r="L26" s="15">
        <f t="shared" si="1"/>
        <v>0</v>
      </c>
      <c r="M26" s="15">
        <f t="shared" si="2"/>
        <v>714.75300000000004</v>
      </c>
      <c r="N26" s="15">
        <f t="shared" si="3"/>
        <v>0</v>
      </c>
      <c r="O26" s="15">
        <f t="shared" si="4"/>
        <v>0</v>
      </c>
      <c r="P26" s="16">
        <f t="shared" si="5"/>
        <v>714.75300000000004</v>
      </c>
      <c r="Q26" s="3"/>
      <c r="R26" s="3"/>
    </row>
    <row r="27" spans="1:18">
      <c r="A27" s="14">
        <v>14.25</v>
      </c>
      <c r="C27">
        <v>9</v>
      </c>
      <c r="D27" s="23"/>
      <c r="E27" s="44"/>
      <c r="F27" s="13">
        <f t="shared" si="0"/>
        <v>9</v>
      </c>
      <c r="G27" s="4"/>
      <c r="H27" s="14">
        <v>14.25</v>
      </c>
      <c r="I27" s="49">
        <v>372611</v>
      </c>
      <c r="J27" s="1">
        <f t="shared" si="6"/>
        <v>372.61099999999999</v>
      </c>
      <c r="K27" s="14">
        <v>14.25</v>
      </c>
      <c r="L27" s="15">
        <f t="shared" si="1"/>
        <v>0</v>
      </c>
      <c r="M27" s="15">
        <f t="shared" si="2"/>
        <v>372.61099999999999</v>
      </c>
      <c r="N27" s="15">
        <f t="shared" si="3"/>
        <v>0</v>
      </c>
      <c r="O27" s="15">
        <f t="shared" si="4"/>
        <v>0</v>
      </c>
      <c r="P27" s="16">
        <f t="shared" si="5"/>
        <v>372.61099999999999</v>
      </c>
      <c r="Q27" s="3"/>
      <c r="R27" s="3"/>
    </row>
    <row r="28" spans="1:18">
      <c r="A28" s="10">
        <v>14.75</v>
      </c>
      <c r="B28" s="11"/>
      <c r="C28">
        <v>5</v>
      </c>
      <c r="D28" s="23"/>
      <c r="E28" s="44"/>
      <c r="F28" s="13">
        <f t="shared" si="0"/>
        <v>5</v>
      </c>
      <c r="G28" s="1"/>
      <c r="H28" s="14">
        <v>14.75</v>
      </c>
      <c r="I28" s="49">
        <v>248407</v>
      </c>
      <c r="J28" s="1">
        <f t="shared" si="6"/>
        <v>248.40700000000001</v>
      </c>
      <c r="K28" s="14">
        <v>14.75</v>
      </c>
      <c r="L28" s="15">
        <f t="shared" si="1"/>
        <v>0</v>
      </c>
      <c r="M28" s="15">
        <f t="shared" si="2"/>
        <v>248.40700000000001</v>
      </c>
      <c r="N28" s="15">
        <f t="shared" si="3"/>
        <v>0</v>
      </c>
      <c r="O28" s="15">
        <f t="shared" si="4"/>
        <v>0</v>
      </c>
      <c r="P28" s="16">
        <f t="shared" si="5"/>
        <v>248.40700000000001</v>
      </c>
      <c r="Q28" s="3"/>
      <c r="R28" s="3"/>
    </row>
    <row r="29" spans="1:18">
      <c r="A29" s="14">
        <v>15.25</v>
      </c>
      <c r="B29" s="11"/>
      <c r="C29">
        <v>8</v>
      </c>
      <c r="D29" s="23"/>
      <c r="E29" s="44"/>
      <c r="F29" s="13">
        <f t="shared" si="0"/>
        <v>8</v>
      </c>
      <c r="G29" s="1"/>
      <c r="H29" s="14">
        <v>15.25</v>
      </c>
      <c r="I29" s="49">
        <v>144904</v>
      </c>
      <c r="J29" s="1">
        <f t="shared" si="6"/>
        <v>144.904</v>
      </c>
      <c r="K29" s="14">
        <v>15.25</v>
      </c>
      <c r="L29" s="15">
        <f t="shared" si="1"/>
        <v>0</v>
      </c>
      <c r="M29" s="15">
        <f t="shared" si="2"/>
        <v>144.904</v>
      </c>
      <c r="N29" s="15">
        <f t="shared" si="3"/>
        <v>0</v>
      </c>
      <c r="O29" s="15">
        <f t="shared" si="4"/>
        <v>0</v>
      </c>
      <c r="P29" s="16">
        <f t="shared" si="5"/>
        <v>144.904</v>
      </c>
      <c r="Q29" s="3"/>
      <c r="R29" s="3"/>
    </row>
    <row r="30" spans="1:18">
      <c r="A30" s="10">
        <v>15.75</v>
      </c>
      <c r="B30" s="11"/>
      <c r="C30">
        <v>2</v>
      </c>
      <c r="D30" s="23"/>
      <c r="E30" s="44"/>
      <c r="F30" s="13">
        <f t="shared" si="0"/>
        <v>2</v>
      </c>
      <c r="G30" s="1"/>
      <c r="H30" s="14">
        <v>15.75</v>
      </c>
      <c r="I30" s="49">
        <v>41401</v>
      </c>
      <c r="J30" s="1">
        <f t="shared" si="6"/>
        <v>41.401000000000003</v>
      </c>
      <c r="K30" s="14">
        <v>15.75</v>
      </c>
      <c r="L30" s="15">
        <f t="shared" si="1"/>
        <v>0</v>
      </c>
      <c r="M30" s="15">
        <f t="shared" si="2"/>
        <v>41.401000000000003</v>
      </c>
      <c r="N30" s="15">
        <f t="shared" si="3"/>
        <v>0</v>
      </c>
      <c r="O30" s="15">
        <f t="shared" si="4"/>
        <v>0</v>
      </c>
      <c r="P30" s="16">
        <f t="shared" si="5"/>
        <v>41.401000000000003</v>
      </c>
      <c r="Q30" s="3"/>
      <c r="R30" s="3"/>
    </row>
    <row r="31" spans="1:18">
      <c r="A31" s="14">
        <v>16.25</v>
      </c>
      <c r="B31" s="11"/>
      <c r="C31">
        <v>1</v>
      </c>
      <c r="D31" s="23"/>
      <c r="E31" s="44"/>
      <c r="F31" s="13">
        <f t="shared" si="0"/>
        <v>1</v>
      </c>
      <c r="G31" s="1"/>
      <c r="H31" s="14">
        <v>16.25</v>
      </c>
      <c r="I31" s="49">
        <v>20701</v>
      </c>
      <c r="J31" s="1">
        <f t="shared" si="6"/>
        <v>20.701000000000001</v>
      </c>
      <c r="K31" s="14">
        <v>16.25</v>
      </c>
      <c r="L31" s="15">
        <f t="shared" si="1"/>
        <v>0</v>
      </c>
      <c r="M31" s="15">
        <f t="shared" si="2"/>
        <v>20.701000000000001</v>
      </c>
      <c r="N31" s="15">
        <f t="shared" si="3"/>
        <v>0</v>
      </c>
      <c r="O31" s="15">
        <f t="shared" si="4"/>
        <v>0</v>
      </c>
      <c r="P31" s="16">
        <f t="shared" si="5"/>
        <v>20.701000000000001</v>
      </c>
      <c r="Q31" s="3"/>
      <c r="R31" s="3"/>
    </row>
    <row r="32" spans="1:18">
      <c r="A32" s="10">
        <v>16.75</v>
      </c>
      <c r="B32" s="11"/>
      <c r="D32" s="23"/>
      <c r="E32" s="44"/>
      <c r="F32" s="13">
        <f t="shared" si="0"/>
        <v>0</v>
      </c>
      <c r="G32" s="1"/>
      <c r="H32" s="14">
        <v>16.75</v>
      </c>
      <c r="I32" s="49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5"/>
      <c r="D33" s="23"/>
      <c r="E33" s="44"/>
      <c r="F33" s="13">
        <f t="shared" si="0"/>
        <v>0</v>
      </c>
      <c r="G33" s="1"/>
      <c r="H33" s="14">
        <v>17.25</v>
      </c>
      <c r="I33" s="49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5"/>
      <c r="D34" s="23"/>
      <c r="E34" s="44"/>
      <c r="F34" s="13">
        <f t="shared" si="0"/>
        <v>0</v>
      </c>
      <c r="G34" s="1"/>
      <c r="H34" s="14">
        <v>17.75</v>
      </c>
      <c r="I34" s="49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3"/>
      <c r="D35" s="23"/>
      <c r="E35" s="12"/>
      <c r="F35" s="13">
        <f t="shared" si="0"/>
        <v>0</v>
      </c>
      <c r="G35" s="1"/>
      <c r="H35" s="14">
        <v>18.25</v>
      </c>
      <c r="I35" s="49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3"/>
      <c r="D36" s="23"/>
      <c r="E36" s="12"/>
      <c r="F36" s="13">
        <f t="shared" si="0"/>
        <v>0</v>
      </c>
      <c r="G36" s="1"/>
      <c r="H36" s="14">
        <v>18.75</v>
      </c>
      <c r="I36" s="49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6"/>
      <c r="D37" s="26"/>
      <c r="E37" s="26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7" t="s">
        <v>7</v>
      </c>
      <c r="B38" s="28">
        <f>SUM(B6:B37)</f>
        <v>36</v>
      </c>
      <c r="C38" s="28">
        <f>SUM(C6:C37)</f>
        <v>57</v>
      </c>
      <c r="D38" s="28">
        <f>SUM(D6:D37)</f>
        <v>0</v>
      </c>
      <c r="E38" s="28">
        <f>SUM(E6:E37)</f>
        <v>0</v>
      </c>
      <c r="F38" s="29">
        <f>SUM(F6:F37)</f>
        <v>93</v>
      </c>
      <c r="G38" s="30"/>
      <c r="H38" s="27" t="s">
        <v>7</v>
      </c>
      <c r="I38" s="4">
        <f>SUM(I6:I37)</f>
        <v>11452121</v>
      </c>
      <c r="J38" s="1">
        <f t="shared" si="6"/>
        <v>11452.120999999999</v>
      </c>
      <c r="K38" s="27" t="s">
        <v>7</v>
      </c>
      <c r="L38" s="28">
        <f>SUM(L6:L37)</f>
        <v>7980.8285714285703</v>
      </c>
      <c r="M38" s="28">
        <f>SUM(M6:M37)</f>
        <v>3471.2924285714298</v>
      </c>
      <c r="N38" s="28">
        <f>SUM(N6:N37)</f>
        <v>0</v>
      </c>
      <c r="O38" s="28">
        <f>SUM(O6:O37)</f>
        <v>0</v>
      </c>
      <c r="P38" s="31">
        <f>SUM(P6:P37)</f>
        <v>11452.120999999999</v>
      </c>
      <c r="Q38" s="32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3"/>
      <c r="B41" s="1"/>
      <c r="C41" s="1"/>
      <c r="D41" s="1"/>
      <c r="E41" s="1"/>
      <c r="F41" s="33"/>
      <c r="G41" s="1"/>
      <c r="H41" s="1"/>
      <c r="I41" s="1"/>
      <c r="J41" s="33"/>
      <c r="K41" s="1"/>
      <c r="L41" s="1"/>
      <c r="M41" s="1"/>
      <c r="N41" s="33"/>
      <c r="O41" s="1"/>
      <c r="P41" s="3"/>
      <c r="Q41" s="3"/>
      <c r="R41" s="3"/>
    </row>
    <row r="42" spans="1:18">
      <c r="A42" s="1"/>
      <c r="B42" s="53" t="s">
        <v>9</v>
      </c>
      <c r="C42" s="53"/>
      <c r="D42" s="53"/>
      <c r="E42" s="1"/>
      <c r="F42" s="1"/>
      <c r="G42" s="34"/>
      <c r="H42" s="1"/>
      <c r="I42" s="53" t="s">
        <v>10</v>
      </c>
      <c r="J42" s="53"/>
      <c r="K42" s="5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5.4029218954364374E-3</v>
      </c>
      <c r="J44" s="17" t="s">
        <v>12</v>
      </c>
      <c r="K44">
        <v>3.0337742306084232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5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0.29792706417993098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6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0.43553075910035399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6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0.61032944720981497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6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0.82685513157545398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6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1.08965601482235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6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1.40329499644954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6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1.7723484296260801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6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0</v>
      </c>
      <c r="G54" s="1"/>
      <c r="H54" s="14">
        <f t="shared" si="12"/>
        <v>2.20140507519254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36">
        <f t="shared" si="17"/>
        <v>0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0</v>
      </c>
      <c r="G55" s="1"/>
      <c r="H55" s="14">
        <f t="shared" si="12"/>
        <v>2.6950652091168799</v>
      </c>
      <c r="I55" s="15">
        <f t="shared" si="13"/>
        <v>0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36">
        <f t="shared" si="17"/>
        <v>0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0</v>
      </c>
      <c r="G56" s="1"/>
      <c r="H56" s="14">
        <f t="shared" si="12"/>
        <v>3.2579398517488398</v>
      </c>
      <c r="I56" s="15">
        <f t="shared" si="13"/>
        <v>0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36">
        <f t="shared" si="17"/>
        <v>0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0</v>
      </c>
      <c r="G57" s="1"/>
      <c r="H57" s="14">
        <f t="shared" si="12"/>
        <v>3.8946500953927798</v>
      </c>
      <c r="I57" s="15">
        <f t="shared" si="13"/>
        <v>0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36">
        <f t="shared" si="17"/>
        <v>0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0</v>
      </c>
      <c r="G58" s="1"/>
      <c r="H58" s="14">
        <f t="shared" si="12"/>
        <v>4.6098265124089899</v>
      </c>
      <c r="I58" s="15">
        <f t="shared" si="13"/>
        <v>0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36">
        <f t="shared" si="17"/>
        <v>0</v>
      </c>
      <c r="N58" s="3"/>
      <c r="O58" s="3"/>
      <c r="P58" s="3"/>
    </row>
    <row r="59" spans="1:16">
      <c r="A59" s="14">
        <v>9.75</v>
      </c>
      <c r="B59" s="15">
        <f t="shared" si="7"/>
        <v>2741.739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2741.739</v>
      </c>
      <c r="G59" s="1"/>
      <c r="H59" s="14">
        <f t="shared" si="12"/>
        <v>5.4081086301147803</v>
      </c>
      <c r="I59" s="15">
        <f t="shared" si="13"/>
        <v>1520.7817792228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36">
        <f t="shared" si="17"/>
        <v>1520.7817792228</v>
      </c>
      <c r="N59" s="3"/>
      <c r="O59" s="3"/>
      <c r="P59" s="3"/>
    </row>
    <row r="60" spans="1:16">
      <c r="A60" s="14">
        <v>10.25</v>
      </c>
      <c r="B60" s="15">
        <f t="shared" si="7"/>
        <v>11529.35375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11529.35375</v>
      </c>
      <c r="G60" s="1"/>
      <c r="H60" s="14">
        <f t="shared" si="12"/>
        <v>6.2941444617190099</v>
      </c>
      <c r="I60" s="15">
        <f t="shared" si="13"/>
        <v>7079.7481027084696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36">
        <f t="shared" si="17"/>
        <v>7079.7481027084696</v>
      </c>
      <c r="N60" s="3"/>
      <c r="O60" s="3"/>
      <c r="P60" s="3"/>
    </row>
    <row r="61" spans="1:16">
      <c r="A61" s="14">
        <v>10.75</v>
      </c>
      <c r="B61" s="15">
        <f t="shared" si="7"/>
        <v>21160.5795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3">
        <f t="shared" si="11"/>
        <v>21160.5795</v>
      </c>
      <c r="G61" s="1"/>
      <c r="H61" s="14">
        <f t="shared" si="12"/>
        <v>7.27259008472645</v>
      </c>
      <c r="I61" s="15">
        <f t="shared" si="13"/>
        <v>14315.5554101177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36">
        <f t="shared" si="17"/>
        <v>14315.5554101177</v>
      </c>
      <c r="N61" s="3"/>
      <c r="O61" s="3"/>
      <c r="P61" s="3"/>
    </row>
    <row r="62" spans="1:16">
      <c r="A62" s="14">
        <v>11.25</v>
      </c>
      <c r="B62" s="15">
        <f t="shared" si="7"/>
        <v>21090.27375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3">
        <f t="shared" si="11"/>
        <v>21090.27375</v>
      </c>
      <c r="G62" s="1"/>
      <c r="H62" s="14">
        <f t="shared" si="12"/>
        <v>8.3481092599139792</v>
      </c>
      <c r="I62" s="15">
        <f t="shared" si="13"/>
        <v>15650.1252965774</v>
      </c>
      <c r="J62" s="15">
        <f t="shared" si="14"/>
        <v>0</v>
      </c>
      <c r="K62" s="15">
        <f t="shared" si="15"/>
        <v>0</v>
      </c>
      <c r="L62" s="15">
        <f t="shared" si="16"/>
        <v>0</v>
      </c>
      <c r="M62" s="36">
        <f t="shared" si="17"/>
        <v>15650.1252965774</v>
      </c>
      <c r="N62" s="3"/>
      <c r="O62" s="3"/>
      <c r="P62" s="3"/>
    </row>
    <row r="63" spans="1:16">
      <c r="A63" s="14">
        <v>11.75</v>
      </c>
      <c r="B63" s="15">
        <f t="shared" si="7"/>
        <v>19824.858499999998</v>
      </c>
      <c r="C63" s="15">
        <f t="shared" si="8"/>
        <v>0</v>
      </c>
      <c r="D63" s="15">
        <f t="shared" si="9"/>
        <v>0</v>
      </c>
      <c r="E63" s="15">
        <f t="shared" si="10"/>
        <v>0</v>
      </c>
      <c r="F63" s="13">
        <f t="shared" si="11"/>
        <v>19824.858499999998</v>
      </c>
      <c r="G63" s="1"/>
      <c r="H63" s="14">
        <f t="shared" si="12"/>
        <v>9.5253730852589307</v>
      </c>
      <c r="I63" s="15">
        <f t="shared" si="13"/>
        <v>16071.419027656701</v>
      </c>
      <c r="J63" s="15">
        <f t="shared" si="14"/>
        <v>0</v>
      </c>
      <c r="K63" s="15">
        <f t="shared" si="15"/>
        <v>0</v>
      </c>
      <c r="L63" s="15">
        <f t="shared" si="16"/>
        <v>0</v>
      </c>
      <c r="M63" s="36">
        <f t="shared" si="17"/>
        <v>16071.419027656701</v>
      </c>
      <c r="N63" s="3"/>
      <c r="O63" s="3"/>
      <c r="P63" s="3"/>
    </row>
    <row r="64" spans="1:16">
      <c r="A64" s="14">
        <v>12.25</v>
      </c>
      <c r="B64" s="15">
        <f t="shared" si="7"/>
        <v>12794.764499999999</v>
      </c>
      <c r="C64" s="15">
        <f t="shared" si="8"/>
        <v>2132.4607500000102</v>
      </c>
      <c r="D64" s="15">
        <f t="shared" si="9"/>
        <v>0</v>
      </c>
      <c r="E64" s="15">
        <f t="shared" si="10"/>
        <v>0</v>
      </c>
      <c r="F64" s="13">
        <f t="shared" si="11"/>
        <v>14927.22525</v>
      </c>
      <c r="G64" s="1"/>
      <c r="H64" s="14">
        <f t="shared" si="12"/>
        <v>10.809059680195601</v>
      </c>
      <c r="I64" s="15">
        <f t="shared" si="13"/>
        <v>11289.744740779401</v>
      </c>
      <c r="J64" s="15">
        <f t="shared" si="14"/>
        <v>1881.62412346324</v>
      </c>
      <c r="K64" s="15">
        <f t="shared" si="15"/>
        <v>0</v>
      </c>
      <c r="L64" s="15">
        <f t="shared" si="16"/>
        <v>0</v>
      </c>
      <c r="M64" s="36">
        <f t="shared" si="17"/>
        <v>13171.3688642426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8739.4492499999997</v>
      </c>
      <c r="D65" s="15">
        <f t="shared" si="9"/>
        <v>0</v>
      </c>
      <c r="E65" s="15">
        <f t="shared" si="10"/>
        <v>0</v>
      </c>
      <c r="F65" s="13">
        <f t="shared" si="11"/>
        <v>8739.4492499999997</v>
      </c>
      <c r="G65" s="1"/>
      <c r="H65" s="14">
        <f t="shared" si="12"/>
        <v>12.203853896359</v>
      </c>
      <c r="I65" s="15">
        <f t="shared" si="13"/>
        <v>0</v>
      </c>
      <c r="J65" s="15">
        <f t="shared" si="14"/>
        <v>8365.0950416975902</v>
      </c>
      <c r="K65" s="15">
        <f t="shared" si="15"/>
        <v>0</v>
      </c>
      <c r="L65" s="15">
        <f t="shared" si="16"/>
        <v>0</v>
      </c>
      <c r="M65" s="36">
        <f t="shared" si="17"/>
        <v>8365.0950416975902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14164.1175</v>
      </c>
      <c r="D66" s="15">
        <f t="shared" si="9"/>
        <v>0</v>
      </c>
      <c r="E66" s="15">
        <f t="shared" si="10"/>
        <v>0</v>
      </c>
      <c r="F66" s="13">
        <f t="shared" si="11"/>
        <v>14164.1175</v>
      </c>
      <c r="G66" s="1"/>
      <c r="H66" s="14">
        <f t="shared" si="12"/>
        <v>13.714447051598301</v>
      </c>
      <c r="I66" s="15">
        <f t="shared" si="13"/>
        <v>0</v>
      </c>
      <c r="J66" s="15">
        <f t="shared" si="14"/>
        <v>14660.6067536881</v>
      </c>
      <c r="K66" s="15">
        <f t="shared" si="15"/>
        <v>0</v>
      </c>
      <c r="L66" s="15">
        <f t="shared" si="16"/>
        <v>0</v>
      </c>
      <c r="M66" s="36">
        <f t="shared" si="17"/>
        <v>14660.6067536881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9827.8537500000002</v>
      </c>
      <c r="D67" s="15">
        <f t="shared" si="9"/>
        <v>0</v>
      </c>
      <c r="E67" s="15">
        <f t="shared" si="10"/>
        <v>0</v>
      </c>
      <c r="F67" s="13">
        <f t="shared" si="11"/>
        <v>9827.8537500000002</v>
      </c>
      <c r="G67" s="1"/>
      <c r="H67" s="14">
        <f t="shared" si="12"/>
        <v>15.3455366845476</v>
      </c>
      <c r="I67" s="15">
        <f t="shared" si="13"/>
        <v>0</v>
      </c>
      <c r="J67" s="15">
        <f t="shared" si="14"/>
        <v>10968.268381890501</v>
      </c>
      <c r="K67" s="15">
        <f t="shared" si="15"/>
        <v>0</v>
      </c>
      <c r="L67" s="15">
        <f t="shared" si="16"/>
        <v>0</v>
      </c>
      <c r="M67" s="36">
        <f t="shared" si="17"/>
        <v>10968.268381890501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5309.7067500000003</v>
      </c>
      <c r="D68" s="15">
        <f t="shared" si="9"/>
        <v>0</v>
      </c>
      <c r="E68" s="15">
        <f t="shared" si="10"/>
        <v>0</v>
      </c>
      <c r="F68" s="13">
        <f t="shared" si="11"/>
        <v>5309.7067500000003</v>
      </c>
      <c r="G68" s="1"/>
      <c r="H68" s="14">
        <f t="shared" si="12"/>
        <v>17.101826327444002</v>
      </c>
      <c r="I68" s="15">
        <f t="shared" si="13"/>
        <v>0</v>
      </c>
      <c r="J68" s="15">
        <f t="shared" si="14"/>
        <v>6372.3286096952397</v>
      </c>
      <c r="K68" s="15">
        <f t="shared" si="15"/>
        <v>0</v>
      </c>
      <c r="L68" s="15">
        <f t="shared" si="16"/>
        <v>0</v>
      </c>
      <c r="M68" s="36">
        <f t="shared" si="17"/>
        <v>6372.3286096952397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3664.0032500000002</v>
      </c>
      <c r="D69" s="15">
        <f t="shared" si="9"/>
        <v>0</v>
      </c>
      <c r="E69" s="15">
        <f t="shared" si="10"/>
        <v>0</v>
      </c>
      <c r="F69" s="13">
        <f t="shared" si="11"/>
        <v>3664.0032500000002</v>
      </c>
      <c r="G69" s="1"/>
      <c r="H69" s="14">
        <f t="shared" si="12"/>
        <v>18.9880252952223</v>
      </c>
      <c r="I69" s="15">
        <f t="shared" si="13"/>
        <v>0</v>
      </c>
      <c r="J69" s="15">
        <f t="shared" si="14"/>
        <v>4716.7583995102896</v>
      </c>
      <c r="K69" s="15">
        <f t="shared" si="15"/>
        <v>0</v>
      </c>
      <c r="L69" s="15">
        <f t="shared" si="16"/>
        <v>0</v>
      </c>
      <c r="M69" s="36">
        <f t="shared" si="17"/>
        <v>4716.7583995102896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2209.7860000000001</v>
      </c>
      <c r="D70" s="15">
        <f t="shared" si="9"/>
        <v>0</v>
      </c>
      <c r="E70" s="15">
        <f t="shared" si="10"/>
        <v>0</v>
      </c>
      <c r="F70" s="13">
        <f t="shared" si="11"/>
        <v>2209.7860000000001</v>
      </c>
      <c r="G70" s="1"/>
      <c r="H70" s="14">
        <f t="shared" si="12"/>
        <v>21.008848489186899</v>
      </c>
      <c r="I70" s="15">
        <f t="shared" si="13"/>
        <v>0</v>
      </c>
      <c r="J70" s="15">
        <f t="shared" si="14"/>
        <v>3044.26618147714</v>
      </c>
      <c r="K70" s="15">
        <f t="shared" si="15"/>
        <v>0</v>
      </c>
      <c r="L70" s="15">
        <f t="shared" si="16"/>
        <v>0</v>
      </c>
      <c r="M70" s="36">
        <f t="shared" si="17"/>
        <v>3044.26618147714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652.06574999999998</v>
      </c>
      <c r="D71" s="15">
        <f t="shared" si="9"/>
        <v>0</v>
      </c>
      <c r="E71" s="15">
        <f t="shared" si="10"/>
        <v>0</v>
      </c>
      <c r="F71" s="13">
        <f t="shared" si="11"/>
        <v>652.06574999999998</v>
      </c>
      <c r="G71" s="1"/>
      <c r="H71" s="14">
        <f t="shared" si="12"/>
        <v>23.169016213792599</v>
      </c>
      <c r="I71" s="15">
        <f t="shared" si="13"/>
        <v>0</v>
      </c>
      <c r="J71" s="15">
        <f t="shared" si="14"/>
        <v>959.22044026722699</v>
      </c>
      <c r="K71" s="15">
        <f t="shared" si="15"/>
        <v>0</v>
      </c>
      <c r="L71" s="15">
        <f t="shared" si="16"/>
        <v>0</v>
      </c>
      <c r="M71" s="36">
        <f t="shared" si="17"/>
        <v>959.22044026722699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336.39125000000001</v>
      </c>
      <c r="D72" s="15">
        <f t="shared" si="9"/>
        <v>0</v>
      </c>
      <c r="E72" s="15">
        <f t="shared" si="10"/>
        <v>0</v>
      </c>
      <c r="F72" s="13">
        <f t="shared" si="11"/>
        <v>336.39125000000001</v>
      </c>
      <c r="G72" s="1"/>
      <c r="H72" s="14">
        <f t="shared" si="12"/>
        <v>25.473254005256099</v>
      </c>
      <c r="I72" s="15">
        <f t="shared" si="13"/>
        <v>0</v>
      </c>
      <c r="J72" s="15">
        <f t="shared" si="14"/>
        <v>527.32183116280601</v>
      </c>
      <c r="K72" s="15">
        <f t="shared" si="15"/>
        <v>0</v>
      </c>
      <c r="L72" s="15">
        <f t="shared" si="16"/>
        <v>0</v>
      </c>
      <c r="M72" s="36">
        <f t="shared" si="17"/>
        <v>527.32183116280601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27.926292470883499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6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30.5328671381315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6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33.297718312541598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6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36.225590943781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6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39.321234499112897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6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42.589402843692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6">
        <f t="shared" si="17"/>
        <v>0</v>
      </c>
      <c r="N78" s="3"/>
      <c r="O78" s="3"/>
      <c r="P78" s="3"/>
    </row>
    <row r="79" spans="1:16">
      <c r="A79" s="27" t="s">
        <v>7</v>
      </c>
      <c r="B79" s="28">
        <f>SUM(B47:B78)</f>
        <v>89141.569000000003</v>
      </c>
      <c r="C79" s="28">
        <f>SUM(C47:C78)</f>
        <v>47035.83425</v>
      </c>
      <c r="D79" s="28">
        <f>SUM(D47:D78)</f>
        <v>0</v>
      </c>
      <c r="E79" s="28">
        <f>SUM(E47:E78)</f>
        <v>0</v>
      </c>
      <c r="F79" s="28">
        <f>SUM(F47:F78)</f>
        <v>136177.40325</v>
      </c>
      <c r="G79" s="13"/>
      <c r="H79" s="27" t="s">
        <v>7</v>
      </c>
      <c r="I79" s="28">
        <f>SUM(I47:I78)</f>
        <v>65927.374357062494</v>
      </c>
      <c r="J79" s="28">
        <f>SUM(J47:J78)</f>
        <v>51495.489762852099</v>
      </c>
      <c r="K79" s="28">
        <f>SUM(K47:K78)</f>
        <v>0</v>
      </c>
      <c r="L79" s="28">
        <f>SUM(L47:L78)</f>
        <v>0</v>
      </c>
      <c r="M79" s="28">
        <f>SUM(M47:M78)</f>
        <v>117422.864119915</v>
      </c>
      <c r="N79" s="3"/>
      <c r="O79" s="3"/>
      <c r="P79" s="3"/>
    </row>
    <row r="80" spans="1:16">
      <c r="A80" s="6" t="s">
        <v>13</v>
      </c>
      <c r="B80" s="29">
        <f>IF(L38&gt;0,B79/L38,0)</f>
        <v>11.169462945129199</v>
      </c>
      <c r="C80" s="29">
        <f>IF(M38&gt;0,C79/M38,0)</f>
        <v>13.5499486769996</v>
      </c>
      <c r="D80" s="29">
        <f>IF(N38&gt;0,D79/N38,0)</f>
        <v>0</v>
      </c>
      <c r="E80" s="29">
        <f>IF(O38&gt;0,E79/O38,0)</f>
        <v>0</v>
      </c>
      <c r="F80" s="29">
        <f>IF(P38&gt;0,F79/P38,0)</f>
        <v>11.8910202965896</v>
      </c>
      <c r="G80" s="13"/>
      <c r="H80" s="6" t="s">
        <v>13</v>
      </c>
      <c r="I80" s="29">
        <f>IF(L38&gt;0,I79/L38,0)</f>
        <v>8.2607180153051996</v>
      </c>
      <c r="J80" s="29">
        <f>IF(M38&gt;0,J79/M38,0)</f>
        <v>14.834673489045301</v>
      </c>
      <c r="K80" s="29">
        <f>IF(N38&gt;0,K79/N38,0)</f>
        <v>0</v>
      </c>
      <c r="L80" s="29">
        <f>IF(O38&gt;0,L79/O38,0)</f>
        <v>0</v>
      </c>
      <c r="M80" s="29">
        <f>IF(P38&gt;0,M79/P38,0)</f>
        <v>10.253372638999799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7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8">
        <v>0</v>
      </c>
      <c r="B92" s="50">
        <f>L$38</f>
        <v>7980.8285714285703</v>
      </c>
      <c r="C92" s="50">
        <f>$B$80</f>
        <v>11.169462945129199</v>
      </c>
      <c r="D92" s="50">
        <f>$I$80</f>
        <v>8.2607180153051996</v>
      </c>
      <c r="E92" s="50">
        <f>B92*D92</f>
        <v>65927.374357062494</v>
      </c>
      <c r="F92" s="15">
        <f>E92/1000</f>
        <v>65.927374357062504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8">
        <v>1</v>
      </c>
      <c r="B93" s="50">
        <f>M$38</f>
        <v>3471.2924285714298</v>
      </c>
      <c r="C93" s="50">
        <f>$C$80</f>
        <v>13.5499486769996</v>
      </c>
      <c r="D93" s="50">
        <f>$J$80</f>
        <v>14.834673489045301</v>
      </c>
      <c r="E93" s="50">
        <f>B93*D93</f>
        <v>51495.489762852303</v>
      </c>
      <c r="F93" s="15">
        <f>E93/1000</f>
        <v>51.495489762852301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8">
        <v>2</v>
      </c>
      <c r="B94" s="50">
        <f>N$38</f>
        <v>0</v>
      </c>
      <c r="C94" s="50">
        <f>$D$80</f>
        <v>0</v>
      </c>
      <c r="D94" s="50">
        <f>$K$80</f>
        <v>0</v>
      </c>
      <c r="E94" s="50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8">
        <v>3</v>
      </c>
      <c r="B95" s="50">
        <f>O$38</f>
        <v>0</v>
      </c>
      <c r="C95" s="50">
        <f>$E$80</f>
        <v>0</v>
      </c>
      <c r="D95" s="50">
        <f>$L$80</f>
        <v>0</v>
      </c>
      <c r="E95" s="50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 t="s">
        <v>7</v>
      </c>
      <c r="B96" s="50">
        <f>SUM(B92:B95)</f>
        <v>11452.120999999999</v>
      </c>
      <c r="C96" s="50">
        <f>$F$80</f>
        <v>11.8910202965896</v>
      </c>
      <c r="D96" s="50">
        <f>$M$80</f>
        <v>10.253372638999799</v>
      </c>
      <c r="E96" s="50">
        <f>SUM(E92:E95)</f>
        <v>117422.864119915</v>
      </c>
      <c r="F96" s="15">
        <f>E96/1000</f>
        <v>117.422864119915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8" t="s">
        <v>2</v>
      </c>
      <c r="B97" s="50">
        <f>$I$2</f>
        <v>110495</v>
      </c>
      <c r="C97" s="51"/>
      <c r="D97" s="51"/>
      <c r="E97" s="51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2" t="s">
        <v>20</v>
      </c>
      <c r="B98" s="50">
        <f>IF(E96&gt;0,$I$2/E96,"")</f>
        <v>0.94100072271410395</v>
      </c>
      <c r="C98" s="51"/>
      <c r="D98" s="51"/>
      <c r="E98" s="51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S37" sqref="S37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2" t="s">
        <v>26</v>
      </c>
      <c r="B1" s="52"/>
      <c r="C1" s="52"/>
      <c r="D1" s="52"/>
      <c r="E1" s="52"/>
      <c r="F1" s="52"/>
      <c r="G1" s="1"/>
      <c r="H1" s="53" t="s">
        <v>1</v>
      </c>
      <c r="I1" s="5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5">
        <f>SUM('1Q'!I2,'2Q'!I2,'3Q'!I2,'4Q'!I2)</f>
        <v>5329534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4" t="s">
        <v>4</v>
      </c>
      <c r="C4" s="54"/>
      <c r="D4" s="54"/>
      <c r="E4" s="54"/>
      <c r="F4" s="54"/>
      <c r="G4" s="1"/>
      <c r="H4" s="5" t="s">
        <v>3</v>
      </c>
      <c r="I4" s="1"/>
      <c r="J4" s="1"/>
      <c r="K4" s="5" t="s">
        <v>3</v>
      </c>
      <c r="L4" s="53" t="s">
        <v>5</v>
      </c>
      <c r="M4" s="53"/>
      <c r="N4" s="53"/>
      <c r="O4" s="53"/>
      <c r="P4" s="5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45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2"/>
      <c r="F7" s="13">
        <f t="shared" si="0"/>
        <v>0</v>
      </c>
      <c r="G7" s="1"/>
      <c r="H7" s="14">
        <v>4.25</v>
      </c>
      <c r="I7" s="45">
        <f>SUM('1Q'!I7,'2Q'!I7,'3Q'!I7,'4Q'!I7)</f>
        <v>0</v>
      </c>
      <c r="J7" s="1"/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1"/>
      <c r="E8" s="12"/>
      <c r="F8" s="13">
        <f t="shared" si="0"/>
        <v>0</v>
      </c>
      <c r="G8" s="1"/>
      <c r="H8" s="14">
        <v>4.75</v>
      </c>
      <c r="I8" s="45">
        <f>SUM('1Q'!I8,'2Q'!I8,'3Q'!I8,'4Q'!I8)</f>
        <v>0</v>
      </c>
      <c r="J8" s="1"/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1"/>
      <c r="D9" s="11"/>
      <c r="E9" s="43"/>
      <c r="F9" s="13">
        <f t="shared" si="0"/>
        <v>0</v>
      </c>
      <c r="G9" s="20"/>
      <c r="H9" s="14">
        <v>5.25</v>
      </c>
      <c r="I9" s="45">
        <f>SUM('1Q'!I9,'2Q'!I9,'3Q'!I9,'4Q'!I9)</f>
        <v>0</v>
      </c>
      <c r="J9" s="1"/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1"/>
      <c r="C10" s="11"/>
      <c r="D10" s="11"/>
      <c r="E10" s="12"/>
      <c r="F10" s="13">
        <f t="shared" si="0"/>
        <v>0</v>
      </c>
      <c r="G10" s="1"/>
      <c r="H10" s="14">
        <v>5.75</v>
      </c>
      <c r="I10" s="45">
        <f>SUM('1Q'!I10,'2Q'!I10,'3Q'!I10,'4Q'!I10)</f>
        <v>0</v>
      </c>
      <c r="J10" s="1"/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1"/>
      <c r="C11" s="11"/>
      <c r="D11" s="11"/>
      <c r="E11" s="12"/>
      <c r="F11" s="13">
        <f t="shared" si="0"/>
        <v>0</v>
      </c>
      <c r="G11" s="1"/>
      <c r="H11" s="14">
        <v>6.25</v>
      </c>
      <c r="I11" s="45">
        <f>SUM('1Q'!I11,'2Q'!I11,'3Q'!I11,'4Q'!I11)</f>
        <v>0</v>
      </c>
      <c r="J11" s="1"/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1"/>
      <c r="C12" s="11">
        <v>10</v>
      </c>
      <c r="D12" s="11"/>
      <c r="E12" s="26"/>
      <c r="F12" s="13">
        <f t="shared" si="0"/>
        <v>10</v>
      </c>
      <c r="G12" s="1"/>
      <c r="H12" s="14">
        <v>6.75</v>
      </c>
      <c r="I12" s="45">
        <f>SUM('1Q'!I12,'2Q'!I12,'3Q'!I12,'4Q'!I12)</f>
        <v>1185220</v>
      </c>
      <c r="J12" s="1"/>
      <c r="K12" s="14">
        <v>6.75</v>
      </c>
      <c r="L12" s="15">
        <f t="shared" si="1"/>
        <v>0</v>
      </c>
      <c r="M12" s="15">
        <f t="shared" si="2"/>
        <v>1185.22</v>
      </c>
      <c r="N12" s="15">
        <f t="shared" si="3"/>
        <v>0</v>
      </c>
      <c r="O12" s="15">
        <f t="shared" si="4"/>
        <v>0</v>
      </c>
      <c r="P12" s="16">
        <f t="shared" si="5"/>
        <v>1185.22</v>
      </c>
      <c r="Q12" s="3"/>
      <c r="R12" s="3"/>
    </row>
    <row r="13" spans="1:18">
      <c r="A13" s="14">
        <v>7.25</v>
      </c>
      <c r="B13" s="11"/>
      <c r="C13" s="11">
        <v>12</v>
      </c>
      <c r="D13" s="11"/>
      <c r="E13" s="44"/>
      <c r="F13" s="13">
        <f t="shared" si="0"/>
        <v>12</v>
      </c>
      <c r="G13" s="1"/>
      <c r="H13" s="14">
        <v>7.25</v>
      </c>
      <c r="I13" s="45">
        <f>SUM('1Q'!I13,'2Q'!I13,'3Q'!I13,'4Q'!I13)</f>
        <v>3905785</v>
      </c>
      <c r="J13" s="1"/>
      <c r="K13" s="14">
        <v>7.25</v>
      </c>
      <c r="L13" s="15">
        <f t="shared" si="1"/>
        <v>0</v>
      </c>
      <c r="M13" s="15">
        <f t="shared" si="2"/>
        <v>3905.7849999999999</v>
      </c>
      <c r="N13" s="15">
        <f t="shared" si="3"/>
        <v>0</v>
      </c>
      <c r="O13" s="15">
        <f t="shared" si="4"/>
        <v>0</v>
      </c>
      <c r="P13" s="16">
        <f t="shared" si="5"/>
        <v>3905.7849999999999</v>
      </c>
      <c r="Q13" s="3"/>
      <c r="R13" s="3"/>
    </row>
    <row r="14" spans="1:18">
      <c r="A14" s="10">
        <v>7.75</v>
      </c>
      <c r="B14" s="11"/>
      <c r="C14" s="11">
        <v>20</v>
      </c>
      <c r="D14" s="11"/>
      <c r="E14" s="44"/>
      <c r="F14" s="13">
        <f t="shared" si="0"/>
        <v>20</v>
      </c>
      <c r="G14" s="1"/>
      <c r="H14" s="14">
        <v>7.75</v>
      </c>
      <c r="I14" s="45">
        <f>SUM('1Q'!I14,'2Q'!I14,'3Q'!I14,'4Q'!I14)</f>
        <v>5609097</v>
      </c>
      <c r="J14" s="4"/>
      <c r="K14" s="14">
        <v>7.75</v>
      </c>
      <c r="L14" s="15">
        <f t="shared" si="1"/>
        <v>0</v>
      </c>
      <c r="M14" s="15">
        <f t="shared" si="2"/>
        <v>5609.0969999999998</v>
      </c>
      <c r="N14" s="15">
        <f t="shared" si="3"/>
        <v>0</v>
      </c>
      <c r="O14" s="15">
        <f t="shared" si="4"/>
        <v>0</v>
      </c>
      <c r="P14" s="16">
        <f t="shared" si="5"/>
        <v>5609.0969999999998</v>
      </c>
      <c r="Q14" s="3"/>
      <c r="R14" s="3"/>
    </row>
    <row r="15" spans="1:18">
      <c r="A15" s="14">
        <v>8.25</v>
      </c>
      <c r="B15" s="11">
        <v>2</v>
      </c>
      <c r="C15" s="11">
        <v>52</v>
      </c>
      <c r="D15" s="11"/>
      <c r="E15" s="44"/>
      <c r="F15" s="13">
        <f t="shared" si="0"/>
        <v>54</v>
      </c>
      <c r="G15" s="1"/>
      <c r="H15" s="14">
        <v>8.25</v>
      </c>
      <c r="I15" s="45">
        <f>SUM('1Q'!I15,'2Q'!I15,'3Q'!I15,'4Q'!I15)</f>
        <v>15959199</v>
      </c>
      <c r="J15" s="4"/>
      <c r="K15" s="14">
        <v>8.25</v>
      </c>
      <c r="L15" s="15">
        <f t="shared" si="1"/>
        <v>591.08144444444395</v>
      </c>
      <c r="M15" s="15">
        <f t="shared" si="2"/>
        <v>15368.1175555556</v>
      </c>
      <c r="N15" s="15">
        <f t="shared" si="3"/>
        <v>0</v>
      </c>
      <c r="O15" s="15">
        <f t="shared" si="4"/>
        <v>0</v>
      </c>
      <c r="P15" s="16">
        <f t="shared" si="5"/>
        <v>15959.199000000001</v>
      </c>
      <c r="Q15" s="3"/>
      <c r="R15" s="3"/>
    </row>
    <row r="16" spans="1:18">
      <c r="A16" s="10">
        <v>8.75</v>
      </c>
      <c r="B16" s="11">
        <v>2</v>
      </c>
      <c r="C16" s="11">
        <v>59</v>
      </c>
      <c r="D16" s="11"/>
      <c r="E16" s="44"/>
      <c r="F16" s="13">
        <f t="shared" si="0"/>
        <v>61</v>
      </c>
      <c r="G16" s="1"/>
      <c r="H16" s="14">
        <v>8.75</v>
      </c>
      <c r="I16" s="45">
        <f>SUM('1Q'!I16,'2Q'!I16,'3Q'!I16,'4Q'!I16)</f>
        <v>36001158</v>
      </c>
      <c r="J16" s="4"/>
      <c r="K16" s="14">
        <v>8.75</v>
      </c>
      <c r="L16" s="15">
        <f t="shared" si="1"/>
        <v>1180.36583606557</v>
      </c>
      <c r="M16" s="15">
        <f t="shared" si="2"/>
        <v>34820.792163934399</v>
      </c>
      <c r="N16" s="15">
        <f t="shared" si="3"/>
        <v>0</v>
      </c>
      <c r="O16" s="15">
        <f t="shared" si="4"/>
        <v>0</v>
      </c>
      <c r="P16" s="16">
        <f t="shared" si="5"/>
        <v>36001.158000000003</v>
      </c>
      <c r="Q16" s="3"/>
      <c r="R16" s="3"/>
    </row>
    <row r="17" spans="1:18">
      <c r="A17" s="14">
        <v>9.25</v>
      </c>
      <c r="B17" s="11">
        <v>2</v>
      </c>
      <c r="C17" s="11">
        <v>50</v>
      </c>
      <c r="D17" s="11"/>
      <c r="E17" s="44"/>
      <c r="F17" s="13">
        <f t="shared" si="0"/>
        <v>52</v>
      </c>
      <c r="G17" s="1"/>
      <c r="H17" s="14">
        <v>9.25</v>
      </c>
      <c r="I17" s="45">
        <f>SUM('1Q'!I17,'2Q'!I17,'3Q'!I17,'4Q'!I17)</f>
        <v>31904828</v>
      </c>
      <c r="J17" s="4"/>
      <c r="K17" s="14">
        <v>9.25</v>
      </c>
      <c r="L17" s="15">
        <f t="shared" si="1"/>
        <v>1227.1087692307699</v>
      </c>
      <c r="M17" s="15">
        <f t="shared" si="2"/>
        <v>30677.719230769198</v>
      </c>
      <c r="N17" s="15">
        <f t="shared" si="3"/>
        <v>0</v>
      </c>
      <c r="O17" s="15">
        <f t="shared" si="4"/>
        <v>0</v>
      </c>
      <c r="P17" s="16">
        <f t="shared" si="5"/>
        <v>31904.828000000001</v>
      </c>
      <c r="Q17" s="3"/>
      <c r="R17" s="3"/>
    </row>
    <row r="18" spans="1:18">
      <c r="A18" s="10">
        <v>9.75</v>
      </c>
      <c r="B18" s="11">
        <v>6</v>
      </c>
      <c r="C18" s="11">
        <v>68</v>
      </c>
      <c r="D18" s="11"/>
      <c r="E18" s="44"/>
      <c r="F18" s="13">
        <f t="shared" si="0"/>
        <v>74</v>
      </c>
      <c r="G18" s="1"/>
      <c r="H18" s="14">
        <v>9.75</v>
      </c>
      <c r="I18" s="45">
        <f>SUM('1Q'!I18,'2Q'!I18,'3Q'!I18,'4Q'!I18)</f>
        <v>36222187</v>
      </c>
      <c r="J18" s="4"/>
      <c r="K18" s="14">
        <v>9.75</v>
      </c>
      <c r="L18" s="15">
        <f t="shared" si="1"/>
        <v>2936.93408108108</v>
      </c>
      <c r="M18" s="15">
        <f t="shared" si="2"/>
        <v>33285.252918918901</v>
      </c>
      <c r="N18" s="15">
        <f t="shared" si="3"/>
        <v>0</v>
      </c>
      <c r="O18" s="15">
        <f t="shared" si="4"/>
        <v>0</v>
      </c>
      <c r="P18" s="16">
        <f t="shared" si="5"/>
        <v>36222.186999999998</v>
      </c>
      <c r="Q18" s="3"/>
      <c r="R18" s="3"/>
    </row>
    <row r="19" spans="1:18">
      <c r="A19" s="14">
        <v>10.25</v>
      </c>
      <c r="B19" s="11">
        <v>11</v>
      </c>
      <c r="C19" s="11">
        <v>83</v>
      </c>
      <c r="D19" s="11"/>
      <c r="E19" s="44"/>
      <c r="F19" s="13">
        <f t="shared" si="0"/>
        <v>94</v>
      </c>
      <c r="G19" s="1"/>
      <c r="H19" s="14">
        <v>10.25</v>
      </c>
      <c r="I19" s="45">
        <f>SUM('1Q'!I19,'2Q'!I19,'3Q'!I19,'4Q'!I19)</f>
        <v>69717482</v>
      </c>
      <c r="J19" s="4"/>
      <c r="K19" s="14">
        <v>10.25</v>
      </c>
      <c r="L19" s="15">
        <f t="shared" si="1"/>
        <v>8158.4287446808503</v>
      </c>
      <c r="M19" s="15">
        <f t="shared" si="2"/>
        <v>61559.053255319202</v>
      </c>
      <c r="N19" s="15">
        <f t="shared" si="3"/>
        <v>0</v>
      </c>
      <c r="O19" s="15">
        <f t="shared" si="4"/>
        <v>0</v>
      </c>
      <c r="P19" s="16">
        <f t="shared" si="5"/>
        <v>69717.482000000004</v>
      </c>
      <c r="Q19" s="3"/>
      <c r="R19" s="3"/>
    </row>
    <row r="20" spans="1:18">
      <c r="A20" s="10">
        <v>10.75</v>
      </c>
      <c r="B20" s="11">
        <v>7</v>
      </c>
      <c r="C20" s="11">
        <v>91</v>
      </c>
      <c r="D20" s="11"/>
      <c r="E20" s="44"/>
      <c r="F20" s="13">
        <f t="shared" si="0"/>
        <v>98</v>
      </c>
      <c r="G20" s="1"/>
      <c r="H20" s="14">
        <v>10.75</v>
      </c>
      <c r="I20" s="45">
        <f>SUM('1Q'!I20,'2Q'!I20,'3Q'!I20,'4Q'!I20)</f>
        <v>82714756</v>
      </c>
      <c r="J20" s="4"/>
      <c r="K20" s="14">
        <v>10.75</v>
      </c>
      <c r="L20" s="15">
        <f t="shared" si="1"/>
        <v>5908.1968571428597</v>
      </c>
      <c r="M20" s="15">
        <f t="shared" si="2"/>
        <v>76806.559142857106</v>
      </c>
      <c r="N20" s="15">
        <f t="shared" si="3"/>
        <v>0</v>
      </c>
      <c r="O20" s="15">
        <f t="shared" si="4"/>
        <v>0</v>
      </c>
      <c r="P20" s="16">
        <f t="shared" si="5"/>
        <v>82714.755999999994</v>
      </c>
      <c r="Q20" s="3"/>
      <c r="R20" s="3"/>
    </row>
    <row r="21" spans="1:18">
      <c r="A21" s="14">
        <v>11.25</v>
      </c>
      <c r="B21" s="11">
        <v>6</v>
      </c>
      <c r="C21" s="11">
        <v>96</v>
      </c>
      <c r="D21" s="11"/>
      <c r="E21" s="44"/>
      <c r="F21" s="13">
        <f t="shared" si="0"/>
        <v>102</v>
      </c>
      <c r="G21" s="1"/>
      <c r="H21" s="14">
        <v>11.25</v>
      </c>
      <c r="I21" s="45">
        <f>SUM('1Q'!I21,'2Q'!I21,'3Q'!I21,'4Q'!I21)</f>
        <v>82718082</v>
      </c>
      <c r="J21" s="4"/>
      <c r="K21" s="14">
        <v>11.25</v>
      </c>
      <c r="L21" s="15">
        <f t="shared" si="1"/>
        <v>4865.7695294117602</v>
      </c>
      <c r="M21" s="15">
        <f t="shared" si="2"/>
        <v>77852.312470588193</v>
      </c>
      <c r="N21" s="15">
        <f t="shared" si="3"/>
        <v>0</v>
      </c>
      <c r="O21" s="15">
        <f t="shared" si="4"/>
        <v>0</v>
      </c>
      <c r="P21" s="16">
        <f t="shared" si="5"/>
        <v>82718.081999999995</v>
      </c>
      <c r="Q21" s="3"/>
      <c r="R21" s="3"/>
    </row>
    <row r="22" spans="1:18">
      <c r="A22" s="10">
        <v>11.75</v>
      </c>
      <c r="B22" s="11">
        <v>6</v>
      </c>
      <c r="C22" s="11">
        <v>109</v>
      </c>
      <c r="D22" s="11"/>
      <c r="E22" s="44"/>
      <c r="F22" s="13">
        <f t="shared" si="0"/>
        <v>115</v>
      </c>
      <c r="G22" s="4"/>
      <c r="H22" s="14">
        <v>11.75</v>
      </c>
      <c r="I22" s="45">
        <f>SUM('1Q'!I22,'2Q'!I22,'3Q'!I22,'4Q'!I22)</f>
        <v>64599233</v>
      </c>
      <c r="J22" s="4"/>
      <c r="K22" s="14">
        <v>11.75</v>
      </c>
      <c r="L22" s="15">
        <f t="shared" si="1"/>
        <v>3370.3947652173902</v>
      </c>
      <c r="M22" s="15">
        <f t="shared" si="2"/>
        <v>61228.838234782597</v>
      </c>
      <c r="N22" s="15">
        <f t="shared" si="3"/>
        <v>0</v>
      </c>
      <c r="O22" s="15">
        <f t="shared" si="4"/>
        <v>0</v>
      </c>
      <c r="P22" s="16">
        <f t="shared" si="5"/>
        <v>64599.233</v>
      </c>
      <c r="Q22" s="3"/>
      <c r="R22" s="3"/>
    </row>
    <row r="23" spans="1:18">
      <c r="A23" s="14">
        <v>12.25</v>
      </c>
      <c r="B23" s="11">
        <v>6</v>
      </c>
      <c r="C23" s="11">
        <v>101</v>
      </c>
      <c r="D23" s="11"/>
      <c r="E23" s="44"/>
      <c r="F23" s="13">
        <f t="shared" si="0"/>
        <v>107</v>
      </c>
      <c r="G23" s="4"/>
      <c r="H23" s="14">
        <v>12.25</v>
      </c>
      <c r="I23" s="45">
        <f>SUM('1Q'!I23,'2Q'!I23,'3Q'!I23,'4Q'!I23)</f>
        <v>50822901</v>
      </c>
      <c r="J23" s="4"/>
      <c r="K23" s="14">
        <v>12.25</v>
      </c>
      <c r="L23" s="15">
        <f t="shared" si="1"/>
        <v>2849.8822990654198</v>
      </c>
      <c r="M23" s="15">
        <f t="shared" si="2"/>
        <v>47973.018700934597</v>
      </c>
      <c r="N23" s="15">
        <f t="shared" si="3"/>
        <v>0</v>
      </c>
      <c r="O23" s="15">
        <f t="shared" si="4"/>
        <v>0</v>
      </c>
      <c r="P23" s="16">
        <f t="shared" si="5"/>
        <v>50822.900999999998</v>
      </c>
      <c r="Q23" s="3"/>
      <c r="R23" s="3"/>
    </row>
    <row r="24" spans="1:18">
      <c r="A24" s="10">
        <v>12.75</v>
      </c>
      <c r="B24" s="11"/>
      <c r="C24" s="11">
        <v>89</v>
      </c>
      <c r="D24" s="11"/>
      <c r="E24" s="44"/>
      <c r="F24" s="13">
        <f t="shared" si="0"/>
        <v>89</v>
      </c>
      <c r="G24" s="4"/>
      <c r="H24" s="14">
        <v>12.75</v>
      </c>
      <c r="I24" s="45">
        <f>SUM('1Q'!I24,'2Q'!I24,'3Q'!I24,'4Q'!I24)</f>
        <v>42791418</v>
      </c>
      <c r="J24" s="4"/>
      <c r="K24" s="14">
        <v>12.75</v>
      </c>
      <c r="L24" s="15">
        <f t="shared" si="1"/>
        <v>0</v>
      </c>
      <c r="M24" s="15">
        <f t="shared" si="2"/>
        <v>42791.417999999998</v>
      </c>
      <c r="N24" s="15">
        <f t="shared" si="3"/>
        <v>0</v>
      </c>
      <c r="O24" s="15">
        <f t="shared" si="4"/>
        <v>0</v>
      </c>
      <c r="P24" s="16">
        <f t="shared" si="5"/>
        <v>42791.417999999998</v>
      </c>
      <c r="Q24" s="3"/>
      <c r="R24" s="3"/>
    </row>
    <row r="25" spans="1:18">
      <c r="A25" s="14">
        <v>13.25</v>
      </c>
      <c r="B25" s="11"/>
      <c r="C25" s="11">
        <v>66</v>
      </c>
      <c r="D25" s="11"/>
      <c r="E25" s="44"/>
      <c r="F25" s="13">
        <f t="shared" si="0"/>
        <v>66</v>
      </c>
      <c r="G25" s="4"/>
      <c r="H25" s="14">
        <v>13.25</v>
      </c>
      <c r="I25" s="45">
        <f>SUM('1Q'!I25,'2Q'!I25,'3Q'!I25,'4Q'!I25)</f>
        <v>20237325</v>
      </c>
      <c r="J25" s="4"/>
      <c r="K25" s="14">
        <v>13.25</v>
      </c>
      <c r="L25" s="15">
        <f t="shared" si="1"/>
        <v>0</v>
      </c>
      <c r="M25" s="15">
        <f t="shared" si="2"/>
        <v>20237.325000000001</v>
      </c>
      <c r="N25" s="15">
        <f t="shared" si="3"/>
        <v>0</v>
      </c>
      <c r="O25" s="15">
        <f t="shared" si="4"/>
        <v>0</v>
      </c>
      <c r="P25" s="16">
        <f t="shared" si="5"/>
        <v>20237.325000000001</v>
      </c>
      <c r="Q25" s="3"/>
      <c r="R25" s="3"/>
    </row>
    <row r="26" spans="1:18">
      <c r="A26" s="10">
        <v>13.75</v>
      </c>
      <c r="B26" s="11"/>
      <c r="C26" s="11">
        <v>47</v>
      </c>
      <c r="D26" s="11"/>
      <c r="E26" s="44"/>
      <c r="F26" s="13">
        <f t="shared" si="0"/>
        <v>47</v>
      </c>
      <c r="G26" s="4"/>
      <c r="H26" s="14">
        <v>13.75</v>
      </c>
      <c r="I26" s="45">
        <f>SUM('1Q'!I26,'2Q'!I26,'3Q'!I26,'4Q'!I26)</f>
        <v>11846101</v>
      </c>
      <c r="J26" s="4"/>
      <c r="K26" s="14">
        <v>13.75</v>
      </c>
      <c r="L26" s="15">
        <f t="shared" si="1"/>
        <v>0</v>
      </c>
      <c r="M26" s="15">
        <f t="shared" si="2"/>
        <v>11846.101000000001</v>
      </c>
      <c r="N26" s="15">
        <f t="shared" si="3"/>
        <v>0</v>
      </c>
      <c r="O26" s="15">
        <f t="shared" si="4"/>
        <v>0</v>
      </c>
      <c r="P26" s="16">
        <f t="shared" si="5"/>
        <v>11846.101000000001</v>
      </c>
      <c r="Q26" s="3"/>
      <c r="R26" s="3"/>
    </row>
    <row r="27" spans="1:18">
      <c r="A27" s="14">
        <v>14.25</v>
      </c>
      <c r="B27" s="11"/>
      <c r="C27" s="11">
        <v>41</v>
      </c>
      <c r="D27" s="11"/>
      <c r="E27" s="44"/>
      <c r="F27" s="13">
        <f t="shared" si="0"/>
        <v>41</v>
      </c>
      <c r="G27" s="4"/>
      <c r="H27" s="14">
        <v>14.25</v>
      </c>
      <c r="I27" s="45">
        <f>SUM('1Q'!I27,'2Q'!I27,'3Q'!I27,'4Q'!I27)</f>
        <v>8397020</v>
      </c>
      <c r="J27" s="4"/>
      <c r="K27" s="14">
        <v>14.25</v>
      </c>
      <c r="L27" s="15">
        <f t="shared" si="1"/>
        <v>0</v>
      </c>
      <c r="M27" s="15">
        <f t="shared" si="2"/>
        <v>8397.02</v>
      </c>
      <c r="N27" s="15">
        <f t="shared" si="3"/>
        <v>0</v>
      </c>
      <c r="O27" s="15">
        <f t="shared" si="4"/>
        <v>0</v>
      </c>
      <c r="P27" s="16">
        <f t="shared" si="5"/>
        <v>8397.02</v>
      </c>
      <c r="Q27" s="3"/>
      <c r="R27" s="3"/>
    </row>
    <row r="28" spans="1:18">
      <c r="A28" s="10">
        <v>14.75</v>
      </c>
      <c r="B28" s="11"/>
      <c r="C28" s="11">
        <v>24</v>
      </c>
      <c r="D28" s="11"/>
      <c r="E28" s="44"/>
      <c r="F28" s="13">
        <f t="shared" si="0"/>
        <v>24</v>
      </c>
      <c r="G28" s="1"/>
      <c r="H28" s="14">
        <v>14.75</v>
      </c>
      <c r="I28" s="45">
        <f>SUM('1Q'!I28,'2Q'!I28,'3Q'!I28,'4Q'!I28)</f>
        <v>3047828</v>
      </c>
      <c r="J28" s="4"/>
      <c r="K28" s="14">
        <v>14.75</v>
      </c>
      <c r="L28" s="15">
        <f t="shared" si="1"/>
        <v>0</v>
      </c>
      <c r="M28" s="15">
        <f t="shared" si="2"/>
        <v>3047.828</v>
      </c>
      <c r="N28" s="15">
        <f t="shared" si="3"/>
        <v>0</v>
      </c>
      <c r="O28" s="15">
        <f t="shared" si="4"/>
        <v>0</v>
      </c>
      <c r="P28" s="16">
        <f t="shared" si="5"/>
        <v>3047.828</v>
      </c>
      <c r="Q28" s="3"/>
      <c r="R28" s="3"/>
    </row>
    <row r="29" spans="1:18">
      <c r="A29" s="14">
        <v>15.25</v>
      </c>
      <c r="B29" s="11"/>
      <c r="C29" s="11">
        <v>21</v>
      </c>
      <c r="D29" s="11"/>
      <c r="E29" s="44"/>
      <c r="F29" s="13">
        <f t="shared" si="0"/>
        <v>21</v>
      </c>
      <c r="G29" s="1"/>
      <c r="H29" s="14">
        <v>15.25</v>
      </c>
      <c r="I29" s="45">
        <f>SUM('1Q'!I29,'2Q'!I29,'3Q'!I29,'4Q'!I29)</f>
        <v>2146756</v>
      </c>
      <c r="J29" s="4"/>
      <c r="K29" s="14">
        <v>15.25</v>
      </c>
      <c r="L29" s="15">
        <f t="shared" si="1"/>
        <v>0</v>
      </c>
      <c r="M29" s="15">
        <f t="shared" si="2"/>
        <v>2146.7559999999999</v>
      </c>
      <c r="N29" s="15">
        <f t="shared" si="3"/>
        <v>0</v>
      </c>
      <c r="O29" s="15">
        <f t="shared" si="4"/>
        <v>0</v>
      </c>
      <c r="P29" s="16">
        <f t="shared" si="5"/>
        <v>2146.7559999999999</v>
      </c>
      <c r="Q29" s="3"/>
      <c r="R29" s="3"/>
    </row>
    <row r="30" spans="1:18">
      <c r="A30" s="10">
        <v>15.75</v>
      </c>
      <c r="B30" s="11"/>
      <c r="C30" s="11">
        <v>35</v>
      </c>
      <c r="D30" s="11"/>
      <c r="E30" s="44"/>
      <c r="F30" s="13">
        <f t="shared" si="0"/>
        <v>35</v>
      </c>
      <c r="G30" s="1"/>
      <c r="H30" s="14">
        <v>15.75</v>
      </c>
      <c r="I30" s="45">
        <f>SUM('1Q'!I30,'2Q'!I30,'3Q'!I30,'4Q'!I30)</f>
        <v>1757445</v>
      </c>
      <c r="J30" s="4"/>
      <c r="K30" s="14">
        <v>15.75</v>
      </c>
      <c r="L30" s="15">
        <f t="shared" si="1"/>
        <v>0</v>
      </c>
      <c r="M30" s="15">
        <f t="shared" si="2"/>
        <v>1757.4449999999999</v>
      </c>
      <c r="N30" s="15">
        <f t="shared" si="3"/>
        <v>0</v>
      </c>
      <c r="O30" s="15">
        <f t="shared" si="4"/>
        <v>0</v>
      </c>
      <c r="P30" s="16">
        <f t="shared" si="5"/>
        <v>1757.4449999999999</v>
      </c>
      <c r="Q30" s="3"/>
      <c r="R30" s="3"/>
    </row>
    <row r="31" spans="1:18">
      <c r="A31" s="14">
        <v>16.25</v>
      </c>
      <c r="B31" s="11"/>
      <c r="C31" s="11">
        <v>42</v>
      </c>
      <c r="D31" s="11">
        <v>7</v>
      </c>
      <c r="E31" s="44"/>
      <c r="F31" s="13">
        <f t="shared" si="0"/>
        <v>49</v>
      </c>
      <c r="G31" s="1"/>
      <c r="H31" s="14">
        <v>16.25</v>
      </c>
      <c r="I31" s="45">
        <f>SUM('1Q'!I31,'2Q'!I31,'3Q'!I31,'4Q'!I31)</f>
        <v>4974776</v>
      </c>
      <c r="J31" s="4"/>
      <c r="K31" s="14">
        <v>16.25</v>
      </c>
      <c r="L31" s="15">
        <f t="shared" si="1"/>
        <v>0</v>
      </c>
      <c r="M31" s="15">
        <f t="shared" si="2"/>
        <v>4264.0937142857101</v>
      </c>
      <c r="N31" s="15">
        <f t="shared" si="3"/>
        <v>710.68228571428597</v>
      </c>
      <c r="O31" s="15">
        <f t="shared" si="4"/>
        <v>0</v>
      </c>
      <c r="P31" s="16">
        <f t="shared" si="5"/>
        <v>4974.7759999999998</v>
      </c>
      <c r="Q31" s="3"/>
      <c r="R31" s="3"/>
    </row>
    <row r="32" spans="1:18">
      <c r="A32" s="10">
        <v>16.75</v>
      </c>
      <c r="B32" s="11"/>
      <c r="C32" s="11">
        <v>38</v>
      </c>
      <c r="D32" s="11">
        <v>12</v>
      </c>
      <c r="E32" s="44"/>
      <c r="F32" s="13">
        <f t="shared" si="0"/>
        <v>50</v>
      </c>
      <c r="G32" s="1"/>
      <c r="H32" s="14">
        <v>16.75</v>
      </c>
      <c r="I32" s="45">
        <f>SUM('1Q'!I32,'2Q'!I32,'3Q'!I32,'4Q'!I32)</f>
        <v>7842022</v>
      </c>
      <c r="J32" s="24"/>
      <c r="K32" s="14">
        <v>16.75</v>
      </c>
      <c r="L32" s="15">
        <f t="shared" si="1"/>
        <v>0</v>
      </c>
      <c r="M32" s="15">
        <f t="shared" si="2"/>
        <v>5959.9367199999997</v>
      </c>
      <c r="N32" s="15">
        <f t="shared" si="3"/>
        <v>1882.08528</v>
      </c>
      <c r="O32" s="15">
        <f t="shared" si="4"/>
        <v>0</v>
      </c>
      <c r="P32" s="16">
        <f t="shared" si="5"/>
        <v>7842.0219999999999</v>
      </c>
      <c r="Q32" s="3"/>
      <c r="R32" s="3"/>
    </row>
    <row r="33" spans="1:18">
      <c r="A33" s="14">
        <v>17.25</v>
      </c>
      <c r="B33" s="11"/>
      <c r="C33" s="11">
        <v>42</v>
      </c>
      <c r="D33" s="11">
        <v>21</v>
      </c>
      <c r="E33" s="44"/>
      <c r="F33" s="13">
        <f t="shared" si="0"/>
        <v>63</v>
      </c>
      <c r="G33" s="1"/>
      <c r="H33" s="14">
        <v>17.25</v>
      </c>
      <c r="I33" s="45">
        <f>SUM('1Q'!I33,'2Q'!I33,'3Q'!I33,'4Q'!I33)</f>
        <v>4584161</v>
      </c>
      <c r="J33" s="24"/>
      <c r="K33" s="14">
        <v>17.25</v>
      </c>
      <c r="L33" s="15">
        <f t="shared" si="1"/>
        <v>0</v>
      </c>
      <c r="M33" s="15">
        <f t="shared" si="2"/>
        <v>3056.1073333333302</v>
      </c>
      <c r="N33" s="15">
        <f t="shared" si="3"/>
        <v>1528.0536666666701</v>
      </c>
      <c r="O33" s="15">
        <f t="shared" si="4"/>
        <v>0</v>
      </c>
      <c r="P33" s="16">
        <f t="shared" si="5"/>
        <v>4584.1610000000001</v>
      </c>
      <c r="Q33" s="3"/>
      <c r="R33" s="3"/>
    </row>
    <row r="34" spans="1:18">
      <c r="A34" s="10">
        <v>17.75</v>
      </c>
      <c r="B34" s="11"/>
      <c r="C34" s="11">
        <v>4</v>
      </c>
      <c r="D34" s="11">
        <v>12</v>
      </c>
      <c r="E34" s="44"/>
      <c r="F34" s="13">
        <f t="shared" si="0"/>
        <v>16</v>
      </c>
      <c r="G34" s="1"/>
      <c r="H34" s="14">
        <v>17.75</v>
      </c>
      <c r="I34" s="45">
        <f>SUM('1Q'!I34,'2Q'!I34,'3Q'!I34,'4Q'!I34)</f>
        <v>1324822</v>
      </c>
      <c r="J34" s="24"/>
      <c r="K34" s="14">
        <v>17.75</v>
      </c>
      <c r="L34" s="15">
        <f t="shared" si="1"/>
        <v>0</v>
      </c>
      <c r="M34" s="15">
        <f t="shared" si="2"/>
        <v>331.20549999999997</v>
      </c>
      <c r="N34" s="15">
        <f t="shared" si="3"/>
        <v>993.61649999999997</v>
      </c>
      <c r="O34" s="15">
        <f t="shared" si="4"/>
        <v>0</v>
      </c>
      <c r="P34" s="16">
        <f t="shared" si="5"/>
        <v>1324.8219999999999</v>
      </c>
      <c r="Q34" s="3"/>
      <c r="R34" s="3"/>
    </row>
    <row r="35" spans="1:18">
      <c r="A35" s="14">
        <v>18.25</v>
      </c>
      <c r="B35" s="11"/>
      <c r="C35" s="11"/>
      <c r="D35" s="11">
        <v>4</v>
      </c>
      <c r="E35" s="12"/>
      <c r="F35" s="13">
        <f t="shared" si="0"/>
        <v>4</v>
      </c>
      <c r="G35" s="1"/>
      <c r="H35" s="14">
        <v>18.25</v>
      </c>
      <c r="I35" s="45">
        <f>SUM('1Q'!I35,'2Q'!I35,'3Q'!I35,'4Q'!I35)</f>
        <v>620691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620.69100000000003</v>
      </c>
      <c r="O35" s="15">
        <f t="shared" si="4"/>
        <v>0</v>
      </c>
      <c r="P35" s="16">
        <f t="shared" si="5"/>
        <v>620.69100000000003</v>
      </c>
      <c r="Q35" s="3"/>
      <c r="R35" s="3"/>
    </row>
    <row r="36" spans="1:18">
      <c r="A36" s="10">
        <v>18.75</v>
      </c>
      <c r="B36" s="11"/>
      <c r="C36" s="23"/>
      <c r="D36" s="23"/>
      <c r="E36" s="12"/>
      <c r="F36" s="13">
        <f t="shared" si="0"/>
        <v>0</v>
      </c>
      <c r="G36" s="1"/>
      <c r="H36" s="14">
        <v>18.75</v>
      </c>
      <c r="I36" s="45">
        <f>SUM('1Q'!I36,'2Q'!I36,'3Q'!I36,'4Q'!I36)</f>
        <v>0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6"/>
      <c r="D37" s="26"/>
      <c r="E37" s="26"/>
      <c r="F37" s="13">
        <f t="shared" si="0"/>
        <v>0</v>
      </c>
      <c r="G37" s="1"/>
      <c r="H37" s="14">
        <v>19.25</v>
      </c>
      <c r="I37" s="45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7" t="s">
        <v>7</v>
      </c>
      <c r="B38" s="28">
        <f>SUM(B6:B37)</f>
        <v>48</v>
      </c>
      <c r="C38" s="28">
        <f>SUM(C6:C37)</f>
        <v>1200</v>
      </c>
      <c r="D38" s="28">
        <f>SUM(D6:D37)</f>
        <v>56</v>
      </c>
      <c r="E38" s="28">
        <f>SUM(E6:E37)</f>
        <v>0</v>
      </c>
      <c r="F38" s="29">
        <f>SUM(F6:F37)</f>
        <v>1304</v>
      </c>
      <c r="G38" s="30"/>
      <c r="H38" s="27" t="s">
        <v>7</v>
      </c>
      <c r="I38" s="45">
        <f>SUM(I6:I37)</f>
        <v>590930293</v>
      </c>
      <c r="J38" s="1"/>
      <c r="K38" s="27" t="s">
        <v>7</v>
      </c>
      <c r="L38" s="28">
        <f>SUM(L6:L37)</f>
        <v>31088.162326340102</v>
      </c>
      <c r="M38" s="28">
        <f>SUM(M6:M37)</f>
        <v>554107.00194127904</v>
      </c>
      <c r="N38" s="28">
        <f>SUM(N6:N37)</f>
        <v>5735.1287323809602</v>
      </c>
      <c r="O38" s="28">
        <f>SUM(O6:O37)</f>
        <v>0</v>
      </c>
      <c r="P38" s="31">
        <f>SUM(P6:P37)</f>
        <v>590930.29299999995</v>
      </c>
      <c r="Q38" s="32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3"/>
      <c r="B41" s="1"/>
      <c r="C41" s="1"/>
      <c r="D41" s="1"/>
      <c r="E41" s="1"/>
      <c r="F41" s="33"/>
      <c r="G41" s="1"/>
      <c r="H41" s="1"/>
      <c r="I41" s="1"/>
      <c r="J41" s="33"/>
      <c r="K41" s="1"/>
      <c r="L41" s="1"/>
      <c r="M41" s="1"/>
      <c r="N41" s="33"/>
      <c r="O41" s="1"/>
      <c r="P41" s="3"/>
      <c r="Q41" s="3"/>
      <c r="R41" s="3"/>
    </row>
    <row r="42" spans="1:18">
      <c r="A42" s="1"/>
      <c r="B42" s="53" t="s">
        <v>9</v>
      </c>
      <c r="C42" s="53"/>
      <c r="D42" s="53"/>
      <c r="E42" s="1"/>
      <c r="F42" s="1"/>
      <c r="G42" s="34"/>
      <c r="H42" s="1"/>
      <c r="I42" s="53" t="s">
        <v>10</v>
      </c>
      <c r="J42" s="53"/>
      <c r="K42" s="5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3.1430868744315925E-3</v>
      </c>
      <c r="J44" s="17" t="s">
        <v>12</v>
      </c>
      <c r="K44">
        <v>3.2780233660471456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5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0.239355986188304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36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0</v>
      </c>
      <c r="G48" s="1"/>
      <c r="H48" s="14">
        <f t="shared" si="11"/>
        <v>0.360769638043757</v>
      </c>
      <c r="I48" s="15">
        <f t="shared" si="12"/>
        <v>0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36">
        <f t="shared" si="16"/>
        <v>0</v>
      </c>
      <c r="N48" s="3"/>
      <c r="O48" s="3"/>
      <c r="P48" s="3"/>
    </row>
    <row r="49" spans="1:16">
      <c r="A49" s="14">
        <v>4.75</v>
      </c>
      <c r="B49" s="15">
        <f t="shared" si="6"/>
        <v>0</v>
      </c>
      <c r="C49" s="15">
        <f t="shared" si="7"/>
        <v>0</v>
      </c>
      <c r="D49" s="15">
        <f t="shared" si="8"/>
        <v>0</v>
      </c>
      <c r="E49" s="15">
        <f t="shared" si="9"/>
        <v>0</v>
      </c>
      <c r="F49" s="13">
        <f t="shared" si="10"/>
        <v>0</v>
      </c>
      <c r="G49" s="1"/>
      <c r="H49" s="14">
        <f t="shared" si="11"/>
        <v>0.51948600129461098</v>
      </c>
      <c r="I49" s="15">
        <f t="shared" si="12"/>
        <v>0</v>
      </c>
      <c r="J49" s="15">
        <f t="shared" si="13"/>
        <v>0</v>
      </c>
      <c r="K49" s="15">
        <f t="shared" si="14"/>
        <v>0</v>
      </c>
      <c r="L49" s="15">
        <f t="shared" si="15"/>
        <v>0</v>
      </c>
      <c r="M49" s="36">
        <f t="shared" si="16"/>
        <v>0</v>
      </c>
      <c r="N49" s="3"/>
      <c r="O49" s="3"/>
      <c r="P49" s="3"/>
    </row>
    <row r="50" spans="1:16">
      <c r="A50" s="14">
        <v>5.25</v>
      </c>
      <c r="B50" s="15">
        <f t="shared" si="6"/>
        <v>0</v>
      </c>
      <c r="C50" s="15">
        <f t="shared" si="7"/>
        <v>0</v>
      </c>
      <c r="D50" s="15">
        <f t="shared" si="8"/>
        <v>0</v>
      </c>
      <c r="E50" s="15">
        <f t="shared" si="9"/>
        <v>0</v>
      </c>
      <c r="F50" s="13">
        <f t="shared" si="10"/>
        <v>0</v>
      </c>
      <c r="G50" s="1"/>
      <c r="H50" s="14">
        <f t="shared" si="11"/>
        <v>0.72119948654492605</v>
      </c>
      <c r="I50" s="15">
        <f t="shared" si="12"/>
        <v>0</v>
      </c>
      <c r="J50" s="15">
        <f t="shared" si="13"/>
        <v>0</v>
      </c>
      <c r="K50" s="15">
        <f t="shared" si="14"/>
        <v>0</v>
      </c>
      <c r="L50" s="15">
        <f t="shared" si="15"/>
        <v>0</v>
      </c>
      <c r="M50" s="36">
        <f t="shared" si="16"/>
        <v>0</v>
      </c>
      <c r="N50" s="3"/>
      <c r="O50" s="3"/>
      <c r="P50" s="3"/>
    </row>
    <row r="51" spans="1:16">
      <c r="A51" s="14">
        <v>5.75</v>
      </c>
      <c r="B51" s="15">
        <f t="shared" si="6"/>
        <v>0</v>
      </c>
      <c r="C51" s="15">
        <f t="shared" si="7"/>
        <v>0</v>
      </c>
      <c r="D51" s="15">
        <f t="shared" si="8"/>
        <v>0</v>
      </c>
      <c r="E51" s="15">
        <f t="shared" si="9"/>
        <v>0</v>
      </c>
      <c r="F51" s="13">
        <f t="shared" si="10"/>
        <v>0</v>
      </c>
      <c r="G51" s="1"/>
      <c r="H51" s="14">
        <f t="shared" si="11"/>
        <v>0.97177412327440105</v>
      </c>
      <c r="I51" s="15">
        <f t="shared" si="12"/>
        <v>0</v>
      </c>
      <c r="J51" s="15">
        <f t="shared" si="13"/>
        <v>0</v>
      </c>
      <c r="K51" s="15">
        <f t="shared" si="14"/>
        <v>0</v>
      </c>
      <c r="L51" s="15">
        <f t="shared" si="15"/>
        <v>0</v>
      </c>
      <c r="M51" s="36">
        <f t="shared" si="16"/>
        <v>0</v>
      </c>
      <c r="N51" s="3"/>
      <c r="O51" s="3"/>
      <c r="P51" s="3"/>
    </row>
    <row r="52" spans="1:16">
      <c r="A52" s="14">
        <v>6.25</v>
      </c>
      <c r="B52" s="15">
        <f t="shared" si="6"/>
        <v>0</v>
      </c>
      <c r="C52" s="15">
        <f t="shared" si="7"/>
        <v>0</v>
      </c>
      <c r="D52" s="15">
        <f t="shared" si="8"/>
        <v>0</v>
      </c>
      <c r="E52" s="15">
        <f t="shared" si="9"/>
        <v>0</v>
      </c>
      <c r="F52" s="13">
        <f t="shared" si="10"/>
        <v>0</v>
      </c>
      <c r="G52" s="1"/>
      <c r="H52" s="14">
        <f t="shared" si="11"/>
        <v>1.2772316692727399</v>
      </c>
      <c r="I52" s="15">
        <f t="shared" si="12"/>
        <v>0</v>
      </c>
      <c r="J52" s="15">
        <f t="shared" si="13"/>
        <v>0</v>
      </c>
      <c r="K52" s="15">
        <f t="shared" si="14"/>
        <v>0</v>
      </c>
      <c r="L52" s="15">
        <f t="shared" si="15"/>
        <v>0</v>
      </c>
      <c r="M52" s="36">
        <f t="shared" si="16"/>
        <v>0</v>
      </c>
      <c r="N52" s="3"/>
      <c r="O52" s="3"/>
      <c r="P52" s="3"/>
    </row>
    <row r="53" spans="1:16">
      <c r="A53" s="14">
        <v>6.75</v>
      </c>
      <c r="B53" s="15">
        <f t="shared" si="6"/>
        <v>0</v>
      </c>
      <c r="C53" s="15">
        <f t="shared" si="7"/>
        <v>8000.2349999999997</v>
      </c>
      <c r="D53" s="15">
        <f t="shared" si="8"/>
        <v>0</v>
      </c>
      <c r="E53" s="15">
        <f t="shared" si="9"/>
        <v>0</v>
      </c>
      <c r="F53" s="13">
        <f t="shared" si="10"/>
        <v>8000.2349999999997</v>
      </c>
      <c r="G53" s="1"/>
      <c r="H53" s="14">
        <f t="shared" si="11"/>
        <v>1.6437415373178399</v>
      </c>
      <c r="I53" s="15">
        <f t="shared" si="12"/>
        <v>0</v>
      </c>
      <c r="J53" s="15">
        <f t="shared" si="13"/>
        <v>1948.1953448598499</v>
      </c>
      <c r="K53" s="15">
        <f t="shared" si="14"/>
        <v>0</v>
      </c>
      <c r="L53" s="15">
        <f t="shared" si="15"/>
        <v>0</v>
      </c>
      <c r="M53" s="36">
        <f t="shared" si="16"/>
        <v>1948.1953448598499</v>
      </c>
      <c r="N53" s="3"/>
      <c r="O53" s="3"/>
      <c r="P53" s="3"/>
    </row>
    <row r="54" spans="1:16">
      <c r="A54" s="14">
        <v>7.25</v>
      </c>
      <c r="B54" s="15">
        <f t="shared" si="6"/>
        <v>0</v>
      </c>
      <c r="C54" s="15">
        <f t="shared" si="7"/>
        <v>28316.94125</v>
      </c>
      <c r="D54" s="15">
        <f t="shared" si="8"/>
        <v>0</v>
      </c>
      <c r="E54" s="15">
        <f t="shared" si="9"/>
        <v>0</v>
      </c>
      <c r="F54" s="13">
        <f t="shared" si="10"/>
        <v>28316.94125</v>
      </c>
      <c r="G54" s="1"/>
      <c r="H54" s="14">
        <f t="shared" si="11"/>
        <v>2.0776121349053698</v>
      </c>
      <c r="I54" s="15">
        <f t="shared" si="12"/>
        <v>0</v>
      </c>
      <c r="J54" s="15">
        <f t="shared" si="13"/>
        <v>8114.7063123313701</v>
      </c>
      <c r="K54" s="15">
        <f t="shared" si="14"/>
        <v>0</v>
      </c>
      <c r="L54" s="15">
        <f t="shared" si="15"/>
        <v>0</v>
      </c>
      <c r="M54" s="36">
        <f t="shared" si="16"/>
        <v>8114.7063123313701</v>
      </c>
      <c r="N54" s="3"/>
      <c r="O54" s="3"/>
      <c r="P54" s="3"/>
    </row>
    <row r="55" spans="1:16">
      <c r="A55" s="14">
        <v>7.75</v>
      </c>
      <c r="B55" s="15">
        <f t="shared" si="6"/>
        <v>0</v>
      </c>
      <c r="C55" s="15">
        <f t="shared" si="7"/>
        <v>43470.501750000003</v>
      </c>
      <c r="D55" s="15">
        <f t="shared" si="8"/>
        <v>0</v>
      </c>
      <c r="E55" s="15">
        <f t="shared" si="9"/>
        <v>0</v>
      </c>
      <c r="F55" s="13">
        <f t="shared" si="10"/>
        <v>43470.501750000003</v>
      </c>
      <c r="G55" s="1"/>
      <c r="H55" s="14">
        <f t="shared" si="11"/>
        <v>2.5852833267123301</v>
      </c>
      <c r="I55" s="15">
        <f t="shared" si="12"/>
        <v>0</v>
      </c>
      <c r="J55" s="15">
        <f t="shared" si="13"/>
        <v>14501.1049520122</v>
      </c>
      <c r="K55" s="15">
        <f t="shared" si="14"/>
        <v>0</v>
      </c>
      <c r="L55" s="15">
        <f t="shared" si="15"/>
        <v>0</v>
      </c>
      <c r="M55" s="36">
        <f t="shared" si="16"/>
        <v>14501.1049520122</v>
      </c>
      <c r="N55" s="3"/>
      <c r="O55" s="3"/>
      <c r="P55" s="3"/>
    </row>
    <row r="56" spans="1:16">
      <c r="A56" s="14">
        <v>8.25</v>
      </c>
      <c r="B56" s="15">
        <f t="shared" si="6"/>
        <v>4876.4219166666599</v>
      </c>
      <c r="C56" s="15">
        <f t="shared" si="7"/>
        <v>126786.96983333401</v>
      </c>
      <c r="D56" s="15">
        <f t="shared" si="8"/>
        <v>0</v>
      </c>
      <c r="E56" s="15">
        <f t="shared" si="9"/>
        <v>0</v>
      </c>
      <c r="F56" s="13">
        <f t="shared" si="10"/>
        <v>131663.391750001</v>
      </c>
      <c r="G56" s="1"/>
      <c r="H56" s="14">
        <f t="shared" si="11"/>
        <v>3.17331980544721</v>
      </c>
      <c r="I56" s="15">
        <f t="shared" si="12"/>
        <v>1875.6904542878999</v>
      </c>
      <c r="J56" s="15">
        <f t="shared" si="13"/>
        <v>48767.951811485596</v>
      </c>
      <c r="K56" s="15">
        <f t="shared" si="14"/>
        <v>0</v>
      </c>
      <c r="L56" s="15">
        <f t="shared" si="15"/>
        <v>0</v>
      </c>
      <c r="M56" s="36">
        <f t="shared" si="16"/>
        <v>50643.642265773502</v>
      </c>
      <c r="N56" s="3"/>
      <c r="O56" s="3"/>
      <c r="P56" s="3"/>
    </row>
    <row r="57" spans="1:16">
      <c r="A57" s="14">
        <v>8.75</v>
      </c>
      <c r="B57" s="15">
        <f t="shared" si="6"/>
        <v>10328.201065573699</v>
      </c>
      <c r="C57" s="15">
        <f t="shared" si="7"/>
        <v>304681.93143442599</v>
      </c>
      <c r="D57" s="15">
        <f t="shared" si="8"/>
        <v>0</v>
      </c>
      <c r="E57" s="15">
        <f t="shared" si="9"/>
        <v>0</v>
      </c>
      <c r="F57" s="13">
        <f t="shared" si="10"/>
        <v>315010.13250000001</v>
      </c>
      <c r="G57" s="1"/>
      <c r="H57" s="14">
        <f t="shared" si="11"/>
        <v>3.84840520910869</v>
      </c>
      <c r="I57" s="15">
        <f t="shared" si="12"/>
        <v>4542.5260321686701</v>
      </c>
      <c r="J57" s="15">
        <f t="shared" si="13"/>
        <v>134004.51794897599</v>
      </c>
      <c r="K57" s="15">
        <f t="shared" si="14"/>
        <v>0</v>
      </c>
      <c r="L57" s="15">
        <f t="shared" si="15"/>
        <v>0</v>
      </c>
      <c r="M57" s="36">
        <f t="shared" si="16"/>
        <v>138547.04398114499</v>
      </c>
      <c r="N57" s="3"/>
      <c r="O57" s="3"/>
      <c r="P57" s="3"/>
    </row>
    <row r="58" spans="1:16">
      <c r="A58" s="14">
        <v>9.25</v>
      </c>
      <c r="B58" s="15">
        <f t="shared" si="6"/>
        <v>11350.7561153846</v>
      </c>
      <c r="C58" s="15">
        <f t="shared" si="7"/>
        <v>283768.902884615</v>
      </c>
      <c r="D58" s="15">
        <f t="shared" si="8"/>
        <v>0</v>
      </c>
      <c r="E58" s="15">
        <f t="shared" si="9"/>
        <v>0</v>
      </c>
      <c r="F58" s="13">
        <f t="shared" si="10"/>
        <v>295119.65899999999</v>
      </c>
      <c r="G58" s="1"/>
      <c r="H58" s="14">
        <f t="shared" si="11"/>
        <v>4.6173368597906599</v>
      </c>
      <c r="I58" s="15">
        <f t="shared" si="12"/>
        <v>5665.9745511415804</v>
      </c>
      <c r="J58" s="15">
        <f t="shared" si="13"/>
        <v>141649.363778539</v>
      </c>
      <c r="K58" s="15">
        <f t="shared" si="14"/>
        <v>0</v>
      </c>
      <c r="L58" s="15">
        <f t="shared" si="15"/>
        <v>0</v>
      </c>
      <c r="M58" s="36">
        <f t="shared" si="16"/>
        <v>147315.33832968099</v>
      </c>
      <c r="N58" s="3"/>
      <c r="O58" s="3"/>
      <c r="P58" s="3"/>
    </row>
    <row r="59" spans="1:16">
      <c r="A59" s="14">
        <v>9.75</v>
      </c>
      <c r="B59" s="15">
        <f t="shared" si="6"/>
        <v>28635.107290540502</v>
      </c>
      <c r="C59" s="15">
        <f t="shared" si="7"/>
        <v>324531.21595945902</v>
      </c>
      <c r="D59" s="15">
        <f t="shared" si="8"/>
        <v>0</v>
      </c>
      <c r="E59" s="15">
        <f t="shared" si="9"/>
        <v>0</v>
      </c>
      <c r="F59" s="13">
        <f t="shared" si="10"/>
        <v>353166.32325000002</v>
      </c>
      <c r="G59" s="1"/>
      <c r="H59" s="14">
        <f t="shared" si="11"/>
        <v>5.4870210261112096</v>
      </c>
      <c r="I59" s="15">
        <f t="shared" si="12"/>
        <v>16115.0190551945</v>
      </c>
      <c r="J59" s="15">
        <f t="shared" si="13"/>
        <v>182636.88262553801</v>
      </c>
      <c r="K59" s="15">
        <f t="shared" si="14"/>
        <v>0</v>
      </c>
      <c r="L59" s="15">
        <f t="shared" si="15"/>
        <v>0</v>
      </c>
      <c r="M59" s="36">
        <f t="shared" si="16"/>
        <v>198751.90168073299</v>
      </c>
      <c r="N59" s="3"/>
      <c r="O59" s="3"/>
      <c r="P59" s="3"/>
    </row>
    <row r="60" spans="1:16">
      <c r="A60" s="14">
        <v>10.25</v>
      </c>
      <c r="B60" s="15">
        <f t="shared" si="6"/>
        <v>83623.8946329787</v>
      </c>
      <c r="C60" s="15">
        <f t="shared" si="7"/>
        <v>630980.29586702201</v>
      </c>
      <c r="D60" s="15">
        <f t="shared" si="8"/>
        <v>0</v>
      </c>
      <c r="E60" s="15">
        <f t="shared" si="9"/>
        <v>0</v>
      </c>
      <c r="F60" s="13">
        <f t="shared" si="10"/>
        <v>714604.19050000096</v>
      </c>
      <c r="G60" s="1"/>
      <c r="H60" s="14">
        <f t="shared" si="11"/>
        <v>6.4644686313054001</v>
      </c>
      <c r="I60" s="15">
        <f t="shared" si="12"/>
        <v>52739.906700729603</v>
      </c>
      <c r="J60" s="15">
        <f t="shared" si="13"/>
        <v>397946.56874187</v>
      </c>
      <c r="K60" s="15">
        <f t="shared" si="14"/>
        <v>0</v>
      </c>
      <c r="L60" s="15">
        <f t="shared" si="15"/>
        <v>0</v>
      </c>
      <c r="M60" s="36">
        <f t="shared" si="16"/>
        <v>450686.47544260003</v>
      </c>
      <c r="N60" s="3"/>
      <c r="O60" s="3"/>
      <c r="P60" s="3"/>
    </row>
    <row r="61" spans="1:16">
      <c r="A61" s="14">
        <v>10.75</v>
      </c>
      <c r="B61" s="15">
        <f t="shared" si="6"/>
        <v>63513.116214285699</v>
      </c>
      <c r="C61" s="15">
        <f t="shared" si="7"/>
        <v>825670.51078571402</v>
      </c>
      <c r="D61" s="15">
        <f t="shared" si="8"/>
        <v>0</v>
      </c>
      <c r="E61" s="15">
        <f t="shared" si="9"/>
        <v>0</v>
      </c>
      <c r="F61" s="13">
        <f t="shared" si="10"/>
        <v>889183.62699999998</v>
      </c>
      <c r="G61" s="1"/>
      <c r="H61" s="14">
        <f t="shared" si="11"/>
        <v>7.5567913440843597</v>
      </c>
      <c r="I61" s="15">
        <f t="shared" si="12"/>
        <v>44647.010869203601</v>
      </c>
      <c r="J61" s="15">
        <f t="shared" si="13"/>
        <v>580411.141299646</v>
      </c>
      <c r="K61" s="15">
        <f t="shared" si="14"/>
        <v>0</v>
      </c>
      <c r="L61" s="15">
        <f t="shared" si="15"/>
        <v>0</v>
      </c>
      <c r="M61" s="36">
        <f t="shared" si="16"/>
        <v>625058.15216884995</v>
      </c>
      <c r="N61" s="3"/>
      <c r="O61" s="3"/>
      <c r="P61" s="3"/>
    </row>
    <row r="62" spans="1:16">
      <c r="A62" s="14">
        <v>11.25</v>
      </c>
      <c r="B62" s="15">
        <f t="shared" si="6"/>
        <v>54739.9072058823</v>
      </c>
      <c r="C62" s="15">
        <f t="shared" si="7"/>
        <v>875838.51529411704</v>
      </c>
      <c r="D62" s="15">
        <f t="shared" si="8"/>
        <v>0</v>
      </c>
      <c r="E62" s="15">
        <f t="shared" si="9"/>
        <v>0</v>
      </c>
      <c r="F62" s="13">
        <f t="shared" si="10"/>
        <v>930578.42249999905</v>
      </c>
      <c r="G62" s="1"/>
      <c r="H62" s="14">
        <f t="shared" si="11"/>
        <v>8.7711980009129409</v>
      </c>
      <c r="I62" s="15">
        <f t="shared" si="12"/>
        <v>42678.6279692795</v>
      </c>
      <c r="J62" s="15">
        <f t="shared" si="13"/>
        <v>682858.04750847304</v>
      </c>
      <c r="K62" s="15">
        <f t="shared" si="14"/>
        <v>0</v>
      </c>
      <c r="L62" s="15">
        <f t="shared" si="15"/>
        <v>0</v>
      </c>
      <c r="M62" s="36">
        <f t="shared" si="16"/>
        <v>725536.67547775304</v>
      </c>
      <c r="N62" s="3"/>
      <c r="O62" s="3"/>
      <c r="P62" s="3"/>
    </row>
    <row r="63" spans="1:16">
      <c r="A63" s="14">
        <v>11.75</v>
      </c>
      <c r="B63" s="15">
        <f t="shared" si="6"/>
        <v>39602.1384913043</v>
      </c>
      <c r="C63" s="15">
        <f t="shared" si="7"/>
        <v>719438.84925869503</v>
      </c>
      <c r="D63" s="15">
        <f t="shared" si="8"/>
        <v>0</v>
      </c>
      <c r="E63" s="15">
        <f t="shared" si="9"/>
        <v>0</v>
      </c>
      <c r="F63" s="13">
        <f t="shared" si="10"/>
        <v>759040.98774999904</v>
      </c>
      <c r="G63" s="1"/>
      <c r="H63" s="14">
        <f t="shared" si="11"/>
        <v>10.114991317341801</v>
      </c>
      <c r="I63" s="15">
        <f t="shared" si="12"/>
        <v>34091.513786188203</v>
      </c>
      <c r="J63" s="15">
        <f t="shared" si="13"/>
        <v>619329.167115752</v>
      </c>
      <c r="K63" s="15">
        <f t="shared" si="14"/>
        <v>0</v>
      </c>
      <c r="L63" s="15">
        <f t="shared" si="15"/>
        <v>0</v>
      </c>
      <c r="M63" s="36">
        <f t="shared" si="16"/>
        <v>653420.68090193998</v>
      </c>
      <c r="N63" s="3"/>
      <c r="O63" s="3"/>
      <c r="P63" s="3"/>
    </row>
    <row r="64" spans="1:16">
      <c r="A64" s="14">
        <v>12.25</v>
      </c>
      <c r="B64" s="15">
        <f t="shared" si="6"/>
        <v>34911.058163551403</v>
      </c>
      <c r="C64" s="15">
        <f t="shared" si="7"/>
        <v>587669.47908644902</v>
      </c>
      <c r="D64" s="15">
        <f t="shared" si="8"/>
        <v>0</v>
      </c>
      <c r="E64" s="15">
        <f t="shared" si="9"/>
        <v>0</v>
      </c>
      <c r="F64" s="13">
        <f t="shared" si="10"/>
        <v>622580.53725000005</v>
      </c>
      <c r="G64" s="1"/>
      <c r="H64" s="14">
        <f t="shared" si="11"/>
        <v>11.5955648531076</v>
      </c>
      <c r="I64" s="15">
        <f t="shared" si="12"/>
        <v>33045.995022536503</v>
      </c>
      <c r="J64" s="15">
        <f t="shared" si="13"/>
        <v>556274.249546031</v>
      </c>
      <c r="K64" s="15">
        <f t="shared" si="14"/>
        <v>0</v>
      </c>
      <c r="L64" s="15">
        <f t="shared" si="15"/>
        <v>0</v>
      </c>
      <c r="M64" s="36">
        <f t="shared" si="16"/>
        <v>589320.24456856702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545590.57949999999</v>
      </c>
      <c r="D65" s="15">
        <f t="shared" si="8"/>
        <v>0</v>
      </c>
      <c r="E65" s="15">
        <f t="shared" si="9"/>
        <v>0</v>
      </c>
      <c r="F65" s="13">
        <f t="shared" si="10"/>
        <v>545590.57949999999</v>
      </c>
      <c r="G65" s="1"/>
      <c r="H65" s="14">
        <f t="shared" si="11"/>
        <v>13.220400201355501</v>
      </c>
      <c r="I65" s="15">
        <f t="shared" si="12"/>
        <v>0</v>
      </c>
      <c r="J65" s="15">
        <f t="shared" si="13"/>
        <v>565719.67114348698</v>
      </c>
      <c r="K65" s="15">
        <f t="shared" si="14"/>
        <v>0</v>
      </c>
      <c r="L65" s="15">
        <f t="shared" si="15"/>
        <v>0</v>
      </c>
      <c r="M65" s="36">
        <f t="shared" si="16"/>
        <v>565719.67114348698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268144.55625000002</v>
      </c>
      <c r="D66" s="15">
        <f t="shared" si="8"/>
        <v>0</v>
      </c>
      <c r="E66" s="15">
        <f t="shared" si="9"/>
        <v>0</v>
      </c>
      <c r="F66" s="13">
        <f t="shared" si="10"/>
        <v>268144.55625000002</v>
      </c>
      <c r="G66" s="1"/>
      <c r="H66" s="14">
        <f t="shared" si="11"/>
        <v>14.997064376881999</v>
      </c>
      <c r="I66" s="15">
        <f t="shared" si="12"/>
        <v>0</v>
      </c>
      <c r="J66" s="15">
        <f t="shared" si="13"/>
        <v>303500.46584088297</v>
      </c>
      <c r="K66" s="15">
        <f t="shared" si="14"/>
        <v>0</v>
      </c>
      <c r="L66" s="15">
        <f t="shared" si="15"/>
        <v>0</v>
      </c>
      <c r="M66" s="36">
        <f t="shared" si="16"/>
        <v>303500.46584088297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162883.88875000001</v>
      </c>
      <c r="D67" s="15">
        <f t="shared" si="8"/>
        <v>0</v>
      </c>
      <c r="E67" s="15">
        <f t="shared" si="9"/>
        <v>0</v>
      </c>
      <c r="F67" s="13">
        <f t="shared" si="10"/>
        <v>162883.88875000001</v>
      </c>
      <c r="G67" s="1"/>
      <c r="H67" s="14">
        <f t="shared" si="11"/>
        <v>16.933207381991199</v>
      </c>
      <c r="I67" s="15">
        <f t="shared" si="12"/>
        <v>0</v>
      </c>
      <c r="J67" s="15">
        <f t="shared" si="13"/>
        <v>200592.484901013</v>
      </c>
      <c r="K67" s="15">
        <f t="shared" si="14"/>
        <v>0</v>
      </c>
      <c r="L67" s="15">
        <f t="shared" si="15"/>
        <v>0</v>
      </c>
      <c r="M67" s="36">
        <f t="shared" si="16"/>
        <v>200592.484901013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119657.535</v>
      </c>
      <c r="D68" s="15">
        <f t="shared" si="8"/>
        <v>0</v>
      </c>
      <c r="E68" s="15">
        <f t="shared" si="9"/>
        <v>0</v>
      </c>
      <c r="F68" s="13">
        <f t="shared" si="10"/>
        <v>119657.535</v>
      </c>
      <c r="G68" s="1"/>
      <c r="H68" s="14">
        <f t="shared" si="11"/>
        <v>19.036559931586101</v>
      </c>
      <c r="I68" s="15">
        <f t="shared" si="12"/>
        <v>0</v>
      </c>
      <c r="J68" s="15">
        <f t="shared" si="13"/>
        <v>159850.37447672701</v>
      </c>
      <c r="K68" s="15">
        <f t="shared" si="14"/>
        <v>0</v>
      </c>
      <c r="L68" s="15">
        <f t="shared" si="15"/>
        <v>0</v>
      </c>
      <c r="M68" s="36">
        <f t="shared" si="16"/>
        <v>159850.37447672701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44955.463000000003</v>
      </c>
      <c r="D69" s="15">
        <f t="shared" si="8"/>
        <v>0</v>
      </c>
      <c r="E69" s="15">
        <f t="shared" si="9"/>
        <v>0</v>
      </c>
      <c r="F69" s="13">
        <f t="shared" si="10"/>
        <v>44955.463000000003</v>
      </c>
      <c r="G69" s="1"/>
      <c r="H69" s="14">
        <f t="shared" si="11"/>
        <v>21.314931321625298</v>
      </c>
      <c r="I69" s="15">
        <f t="shared" si="12"/>
        <v>0</v>
      </c>
      <c r="J69" s="15">
        <f t="shared" si="13"/>
        <v>64964.244500126602</v>
      </c>
      <c r="K69" s="15">
        <f t="shared" si="14"/>
        <v>0</v>
      </c>
      <c r="L69" s="15">
        <f t="shared" si="15"/>
        <v>0</v>
      </c>
      <c r="M69" s="36">
        <f t="shared" si="16"/>
        <v>64964.244500126602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32738.028999999999</v>
      </c>
      <c r="D70" s="15">
        <f t="shared" si="8"/>
        <v>0</v>
      </c>
      <c r="E70" s="15">
        <f t="shared" si="9"/>
        <v>0</v>
      </c>
      <c r="F70" s="13">
        <f t="shared" si="10"/>
        <v>32738.028999999999</v>
      </c>
      <c r="G70" s="1"/>
      <c r="H70" s="14">
        <f t="shared" si="11"/>
        <v>23.776207427160401</v>
      </c>
      <c r="I70" s="15">
        <f t="shared" si="12"/>
        <v>0</v>
      </c>
      <c r="J70" s="15">
        <f t="shared" si="13"/>
        <v>51041.715951501203</v>
      </c>
      <c r="K70" s="15">
        <f t="shared" si="14"/>
        <v>0</v>
      </c>
      <c r="L70" s="15">
        <f t="shared" si="15"/>
        <v>0</v>
      </c>
      <c r="M70" s="36">
        <f t="shared" si="16"/>
        <v>51041.715951501203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27679.758750000001</v>
      </c>
      <c r="D71" s="15">
        <f t="shared" si="8"/>
        <v>0</v>
      </c>
      <c r="E71" s="15">
        <f t="shared" si="9"/>
        <v>0</v>
      </c>
      <c r="F71" s="13">
        <f t="shared" si="10"/>
        <v>27679.758750000001</v>
      </c>
      <c r="G71" s="1"/>
      <c r="H71" s="14">
        <f t="shared" si="11"/>
        <v>26.428348817922402</v>
      </c>
      <c r="I71" s="15">
        <f t="shared" si="12"/>
        <v>0</v>
      </c>
      <c r="J71" s="15">
        <f t="shared" si="13"/>
        <v>46446.369488313598</v>
      </c>
      <c r="K71" s="15">
        <f t="shared" si="14"/>
        <v>0</v>
      </c>
      <c r="L71" s="15">
        <f t="shared" si="15"/>
        <v>0</v>
      </c>
      <c r="M71" s="36">
        <f t="shared" si="16"/>
        <v>46446.369488313598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69291.522857142802</v>
      </c>
      <c r="D72" s="15">
        <f t="shared" si="8"/>
        <v>11548.587142857101</v>
      </c>
      <c r="E72" s="15">
        <f t="shared" si="9"/>
        <v>0</v>
      </c>
      <c r="F72" s="13">
        <f t="shared" si="10"/>
        <v>80840.109999999899</v>
      </c>
      <c r="G72" s="1"/>
      <c r="H72" s="14">
        <f t="shared" si="11"/>
        <v>29.279388980901398</v>
      </c>
      <c r="I72" s="15">
        <f t="shared" si="12"/>
        <v>0</v>
      </c>
      <c r="J72" s="15">
        <f t="shared" si="13"/>
        <v>124850.05851158799</v>
      </c>
      <c r="K72" s="15">
        <f t="shared" si="14"/>
        <v>20808.3430852647</v>
      </c>
      <c r="L72" s="15">
        <f t="shared" si="15"/>
        <v>0</v>
      </c>
      <c r="M72" s="36">
        <f t="shared" si="16"/>
        <v>145658.40159685299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99828.940059999994</v>
      </c>
      <c r="D73" s="15">
        <f t="shared" si="8"/>
        <v>31524.92844</v>
      </c>
      <c r="E73" s="15">
        <f t="shared" si="9"/>
        <v>0</v>
      </c>
      <c r="F73" s="13">
        <f t="shared" si="10"/>
        <v>131353.86850000001</v>
      </c>
      <c r="G73" s="1"/>
      <c r="H73" s="14">
        <f t="shared" si="11"/>
        <v>32.337432640621699</v>
      </c>
      <c r="I73" s="15">
        <f t="shared" si="12"/>
        <v>0</v>
      </c>
      <c r="J73" s="15">
        <f t="shared" si="13"/>
        <v>192729.05222536801</v>
      </c>
      <c r="K73" s="15">
        <f t="shared" si="14"/>
        <v>60861.805965905602</v>
      </c>
      <c r="L73" s="15">
        <f t="shared" si="15"/>
        <v>0</v>
      </c>
      <c r="M73" s="36">
        <f t="shared" si="16"/>
        <v>253590.85819127399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52717.851499999902</v>
      </c>
      <c r="D74" s="15">
        <f t="shared" si="8"/>
        <v>26358.9257500001</v>
      </c>
      <c r="E74" s="15">
        <f t="shared" si="9"/>
        <v>0</v>
      </c>
      <c r="F74" s="13">
        <f t="shared" si="10"/>
        <v>79076.777249999999</v>
      </c>
      <c r="G74" s="1"/>
      <c r="H74" s="14">
        <f t="shared" si="11"/>
        <v>35.610654168881901</v>
      </c>
      <c r="I74" s="15">
        <f t="shared" si="12"/>
        <v>0</v>
      </c>
      <c r="J74" s="15">
        <f t="shared" si="13"/>
        <v>108829.981350317</v>
      </c>
      <c r="K74" s="15">
        <f t="shared" si="14"/>
        <v>54414.990675158697</v>
      </c>
      <c r="L74" s="15">
        <f t="shared" si="15"/>
        <v>0</v>
      </c>
      <c r="M74" s="36">
        <f t="shared" si="16"/>
        <v>163244.97202547599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5878.8976249999996</v>
      </c>
      <c r="D75" s="15">
        <f t="shared" si="8"/>
        <v>17636.692875000001</v>
      </c>
      <c r="E75" s="15">
        <f t="shared" si="9"/>
        <v>0</v>
      </c>
      <c r="F75" s="13">
        <f t="shared" si="10"/>
        <v>23515.590499999998</v>
      </c>
      <c r="G75" s="1"/>
      <c r="H75" s="14">
        <f t="shared" si="11"/>
        <v>39.107296076651998</v>
      </c>
      <c r="I75" s="15">
        <f t="shared" si="12"/>
        <v>0</v>
      </c>
      <c r="J75" s="15">
        <f t="shared" si="13"/>
        <v>12952.5515507156</v>
      </c>
      <c r="K75" s="15">
        <f t="shared" si="14"/>
        <v>38857.654652146703</v>
      </c>
      <c r="L75" s="15">
        <f t="shared" si="15"/>
        <v>0</v>
      </c>
      <c r="M75" s="36">
        <f t="shared" si="16"/>
        <v>51810.206202862297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11327.61075</v>
      </c>
      <c r="E76" s="15">
        <f t="shared" si="9"/>
        <v>0</v>
      </c>
      <c r="F76" s="13">
        <f t="shared" si="10"/>
        <v>11327.61075</v>
      </c>
      <c r="G76" s="1"/>
      <c r="H76" s="14">
        <f t="shared" si="11"/>
        <v>42.835667581613698</v>
      </c>
      <c r="I76" s="15">
        <f t="shared" si="12"/>
        <v>0</v>
      </c>
      <c r="J76" s="15">
        <f t="shared" si="13"/>
        <v>0</v>
      </c>
      <c r="K76" s="15">
        <f t="shared" si="14"/>
        <v>26587.7133468994</v>
      </c>
      <c r="L76" s="15">
        <f t="shared" si="15"/>
        <v>0</v>
      </c>
      <c r="M76" s="36">
        <f t="shared" si="16"/>
        <v>26587.7133468994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46.804143245510097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36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51.021161676079203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36">
        <f t="shared" si="16"/>
        <v>0</v>
      </c>
      <c r="N78" s="3"/>
      <c r="O78" s="3"/>
      <c r="P78" s="3"/>
    </row>
    <row r="79" spans="1:16">
      <c r="A79" s="27" t="s">
        <v>7</v>
      </c>
      <c r="B79" s="28">
        <f>SUM(B47:B78)</f>
        <v>331580.60109616799</v>
      </c>
      <c r="C79" s="28">
        <f>SUM(C47:C78)</f>
        <v>6188521.37069597</v>
      </c>
      <c r="D79" s="28">
        <f>SUM(D47:D78)</f>
        <v>98396.744957857198</v>
      </c>
      <c r="E79" s="28">
        <f>SUM(E47:E78)</f>
        <v>0</v>
      </c>
      <c r="F79" s="28">
        <f>SUM(F47:F78)</f>
        <v>6618498.7167499997</v>
      </c>
      <c r="G79" s="13"/>
      <c r="H79" s="27" t="s">
        <v>7</v>
      </c>
      <c r="I79" s="28">
        <f>SUM(I47:I78)</f>
        <v>235402.26444073001</v>
      </c>
      <c r="J79" s="28">
        <f>SUM(J47:J78)</f>
        <v>5199918.8669255497</v>
      </c>
      <c r="K79" s="28">
        <f>SUM(K47:K78)</f>
        <v>201530.50772537501</v>
      </c>
      <c r="L79" s="28">
        <f>SUM(L47:L78)</f>
        <v>0</v>
      </c>
      <c r="M79" s="28">
        <f>SUM(M47:M78)</f>
        <v>5636851.6390916603</v>
      </c>
      <c r="N79" s="3"/>
      <c r="O79" s="3"/>
      <c r="P79" s="3"/>
    </row>
    <row r="80" spans="1:16">
      <c r="A80" s="6" t="s">
        <v>13</v>
      </c>
      <c r="B80" s="29">
        <f>IF(L38&gt;0,B79/L38,0)</f>
        <v>10.665815419241699</v>
      </c>
      <c r="C80" s="29">
        <f>IF(M38&gt;0,C79/M38,0)</f>
        <v>11.168459068401701</v>
      </c>
      <c r="D80" s="29">
        <f>IF(N38&gt;0,D79/N38,0)</f>
        <v>17.156850273002899</v>
      </c>
      <c r="E80" s="29">
        <f>IF(O38&gt;0,E79/O38,0)</f>
        <v>0</v>
      </c>
      <c r="F80" s="29">
        <f>IF(P38&gt;0,F79/P38,0)</f>
        <v>11.2001344238922</v>
      </c>
      <c r="G80" s="13"/>
      <c r="H80" s="6" t="s">
        <v>13</v>
      </c>
      <c r="I80" s="29">
        <f>IF(L38&gt;0,I79/L38,0)</f>
        <v>7.5720868274443003</v>
      </c>
      <c r="J80" s="29">
        <f>IF(M38&gt;0,J79/M38,0)</f>
        <v>9.3843226104488107</v>
      </c>
      <c r="K80" s="29">
        <f>IF(N38&gt;0,K79/N38,0)</f>
        <v>35.139665930691102</v>
      </c>
      <c r="L80" s="29">
        <f>IF(O38&gt;0,L79/O38,0)</f>
        <v>0</v>
      </c>
      <c r="M80" s="29">
        <f>IF(P38&gt;0,M79/P38,0)</f>
        <v>9.5389451274782804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5" t="s">
        <v>25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7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8">
        <v>0</v>
      </c>
      <c r="B92" s="39">
        <f>L$38</f>
        <v>31088.162329999999</v>
      </c>
      <c r="C92" s="40">
        <f>$B$80</f>
        <v>10.7</v>
      </c>
      <c r="D92" s="40">
        <f>$I$80</f>
        <v>7.6</v>
      </c>
      <c r="E92" s="39">
        <f>B92*D92</f>
        <v>236270.03370999999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8">
        <v>1</v>
      </c>
      <c r="B93" s="39">
        <f>M$38</f>
        <v>554107.00193999999</v>
      </c>
      <c r="C93" s="40">
        <f>$C$80</f>
        <v>11.2</v>
      </c>
      <c r="D93" s="40">
        <f>$J$80</f>
        <v>9.4</v>
      </c>
      <c r="E93" s="39">
        <f>B93*D93</f>
        <v>5208605.8182399999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8">
        <v>2</v>
      </c>
      <c r="B94" s="39">
        <f>N$38</f>
        <v>5735.1287300000004</v>
      </c>
      <c r="C94" s="40">
        <f>$D$80</f>
        <v>17.2</v>
      </c>
      <c r="D94" s="40">
        <f>$K$80</f>
        <v>35.1</v>
      </c>
      <c r="E94" s="39">
        <f>B94*D94</f>
        <v>201303.01842000001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8">
        <v>3</v>
      </c>
      <c r="B95" s="39">
        <f>O$38</f>
        <v>0</v>
      </c>
      <c r="C95" s="40">
        <f>$E$80</f>
        <v>0</v>
      </c>
      <c r="D95" s="40">
        <f>$L$80</f>
        <v>0</v>
      </c>
      <c r="E95" s="39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 t="s">
        <v>7</v>
      </c>
      <c r="B96" s="39">
        <f>SUM(B92:B95)</f>
        <v>590930.29299999995</v>
      </c>
      <c r="C96" s="40">
        <f>$F$80</f>
        <v>11.2</v>
      </c>
      <c r="D96" s="40">
        <f>$M$80</f>
        <v>9.5</v>
      </c>
      <c r="E96" s="39">
        <f>SUM(E92:E95)</f>
        <v>5646178.8703699997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8" t="s">
        <v>2</v>
      </c>
      <c r="B97" s="41">
        <f>$I$2</f>
        <v>5329534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2" t="s">
        <v>20</v>
      </c>
      <c r="B98" s="39">
        <f>IF(E96&gt;0,$I$2/E96,"")</f>
        <v>0.94391999999999998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2023-09-19T12:30:19Z</dcterms:created>
  <dcterms:modified xsi:type="dcterms:W3CDTF">2023-09-19T12:30:20Z</dcterms:modified>
</cp:coreProperties>
</file>