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B20D6A13-3E31-7B4A-B5B6-EE5852440CB0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6" i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6" i="5"/>
  <c r="I2" i="5"/>
  <c r="F6" i="1"/>
  <c r="O6" i="1" s="1"/>
  <c r="N6" i="1"/>
  <c r="F7" i="1"/>
  <c r="L7" i="1"/>
  <c r="O7" i="1"/>
  <c r="L48" i="1" s="1"/>
  <c r="F8" i="1"/>
  <c r="F9" i="1"/>
  <c r="O9" i="1" s="1"/>
  <c r="L9" i="1"/>
  <c r="F10" i="1"/>
  <c r="N10" i="1"/>
  <c r="M10" i="1"/>
  <c r="C51" i="1" s="1"/>
  <c r="O10" i="1"/>
  <c r="E51" i="1" s="1"/>
  <c r="F11" i="1"/>
  <c r="L11" i="1" s="1"/>
  <c r="O11" i="1"/>
  <c r="L52" i="1" s="1"/>
  <c r="E52" i="1"/>
  <c r="F12" i="1"/>
  <c r="M12" i="1" s="1"/>
  <c r="C53" i="1" s="1"/>
  <c r="N12" i="1"/>
  <c r="F13" i="1"/>
  <c r="L13" i="1" s="1"/>
  <c r="O13" i="1"/>
  <c r="F14" i="1"/>
  <c r="N14" i="1" s="1"/>
  <c r="M14" i="1"/>
  <c r="O14" i="1"/>
  <c r="L55" i="1" s="1"/>
  <c r="F15" i="1"/>
  <c r="F16" i="1"/>
  <c r="N16" i="1"/>
  <c r="M16" i="1"/>
  <c r="O16" i="1"/>
  <c r="L57" i="1" s="1"/>
  <c r="F17" i="1"/>
  <c r="L17" i="1" s="1"/>
  <c r="O17" i="1"/>
  <c r="F18" i="1"/>
  <c r="M18" i="1" s="1"/>
  <c r="N18" i="1"/>
  <c r="F19" i="1"/>
  <c r="L19" i="1"/>
  <c r="O19" i="1"/>
  <c r="L60" i="1"/>
  <c r="F20" i="1"/>
  <c r="N20" i="1" s="1"/>
  <c r="M20" i="1"/>
  <c r="O20" i="1"/>
  <c r="E61" i="1" s="1"/>
  <c r="L61" i="1"/>
  <c r="F21" i="1"/>
  <c r="F22" i="1"/>
  <c r="O22" i="1" s="1"/>
  <c r="E63" i="1" s="1"/>
  <c r="N22" i="1"/>
  <c r="M22" i="1"/>
  <c r="J63" i="1" s="1"/>
  <c r="C63" i="1"/>
  <c r="F23" i="1"/>
  <c r="L23" i="1"/>
  <c r="O23" i="1"/>
  <c r="F24" i="1"/>
  <c r="F25" i="1"/>
  <c r="O25" i="1" s="1"/>
  <c r="E66" i="1" s="1"/>
  <c r="L25" i="1"/>
  <c r="F26" i="1"/>
  <c r="N26" i="1"/>
  <c r="M26" i="1"/>
  <c r="O26" i="1"/>
  <c r="F27" i="1"/>
  <c r="L27" i="1" s="1"/>
  <c r="O27" i="1"/>
  <c r="E68" i="1"/>
  <c r="F28" i="1"/>
  <c r="M28" i="1" s="1"/>
  <c r="N28" i="1"/>
  <c r="F29" i="1"/>
  <c r="L29" i="1"/>
  <c r="O29" i="1"/>
  <c r="F30" i="1"/>
  <c r="N30" i="1" s="1"/>
  <c r="M30" i="1"/>
  <c r="C71" i="1" s="1"/>
  <c r="O30" i="1"/>
  <c r="E71" i="1" s="1"/>
  <c r="F31" i="1"/>
  <c r="F32" i="1"/>
  <c r="N32" i="1"/>
  <c r="M32" i="1"/>
  <c r="C73" i="1" s="1"/>
  <c r="O32" i="1"/>
  <c r="E73" i="1" s="1"/>
  <c r="F33" i="1"/>
  <c r="L33" i="1" s="1"/>
  <c r="O33" i="1"/>
  <c r="E74" i="1" s="1"/>
  <c r="L74" i="1"/>
  <c r="F34" i="1"/>
  <c r="N34" i="1"/>
  <c r="F35" i="1"/>
  <c r="L35" i="1"/>
  <c r="O35" i="1"/>
  <c r="F36" i="1"/>
  <c r="N36" i="1" s="1"/>
  <c r="M36" i="1"/>
  <c r="O36" i="1"/>
  <c r="E77" i="1" s="1"/>
  <c r="L77" i="1"/>
  <c r="F37" i="1"/>
  <c r="B38" i="1"/>
  <c r="C38" i="1"/>
  <c r="D38" i="1"/>
  <c r="E38" i="1"/>
  <c r="I38" i="1"/>
  <c r="H47" i="1"/>
  <c r="E48" i="1"/>
  <c r="H48" i="1"/>
  <c r="H49" i="1"/>
  <c r="H50" i="1"/>
  <c r="H51" i="1"/>
  <c r="J51" i="1"/>
  <c r="H52" i="1"/>
  <c r="H53" i="1"/>
  <c r="H54" i="1"/>
  <c r="C55" i="1"/>
  <c r="E55" i="1"/>
  <c r="H55" i="1"/>
  <c r="J55" i="1" s="1"/>
  <c r="H56" i="1"/>
  <c r="C57" i="1"/>
  <c r="E57" i="1"/>
  <c r="H57" i="1"/>
  <c r="E58" i="1"/>
  <c r="H58" i="1"/>
  <c r="L58" i="1" s="1"/>
  <c r="H59" i="1"/>
  <c r="E60" i="1"/>
  <c r="H60" i="1"/>
  <c r="C61" i="1"/>
  <c r="H61" i="1"/>
  <c r="J61" i="1"/>
  <c r="H62" i="1"/>
  <c r="H63" i="1"/>
  <c r="E64" i="1"/>
  <c r="H64" i="1"/>
  <c r="L64" i="1"/>
  <c r="H65" i="1"/>
  <c r="H66" i="1"/>
  <c r="L66" i="1"/>
  <c r="C67" i="1"/>
  <c r="H67" i="1"/>
  <c r="J67" i="1"/>
  <c r="H68" i="1"/>
  <c r="L68" i="1"/>
  <c r="H69" i="1"/>
  <c r="H70" i="1"/>
  <c r="H71" i="1"/>
  <c r="J71" i="1" s="1"/>
  <c r="L71" i="1"/>
  <c r="H72" i="1"/>
  <c r="H73" i="1"/>
  <c r="L73" i="1"/>
  <c r="H74" i="1"/>
  <c r="H75" i="1"/>
  <c r="H76" i="1"/>
  <c r="C77" i="1"/>
  <c r="H77" i="1"/>
  <c r="H78" i="1"/>
  <c r="B97" i="1"/>
  <c r="F6" i="2"/>
  <c r="F7" i="2"/>
  <c r="L7" i="2"/>
  <c r="F8" i="2"/>
  <c r="O8" i="2"/>
  <c r="F9" i="2"/>
  <c r="F10" i="2"/>
  <c r="M10" i="2"/>
  <c r="C51" i="2" s="1"/>
  <c r="F11" i="2"/>
  <c r="F12" i="2"/>
  <c r="F13" i="2"/>
  <c r="N13" i="2" s="1"/>
  <c r="D54" i="2" s="1"/>
  <c r="F14" i="2"/>
  <c r="F15" i="2"/>
  <c r="O15" i="2" s="1"/>
  <c r="E56" i="2" s="1"/>
  <c r="F16" i="2"/>
  <c r="M16" i="2"/>
  <c r="J57" i="2" s="1"/>
  <c r="L16" i="2"/>
  <c r="O16" i="2"/>
  <c r="L57" i="2" s="1"/>
  <c r="F17" i="2"/>
  <c r="O17" i="2" s="1"/>
  <c r="L17" i="2"/>
  <c r="B58" i="2" s="1"/>
  <c r="M17" i="2"/>
  <c r="N17" i="2"/>
  <c r="K58" i="2" s="1"/>
  <c r="D58" i="2"/>
  <c r="F58" i="2" s="1"/>
  <c r="F18" i="2"/>
  <c r="M18" i="2"/>
  <c r="C59" i="2" s="1"/>
  <c r="L18" i="2"/>
  <c r="I59" i="2" s="1"/>
  <c r="O18" i="2"/>
  <c r="E59" i="2"/>
  <c r="F19" i="2"/>
  <c r="L19" i="2"/>
  <c r="M19" i="2"/>
  <c r="N19" i="2"/>
  <c r="K60" i="2" s="1"/>
  <c r="O19" i="2"/>
  <c r="L60" i="2" s="1"/>
  <c r="F20" i="2"/>
  <c r="M20" i="2"/>
  <c r="L20" i="2"/>
  <c r="I61" i="2" s="1"/>
  <c r="O20" i="2"/>
  <c r="L61" i="2" s="1"/>
  <c r="F21" i="2"/>
  <c r="N21" i="2"/>
  <c r="D62" i="2" s="1"/>
  <c r="O21" i="2"/>
  <c r="F22" i="2"/>
  <c r="F23" i="2"/>
  <c r="L23" i="2"/>
  <c r="O23" i="2"/>
  <c r="F24" i="2"/>
  <c r="M24" i="2"/>
  <c r="J65" i="2" s="1"/>
  <c r="F25" i="2"/>
  <c r="M25" i="2" s="1"/>
  <c r="F26" i="2"/>
  <c r="O26" i="2" s="1"/>
  <c r="E67" i="2" s="1"/>
  <c r="M26" i="2"/>
  <c r="L26" i="2"/>
  <c r="I67" i="2" s="1"/>
  <c r="F27" i="2"/>
  <c r="N27" i="2"/>
  <c r="D68" i="2" s="1"/>
  <c r="F28" i="2"/>
  <c r="M28" i="2"/>
  <c r="L28" i="2"/>
  <c r="I69" i="2" s="1"/>
  <c r="O28" i="2"/>
  <c r="F29" i="2"/>
  <c r="O29" i="2" s="1"/>
  <c r="L29" i="2"/>
  <c r="M29" i="2"/>
  <c r="N29" i="2"/>
  <c r="D70" i="2"/>
  <c r="F30" i="2"/>
  <c r="M30" i="2"/>
  <c r="L30" i="2"/>
  <c r="B71" i="2" s="1"/>
  <c r="O30" i="2"/>
  <c r="E71" i="2"/>
  <c r="F31" i="2"/>
  <c r="L31" i="2"/>
  <c r="M31" i="2"/>
  <c r="N31" i="2"/>
  <c r="O31" i="2"/>
  <c r="F32" i="2"/>
  <c r="O32" i="2"/>
  <c r="L73" i="2"/>
  <c r="F33" i="2"/>
  <c r="L33" i="2"/>
  <c r="B74" i="2" s="1"/>
  <c r="O33" i="2"/>
  <c r="F34" i="2"/>
  <c r="M34" i="2"/>
  <c r="C75" i="2" s="1"/>
  <c r="F35" i="2"/>
  <c r="L35" i="2"/>
  <c r="F36" i="2"/>
  <c r="L36" i="2" s="1"/>
  <c r="B77" i="2" s="1"/>
  <c r="M36" i="2"/>
  <c r="O36" i="2"/>
  <c r="F37" i="2"/>
  <c r="L37" i="2"/>
  <c r="M37" i="2"/>
  <c r="C78" i="2" s="1"/>
  <c r="N37" i="2"/>
  <c r="O37" i="2"/>
  <c r="B38" i="2"/>
  <c r="C38" i="2"/>
  <c r="D38" i="2"/>
  <c r="E38" i="2"/>
  <c r="I38" i="2"/>
  <c r="J38" i="2" s="1"/>
  <c r="H47" i="2"/>
  <c r="H48" i="2"/>
  <c r="H49" i="2"/>
  <c r="H50" i="2"/>
  <c r="H51" i="2"/>
  <c r="H52" i="2"/>
  <c r="H53" i="2"/>
  <c r="H54" i="2"/>
  <c r="H55" i="2"/>
  <c r="H56" i="2"/>
  <c r="L56" i="2"/>
  <c r="E57" i="2"/>
  <c r="H57" i="2"/>
  <c r="C58" i="2"/>
  <c r="E58" i="2"/>
  <c r="H58" i="2"/>
  <c r="L58" i="2"/>
  <c r="H59" i="2"/>
  <c r="B60" i="2"/>
  <c r="C60" i="2"/>
  <c r="D60" i="2"/>
  <c r="E60" i="2"/>
  <c r="H60" i="2"/>
  <c r="I60" i="2" s="1"/>
  <c r="J60" i="2"/>
  <c r="B61" i="2"/>
  <c r="E61" i="2"/>
  <c r="H61" i="2"/>
  <c r="J61" i="2"/>
  <c r="E62" i="2"/>
  <c r="H62" i="2"/>
  <c r="L62" i="2"/>
  <c r="H63" i="2"/>
  <c r="H64" i="2"/>
  <c r="H65" i="2"/>
  <c r="H66" i="2"/>
  <c r="B67" i="2"/>
  <c r="C67" i="2"/>
  <c r="H67" i="2"/>
  <c r="L67" i="2"/>
  <c r="H68" i="2"/>
  <c r="H69" i="2"/>
  <c r="J69" i="2"/>
  <c r="C70" i="2"/>
  <c r="E70" i="2"/>
  <c r="H70" i="2"/>
  <c r="C71" i="2"/>
  <c r="H71" i="2"/>
  <c r="B72" i="2"/>
  <c r="E72" i="2"/>
  <c r="H72" i="2"/>
  <c r="I72" i="2"/>
  <c r="E73" i="2"/>
  <c r="H73" i="2"/>
  <c r="E74" i="2"/>
  <c r="H74" i="2"/>
  <c r="I74" i="2"/>
  <c r="H75" i="2"/>
  <c r="H76" i="2"/>
  <c r="H77" i="2"/>
  <c r="I77" i="2"/>
  <c r="J77" i="2"/>
  <c r="B78" i="2"/>
  <c r="E78" i="2"/>
  <c r="H78" i="2"/>
  <c r="J78" i="2"/>
  <c r="B97" i="2"/>
  <c r="F6" i="3"/>
  <c r="N6" i="3"/>
  <c r="D47" i="3" s="1"/>
  <c r="F7" i="3"/>
  <c r="M7" i="3" s="1"/>
  <c r="C48" i="3" s="1"/>
  <c r="N7" i="3"/>
  <c r="K48" i="3" s="1"/>
  <c r="L7" i="3"/>
  <c r="I48" i="3" s="1"/>
  <c r="F8" i="3"/>
  <c r="L8" i="3"/>
  <c r="M8" i="3"/>
  <c r="F9" i="3"/>
  <c r="N9" i="3"/>
  <c r="D50" i="3" s="1"/>
  <c r="L9" i="3"/>
  <c r="B50" i="3" s="1"/>
  <c r="F10" i="3"/>
  <c r="L10" i="3"/>
  <c r="F11" i="3"/>
  <c r="N11" i="3"/>
  <c r="F12" i="3"/>
  <c r="L12" i="3" s="1"/>
  <c r="F13" i="3"/>
  <c r="O13" i="3" s="1"/>
  <c r="N13" i="3"/>
  <c r="L13" i="3"/>
  <c r="M13" i="3"/>
  <c r="F14" i="3"/>
  <c r="L14" i="3" s="1"/>
  <c r="F15" i="3"/>
  <c r="N15" i="3" s="1"/>
  <c r="D56" i="3" s="1"/>
  <c r="F16" i="3"/>
  <c r="F17" i="3"/>
  <c r="N17" i="3"/>
  <c r="D58" i="3" s="1"/>
  <c r="L17" i="3"/>
  <c r="B58" i="3" s="1"/>
  <c r="F18" i="3"/>
  <c r="L18" i="3" s="1"/>
  <c r="F19" i="3"/>
  <c r="N19" i="3" s="1"/>
  <c r="F20" i="3"/>
  <c r="O20" i="3" s="1"/>
  <c r="E61" i="3" s="1"/>
  <c r="N20" i="3"/>
  <c r="K61" i="3" s="1"/>
  <c r="F21" i="3"/>
  <c r="N21" i="3"/>
  <c r="D62" i="3" s="1"/>
  <c r="L21" i="3"/>
  <c r="P21" i="3" s="1"/>
  <c r="M21" i="3"/>
  <c r="C62" i="3" s="1"/>
  <c r="O21" i="3"/>
  <c r="F22" i="3"/>
  <c r="L22" i="3"/>
  <c r="B63" i="3" s="1"/>
  <c r="M22" i="3"/>
  <c r="C63" i="3" s="1"/>
  <c r="N22" i="3"/>
  <c r="D63" i="3" s="1"/>
  <c r="F23" i="3"/>
  <c r="F24" i="3"/>
  <c r="L24" i="3" s="1"/>
  <c r="F25" i="3"/>
  <c r="F26" i="3"/>
  <c r="L26" i="3"/>
  <c r="B67" i="3" s="1"/>
  <c r="F27" i="3"/>
  <c r="F28" i="3"/>
  <c r="L28" i="3" s="1"/>
  <c r="B69" i="3" s="1"/>
  <c r="F29" i="3"/>
  <c r="F30" i="3"/>
  <c r="M30" i="3" s="1"/>
  <c r="F31" i="3"/>
  <c r="L31" i="3"/>
  <c r="P31" i="3" s="1"/>
  <c r="M31" i="3"/>
  <c r="N31" i="3"/>
  <c r="D72" i="3" s="1"/>
  <c r="O31" i="3"/>
  <c r="F32" i="3"/>
  <c r="M32" i="3"/>
  <c r="L32" i="3"/>
  <c r="O32" i="3"/>
  <c r="E73" i="3" s="1"/>
  <c r="F33" i="3"/>
  <c r="M33" i="3" s="1"/>
  <c r="L33" i="3"/>
  <c r="B74" i="3" s="1"/>
  <c r="N33" i="3"/>
  <c r="K74" i="3" s="1"/>
  <c r="O33" i="3"/>
  <c r="F34" i="3"/>
  <c r="F35" i="3"/>
  <c r="L35" i="3" s="1"/>
  <c r="F36" i="3"/>
  <c r="O36" i="3" s="1"/>
  <c r="M36" i="3"/>
  <c r="L36" i="3"/>
  <c r="I77" i="3" s="1"/>
  <c r="F37" i="3"/>
  <c r="B38" i="3"/>
  <c r="C38" i="3"/>
  <c r="D38" i="3"/>
  <c r="E38" i="3"/>
  <c r="F38" i="3"/>
  <c r="I38" i="3"/>
  <c r="J38" i="3" s="1"/>
  <c r="H47" i="3"/>
  <c r="B48" i="3"/>
  <c r="H48" i="3"/>
  <c r="J48" i="3"/>
  <c r="B49" i="3"/>
  <c r="C49" i="3"/>
  <c r="H49" i="3"/>
  <c r="I49" i="3" s="1"/>
  <c r="H50" i="3"/>
  <c r="I50" i="3" s="1"/>
  <c r="B51" i="3"/>
  <c r="H51" i="3"/>
  <c r="I51" i="3"/>
  <c r="D52" i="3"/>
  <c r="H52" i="3"/>
  <c r="K52" i="3" s="1"/>
  <c r="H53" i="3"/>
  <c r="B54" i="3"/>
  <c r="C54" i="3"/>
  <c r="D54" i="3"/>
  <c r="E54" i="3"/>
  <c r="H54" i="3"/>
  <c r="L54" i="3"/>
  <c r="H55" i="3"/>
  <c r="H56" i="3"/>
  <c r="H57" i="3"/>
  <c r="H58" i="3"/>
  <c r="B59" i="3"/>
  <c r="H59" i="3"/>
  <c r="D60" i="3"/>
  <c r="H60" i="3"/>
  <c r="K60" i="3"/>
  <c r="D61" i="3"/>
  <c r="H61" i="3"/>
  <c r="L61" i="3"/>
  <c r="B62" i="3"/>
  <c r="F62" i="3" s="1"/>
  <c r="E62" i="3"/>
  <c r="H62" i="3"/>
  <c r="I62" i="3"/>
  <c r="L62" i="3"/>
  <c r="H63" i="3"/>
  <c r="J63" i="3"/>
  <c r="H64" i="3"/>
  <c r="H65" i="3"/>
  <c r="H66" i="3"/>
  <c r="H67" i="3"/>
  <c r="H68" i="3"/>
  <c r="H69" i="3"/>
  <c r="I69" i="3"/>
  <c r="H70" i="3"/>
  <c r="H71" i="3"/>
  <c r="C72" i="3"/>
  <c r="H72" i="3"/>
  <c r="K72" i="3"/>
  <c r="J72" i="3"/>
  <c r="B73" i="3"/>
  <c r="H73" i="3"/>
  <c r="I73" i="3"/>
  <c r="L73" i="3"/>
  <c r="C74" i="3"/>
  <c r="H74" i="3"/>
  <c r="I74" i="3"/>
  <c r="H75" i="3"/>
  <c r="H76" i="3"/>
  <c r="E77" i="3"/>
  <c r="H77" i="3"/>
  <c r="H78" i="3"/>
  <c r="B97" i="3"/>
  <c r="F6" i="4"/>
  <c r="O6" i="4"/>
  <c r="F7" i="4"/>
  <c r="M7" i="4" s="1"/>
  <c r="F8" i="4"/>
  <c r="O8" i="4" s="1"/>
  <c r="L8" i="4"/>
  <c r="F9" i="4"/>
  <c r="N9" i="4"/>
  <c r="L9" i="4"/>
  <c r="M9" i="4"/>
  <c r="C50" i="4" s="1"/>
  <c r="O9" i="4"/>
  <c r="F10" i="4"/>
  <c r="F11" i="4"/>
  <c r="O11" i="4" s="1"/>
  <c r="N11" i="4"/>
  <c r="L11" i="4"/>
  <c r="M11" i="4"/>
  <c r="F12" i="4"/>
  <c r="L12" i="4"/>
  <c r="O12" i="4"/>
  <c r="E53" i="4" s="1"/>
  <c r="F13" i="4"/>
  <c r="N13" i="4" s="1"/>
  <c r="D54" i="4" s="1"/>
  <c r="F14" i="4"/>
  <c r="F15" i="4"/>
  <c r="N15" i="4"/>
  <c r="L15" i="4"/>
  <c r="I56" i="4" s="1"/>
  <c r="M15" i="4"/>
  <c r="O15" i="4"/>
  <c r="E56" i="4" s="1"/>
  <c r="F16" i="4"/>
  <c r="F17" i="4"/>
  <c r="O17" i="4" s="1"/>
  <c r="E58" i="4" s="1"/>
  <c r="M17" i="4"/>
  <c r="F18" i="4"/>
  <c r="L18" i="4"/>
  <c r="O18" i="4"/>
  <c r="L59" i="4" s="1"/>
  <c r="F19" i="4"/>
  <c r="N19" i="4"/>
  <c r="O19" i="4"/>
  <c r="F20" i="4"/>
  <c r="L20" i="4"/>
  <c r="I61" i="4" s="1"/>
  <c r="O20" i="4"/>
  <c r="E61" i="4" s="1"/>
  <c r="F21" i="4"/>
  <c r="N21" i="4"/>
  <c r="L21" i="4"/>
  <c r="M21" i="4"/>
  <c r="O21" i="4"/>
  <c r="E62" i="4" s="1"/>
  <c r="F22" i="4"/>
  <c r="F23" i="4"/>
  <c r="O23" i="4" s="1"/>
  <c r="L64" i="4" s="1"/>
  <c r="N23" i="4"/>
  <c r="K64" i="4" s="1"/>
  <c r="L23" i="4"/>
  <c r="F24" i="4"/>
  <c r="L24" i="4"/>
  <c r="O24" i="4"/>
  <c r="F25" i="4"/>
  <c r="N25" i="4"/>
  <c r="D66" i="4" s="1"/>
  <c r="F26" i="4"/>
  <c r="L26" i="4"/>
  <c r="O26" i="4"/>
  <c r="E67" i="4" s="1"/>
  <c r="F27" i="4"/>
  <c r="N27" i="4"/>
  <c r="L27" i="4"/>
  <c r="M27" i="4"/>
  <c r="C68" i="4" s="1"/>
  <c r="O27" i="4"/>
  <c r="E68" i="4" s="1"/>
  <c r="F28" i="4"/>
  <c r="F29" i="4"/>
  <c r="O29" i="4" s="1"/>
  <c r="N29" i="4"/>
  <c r="D70" i="4" s="1"/>
  <c r="F30" i="4"/>
  <c r="L30" i="4"/>
  <c r="O30" i="4"/>
  <c r="E71" i="4" s="1"/>
  <c r="F31" i="4"/>
  <c r="F32" i="4"/>
  <c r="L32" i="4" s="1"/>
  <c r="F33" i="4"/>
  <c r="N33" i="4"/>
  <c r="L33" i="4"/>
  <c r="I74" i="4" s="1"/>
  <c r="M33" i="4"/>
  <c r="J74" i="4" s="1"/>
  <c r="O33" i="4"/>
  <c r="E74" i="4" s="1"/>
  <c r="F34" i="4"/>
  <c r="F35" i="4"/>
  <c r="F36" i="4"/>
  <c r="L36" i="4"/>
  <c r="O36" i="4"/>
  <c r="F37" i="4"/>
  <c r="N37" i="4"/>
  <c r="O37" i="4"/>
  <c r="B38" i="4"/>
  <c r="C38" i="4"/>
  <c r="D38" i="4"/>
  <c r="E38" i="4"/>
  <c r="I38" i="4"/>
  <c r="J38" i="4" s="1"/>
  <c r="E47" i="4"/>
  <c r="H47" i="4"/>
  <c r="L47" i="4"/>
  <c r="H48" i="4"/>
  <c r="H49" i="4"/>
  <c r="B50" i="4"/>
  <c r="H50" i="4"/>
  <c r="I50" i="4"/>
  <c r="J50" i="4"/>
  <c r="H51" i="4"/>
  <c r="C52" i="4"/>
  <c r="E52" i="4"/>
  <c r="H52" i="4"/>
  <c r="L52" i="4"/>
  <c r="H53" i="4"/>
  <c r="L53" i="4"/>
  <c r="H54" i="4"/>
  <c r="H55" i="4"/>
  <c r="B56" i="4"/>
  <c r="H56" i="4"/>
  <c r="L56" i="4"/>
  <c r="H57" i="4"/>
  <c r="H58" i="4"/>
  <c r="L58" i="4" s="1"/>
  <c r="E59" i="4"/>
  <c r="H59" i="4"/>
  <c r="H60" i="4"/>
  <c r="H61" i="4"/>
  <c r="C62" i="4"/>
  <c r="H62" i="4"/>
  <c r="J62" i="4"/>
  <c r="H63" i="4"/>
  <c r="E64" i="4"/>
  <c r="H64" i="4"/>
  <c r="E65" i="4"/>
  <c r="H65" i="4"/>
  <c r="L65" i="4"/>
  <c r="H66" i="4"/>
  <c r="H67" i="4"/>
  <c r="L67" i="4"/>
  <c r="B68" i="4"/>
  <c r="F68" i="4" s="1"/>
  <c r="H68" i="4"/>
  <c r="J68" i="4"/>
  <c r="I68" i="4"/>
  <c r="L68" i="4"/>
  <c r="H69" i="4"/>
  <c r="E70" i="4"/>
  <c r="H70" i="4"/>
  <c r="L70" i="4"/>
  <c r="H71" i="4"/>
  <c r="L71" i="4"/>
  <c r="H72" i="4"/>
  <c r="H73" i="4"/>
  <c r="B74" i="4"/>
  <c r="C74" i="4"/>
  <c r="H74" i="4"/>
  <c r="L74" i="4"/>
  <c r="H75" i="4"/>
  <c r="H76" i="4"/>
  <c r="H77" i="4"/>
  <c r="I77" i="4" s="1"/>
  <c r="H78" i="4"/>
  <c r="K78" i="4" s="1"/>
  <c r="B97" i="4"/>
  <c r="F6" i="5"/>
  <c r="O6" i="5" s="1"/>
  <c r="L6" i="5"/>
  <c r="M6" i="5"/>
  <c r="N6" i="5"/>
  <c r="D47" i="5" s="1"/>
  <c r="F7" i="5"/>
  <c r="M7" i="5"/>
  <c r="L7" i="5"/>
  <c r="B48" i="5"/>
  <c r="O7" i="5"/>
  <c r="F8" i="5"/>
  <c r="L8" i="5"/>
  <c r="I49" i="5" s="1"/>
  <c r="M8" i="5"/>
  <c r="C49" i="5" s="1"/>
  <c r="N8" i="5"/>
  <c r="D49" i="5" s="1"/>
  <c r="O8" i="5"/>
  <c r="L49" i="5" s="1"/>
  <c r="F9" i="5"/>
  <c r="O9" i="5" s="1"/>
  <c r="E50" i="5" s="1"/>
  <c r="M9" i="5"/>
  <c r="L9" i="5"/>
  <c r="F10" i="5"/>
  <c r="L10" i="5"/>
  <c r="P10" i="5" s="1"/>
  <c r="M10" i="5"/>
  <c r="J51" i="5" s="1"/>
  <c r="C51" i="5"/>
  <c r="N10" i="5"/>
  <c r="O10" i="5"/>
  <c r="E51" i="5" s="1"/>
  <c r="F11" i="5"/>
  <c r="O11" i="5" s="1"/>
  <c r="L52" i="5" s="1"/>
  <c r="M11" i="5"/>
  <c r="J52" i="5" s="1"/>
  <c r="L11" i="5"/>
  <c r="B52" i="5"/>
  <c r="F12" i="5"/>
  <c r="F13" i="5"/>
  <c r="L13" i="5" s="1"/>
  <c r="B54" i="5" s="1"/>
  <c r="M13" i="5"/>
  <c r="F14" i="5"/>
  <c r="M14" i="5" s="1"/>
  <c r="C55" i="5" s="1"/>
  <c r="L14" i="5"/>
  <c r="N14" i="5"/>
  <c r="F15" i="5"/>
  <c r="O15" i="5" s="1"/>
  <c r="E56" i="5" s="1"/>
  <c r="F16" i="5"/>
  <c r="N16" i="5"/>
  <c r="D57" i="5"/>
  <c r="O16" i="5"/>
  <c r="F17" i="5"/>
  <c r="M17" i="5" s="1"/>
  <c r="L17" i="5"/>
  <c r="F18" i="5"/>
  <c r="M18" i="5" s="1"/>
  <c r="C59" i="5" s="1"/>
  <c r="N18" i="5"/>
  <c r="F19" i="5"/>
  <c r="M19" i="5" s="1"/>
  <c r="O19" i="5"/>
  <c r="F20" i="5"/>
  <c r="M20" i="5" s="1"/>
  <c r="L20" i="5"/>
  <c r="C61" i="5"/>
  <c r="N20" i="5"/>
  <c r="K61" i="5" s="1"/>
  <c r="O20" i="5"/>
  <c r="E61" i="5" s="1"/>
  <c r="F21" i="5"/>
  <c r="F22" i="5"/>
  <c r="M22" i="5" s="1"/>
  <c r="C63" i="5" s="1"/>
  <c r="L22" i="5"/>
  <c r="F23" i="5"/>
  <c r="M23" i="5" s="1"/>
  <c r="C64" i="5" s="1"/>
  <c r="L23" i="5"/>
  <c r="F24" i="5"/>
  <c r="L24" i="5" s="1"/>
  <c r="M24" i="5"/>
  <c r="C65" i="5"/>
  <c r="O24" i="5"/>
  <c r="E65" i="5" s="1"/>
  <c r="F25" i="5"/>
  <c r="M25" i="5"/>
  <c r="C66" i="5" s="1"/>
  <c r="L25" i="5"/>
  <c r="O25" i="5"/>
  <c r="L66" i="5" s="1"/>
  <c r="E66" i="5"/>
  <c r="F26" i="5"/>
  <c r="L26" i="5"/>
  <c r="M26" i="5"/>
  <c r="N26" i="5"/>
  <c r="O26" i="5"/>
  <c r="F27" i="5"/>
  <c r="M27" i="5"/>
  <c r="C68" i="5" s="1"/>
  <c r="J68" i="5"/>
  <c r="L27" i="5"/>
  <c r="B68" i="5"/>
  <c r="O27" i="5"/>
  <c r="F28" i="5"/>
  <c r="L28" i="5"/>
  <c r="I69" i="5" s="1"/>
  <c r="M28" i="5"/>
  <c r="N28" i="5"/>
  <c r="K69" i="5" s="1"/>
  <c r="O28" i="5"/>
  <c r="F29" i="5"/>
  <c r="M29" i="5"/>
  <c r="L29" i="5"/>
  <c r="O29" i="5"/>
  <c r="F30" i="5"/>
  <c r="L30" i="5" s="1"/>
  <c r="B71" i="5" s="1"/>
  <c r="F31" i="5"/>
  <c r="M31" i="5"/>
  <c r="C72" i="5"/>
  <c r="L31" i="5"/>
  <c r="O31" i="5"/>
  <c r="E72" i="5" s="1"/>
  <c r="F32" i="5"/>
  <c r="N32" i="5" s="1"/>
  <c r="F33" i="5"/>
  <c r="O33" i="5" s="1"/>
  <c r="E74" i="5" s="1"/>
  <c r="F34" i="5"/>
  <c r="N34" i="5" s="1"/>
  <c r="L34" i="5"/>
  <c r="B75" i="5" s="1"/>
  <c r="M34" i="5"/>
  <c r="C75" i="5"/>
  <c r="D75" i="5"/>
  <c r="F35" i="5"/>
  <c r="L35" i="5" s="1"/>
  <c r="M35" i="5"/>
  <c r="J76" i="5" s="1"/>
  <c r="I76" i="5"/>
  <c r="O35" i="5"/>
  <c r="F36" i="5"/>
  <c r="L36" i="5"/>
  <c r="M36" i="5"/>
  <c r="C77" i="5" s="1"/>
  <c r="N36" i="5"/>
  <c r="O36" i="5"/>
  <c r="F37" i="5"/>
  <c r="M37" i="5"/>
  <c r="C78" i="5" s="1"/>
  <c r="L37" i="5"/>
  <c r="O37" i="5"/>
  <c r="L78" i="5" s="1"/>
  <c r="B38" i="5"/>
  <c r="C38" i="5"/>
  <c r="D38" i="5"/>
  <c r="E38" i="5"/>
  <c r="I38" i="5"/>
  <c r="B47" i="5"/>
  <c r="E47" i="5"/>
  <c r="H47" i="5"/>
  <c r="I47" i="5"/>
  <c r="J47" i="5"/>
  <c r="L47" i="5"/>
  <c r="H48" i="5"/>
  <c r="I48" i="5" s="1"/>
  <c r="B49" i="5"/>
  <c r="F49" i="5" s="1"/>
  <c r="E49" i="5"/>
  <c r="H49" i="5"/>
  <c r="H50" i="5"/>
  <c r="J50" i="5" s="1"/>
  <c r="B51" i="5"/>
  <c r="H51" i="5"/>
  <c r="L51" i="5"/>
  <c r="C52" i="5"/>
  <c r="H52" i="5"/>
  <c r="H53" i="5"/>
  <c r="H54" i="5"/>
  <c r="B55" i="5"/>
  <c r="H55" i="5"/>
  <c r="I55" i="5"/>
  <c r="H56" i="5"/>
  <c r="L56" i="5" s="1"/>
  <c r="E57" i="5"/>
  <c r="H57" i="5"/>
  <c r="L57" i="5"/>
  <c r="H58" i="5"/>
  <c r="J58" i="5"/>
  <c r="H59" i="5"/>
  <c r="C60" i="5"/>
  <c r="H60" i="5"/>
  <c r="B61" i="5"/>
  <c r="H61" i="5"/>
  <c r="J61" i="5" s="1"/>
  <c r="I61" i="5"/>
  <c r="L61" i="5"/>
  <c r="H62" i="5"/>
  <c r="H63" i="5"/>
  <c r="H64" i="5"/>
  <c r="J64" i="5" s="1"/>
  <c r="H65" i="5"/>
  <c r="H66" i="5"/>
  <c r="J66" i="5"/>
  <c r="D67" i="5"/>
  <c r="E67" i="5"/>
  <c r="H67" i="5"/>
  <c r="K67" i="5"/>
  <c r="L67" i="5"/>
  <c r="H68" i="5"/>
  <c r="B69" i="5"/>
  <c r="D69" i="5"/>
  <c r="E69" i="5"/>
  <c r="H69" i="5"/>
  <c r="L69" i="5"/>
  <c r="C70" i="5"/>
  <c r="E70" i="5"/>
  <c r="H70" i="5"/>
  <c r="H71" i="5"/>
  <c r="H72" i="5"/>
  <c r="J72" i="5"/>
  <c r="H73" i="5"/>
  <c r="H74" i="5"/>
  <c r="H75" i="5"/>
  <c r="C76" i="5"/>
  <c r="H76" i="5"/>
  <c r="E77" i="5"/>
  <c r="H77" i="5"/>
  <c r="L77" i="5" s="1"/>
  <c r="B78" i="5"/>
  <c r="E78" i="5"/>
  <c r="H78" i="5"/>
  <c r="B97" i="5"/>
  <c r="E52" i="5"/>
  <c r="J63" i="5"/>
  <c r="P27" i="4"/>
  <c r="P6" i="5"/>
  <c r="B76" i="5"/>
  <c r="J55" i="5"/>
  <c r="P29" i="2"/>
  <c r="P17" i="2"/>
  <c r="L72" i="5"/>
  <c r="I52" i="5"/>
  <c r="J73" i="1"/>
  <c r="L63" i="1"/>
  <c r="J57" i="1"/>
  <c r="L74" i="5"/>
  <c r="I68" i="5"/>
  <c r="P28" i="5"/>
  <c r="P20" i="5"/>
  <c r="C47" i="5"/>
  <c r="K57" i="5"/>
  <c r="I78" i="5"/>
  <c r="J75" i="5"/>
  <c r="B77" i="4"/>
  <c r="D68" i="4"/>
  <c r="K68" i="4"/>
  <c r="B65" i="4"/>
  <c r="I65" i="4"/>
  <c r="D64" i="4"/>
  <c r="B61" i="4"/>
  <c r="D60" i="4"/>
  <c r="K60" i="4"/>
  <c r="D56" i="4"/>
  <c r="K56" i="4"/>
  <c r="B53" i="4"/>
  <c r="D52" i="4"/>
  <c r="K52" i="4"/>
  <c r="P33" i="4"/>
  <c r="P21" i="4"/>
  <c r="J49" i="5"/>
  <c r="M68" i="4"/>
  <c r="J65" i="5"/>
  <c r="J60" i="5"/>
  <c r="C58" i="5"/>
  <c r="C50" i="5"/>
  <c r="C48" i="5"/>
  <c r="J48" i="5"/>
  <c r="D78" i="4"/>
  <c r="K74" i="4"/>
  <c r="D74" i="4"/>
  <c r="F74" i="4"/>
  <c r="I71" i="4"/>
  <c r="B71" i="4"/>
  <c r="K70" i="4"/>
  <c r="I67" i="4"/>
  <c r="B67" i="4"/>
  <c r="K66" i="4"/>
  <c r="K62" i="4"/>
  <c r="D62" i="4"/>
  <c r="I59" i="4"/>
  <c r="B59" i="4"/>
  <c r="K50" i="4"/>
  <c r="D50" i="4"/>
  <c r="C77" i="3"/>
  <c r="J77" i="3"/>
  <c r="C73" i="3"/>
  <c r="J73" i="3"/>
  <c r="I65" i="5"/>
  <c r="I58" i="2"/>
  <c r="J58" i="2"/>
  <c r="C77" i="2"/>
  <c r="J75" i="2"/>
  <c r="J71" i="2"/>
  <c r="C69" i="2"/>
  <c r="J67" i="2"/>
  <c r="C65" i="2"/>
  <c r="C61" i="2"/>
  <c r="J59" i="2"/>
  <c r="C57" i="2"/>
  <c r="J51" i="2"/>
  <c r="B76" i="1"/>
  <c r="I76" i="1"/>
  <c r="D73" i="1"/>
  <c r="K73" i="1"/>
  <c r="B68" i="1"/>
  <c r="I68" i="1"/>
  <c r="B60" i="1"/>
  <c r="I60" i="1"/>
  <c r="D57" i="1"/>
  <c r="K57" i="1"/>
  <c r="B52" i="1"/>
  <c r="I52" i="1"/>
  <c r="K47" i="1"/>
  <c r="D47" i="1"/>
  <c r="N37" i="5"/>
  <c r="N35" i="5"/>
  <c r="P35" i="5"/>
  <c r="N33" i="5"/>
  <c r="N31" i="5"/>
  <c r="K72" i="5" s="1"/>
  <c r="N29" i="5"/>
  <c r="N27" i="5"/>
  <c r="P27" i="5"/>
  <c r="N25" i="5"/>
  <c r="K66" i="5" s="1"/>
  <c r="P25" i="5"/>
  <c r="N23" i="5"/>
  <c r="N19" i="5"/>
  <c r="N17" i="5"/>
  <c r="N15" i="5"/>
  <c r="N11" i="5"/>
  <c r="K52" i="5" s="1"/>
  <c r="M52" i="5" s="1"/>
  <c r="N9" i="5"/>
  <c r="D50" i="5" s="1"/>
  <c r="N7" i="5"/>
  <c r="M36" i="4"/>
  <c r="P36" i="4" s="1"/>
  <c r="M32" i="4"/>
  <c r="M30" i="4"/>
  <c r="P30" i="4"/>
  <c r="M28" i="4"/>
  <c r="M26" i="4"/>
  <c r="M24" i="4"/>
  <c r="M22" i="4"/>
  <c r="M20" i="4"/>
  <c r="M18" i="4"/>
  <c r="J59" i="4" s="1"/>
  <c r="M16" i="4"/>
  <c r="C57" i="4" s="1"/>
  <c r="M12" i="4"/>
  <c r="P12" i="4"/>
  <c r="M10" i="4"/>
  <c r="J51" i="4" s="1"/>
  <c r="M8" i="4"/>
  <c r="J49" i="4" s="1"/>
  <c r="M6" i="4"/>
  <c r="J74" i="3"/>
  <c r="K63" i="3"/>
  <c r="J54" i="3"/>
  <c r="K47" i="3"/>
  <c r="N36" i="3"/>
  <c r="P36" i="3"/>
  <c r="N34" i="3"/>
  <c r="N32" i="3"/>
  <c r="K73" i="3" s="1"/>
  <c r="N30" i="3"/>
  <c r="N28" i="3"/>
  <c r="N26" i="3"/>
  <c r="O25" i="3"/>
  <c r="O24" i="3"/>
  <c r="M19" i="3"/>
  <c r="N18" i="3"/>
  <c r="O17" i="3"/>
  <c r="M11" i="3"/>
  <c r="N10" i="3"/>
  <c r="K51" i="3" s="1"/>
  <c r="O9" i="3"/>
  <c r="O8" i="3"/>
  <c r="L74" i="2"/>
  <c r="K70" i="2"/>
  <c r="L59" i="2"/>
  <c r="K75" i="1"/>
  <c r="D75" i="1"/>
  <c r="I70" i="1"/>
  <c r="B70" i="1"/>
  <c r="K67" i="1"/>
  <c r="D67" i="1"/>
  <c r="K59" i="1"/>
  <c r="D59" i="1"/>
  <c r="I54" i="1"/>
  <c r="B54" i="1"/>
  <c r="K51" i="1"/>
  <c r="D51" i="1"/>
  <c r="N36" i="4"/>
  <c r="K77" i="4" s="1"/>
  <c r="N34" i="4"/>
  <c r="N32" i="4"/>
  <c r="D73" i="4" s="1"/>
  <c r="N30" i="4"/>
  <c r="N28" i="4"/>
  <c r="N26" i="4"/>
  <c r="N24" i="4"/>
  <c r="K65" i="4" s="1"/>
  <c r="N22" i="4"/>
  <c r="N20" i="4"/>
  <c r="P20" i="4" s="1"/>
  <c r="N18" i="4"/>
  <c r="N16" i="4"/>
  <c r="N12" i="4"/>
  <c r="K53" i="4" s="1"/>
  <c r="N10" i="4"/>
  <c r="N8" i="4"/>
  <c r="K49" i="4" s="1"/>
  <c r="N6" i="4"/>
  <c r="K62" i="3"/>
  <c r="K58" i="3"/>
  <c r="K54" i="3"/>
  <c r="K50" i="3"/>
  <c r="O26" i="3"/>
  <c r="L67" i="3" s="1"/>
  <c r="O19" i="3"/>
  <c r="O18" i="3"/>
  <c r="O11" i="3"/>
  <c r="L52" i="3" s="1"/>
  <c r="O10" i="3"/>
  <c r="L71" i="2"/>
  <c r="L70" i="2"/>
  <c r="D77" i="1"/>
  <c r="K77" i="1"/>
  <c r="D69" i="1"/>
  <c r="K69" i="1"/>
  <c r="B64" i="1"/>
  <c r="I64" i="1"/>
  <c r="D61" i="1"/>
  <c r="K61" i="1"/>
  <c r="D53" i="1"/>
  <c r="K53" i="1"/>
  <c r="B48" i="1"/>
  <c r="I48" i="1"/>
  <c r="M48" i="1" s="1"/>
  <c r="K72" i="2"/>
  <c r="K68" i="2"/>
  <c r="I74" i="1"/>
  <c r="B74" i="1"/>
  <c r="K71" i="1"/>
  <c r="D71" i="1"/>
  <c r="I66" i="1"/>
  <c r="B66" i="1"/>
  <c r="K63" i="1"/>
  <c r="D63" i="1"/>
  <c r="I58" i="1"/>
  <c r="B58" i="1"/>
  <c r="F58" i="1" s="1"/>
  <c r="K55" i="1"/>
  <c r="D55" i="1"/>
  <c r="I50" i="1"/>
  <c r="B50" i="1"/>
  <c r="M26" i="3"/>
  <c r="C67" i="3" s="1"/>
  <c r="F67" i="3" s="1"/>
  <c r="M25" i="3"/>
  <c r="C66" i="3" s="1"/>
  <c r="N24" i="3"/>
  <c r="O23" i="3"/>
  <c r="O22" i="3"/>
  <c r="E63" i="3" s="1"/>
  <c r="F63" i="3" s="1"/>
  <c r="L19" i="3"/>
  <c r="M18" i="3"/>
  <c r="P18" i="3" s="1"/>
  <c r="M17" i="3"/>
  <c r="P17" i="3"/>
  <c r="N16" i="3"/>
  <c r="O15" i="3"/>
  <c r="O14" i="3"/>
  <c r="L11" i="3"/>
  <c r="P11" i="3" s="1"/>
  <c r="M10" i="3"/>
  <c r="C51" i="3" s="1"/>
  <c r="M9" i="3"/>
  <c r="C50" i="3" s="1"/>
  <c r="N8" i="3"/>
  <c r="P8" i="3" s="1"/>
  <c r="O7" i="3"/>
  <c r="L48" i="3" s="1"/>
  <c r="O6" i="3"/>
  <c r="L78" i="2"/>
  <c r="J70" i="2"/>
  <c r="K62" i="2"/>
  <c r="F60" i="2"/>
  <c r="K54" i="2"/>
  <c r="N36" i="2"/>
  <c r="N34" i="2"/>
  <c r="K75" i="2" s="1"/>
  <c r="N32" i="2"/>
  <c r="N30" i="2"/>
  <c r="P30" i="2" s="1"/>
  <c r="N28" i="2"/>
  <c r="D69" i="2" s="1"/>
  <c r="N26" i="2"/>
  <c r="D67" i="2" s="1"/>
  <c r="N24" i="2"/>
  <c r="K65" i="2" s="1"/>
  <c r="N22" i="2"/>
  <c r="K63" i="2" s="1"/>
  <c r="N20" i="2"/>
  <c r="P20" i="2"/>
  <c r="N18" i="2"/>
  <c r="K59" i="2" s="1"/>
  <c r="M59" i="2" s="1"/>
  <c r="N16" i="2"/>
  <c r="P16" i="2" s="1"/>
  <c r="N14" i="2"/>
  <c r="N12" i="2"/>
  <c r="N10" i="2"/>
  <c r="D51" i="2" s="1"/>
  <c r="N8" i="2"/>
  <c r="N6" i="2"/>
  <c r="F38" i="1"/>
  <c r="M37" i="1"/>
  <c r="M35" i="1"/>
  <c r="M33" i="1"/>
  <c r="P33" i="1" s="1"/>
  <c r="M31" i="1"/>
  <c r="M29" i="1"/>
  <c r="P29" i="1"/>
  <c r="M27" i="1"/>
  <c r="M25" i="1"/>
  <c r="M23" i="1"/>
  <c r="M21" i="1"/>
  <c r="C62" i="1" s="1"/>
  <c r="M19" i="1"/>
  <c r="M17" i="1"/>
  <c r="C58" i="1" s="1"/>
  <c r="P17" i="1"/>
  <c r="M15" i="1"/>
  <c r="C56" i="1" s="1"/>
  <c r="M13" i="1"/>
  <c r="M11" i="1"/>
  <c r="J52" i="1" s="1"/>
  <c r="M52" i="1" s="1"/>
  <c r="M9" i="1"/>
  <c r="M7" i="1"/>
  <c r="N37" i="1"/>
  <c r="L36" i="1"/>
  <c r="B77" i="1" s="1"/>
  <c r="F77" i="1" s="1"/>
  <c r="N35" i="1"/>
  <c r="D76" i="1" s="1"/>
  <c r="L34" i="1"/>
  <c r="N33" i="1"/>
  <c r="L32" i="1"/>
  <c r="N31" i="1"/>
  <c r="L30" i="1"/>
  <c r="P30" i="1" s="1"/>
  <c r="N29" i="1"/>
  <c r="L28" i="1"/>
  <c r="N27" i="1"/>
  <c r="L26" i="1"/>
  <c r="B67" i="1" s="1"/>
  <c r="N25" i="1"/>
  <c r="P25" i="1" s="1"/>
  <c r="L24" i="1"/>
  <c r="N23" i="1"/>
  <c r="D64" i="1" s="1"/>
  <c r="L22" i="1"/>
  <c r="N21" i="1"/>
  <c r="L20" i="1"/>
  <c r="N19" i="1"/>
  <c r="L18" i="1"/>
  <c r="N17" i="1"/>
  <c r="L16" i="1"/>
  <c r="P16" i="1" s="1"/>
  <c r="N15" i="1"/>
  <c r="L14" i="1"/>
  <c r="P14" i="1" s="1"/>
  <c r="N13" i="1"/>
  <c r="L12" i="1"/>
  <c r="I53" i="1" s="1"/>
  <c r="N11" i="1"/>
  <c r="L10" i="1"/>
  <c r="N9" i="1"/>
  <c r="L8" i="1"/>
  <c r="N7" i="1"/>
  <c r="K48" i="1" s="1"/>
  <c r="L6" i="1"/>
  <c r="P6" i="1" s="1"/>
  <c r="M6" i="1"/>
  <c r="M58" i="2"/>
  <c r="P19" i="1"/>
  <c r="I49" i="1"/>
  <c r="B49" i="1"/>
  <c r="B65" i="1"/>
  <c r="I77" i="1"/>
  <c r="C76" i="1"/>
  <c r="J76" i="1"/>
  <c r="D65" i="2"/>
  <c r="D59" i="4"/>
  <c r="K59" i="4"/>
  <c r="J52" i="3"/>
  <c r="C52" i="3"/>
  <c r="D73" i="3"/>
  <c r="C49" i="4"/>
  <c r="K50" i="5"/>
  <c r="K74" i="5"/>
  <c r="D74" i="5"/>
  <c r="I47" i="1"/>
  <c r="B55" i="1"/>
  <c r="F55" i="1" s="1"/>
  <c r="I55" i="1"/>
  <c r="B59" i="1"/>
  <c r="I59" i="1"/>
  <c r="P26" i="1"/>
  <c r="I67" i="1"/>
  <c r="B71" i="1"/>
  <c r="F71" i="1" s="1"/>
  <c r="I71" i="1"/>
  <c r="M71" i="1"/>
  <c r="C48" i="1"/>
  <c r="J48" i="1"/>
  <c r="J56" i="1"/>
  <c r="C64" i="1"/>
  <c r="J64" i="1"/>
  <c r="C72" i="1"/>
  <c r="J72" i="1"/>
  <c r="D53" i="2"/>
  <c r="K53" i="2"/>
  <c r="K69" i="2"/>
  <c r="K77" i="2"/>
  <c r="D77" i="2"/>
  <c r="E48" i="3"/>
  <c r="M48" i="3"/>
  <c r="B52" i="3"/>
  <c r="F52" i="3" s="1"/>
  <c r="I52" i="3"/>
  <c r="J66" i="3"/>
  <c r="J47" i="1"/>
  <c r="C47" i="1"/>
  <c r="D50" i="1"/>
  <c r="K50" i="1"/>
  <c r="D54" i="1"/>
  <c r="K54" i="1"/>
  <c r="D58" i="1"/>
  <c r="K58" i="1"/>
  <c r="D62" i="1"/>
  <c r="K62" i="1"/>
  <c r="D66" i="1"/>
  <c r="K66" i="1"/>
  <c r="D70" i="1"/>
  <c r="K70" i="1"/>
  <c r="D74" i="1"/>
  <c r="K74" i="1"/>
  <c r="D78" i="1"/>
  <c r="K78" i="1"/>
  <c r="J54" i="1"/>
  <c r="C54" i="1"/>
  <c r="J70" i="1"/>
  <c r="C70" i="1"/>
  <c r="J78" i="1"/>
  <c r="C78" i="1"/>
  <c r="K51" i="2"/>
  <c r="D59" i="2"/>
  <c r="F67" i="2"/>
  <c r="D75" i="2"/>
  <c r="E47" i="3"/>
  <c r="L47" i="3"/>
  <c r="J51" i="3"/>
  <c r="E56" i="3"/>
  <c r="L56" i="3"/>
  <c r="B60" i="3"/>
  <c r="I60" i="3"/>
  <c r="M60" i="3" s="1"/>
  <c r="K65" i="3"/>
  <c r="D65" i="3"/>
  <c r="E67" i="3"/>
  <c r="D53" i="4"/>
  <c r="K61" i="4"/>
  <c r="D61" i="4"/>
  <c r="K69" i="4"/>
  <c r="D69" i="4"/>
  <c r="D77" i="4"/>
  <c r="L49" i="3"/>
  <c r="E49" i="3"/>
  <c r="J60" i="3"/>
  <c r="C60" i="3"/>
  <c r="D67" i="3"/>
  <c r="K67" i="3"/>
  <c r="D75" i="3"/>
  <c r="K75" i="3"/>
  <c r="C51" i="4"/>
  <c r="C59" i="4"/>
  <c r="C67" i="4"/>
  <c r="J67" i="4"/>
  <c r="D52" i="5"/>
  <c r="F52" i="5" s="1"/>
  <c r="D60" i="5"/>
  <c r="K60" i="5"/>
  <c r="D68" i="5"/>
  <c r="K68" i="5"/>
  <c r="D76" i="5"/>
  <c r="K76" i="5"/>
  <c r="P10" i="3"/>
  <c r="P7" i="1"/>
  <c r="P28" i="2"/>
  <c r="P36" i="2"/>
  <c r="P7" i="3"/>
  <c r="P18" i="4"/>
  <c r="B53" i="1"/>
  <c r="I69" i="1"/>
  <c r="B69" i="1"/>
  <c r="C52" i="1"/>
  <c r="J68" i="1"/>
  <c r="D49" i="2"/>
  <c r="K49" i="2"/>
  <c r="J50" i="3"/>
  <c r="J59" i="3"/>
  <c r="C59" i="3"/>
  <c r="E52" i="3"/>
  <c r="D67" i="4"/>
  <c r="K67" i="4"/>
  <c r="D59" i="3"/>
  <c r="K59" i="3"/>
  <c r="J57" i="4"/>
  <c r="J73" i="4"/>
  <c r="C73" i="4"/>
  <c r="D66" i="5"/>
  <c r="D48" i="1"/>
  <c r="K52" i="1"/>
  <c r="D52" i="1"/>
  <c r="K56" i="1"/>
  <c r="D56" i="1"/>
  <c r="K60" i="1"/>
  <c r="D60" i="1"/>
  <c r="K64" i="1"/>
  <c r="M64" i="1"/>
  <c r="K68" i="1"/>
  <c r="D68" i="1"/>
  <c r="K72" i="1"/>
  <c r="D72" i="1"/>
  <c r="K76" i="1"/>
  <c r="J50" i="1"/>
  <c r="C50" i="1"/>
  <c r="J58" i="1"/>
  <c r="M58" i="1" s="1"/>
  <c r="J66" i="1"/>
  <c r="M66" i="1"/>
  <c r="C66" i="1"/>
  <c r="J74" i="1"/>
  <c r="C74" i="1"/>
  <c r="D47" i="2"/>
  <c r="K47" i="2"/>
  <c r="K55" i="2"/>
  <c r="D55" i="2"/>
  <c r="D63" i="2"/>
  <c r="D71" i="2"/>
  <c r="F71" i="2"/>
  <c r="K71" i="2"/>
  <c r="K49" i="3"/>
  <c r="D49" i="3"/>
  <c r="C58" i="3"/>
  <c r="F58" i="3" s="1"/>
  <c r="J58" i="3"/>
  <c r="L63" i="3"/>
  <c r="J67" i="3"/>
  <c r="P26" i="3"/>
  <c r="E51" i="3"/>
  <c r="L51" i="3"/>
  <c r="E60" i="3"/>
  <c r="L60" i="3"/>
  <c r="D49" i="4"/>
  <c r="K57" i="4"/>
  <c r="D57" i="4"/>
  <c r="D65" i="4"/>
  <c r="F65" i="4" s="1"/>
  <c r="K73" i="4"/>
  <c r="D51" i="3"/>
  <c r="L58" i="3"/>
  <c r="E58" i="3"/>
  <c r="L65" i="3"/>
  <c r="E65" i="3"/>
  <c r="D71" i="3"/>
  <c r="K71" i="3"/>
  <c r="C47" i="4"/>
  <c r="J47" i="4"/>
  <c r="C63" i="4"/>
  <c r="J63" i="4"/>
  <c r="C71" i="4"/>
  <c r="F71" i="4" s="1"/>
  <c r="J71" i="4"/>
  <c r="M71" i="4" s="1"/>
  <c r="D48" i="5"/>
  <c r="K48" i="5"/>
  <c r="D56" i="5"/>
  <c r="D64" i="5"/>
  <c r="K64" i="5"/>
  <c r="D72" i="5"/>
  <c r="F74" i="1"/>
  <c r="P9" i="1"/>
  <c r="F66" i="1"/>
  <c r="P18" i="2"/>
  <c r="P26" i="2"/>
  <c r="F59" i="4"/>
  <c r="P26" i="4"/>
  <c r="P7" i="5"/>
  <c r="P11" i="5"/>
  <c r="P9" i="3"/>
  <c r="B57" i="1"/>
  <c r="F57" i="1"/>
  <c r="I61" i="1"/>
  <c r="M61" i="1" s="1"/>
  <c r="P20" i="1"/>
  <c r="B61" i="1"/>
  <c r="F61" i="1"/>
  <c r="I73" i="1"/>
  <c r="M73" i="1"/>
  <c r="P32" i="1"/>
  <c r="B73" i="1"/>
  <c r="F73" i="1"/>
  <c r="C60" i="1"/>
  <c r="F60" i="1" s="1"/>
  <c r="J60" i="1"/>
  <c r="M60" i="1"/>
  <c r="D57" i="2"/>
  <c r="K57" i="2"/>
  <c r="K73" i="2"/>
  <c r="D73" i="2"/>
  <c r="E55" i="3"/>
  <c r="L55" i="3"/>
  <c r="E64" i="3"/>
  <c r="L64" i="3"/>
  <c r="D51" i="4"/>
  <c r="K51" i="4"/>
  <c r="D75" i="4"/>
  <c r="K75" i="4"/>
  <c r="L66" i="3"/>
  <c r="E66" i="3"/>
  <c r="J65" i="4"/>
  <c r="M65" i="4"/>
  <c r="C65" i="4"/>
  <c r="K58" i="5"/>
  <c r="D58" i="5"/>
  <c r="B51" i="1"/>
  <c r="F51" i="1" s="1"/>
  <c r="P10" i="1"/>
  <c r="I51" i="1"/>
  <c r="B63" i="1"/>
  <c r="F63" i="1" s="1"/>
  <c r="P22" i="1"/>
  <c r="I63" i="1"/>
  <c r="M63" i="1"/>
  <c r="B75" i="1"/>
  <c r="I75" i="1"/>
  <c r="D61" i="2"/>
  <c r="K61" i="2"/>
  <c r="M61" i="2"/>
  <c r="K57" i="3"/>
  <c r="D57" i="3"/>
  <c r="E59" i="3"/>
  <c r="L59" i="3"/>
  <c r="D47" i="4"/>
  <c r="K47" i="4"/>
  <c r="D63" i="4"/>
  <c r="K63" i="4"/>
  <c r="D71" i="4"/>
  <c r="K71" i="4"/>
  <c r="L50" i="3"/>
  <c r="E50" i="3"/>
  <c r="K69" i="3"/>
  <c r="D69" i="3"/>
  <c r="K77" i="3"/>
  <c r="D77" i="3"/>
  <c r="J53" i="4"/>
  <c r="C53" i="4"/>
  <c r="F53" i="4" s="1"/>
  <c r="J61" i="4"/>
  <c r="C61" i="4"/>
  <c r="F61" i="4"/>
  <c r="J69" i="4"/>
  <c r="C69" i="4"/>
  <c r="J77" i="4"/>
  <c r="C77" i="4"/>
  <c r="D70" i="5"/>
  <c r="K70" i="5"/>
  <c r="K78" i="5"/>
  <c r="D78" i="5"/>
  <c r="F78" i="5"/>
  <c r="F48" i="1"/>
  <c r="P35" i="1"/>
  <c r="F64" i="1"/>
  <c r="P13" i="1"/>
  <c r="P22" i="3"/>
  <c r="P11" i="1"/>
  <c r="F61" i="2"/>
  <c r="P31" i="5"/>
  <c r="F73" i="3"/>
  <c r="M67" i="4"/>
  <c r="P8" i="4"/>
  <c r="P24" i="4"/>
  <c r="F67" i="4"/>
  <c r="F52" i="1"/>
  <c r="M68" i="1"/>
  <c r="F51" i="3"/>
  <c r="M50" i="3"/>
  <c r="M52" i="3"/>
  <c r="F49" i="3"/>
  <c r="F50" i="3"/>
  <c r="F59" i="3"/>
  <c r="F60" i="3"/>
  <c r="M51" i="3"/>
  <c r="F76" i="5" l="1"/>
  <c r="L21" i="5"/>
  <c r="M21" i="5"/>
  <c r="N21" i="5"/>
  <c r="O21" i="5"/>
  <c r="E60" i="5"/>
  <c r="L60" i="5"/>
  <c r="D55" i="5"/>
  <c r="K55" i="5"/>
  <c r="B73" i="4"/>
  <c r="I73" i="4"/>
  <c r="P32" i="3"/>
  <c r="C66" i="2"/>
  <c r="J66" i="2"/>
  <c r="C68" i="1"/>
  <c r="F68" i="1" s="1"/>
  <c r="P27" i="1"/>
  <c r="M61" i="5"/>
  <c r="E76" i="5"/>
  <c r="L76" i="5"/>
  <c r="M76" i="5" s="1"/>
  <c r="K73" i="5"/>
  <c r="D73" i="5"/>
  <c r="B66" i="5"/>
  <c r="F66" i="5" s="1"/>
  <c r="I66" i="5"/>
  <c r="M66" i="5" s="1"/>
  <c r="L31" i="4"/>
  <c r="M31" i="4"/>
  <c r="N31" i="4"/>
  <c r="O31" i="4"/>
  <c r="J56" i="4"/>
  <c r="C56" i="4"/>
  <c r="F56" i="4" s="1"/>
  <c r="J71" i="3"/>
  <c r="C71" i="3"/>
  <c r="P19" i="3"/>
  <c r="K56" i="5"/>
  <c r="C67" i="5"/>
  <c r="J67" i="5"/>
  <c r="B64" i="5"/>
  <c r="I64" i="5"/>
  <c r="D59" i="5"/>
  <c r="K59" i="5"/>
  <c r="L77" i="4"/>
  <c r="M77" i="4" s="1"/>
  <c r="E77" i="4"/>
  <c r="F77" i="4" s="1"/>
  <c r="M56" i="4"/>
  <c r="B49" i="4"/>
  <c r="I49" i="4"/>
  <c r="B65" i="3"/>
  <c r="I65" i="3"/>
  <c r="K77" i="5"/>
  <c r="D77" i="5"/>
  <c r="B72" i="5"/>
  <c r="F72" i="5" s="1"/>
  <c r="I72" i="5"/>
  <c r="M72" i="5" s="1"/>
  <c r="J69" i="5"/>
  <c r="M69" i="5" s="1"/>
  <c r="C69" i="5"/>
  <c r="F69" i="5" s="1"/>
  <c r="C54" i="5"/>
  <c r="J54" i="5"/>
  <c r="M74" i="4"/>
  <c r="I64" i="4"/>
  <c r="B64" i="4"/>
  <c r="B62" i="4"/>
  <c r="F62" i="4" s="1"/>
  <c r="I62" i="4"/>
  <c r="L60" i="4"/>
  <c r="E60" i="4"/>
  <c r="J58" i="4"/>
  <c r="C58" i="4"/>
  <c r="E50" i="4"/>
  <c r="P9" i="4"/>
  <c r="L50" i="4"/>
  <c r="M50" i="4" s="1"/>
  <c r="E49" i="4"/>
  <c r="L49" i="4"/>
  <c r="I53" i="3"/>
  <c r="B53" i="3"/>
  <c r="M55" i="1"/>
  <c r="B47" i="1"/>
  <c r="M59" i="4"/>
  <c r="F47" i="5"/>
  <c r="I70" i="5"/>
  <c r="B70" i="5"/>
  <c r="F70" i="5" s="1"/>
  <c r="P29" i="5"/>
  <c r="B63" i="5"/>
  <c r="I63" i="5"/>
  <c r="B58" i="5"/>
  <c r="I58" i="5"/>
  <c r="I50" i="5"/>
  <c r="B50" i="5"/>
  <c r="F50" i="5" s="1"/>
  <c r="C48" i="4"/>
  <c r="J48" i="4"/>
  <c r="B76" i="3"/>
  <c r="I76" i="3"/>
  <c r="B55" i="3"/>
  <c r="I55" i="3"/>
  <c r="I57" i="1"/>
  <c r="M57" i="1" s="1"/>
  <c r="P9" i="5"/>
  <c r="K67" i="2"/>
  <c r="M67" i="2" s="1"/>
  <c r="J62" i="1"/>
  <c r="P36" i="1"/>
  <c r="I65" i="1"/>
  <c r="P23" i="1"/>
  <c r="M74" i="1"/>
  <c r="M73" i="3"/>
  <c r="K54" i="4"/>
  <c r="P37" i="5"/>
  <c r="J70" i="5"/>
  <c r="N12" i="5"/>
  <c r="L12" i="5"/>
  <c r="M12" i="5"/>
  <c r="M38" i="5" s="1"/>
  <c r="O12" i="5"/>
  <c r="D51" i="5"/>
  <c r="K51" i="5"/>
  <c r="F50" i="4"/>
  <c r="O35" i="4"/>
  <c r="N35" i="4"/>
  <c r="L35" i="4"/>
  <c r="M35" i="4"/>
  <c r="L14" i="4"/>
  <c r="M14" i="4"/>
  <c r="N14" i="4"/>
  <c r="O14" i="4"/>
  <c r="N29" i="3"/>
  <c r="L29" i="3"/>
  <c r="M29" i="3"/>
  <c r="M27" i="3"/>
  <c r="N27" i="3"/>
  <c r="O27" i="3"/>
  <c r="L64" i="2"/>
  <c r="E64" i="2"/>
  <c r="L50" i="5"/>
  <c r="J77" i="5"/>
  <c r="L33" i="5"/>
  <c r="M32" i="5"/>
  <c r="M30" i="5"/>
  <c r="I67" i="5"/>
  <c r="J59" i="5"/>
  <c r="L34" i="4"/>
  <c r="O34" i="4"/>
  <c r="O32" i="4"/>
  <c r="L25" i="4"/>
  <c r="M25" i="4"/>
  <c r="L17" i="4"/>
  <c r="O13" i="4"/>
  <c r="J52" i="4"/>
  <c r="D74" i="3"/>
  <c r="B72" i="3"/>
  <c r="O37" i="3"/>
  <c r="L37" i="3"/>
  <c r="M37" i="3"/>
  <c r="M35" i="3"/>
  <c r="P33" i="3"/>
  <c r="O28" i="3"/>
  <c r="L23" i="3"/>
  <c r="N23" i="3"/>
  <c r="M23" i="3"/>
  <c r="M20" i="3"/>
  <c r="O12" i="3"/>
  <c r="I71" i="2"/>
  <c r="M71" i="2" s="1"/>
  <c r="L77" i="2"/>
  <c r="M77" i="2" s="1"/>
  <c r="E77" i="2"/>
  <c r="F77" i="2" s="1"/>
  <c r="I64" i="2"/>
  <c r="B64" i="2"/>
  <c r="O14" i="2"/>
  <c r="M14" i="2"/>
  <c r="L14" i="2"/>
  <c r="I75" i="5"/>
  <c r="I71" i="5"/>
  <c r="L65" i="5"/>
  <c r="M33" i="5"/>
  <c r="L32" i="5"/>
  <c r="O22" i="5"/>
  <c r="L19" i="5"/>
  <c r="L18" i="5"/>
  <c r="L28" i="4"/>
  <c r="O28" i="4"/>
  <c r="L19" i="4"/>
  <c r="M19" i="4"/>
  <c r="N17" i="4"/>
  <c r="P11" i="4"/>
  <c r="I52" i="4"/>
  <c r="I72" i="3"/>
  <c r="I58" i="3"/>
  <c r="M58" i="3" s="1"/>
  <c r="K56" i="3"/>
  <c r="F54" i="3"/>
  <c r="B77" i="3"/>
  <c r="F77" i="3" s="1"/>
  <c r="M28" i="3"/>
  <c r="L20" i="3"/>
  <c r="M14" i="3"/>
  <c r="N14" i="3"/>
  <c r="P14" i="3" s="1"/>
  <c r="E49" i="2"/>
  <c r="L49" i="2"/>
  <c r="C69" i="1"/>
  <c r="J69" i="1"/>
  <c r="L21" i="1"/>
  <c r="O21" i="1"/>
  <c r="I77" i="5"/>
  <c r="M77" i="5" s="1"/>
  <c r="P36" i="5"/>
  <c r="L68" i="5"/>
  <c r="M68" i="5" s="1"/>
  <c r="M15" i="5"/>
  <c r="L15" i="5"/>
  <c r="L48" i="5"/>
  <c r="E48" i="5"/>
  <c r="L78" i="4"/>
  <c r="L22" i="4"/>
  <c r="O22" i="4"/>
  <c r="L13" i="4"/>
  <c r="M13" i="4"/>
  <c r="O7" i="4"/>
  <c r="N7" i="4"/>
  <c r="L7" i="4"/>
  <c r="N35" i="3"/>
  <c r="O35" i="3"/>
  <c r="L30" i="3"/>
  <c r="O30" i="3"/>
  <c r="N25" i="3"/>
  <c r="L25" i="3"/>
  <c r="L16" i="3"/>
  <c r="M16" i="3"/>
  <c r="M12" i="3"/>
  <c r="N12" i="3"/>
  <c r="D72" i="2"/>
  <c r="P31" i="2"/>
  <c r="I70" i="2"/>
  <c r="M70" i="2" s="1"/>
  <c r="B70" i="2"/>
  <c r="F70" i="2" s="1"/>
  <c r="N25" i="2"/>
  <c r="O25" i="2"/>
  <c r="L25" i="2"/>
  <c r="I57" i="2"/>
  <c r="M57" i="2" s="1"/>
  <c r="B57" i="2"/>
  <c r="F57" i="2" s="1"/>
  <c r="L12" i="2"/>
  <c r="O12" i="2"/>
  <c r="M12" i="2"/>
  <c r="P8" i="5"/>
  <c r="I54" i="5"/>
  <c r="P15" i="4"/>
  <c r="J78" i="5"/>
  <c r="M78" i="5" s="1"/>
  <c r="E68" i="5"/>
  <c r="F68" i="5" s="1"/>
  <c r="I51" i="5"/>
  <c r="M51" i="5" s="1"/>
  <c r="K75" i="5"/>
  <c r="O32" i="5"/>
  <c r="O30" i="5"/>
  <c r="L70" i="5"/>
  <c r="O23" i="5"/>
  <c r="N22" i="5"/>
  <c r="O18" i="5"/>
  <c r="O17" i="5"/>
  <c r="O14" i="5"/>
  <c r="P14" i="5" s="1"/>
  <c r="O13" i="5"/>
  <c r="E78" i="4"/>
  <c r="B52" i="4"/>
  <c r="F52" i="4" s="1"/>
  <c r="M29" i="4"/>
  <c r="L16" i="4"/>
  <c r="O16" i="4"/>
  <c r="I67" i="3"/>
  <c r="M67" i="3" s="1"/>
  <c r="D48" i="3"/>
  <c r="L34" i="3"/>
  <c r="M34" i="3"/>
  <c r="O34" i="3"/>
  <c r="O29" i="3"/>
  <c r="M24" i="3"/>
  <c r="M15" i="3"/>
  <c r="P13" i="3"/>
  <c r="I54" i="3"/>
  <c r="M54" i="3" s="1"/>
  <c r="B76" i="2"/>
  <c r="I76" i="2"/>
  <c r="O27" i="2"/>
  <c r="M27" i="2"/>
  <c r="L27" i="2"/>
  <c r="F38" i="5"/>
  <c r="O16" i="3"/>
  <c r="J62" i="3"/>
  <c r="M62" i="3" s="1"/>
  <c r="M34" i="4"/>
  <c r="N13" i="5"/>
  <c r="K49" i="5"/>
  <c r="M49" i="5" s="1"/>
  <c r="P26" i="5"/>
  <c r="B77" i="5"/>
  <c r="F77" i="5" s="1"/>
  <c r="B67" i="5"/>
  <c r="F67" i="5" s="1"/>
  <c r="B65" i="5"/>
  <c r="D61" i="5"/>
  <c r="F61" i="5" s="1"/>
  <c r="K47" i="5"/>
  <c r="O34" i="5"/>
  <c r="N30" i="5"/>
  <c r="N24" i="5"/>
  <c r="P24" i="5" s="1"/>
  <c r="L16" i="5"/>
  <c r="M16" i="5"/>
  <c r="O38" i="5"/>
  <c r="L62" i="4"/>
  <c r="L61" i="4"/>
  <c r="M61" i="4" s="1"/>
  <c r="L37" i="4"/>
  <c r="M37" i="4"/>
  <c r="L29" i="4"/>
  <c r="O25" i="4"/>
  <c r="M23" i="4"/>
  <c r="I53" i="4"/>
  <c r="M53" i="4" s="1"/>
  <c r="L10" i="4"/>
  <c r="O10" i="4"/>
  <c r="L6" i="4"/>
  <c r="F38" i="4"/>
  <c r="I63" i="3"/>
  <c r="M63" i="3" s="1"/>
  <c r="N37" i="3"/>
  <c r="L77" i="3"/>
  <c r="M77" i="3" s="1"/>
  <c r="L74" i="3"/>
  <c r="M74" i="3" s="1"/>
  <c r="E74" i="3"/>
  <c r="L27" i="3"/>
  <c r="I59" i="3"/>
  <c r="M59" i="3" s="1"/>
  <c r="L15" i="3"/>
  <c r="P37" i="2"/>
  <c r="I78" i="2"/>
  <c r="L69" i="2"/>
  <c r="M69" i="2" s="1"/>
  <c r="E69" i="2"/>
  <c r="M11" i="2"/>
  <c r="N11" i="2"/>
  <c r="L11" i="2"/>
  <c r="M9" i="2"/>
  <c r="N9" i="2"/>
  <c r="B48" i="2"/>
  <c r="I48" i="2"/>
  <c r="E76" i="1"/>
  <c r="F76" i="1" s="1"/>
  <c r="L76" i="1"/>
  <c r="M76" i="1" s="1"/>
  <c r="L31" i="1"/>
  <c r="O31" i="1"/>
  <c r="E67" i="1"/>
  <c r="F67" i="1" s="1"/>
  <c r="L67" i="1"/>
  <c r="M67" i="1" s="1"/>
  <c r="N24" i="1"/>
  <c r="M24" i="1"/>
  <c r="O24" i="1"/>
  <c r="J59" i="1"/>
  <c r="C59" i="1"/>
  <c r="N8" i="1"/>
  <c r="M8" i="1"/>
  <c r="O8" i="1"/>
  <c r="N35" i="2"/>
  <c r="O35" i="2"/>
  <c r="M7" i="2"/>
  <c r="P7" i="2" s="1"/>
  <c r="O7" i="2"/>
  <c r="J53" i="1"/>
  <c r="L37" i="1"/>
  <c r="O37" i="1"/>
  <c r="L15" i="1"/>
  <c r="O15" i="1"/>
  <c r="L34" i="2"/>
  <c r="O34" i="2"/>
  <c r="M23" i="2"/>
  <c r="N23" i="2"/>
  <c r="L21" i="2"/>
  <c r="M21" i="2"/>
  <c r="N15" i="2"/>
  <c r="O13" i="2"/>
  <c r="O11" i="2"/>
  <c r="L10" i="2"/>
  <c r="O10" i="2"/>
  <c r="M8" i="2"/>
  <c r="L8" i="2"/>
  <c r="M6" i="2"/>
  <c r="F38" i="2"/>
  <c r="L6" i="2"/>
  <c r="O6" i="2"/>
  <c r="L72" i="3"/>
  <c r="J49" i="3"/>
  <c r="M49" i="3" s="1"/>
  <c r="B69" i="2"/>
  <c r="M32" i="2"/>
  <c r="L32" i="2"/>
  <c r="M15" i="2"/>
  <c r="M13" i="2"/>
  <c r="O9" i="2"/>
  <c r="L51" i="1"/>
  <c r="M51" i="1" s="1"/>
  <c r="J77" i="1"/>
  <c r="M77" i="1" s="1"/>
  <c r="M34" i="1"/>
  <c r="O34" i="1"/>
  <c r="L70" i="1"/>
  <c r="M70" i="1" s="1"/>
  <c r="E70" i="1"/>
  <c r="F70" i="1" s="1"/>
  <c r="P19" i="2"/>
  <c r="E72" i="3"/>
  <c r="L6" i="3"/>
  <c r="M6" i="3"/>
  <c r="B59" i="2"/>
  <c r="F59" i="2" s="1"/>
  <c r="M35" i="2"/>
  <c r="L72" i="2"/>
  <c r="M22" i="2"/>
  <c r="L22" i="2"/>
  <c r="O22" i="2"/>
  <c r="L15" i="2"/>
  <c r="L13" i="2"/>
  <c r="L9" i="2"/>
  <c r="N7" i="2"/>
  <c r="M60" i="2"/>
  <c r="D78" i="2"/>
  <c r="F78" i="2" s="1"/>
  <c r="K78" i="2"/>
  <c r="M33" i="2"/>
  <c r="N33" i="2"/>
  <c r="J72" i="2"/>
  <c r="M72" i="2" s="1"/>
  <c r="C72" i="2"/>
  <c r="F72" i="2" s="1"/>
  <c r="L24" i="2"/>
  <c r="O24" i="2"/>
  <c r="E54" i="1"/>
  <c r="F54" i="1" s="1"/>
  <c r="L54" i="1"/>
  <c r="M54" i="1" s="1"/>
  <c r="L50" i="1"/>
  <c r="M50" i="1" s="1"/>
  <c r="E50" i="1"/>
  <c r="F50" i="1" s="1"/>
  <c r="L47" i="1"/>
  <c r="E47" i="1"/>
  <c r="O28" i="1"/>
  <c r="O18" i="1"/>
  <c r="O12" i="1"/>
  <c r="M59" i="1" l="1"/>
  <c r="M69" i="1"/>
  <c r="B93" i="5"/>
  <c r="M47" i="1"/>
  <c r="C54" i="2"/>
  <c r="J54" i="2"/>
  <c r="B68" i="3"/>
  <c r="I68" i="3"/>
  <c r="P27" i="3"/>
  <c r="E80" i="5"/>
  <c r="C95" i="5" s="1"/>
  <c r="B95" i="5"/>
  <c r="E95" i="5" s="1"/>
  <c r="L80" i="5"/>
  <c r="D95" i="5" s="1"/>
  <c r="B68" i="2"/>
  <c r="I68" i="2"/>
  <c r="P27" i="2"/>
  <c r="I75" i="3"/>
  <c r="B75" i="3"/>
  <c r="P34" i="3"/>
  <c r="J53" i="2"/>
  <c r="C53" i="2"/>
  <c r="L59" i="1"/>
  <c r="E59" i="1"/>
  <c r="F59" i="1" s="1"/>
  <c r="P18" i="1"/>
  <c r="D74" i="2"/>
  <c r="K74" i="2"/>
  <c r="B50" i="2"/>
  <c r="P9" i="2"/>
  <c r="I50" i="2"/>
  <c r="J73" i="2"/>
  <c r="C73" i="2"/>
  <c r="L52" i="2"/>
  <c r="E52" i="2"/>
  <c r="P37" i="1"/>
  <c r="I78" i="1"/>
  <c r="B78" i="1"/>
  <c r="J65" i="1"/>
  <c r="C65" i="1"/>
  <c r="I52" i="2"/>
  <c r="B52" i="2"/>
  <c r="P11" i="2"/>
  <c r="P10" i="4"/>
  <c r="I51" i="4"/>
  <c r="B51" i="4"/>
  <c r="E69" i="1"/>
  <c r="L69" i="1"/>
  <c r="P28" i="1"/>
  <c r="J74" i="2"/>
  <c r="M74" i="2" s="1"/>
  <c r="C74" i="2"/>
  <c r="F74" i="2" s="1"/>
  <c r="P33" i="2"/>
  <c r="P13" i="2"/>
  <c r="B54" i="2"/>
  <c r="I54" i="2"/>
  <c r="M54" i="2" s="1"/>
  <c r="C76" i="2"/>
  <c r="F76" i="2" s="1"/>
  <c r="P35" i="2"/>
  <c r="J76" i="2"/>
  <c r="F69" i="2"/>
  <c r="J47" i="2"/>
  <c r="C47" i="2"/>
  <c r="M38" i="2"/>
  <c r="E54" i="2"/>
  <c r="L54" i="2"/>
  <c r="E75" i="2"/>
  <c r="L75" i="2"/>
  <c r="M53" i="1"/>
  <c r="C49" i="1"/>
  <c r="J49" i="1"/>
  <c r="P8" i="1"/>
  <c r="M38" i="1"/>
  <c r="K65" i="1"/>
  <c r="D65" i="1"/>
  <c r="K52" i="2"/>
  <c r="D52" i="2"/>
  <c r="B56" i="3"/>
  <c r="I56" i="3"/>
  <c r="P15" i="3"/>
  <c r="D78" i="3"/>
  <c r="K78" i="3"/>
  <c r="D71" i="5"/>
  <c r="K71" i="5"/>
  <c r="L57" i="3"/>
  <c r="E57" i="3"/>
  <c r="L75" i="3"/>
  <c r="E75" i="3"/>
  <c r="B57" i="4"/>
  <c r="I57" i="4"/>
  <c r="P16" i="4"/>
  <c r="L58" i="5"/>
  <c r="E58" i="5"/>
  <c r="F58" i="5" s="1"/>
  <c r="P17" i="5"/>
  <c r="E73" i="5"/>
  <c r="L73" i="5"/>
  <c r="B66" i="3"/>
  <c r="F66" i="3" s="1"/>
  <c r="I66" i="3"/>
  <c r="M66" i="3" s="1"/>
  <c r="P25" i="3"/>
  <c r="B48" i="4"/>
  <c r="I48" i="4"/>
  <c r="P7" i="4"/>
  <c r="I63" i="4"/>
  <c r="B63" i="4"/>
  <c r="F63" i="4" s="1"/>
  <c r="P22" i="4"/>
  <c r="F69" i="1"/>
  <c r="C69" i="3"/>
  <c r="P28" i="3"/>
  <c r="J69" i="3"/>
  <c r="M69" i="3" s="1"/>
  <c r="M52" i="4"/>
  <c r="B69" i="4"/>
  <c r="I69" i="4"/>
  <c r="P28" i="4"/>
  <c r="J74" i="5"/>
  <c r="C74" i="5"/>
  <c r="E55" i="2"/>
  <c r="L55" i="2"/>
  <c r="E69" i="3"/>
  <c r="L69" i="3"/>
  <c r="F72" i="3"/>
  <c r="B66" i="4"/>
  <c r="P25" i="4"/>
  <c r="I66" i="4"/>
  <c r="J71" i="5"/>
  <c r="M71" i="5" s="1"/>
  <c r="P30" i="5"/>
  <c r="C71" i="5"/>
  <c r="D70" i="3"/>
  <c r="K70" i="3"/>
  <c r="P35" i="4"/>
  <c r="I76" i="4"/>
  <c r="B76" i="4"/>
  <c r="F51" i="5"/>
  <c r="M50" i="5"/>
  <c r="M49" i="4"/>
  <c r="P24" i="1"/>
  <c r="E66" i="2"/>
  <c r="L66" i="2"/>
  <c r="E53" i="1"/>
  <c r="F53" i="1" s="1"/>
  <c r="L53" i="1"/>
  <c r="P12" i="1"/>
  <c r="L65" i="2"/>
  <c r="E65" i="2"/>
  <c r="I56" i="2"/>
  <c r="B56" i="2"/>
  <c r="P15" i="2"/>
  <c r="E50" i="2"/>
  <c r="L50" i="2"/>
  <c r="B49" i="2"/>
  <c r="I49" i="2"/>
  <c r="P8" i="2"/>
  <c r="K56" i="2"/>
  <c r="D56" i="2"/>
  <c r="B75" i="2"/>
  <c r="F75" i="2" s="1"/>
  <c r="I75" i="2"/>
  <c r="M75" i="2" s="1"/>
  <c r="P34" i="2"/>
  <c r="L48" i="2"/>
  <c r="E48" i="2"/>
  <c r="D49" i="1"/>
  <c r="D79" i="1" s="1"/>
  <c r="K49" i="1"/>
  <c r="K79" i="1" s="1"/>
  <c r="N38" i="1"/>
  <c r="C52" i="2"/>
  <c r="J52" i="2"/>
  <c r="J64" i="4"/>
  <c r="M64" i="4" s="1"/>
  <c r="C64" i="4"/>
  <c r="P23" i="4"/>
  <c r="E75" i="5"/>
  <c r="F75" i="5" s="1"/>
  <c r="P34" i="5"/>
  <c r="L75" i="5"/>
  <c r="J75" i="3"/>
  <c r="C75" i="3"/>
  <c r="J70" i="4"/>
  <c r="C70" i="4"/>
  <c r="L59" i="5"/>
  <c r="E59" i="5"/>
  <c r="I66" i="2"/>
  <c r="M66" i="2" s="1"/>
  <c r="P25" i="2"/>
  <c r="B66" i="2"/>
  <c r="D66" i="3"/>
  <c r="K66" i="3"/>
  <c r="D48" i="4"/>
  <c r="K48" i="4"/>
  <c r="K79" i="4" s="1"/>
  <c r="N38" i="4"/>
  <c r="I59" i="5"/>
  <c r="M59" i="5" s="1"/>
  <c r="B59" i="5"/>
  <c r="P18" i="5"/>
  <c r="F64" i="2"/>
  <c r="L53" i="3"/>
  <c r="E53" i="3"/>
  <c r="F74" i="3"/>
  <c r="E73" i="4"/>
  <c r="L73" i="4"/>
  <c r="P32" i="4"/>
  <c r="C73" i="5"/>
  <c r="J73" i="5"/>
  <c r="E68" i="3"/>
  <c r="L68" i="3"/>
  <c r="E55" i="4"/>
  <c r="L55" i="4"/>
  <c r="D76" i="4"/>
  <c r="K76" i="4"/>
  <c r="E53" i="5"/>
  <c r="L53" i="5"/>
  <c r="M58" i="5"/>
  <c r="F47" i="1"/>
  <c r="F49" i="4"/>
  <c r="M73" i="4"/>
  <c r="E62" i="5"/>
  <c r="L62" i="5"/>
  <c r="E71" i="3"/>
  <c r="L71" i="3"/>
  <c r="L48" i="4"/>
  <c r="E48" i="4"/>
  <c r="O38" i="4"/>
  <c r="F48" i="5"/>
  <c r="D58" i="4"/>
  <c r="K58" i="4"/>
  <c r="P19" i="5"/>
  <c r="I60" i="5"/>
  <c r="M60" i="5" s="1"/>
  <c r="B60" i="5"/>
  <c r="F60" i="5" s="1"/>
  <c r="J61" i="3"/>
  <c r="C61" i="3"/>
  <c r="J76" i="3"/>
  <c r="M76" i="3" s="1"/>
  <c r="C76" i="3"/>
  <c r="L75" i="4"/>
  <c r="E75" i="4"/>
  <c r="I74" i="5"/>
  <c r="M74" i="5" s="1"/>
  <c r="B74" i="5"/>
  <c r="F74" i="5" s="1"/>
  <c r="P33" i="5"/>
  <c r="K68" i="3"/>
  <c r="D68" i="3"/>
  <c r="D55" i="4"/>
  <c r="K55" i="4"/>
  <c r="E76" i="4"/>
  <c r="L76" i="4"/>
  <c r="J53" i="5"/>
  <c r="C53" i="5"/>
  <c r="M70" i="5"/>
  <c r="F64" i="5"/>
  <c r="L72" i="4"/>
  <c r="E72" i="4"/>
  <c r="F73" i="4"/>
  <c r="K62" i="5"/>
  <c r="D62" i="5"/>
  <c r="C47" i="3"/>
  <c r="J47" i="3"/>
  <c r="M38" i="3"/>
  <c r="C62" i="2"/>
  <c r="J62" i="2"/>
  <c r="D63" i="5"/>
  <c r="F63" i="5" s="1"/>
  <c r="K63" i="5"/>
  <c r="K53" i="3"/>
  <c r="D53" i="3"/>
  <c r="N38" i="3"/>
  <c r="I63" i="2"/>
  <c r="M63" i="2" s="1"/>
  <c r="B63" i="2"/>
  <c r="F63" i="2" s="1"/>
  <c r="P22" i="2"/>
  <c r="I47" i="3"/>
  <c r="B47" i="3"/>
  <c r="P6" i="3"/>
  <c r="L38" i="3"/>
  <c r="L75" i="1"/>
  <c r="E75" i="1"/>
  <c r="J56" i="2"/>
  <c r="C56" i="2"/>
  <c r="L47" i="2"/>
  <c r="O38" i="2"/>
  <c r="E47" i="2"/>
  <c r="E79" i="2" s="1"/>
  <c r="L51" i="2"/>
  <c r="E51" i="2"/>
  <c r="B62" i="2"/>
  <c r="F62" i="2" s="1"/>
  <c r="P21" i="2"/>
  <c r="I62" i="2"/>
  <c r="M62" i="2" s="1"/>
  <c r="B56" i="1"/>
  <c r="F56" i="1" s="1"/>
  <c r="P15" i="1"/>
  <c r="I56" i="1"/>
  <c r="L38" i="1"/>
  <c r="L76" i="2"/>
  <c r="E76" i="2"/>
  <c r="L72" i="1"/>
  <c r="E72" i="1"/>
  <c r="D50" i="2"/>
  <c r="K50" i="2"/>
  <c r="B47" i="4"/>
  <c r="L38" i="4"/>
  <c r="P6" i="4"/>
  <c r="I47" i="4"/>
  <c r="I70" i="4"/>
  <c r="B70" i="4"/>
  <c r="P29" i="4"/>
  <c r="C57" i="5"/>
  <c r="J57" i="5"/>
  <c r="D54" i="5"/>
  <c r="F54" i="5" s="1"/>
  <c r="K54" i="5"/>
  <c r="M54" i="5" s="1"/>
  <c r="C68" i="2"/>
  <c r="J68" i="2"/>
  <c r="J56" i="3"/>
  <c r="C56" i="3"/>
  <c r="F48" i="3"/>
  <c r="E64" i="5"/>
  <c r="P23" i="5"/>
  <c r="L64" i="5"/>
  <c r="M64" i="5" s="1"/>
  <c r="L53" i="2"/>
  <c r="E53" i="2"/>
  <c r="D66" i="2"/>
  <c r="K66" i="2"/>
  <c r="C53" i="3"/>
  <c r="J53" i="3"/>
  <c r="M53" i="3" s="1"/>
  <c r="I71" i="3"/>
  <c r="M71" i="3" s="1"/>
  <c r="B71" i="3"/>
  <c r="F71" i="3" s="1"/>
  <c r="P30" i="3"/>
  <c r="C54" i="4"/>
  <c r="J54" i="4"/>
  <c r="J79" i="4" s="1"/>
  <c r="M38" i="4"/>
  <c r="M48" i="5"/>
  <c r="L62" i="1"/>
  <c r="E62" i="1"/>
  <c r="K55" i="3"/>
  <c r="D55" i="3"/>
  <c r="D79" i="3" s="1"/>
  <c r="C60" i="4"/>
  <c r="C79" i="4" s="1"/>
  <c r="J60" i="4"/>
  <c r="E63" i="5"/>
  <c r="L63" i="5"/>
  <c r="M75" i="5"/>
  <c r="C64" i="3"/>
  <c r="J64" i="3"/>
  <c r="C78" i="3"/>
  <c r="J78" i="3"/>
  <c r="L54" i="4"/>
  <c r="E54" i="4"/>
  <c r="I75" i="4"/>
  <c r="M75" i="4" s="1"/>
  <c r="B75" i="4"/>
  <c r="F75" i="4" s="1"/>
  <c r="P34" i="4"/>
  <c r="J68" i="3"/>
  <c r="C68" i="3"/>
  <c r="C55" i="4"/>
  <c r="J55" i="4"/>
  <c r="P12" i="5"/>
  <c r="P38" i="5" s="1"/>
  <c r="B53" i="5"/>
  <c r="I53" i="5"/>
  <c r="N38" i="5"/>
  <c r="M55" i="3"/>
  <c r="M63" i="5"/>
  <c r="M62" i="4"/>
  <c r="D72" i="4"/>
  <c r="K72" i="4"/>
  <c r="J62" i="5"/>
  <c r="C62" i="5"/>
  <c r="L63" i="2"/>
  <c r="E63" i="2"/>
  <c r="E56" i="1"/>
  <c r="L56" i="1"/>
  <c r="J48" i="2"/>
  <c r="M48" i="2" s="1"/>
  <c r="C48" i="2"/>
  <c r="F48" i="2" s="1"/>
  <c r="L66" i="4"/>
  <c r="E66" i="4"/>
  <c r="M47" i="5"/>
  <c r="K48" i="2"/>
  <c r="D48" i="2"/>
  <c r="D79" i="2" s="1"/>
  <c r="N38" i="2"/>
  <c r="C63" i="2"/>
  <c r="J63" i="2"/>
  <c r="C75" i="1"/>
  <c r="J75" i="1"/>
  <c r="P34" i="1"/>
  <c r="I73" i="2"/>
  <c r="M73" i="2" s="1"/>
  <c r="P32" i="2"/>
  <c r="B73" i="2"/>
  <c r="F73" i="2" s="1"/>
  <c r="I47" i="2"/>
  <c r="B47" i="2"/>
  <c r="L38" i="2"/>
  <c r="P6" i="2"/>
  <c r="I51" i="2"/>
  <c r="M51" i="2" s="1"/>
  <c r="B51" i="2"/>
  <c r="F51" i="2" s="1"/>
  <c r="P10" i="2"/>
  <c r="D64" i="2"/>
  <c r="K64" i="2"/>
  <c r="E78" i="1"/>
  <c r="L78" i="1"/>
  <c r="D76" i="2"/>
  <c r="K76" i="2"/>
  <c r="L65" i="1"/>
  <c r="M65" i="1" s="1"/>
  <c r="E65" i="1"/>
  <c r="E79" i="1" s="1"/>
  <c r="P31" i="1"/>
  <c r="B72" i="1"/>
  <c r="F72" i="1" s="1"/>
  <c r="I72" i="1"/>
  <c r="C50" i="2"/>
  <c r="J50" i="2"/>
  <c r="M78" i="2"/>
  <c r="L51" i="4"/>
  <c r="E51" i="4"/>
  <c r="C78" i="4"/>
  <c r="J78" i="4"/>
  <c r="B57" i="5"/>
  <c r="I57" i="5"/>
  <c r="I79" i="5" s="1"/>
  <c r="P16" i="5"/>
  <c r="F65" i="5"/>
  <c r="J75" i="4"/>
  <c r="C75" i="4"/>
  <c r="L68" i="2"/>
  <c r="E68" i="2"/>
  <c r="C65" i="3"/>
  <c r="J65" i="3"/>
  <c r="M65" i="3" s="1"/>
  <c r="P24" i="3"/>
  <c r="L54" i="5"/>
  <c r="E54" i="5"/>
  <c r="I53" i="2"/>
  <c r="B53" i="2"/>
  <c r="F53" i="2" s="1"/>
  <c r="P12" i="2"/>
  <c r="J57" i="3"/>
  <c r="C57" i="3"/>
  <c r="E76" i="3"/>
  <c r="L76" i="3"/>
  <c r="B54" i="4"/>
  <c r="F54" i="4" s="1"/>
  <c r="P13" i="4"/>
  <c r="I54" i="4"/>
  <c r="I56" i="5"/>
  <c r="B56" i="5"/>
  <c r="P15" i="5"/>
  <c r="B62" i="1"/>
  <c r="F62" i="1" s="1"/>
  <c r="I62" i="1"/>
  <c r="M62" i="1" s="1"/>
  <c r="P21" i="1"/>
  <c r="J55" i="3"/>
  <c r="C55" i="3"/>
  <c r="F55" i="3" s="1"/>
  <c r="B60" i="4"/>
  <c r="P19" i="4"/>
  <c r="I60" i="4"/>
  <c r="M60" i="4" s="1"/>
  <c r="I55" i="2"/>
  <c r="B55" i="2"/>
  <c r="P14" i="2"/>
  <c r="D64" i="3"/>
  <c r="K64" i="3"/>
  <c r="I78" i="3"/>
  <c r="B78" i="3"/>
  <c r="P37" i="3"/>
  <c r="I58" i="4"/>
  <c r="M58" i="4" s="1"/>
  <c r="P17" i="4"/>
  <c r="B58" i="4"/>
  <c r="F58" i="4" s="1"/>
  <c r="C70" i="3"/>
  <c r="J70" i="3"/>
  <c r="P14" i="4"/>
  <c r="I55" i="4"/>
  <c r="B55" i="4"/>
  <c r="F55" i="4" s="1"/>
  <c r="D53" i="5"/>
  <c r="D79" i="5" s="1"/>
  <c r="K53" i="5"/>
  <c r="K79" i="5" s="1"/>
  <c r="L38" i="5"/>
  <c r="P22" i="5"/>
  <c r="F53" i="3"/>
  <c r="P13" i="5"/>
  <c r="C72" i="4"/>
  <c r="J72" i="4"/>
  <c r="B62" i="5"/>
  <c r="F62" i="5" s="1"/>
  <c r="P21" i="5"/>
  <c r="I62" i="5"/>
  <c r="M62" i="5" s="1"/>
  <c r="I65" i="2"/>
  <c r="B65" i="2"/>
  <c r="P24" i="2"/>
  <c r="C49" i="2"/>
  <c r="J49" i="2"/>
  <c r="J64" i="2"/>
  <c r="M64" i="2" s="1"/>
  <c r="C64" i="2"/>
  <c r="P23" i="2"/>
  <c r="E49" i="1"/>
  <c r="L49" i="1"/>
  <c r="L79" i="1" s="1"/>
  <c r="O38" i="1"/>
  <c r="B78" i="4"/>
  <c r="F78" i="4" s="1"/>
  <c r="P37" i="4"/>
  <c r="I78" i="4"/>
  <c r="M78" i="4" s="1"/>
  <c r="D65" i="5"/>
  <c r="K65" i="5"/>
  <c r="M65" i="5" s="1"/>
  <c r="M76" i="2"/>
  <c r="E70" i="3"/>
  <c r="L70" i="3"/>
  <c r="L57" i="4"/>
  <c r="E57" i="4"/>
  <c r="E55" i="5"/>
  <c r="F55" i="5" s="1"/>
  <c r="L55" i="5"/>
  <c r="M55" i="5" s="1"/>
  <c r="E71" i="5"/>
  <c r="L71" i="5"/>
  <c r="B57" i="3"/>
  <c r="F57" i="3" s="1"/>
  <c r="I57" i="3"/>
  <c r="M57" i="3" s="1"/>
  <c r="P16" i="3"/>
  <c r="K76" i="3"/>
  <c r="D76" i="3"/>
  <c r="F76" i="3" s="1"/>
  <c r="L63" i="4"/>
  <c r="E63" i="4"/>
  <c r="C56" i="5"/>
  <c r="J56" i="5"/>
  <c r="I61" i="3"/>
  <c r="M61" i="3" s="1"/>
  <c r="B61" i="3"/>
  <c r="F61" i="3" s="1"/>
  <c r="P20" i="3"/>
  <c r="M72" i="3"/>
  <c r="L69" i="4"/>
  <c r="E69" i="4"/>
  <c r="B73" i="5"/>
  <c r="F73" i="5" s="1"/>
  <c r="I73" i="5"/>
  <c r="M73" i="5" s="1"/>
  <c r="P32" i="5"/>
  <c r="C55" i="2"/>
  <c r="J55" i="2"/>
  <c r="P23" i="3"/>
  <c r="B64" i="3"/>
  <c r="F64" i="3" s="1"/>
  <c r="I64" i="3"/>
  <c r="M64" i="3" s="1"/>
  <c r="E78" i="3"/>
  <c r="L78" i="3"/>
  <c r="C66" i="4"/>
  <c r="J66" i="4"/>
  <c r="M67" i="5"/>
  <c r="P29" i="3"/>
  <c r="B70" i="3"/>
  <c r="I70" i="3"/>
  <c r="J76" i="4"/>
  <c r="C76" i="4"/>
  <c r="P12" i="3"/>
  <c r="O38" i="3"/>
  <c r="P35" i="3"/>
  <c r="F64" i="4"/>
  <c r="F65" i="3"/>
  <c r="B72" i="4"/>
  <c r="F72" i="4" s="1"/>
  <c r="I72" i="4"/>
  <c r="P31" i="4"/>
  <c r="M78" i="3" l="1"/>
  <c r="E79" i="4"/>
  <c r="D79" i="4"/>
  <c r="M70" i="3"/>
  <c r="M72" i="4"/>
  <c r="F70" i="3"/>
  <c r="M65" i="2"/>
  <c r="F78" i="3"/>
  <c r="M55" i="2"/>
  <c r="M54" i="4"/>
  <c r="M72" i="1"/>
  <c r="M53" i="5"/>
  <c r="M79" i="5" s="1"/>
  <c r="M80" i="5" s="1"/>
  <c r="D96" i="5" s="1"/>
  <c r="M70" i="4"/>
  <c r="M56" i="1"/>
  <c r="I79" i="1"/>
  <c r="M47" i="3"/>
  <c r="I79" i="3"/>
  <c r="K79" i="3"/>
  <c r="B93" i="3"/>
  <c r="C79" i="5"/>
  <c r="C80" i="5" s="1"/>
  <c r="C93" i="5" s="1"/>
  <c r="F66" i="2"/>
  <c r="M49" i="2"/>
  <c r="M56" i="2"/>
  <c r="F76" i="4"/>
  <c r="F69" i="3"/>
  <c r="M48" i="4"/>
  <c r="M57" i="4"/>
  <c r="M56" i="3"/>
  <c r="J80" i="1"/>
  <c r="D93" i="1" s="1"/>
  <c r="B93" i="1"/>
  <c r="M52" i="2"/>
  <c r="F50" i="2"/>
  <c r="M68" i="2"/>
  <c r="M68" i="3"/>
  <c r="F53" i="5"/>
  <c r="B79" i="5"/>
  <c r="L79" i="5"/>
  <c r="I79" i="4"/>
  <c r="M47" i="4"/>
  <c r="J79" i="3"/>
  <c r="J80" i="3" s="1"/>
  <c r="D93" i="3" s="1"/>
  <c r="J79" i="5"/>
  <c r="J80" i="5" s="1"/>
  <c r="D93" i="5" s="1"/>
  <c r="E93" i="5" s="1"/>
  <c r="E79" i="5"/>
  <c r="B79" i="1"/>
  <c r="E79" i="3"/>
  <c r="B94" i="4"/>
  <c r="K80" i="4"/>
  <c r="D94" i="4" s="1"/>
  <c r="D80" i="4"/>
  <c r="C94" i="4" s="1"/>
  <c r="K80" i="1"/>
  <c r="D94" i="1" s="1"/>
  <c r="D80" i="1"/>
  <c r="C94" i="1" s="1"/>
  <c r="B94" i="1"/>
  <c r="E94" i="1" s="1"/>
  <c r="F94" i="1" s="1"/>
  <c r="F49" i="2"/>
  <c r="M76" i="4"/>
  <c r="M69" i="4"/>
  <c r="F48" i="4"/>
  <c r="F57" i="4"/>
  <c r="F56" i="3"/>
  <c r="P38" i="1"/>
  <c r="F51" i="4"/>
  <c r="F65" i="1"/>
  <c r="F79" i="1" s="1"/>
  <c r="F68" i="2"/>
  <c r="F68" i="3"/>
  <c r="B95" i="3"/>
  <c r="E80" i="3"/>
  <c r="C95" i="3" s="1"/>
  <c r="L80" i="3"/>
  <c r="D95" i="3" s="1"/>
  <c r="P38" i="2"/>
  <c r="P38" i="4"/>
  <c r="C79" i="3"/>
  <c r="C80" i="3" s="1"/>
  <c r="C93" i="3" s="1"/>
  <c r="B95" i="4"/>
  <c r="E95" i="4" s="1"/>
  <c r="F95" i="4" s="1"/>
  <c r="L80" i="4"/>
  <c r="D95" i="4" s="1"/>
  <c r="E80" i="4"/>
  <c r="C95" i="4" s="1"/>
  <c r="L79" i="3"/>
  <c r="M66" i="4"/>
  <c r="F69" i="4"/>
  <c r="J79" i="1"/>
  <c r="M49" i="1"/>
  <c r="M51" i="4"/>
  <c r="D80" i="2"/>
  <c r="C94" i="2" s="1"/>
  <c r="B94" i="2"/>
  <c r="E94" i="2" s="1"/>
  <c r="F94" i="2" s="1"/>
  <c r="K80" i="2"/>
  <c r="D94" i="2" s="1"/>
  <c r="M53" i="2"/>
  <c r="I80" i="4"/>
  <c r="D92" i="4" s="1"/>
  <c r="B92" i="4"/>
  <c r="L80" i="2"/>
  <c r="D95" i="2" s="1"/>
  <c r="E80" i="2"/>
  <c r="C95" i="2" s="1"/>
  <c r="B95" i="2"/>
  <c r="I80" i="3"/>
  <c r="D92" i="3" s="1"/>
  <c r="B92" i="3"/>
  <c r="C79" i="1"/>
  <c r="C80" i="1" s="1"/>
  <c r="C93" i="1" s="1"/>
  <c r="F49" i="1"/>
  <c r="B93" i="2"/>
  <c r="J80" i="2"/>
  <c r="D93" i="2" s="1"/>
  <c r="C80" i="2"/>
  <c r="C93" i="2" s="1"/>
  <c r="F78" i="1"/>
  <c r="F75" i="3"/>
  <c r="L80" i="1"/>
  <c r="D95" i="1" s="1"/>
  <c r="E80" i="1"/>
  <c r="C95" i="1" s="1"/>
  <c r="B95" i="1"/>
  <c r="E95" i="1" s="1"/>
  <c r="F95" i="1" s="1"/>
  <c r="F60" i="4"/>
  <c r="M57" i="5"/>
  <c r="B80" i="2"/>
  <c r="C92" i="2" s="1"/>
  <c r="B92" i="2"/>
  <c r="I80" i="2"/>
  <c r="D92" i="2" s="1"/>
  <c r="J80" i="4"/>
  <c r="D93" i="4" s="1"/>
  <c r="B93" i="4"/>
  <c r="E93" i="4" s="1"/>
  <c r="F93" i="4" s="1"/>
  <c r="C80" i="4"/>
  <c r="C93" i="4" s="1"/>
  <c r="M55" i="4"/>
  <c r="F56" i="5"/>
  <c r="F57" i="5"/>
  <c r="B79" i="2"/>
  <c r="F47" i="2"/>
  <c r="M75" i="1"/>
  <c r="K79" i="2"/>
  <c r="B79" i="4"/>
  <c r="B80" i="4" s="1"/>
  <c r="C92" i="4" s="1"/>
  <c r="F47" i="4"/>
  <c r="L79" i="2"/>
  <c r="P38" i="3"/>
  <c r="B94" i="3"/>
  <c r="K80" i="3"/>
  <c r="D94" i="3" s="1"/>
  <c r="D80" i="3"/>
  <c r="C94" i="3" s="1"/>
  <c r="L79" i="4"/>
  <c r="F66" i="4"/>
  <c r="M63" i="4"/>
  <c r="C79" i="2"/>
  <c r="M78" i="1"/>
  <c r="M50" i="2"/>
  <c r="M75" i="3"/>
  <c r="M79" i="1"/>
  <c r="F65" i="2"/>
  <c r="B92" i="5"/>
  <c r="B80" i="5"/>
  <c r="C92" i="5" s="1"/>
  <c r="I80" i="5"/>
  <c r="D92" i="5" s="1"/>
  <c r="F55" i="2"/>
  <c r="M56" i="5"/>
  <c r="M47" i="2"/>
  <c r="M79" i="2" s="1"/>
  <c r="I79" i="2"/>
  <c r="F75" i="1"/>
  <c r="K80" i="5"/>
  <c r="D94" i="5" s="1"/>
  <c r="B94" i="5"/>
  <c r="E94" i="5" s="1"/>
  <c r="D80" i="5"/>
  <c r="C94" i="5" s="1"/>
  <c r="F70" i="4"/>
  <c r="B92" i="1"/>
  <c r="I80" i="1"/>
  <c r="D92" i="1" s="1"/>
  <c r="B80" i="1"/>
  <c r="C92" i="1" s="1"/>
  <c r="B79" i="3"/>
  <c r="B80" i="3" s="1"/>
  <c r="C92" i="3" s="1"/>
  <c r="F47" i="3"/>
  <c r="F79" i="3" s="1"/>
  <c r="F59" i="5"/>
  <c r="F56" i="2"/>
  <c r="F71" i="5"/>
  <c r="J79" i="2"/>
  <c r="F54" i="2"/>
  <c r="F52" i="2"/>
  <c r="F79" i="5" l="1"/>
  <c r="F80" i="5" s="1"/>
  <c r="C96" i="5" s="1"/>
  <c r="E93" i="3"/>
  <c r="F93" i="3" s="1"/>
  <c r="E93" i="2"/>
  <c r="F93" i="2" s="1"/>
  <c r="E95" i="2"/>
  <c r="F95" i="2" s="1"/>
  <c r="E94" i="4"/>
  <c r="F94" i="4" s="1"/>
  <c r="M79" i="4"/>
  <c r="M80" i="4" s="1"/>
  <c r="D96" i="4" s="1"/>
  <c r="F79" i="4"/>
  <c r="E95" i="3"/>
  <c r="F95" i="3" s="1"/>
  <c r="F80" i="1"/>
  <c r="C96" i="1" s="1"/>
  <c r="M80" i="1"/>
  <c r="D96" i="1" s="1"/>
  <c r="B96" i="2"/>
  <c r="E92" i="2"/>
  <c r="F80" i="3"/>
  <c r="C96" i="3" s="1"/>
  <c r="B96" i="4"/>
  <c r="E92" i="4"/>
  <c r="F79" i="2"/>
  <c r="F80" i="2" s="1"/>
  <c r="C96" i="2" s="1"/>
  <c r="B96" i="3"/>
  <c r="E92" i="3"/>
  <c r="F80" i="4"/>
  <c r="C96" i="4" s="1"/>
  <c r="E92" i="1"/>
  <c r="B96" i="1"/>
  <c r="E92" i="5"/>
  <c r="E96" i="5" s="1"/>
  <c r="B98" i="5" s="1"/>
  <c r="B96" i="5"/>
  <c r="E94" i="3"/>
  <c r="F94" i="3" s="1"/>
  <c r="M80" i="2"/>
  <c r="D96" i="2" s="1"/>
  <c r="E93" i="1"/>
  <c r="F93" i="1" s="1"/>
  <c r="M79" i="3"/>
  <c r="M80" i="3" s="1"/>
  <c r="D96" i="3" s="1"/>
  <c r="F92" i="2" l="1"/>
  <c r="E96" i="2"/>
  <c r="F92" i="1"/>
  <c r="E96" i="1"/>
  <c r="E96" i="4"/>
  <c r="F92" i="4"/>
  <c r="E96" i="3"/>
  <c r="F92" i="3"/>
  <c r="B98" i="4" l="1"/>
  <c r="F96" i="4"/>
  <c r="B98" i="1"/>
  <c r="F96" i="1"/>
  <c r="B98" i="2"/>
  <c r="F96" i="2"/>
  <c r="B98" i="3"/>
  <c r="F96" i="3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<sst xmlns="http://schemas.openxmlformats.org/spreadsheetml/2006/main" count="201" uniqueCount="27">
  <si>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</si>
  <si>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</si>
  <si>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</si>
  <si>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</si>
  <si>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</si>
  <si>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</si>
  <si>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</si>
  <si>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</si>
  <si>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</si>
  <si>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</si>
  <si>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</si>
  <si>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</si>
  <si>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</si>
  <si>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</si>
  <si>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</si>
  <si>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</si>
  <si>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</si>
  <si>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</si>
  <si>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</si>
  <si>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</si>
  <si>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</si>
  <si>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</si>
  <si>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</si>
  <si>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</si>
  <si>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</si>
  <si>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ANUAL</t>
  </si>
  <si>
    <t>BOQUERÓN 1990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</si>
</sst>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0_)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8"/>
      <name val="Arial"/>
      <family val="2"/>
      <charset val="1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0" borderId="0" xfId="9" applyNumberFormat="1" applyFont="1" applyFill="1" applyBorder="1" applyAlignment="1" applyProtection="1">
      <alignment horizontal="center"/>
    </xf>
    <xf numFmtId="0" fontId="11" fillId="0" borderId="0" xfId="12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Font="1" applyAlignment="1" applyProtection="1">
      <alignment horizontal="center" vertical="center"/>
    </xf>
    <xf numFmtId="1" fontId="0" fillId="0" borderId="0" xfId="0" applyNumberFormat="1" applyFont="1" applyAlignment="1">
      <alignment vertical="center"/>
    </xf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Border="1" applyAlignment="1" applyProtection="1">
      <alignment horizontal="center"/>
    </xf>
    <xf numFmtId="175" fontId="0" fillId="0" borderId="0" xfId="0" applyNumberFormat="1" applyProtection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0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2272803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7"/>
      <c r="D7" s="11"/>
      <c r="E7" s="18"/>
      <c r="F7" s="13">
        <f t="shared" si="0"/>
        <v>0</v>
      </c>
      <c r="G7" s="1"/>
      <c r="H7" s="14">
        <v>4.25</v>
      </c>
      <c r="I7" s="44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7"/>
      <c r="D8" s="11"/>
      <c r="E8" s="18"/>
      <c r="F8" s="13">
        <f t="shared" si="0"/>
        <v>0</v>
      </c>
      <c r="G8" s="1"/>
      <c r="H8" s="14">
        <v>4.75</v>
      </c>
      <c r="I8" s="47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/>
      <c r="D9" s="11"/>
      <c r="E9" s="19"/>
      <c r="F9" s="13">
        <f t="shared" si="0"/>
        <v>0</v>
      </c>
      <c r="G9" s="20"/>
      <c r="H9" s="14">
        <v>5.25</v>
      </c>
      <c r="I9" s="47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1"/>
      <c r="C10" s="17"/>
      <c r="D10" s="11"/>
      <c r="E10" s="18"/>
      <c r="F10" s="13">
        <f t="shared" si="0"/>
        <v>0</v>
      </c>
      <c r="G10" s="1"/>
      <c r="H10" s="14">
        <v>5.75</v>
      </c>
      <c r="I10" s="47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1"/>
      <c r="C11">
        <v>10</v>
      </c>
      <c r="D11" s="11"/>
      <c r="E11" s="18"/>
      <c r="F11" s="13">
        <f t="shared" si="0"/>
        <v>10</v>
      </c>
      <c r="G11" s="1"/>
      <c r="H11" s="14">
        <v>6.25</v>
      </c>
      <c r="I11" s="47">
        <v>81755</v>
      </c>
      <c r="J11" s="1">
        <f t="shared" si="6"/>
        <v>81.754999999999995</v>
      </c>
      <c r="K11" s="14">
        <v>6.25</v>
      </c>
      <c r="L11" s="15">
        <f t="shared" si="1"/>
        <v>0</v>
      </c>
      <c r="M11" s="15">
        <f t="shared" si="2"/>
        <v>81.754999999999995</v>
      </c>
      <c r="N11" s="15">
        <f t="shared" si="3"/>
        <v>0</v>
      </c>
      <c r="O11" s="15">
        <f t="shared" si="4"/>
        <v>0</v>
      </c>
      <c r="P11" s="16">
        <f t="shared" si="5"/>
        <v>81.754999999999995</v>
      </c>
      <c r="Q11" s="3"/>
      <c r="R11" s="3"/>
    </row>
    <row r="12" spans="1:18">
      <c r="A12" s="10">
        <v>6.75</v>
      </c>
      <c r="B12" s="17"/>
      <c r="C12">
        <v>10</v>
      </c>
      <c r="D12" s="11"/>
      <c r="E12" s="21"/>
      <c r="F12" s="13">
        <f t="shared" si="0"/>
        <v>10</v>
      </c>
      <c r="G12" s="1"/>
      <c r="H12" s="14">
        <v>6.75</v>
      </c>
      <c r="I12" s="47">
        <v>2053707</v>
      </c>
      <c r="J12" s="1">
        <f t="shared" si="6"/>
        <v>2053.7069999999999</v>
      </c>
      <c r="K12" s="14">
        <v>6.75</v>
      </c>
      <c r="L12" s="15">
        <f t="shared" si="1"/>
        <v>0</v>
      </c>
      <c r="M12" s="15">
        <f t="shared" si="2"/>
        <v>2053.7069999999999</v>
      </c>
      <c r="N12" s="15">
        <f t="shared" si="3"/>
        <v>0</v>
      </c>
      <c r="O12" s="15">
        <f t="shared" si="4"/>
        <v>0</v>
      </c>
      <c r="P12" s="16">
        <f t="shared" si="5"/>
        <v>2053.7069999999999</v>
      </c>
      <c r="Q12" s="3"/>
      <c r="R12" s="3"/>
    </row>
    <row r="13" spans="1:18">
      <c r="A13" s="14">
        <v>7.25</v>
      </c>
      <c r="B13" s="17"/>
      <c r="C13">
        <v>11</v>
      </c>
      <c r="D13" s="11"/>
      <c r="E13" s="21"/>
      <c r="F13" s="13">
        <f t="shared" si="0"/>
        <v>11</v>
      </c>
      <c r="G13" s="1"/>
      <c r="H13" s="14">
        <v>7.25</v>
      </c>
      <c r="I13" s="47">
        <v>5055890</v>
      </c>
      <c r="J13" s="1">
        <f t="shared" si="6"/>
        <v>5055.8900000000003</v>
      </c>
      <c r="K13" s="14">
        <v>7.25</v>
      </c>
      <c r="L13" s="15">
        <f t="shared" si="1"/>
        <v>0</v>
      </c>
      <c r="M13" s="15">
        <f t="shared" si="2"/>
        <v>5055.8900000000003</v>
      </c>
      <c r="N13" s="15">
        <f t="shared" si="3"/>
        <v>0</v>
      </c>
      <c r="O13" s="15">
        <f t="shared" si="4"/>
        <v>0</v>
      </c>
      <c r="P13" s="16">
        <f t="shared" si="5"/>
        <v>5055.8900000000003</v>
      </c>
      <c r="Q13" s="3"/>
      <c r="R13" s="3"/>
    </row>
    <row r="14" spans="1:18">
      <c r="A14" s="10">
        <v>7.75</v>
      </c>
      <c r="C14">
        <v>15</v>
      </c>
      <c r="D14" s="22"/>
      <c r="E14" s="21"/>
      <c r="F14" s="13">
        <f t="shared" si="0"/>
        <v>15</v>
      </c>
      <c r="G14" s="1"/>
      <c r="H14" s="14">
        <v>7.75</v>
      </c>
      <c r="I14" s="47">
        <v>6883334</v>
      </c>
      <c r="J14" s="1">
        <f t="shared" si="6"/>
        <v>6883.3339999999998</v>
      </c>
      <c r="K14" s="14">
        <v>7.75</v>
      </c>
      <c r="L14" s="15">
        <f t="shared" si="1"/>
        <v>0</v>
      </c>
      <c r="M14" s="15">
        <f t="shared" si="2"/>
        <v>6883.3339999999998</v>
      </c>
      <c r="N14" s="15">
        <f t="shared" si="3"/>
        <v>0</v>
      </c>
      <c r="O14" s="15">
        <f t="shared" si="4"/>
        <v>0</v>
      </c>
      <c r="P14" s="16">
        <f t="shared" si="5"/>
        <v>6883.3339999999998</v>
      </c>
      <c r="Q14" s="3"/>
      <c r="R14" s="3"/>
    </row>
    <row r="15" spans="1:18">
      <c r="A15" s="14">
        <v>8.25</v>
      </c>
      <c r="C15">
        <v>13</v>
      </c>
      <c r="D15" s="23"/>
      <c r="E15" s="21"/>
      <c r="F15" s="13">
        <f t="shared" si="0"/>
        <v>13</v>
      </c>
      <c r="G15" s="1"/>
      <c r="H15" s="14">
        <v>8.25</v>
      </c>
      <c r="I15" s="47">
        <v>15715242</v>
      </c>
      <c r="J15" s="1">
        <f t="shared" si="6"/>
        <v>15715.242</v>
      </c>
      <c r="K15" s="14">
        <v>8.25</v>
      </c>
      <c r="L15" s="15">
        <f t="shared" si="1"/>
        <v>0</v>
      </c>
      <c r="M15" s="15">
        <f t="shared" si="2"/>
        <v>15715.242</v>
      </c>
      <c r="N15" s="15">
        <f t="shared" si="3"/>
        <v>0</v>
      </c>
      <c r="O15" s="15">
        <f t="shared" si="4"/>
        <v>0</v>
      </c>
      <c r="P15" s="16">
        <f t="shared" si="5"/>
        <v>15715.242</v>
      </c>
      <c r="Q15" s="3"/>
      <c r="R15" s="3"/>
    </row>
    <row r="16" spans="1:18">
      <c r="A16" s="10">
        <v>8.75</v>
      </c>
      <c r="C16">
        <v>19</v>
      </c>
      <c r="D16" s="23"/>
      <c r="E16" s="21"/>
      <c r="F16" s="13">
        <f t="shared" si="0"/>
        <v>19</v>
      </c>
      <c r="G16" s="1"/>
      <c r="H16" s="14">
        <v>8.75</v>
      </c>
      <c r="I16" s="47">
        <v>31464608</v>
      </c>
      <c r="J16" s="1">
        <f t="shared" si="6"/>
        <v>31464.608</v>
      </c>
      <c r="K16" s="14">
        <v>8.75</v>
      </c>
      <c r="L16" s="15">
        <f t="shared" si="1"/>
        <v>0</v>
      </c>
      <c r="M16" s="15">
        <f t="shared" si="2"/>
        <v>31464.608</v>
      </c>
      <c r="N16" s="15">
        <f t="shared" si="3"/>
        <v>0</v>
      </c>
      <c r="O16" s="15">
        <f t="shared" si="4"/>
        <v>0</v>
      </c>
      <c r="P16" s="16">
        <f t="shared" si="5"/>
        <v>31464.608</v>
      </c>
      <c r="Q16" s="3"/>
      <c r="R16" s="3"/>
    </row>
    <row r="17" spans="1:18">
      <c r="A17" s="14">
        <v>9.25</v>
      </c>
      <c r="C17">
        <v>25</v>
      </c>
      <c r="D17" s="23"/>
      <c r="E17" s="21"/>
      <c r="F17" s="13">
        <f t="shared" si="0"/>
        <v>25</v>
      </c>
      <c r="G17" s="1"/>
      <c r="H17" s="14">
        <v>9.25</v>
      </c>
      <c r="I17" s="47">
        <v>33138792</v>
      </c>
      <c r="J17" s="1">
        <f t="shared" si="6"/>
        <v>33138.792000000001</v>
      </c>
      <c r="K17" s="14">
        <v>9.25</v>
      </c>
      <c r="L17" s="15">
        <f t="shared" si="1"/>
        <v>0</v>
      </c>
      <c r="M17" s="15">
        <f t="shared" si="2"/>
        <v>33138.792000000001</v>
      </c>
      <c r="N17" s="15">
        <f t="shared" si="3"/>
        <v>0</v>
      </c>
      <c r="O17" s="15">
        <f t="shared" si="4"/>
        <v>0</v>
      </c>
      <c r="P17" s="16">
        <f t="shared" si="5"/>
        <v>33138.792000000001</v>
      </c>
      <c r="Q17" s="3"/>
      <c r="R17" s="3"/>
    </row>
    <row r="18" spans="1:18">
      <c r="A18" s="10">
        <v>9.75</v>
      </c>
      <c r="C18">
        <v>27</v>
      </c>
      <c r="D18" s="23"/>
      <c r="E18" s="21"/>
      <c r="F18" s="13">
        <f t="shared" si="0"/>
        <v>27</v>
      </c>
      <c r="G18" s="1"/>
      <c r="H18" s="14">
        <v>9.75</v>
      </c>
      <c r="I18" s="47">
        <v>45499158</v>
      </c>
      <c r="J18" s="1">
        <f t="shared" si="6"/>
        <v>45499.158000000003</v>
      </c>
      <c r="K18" s="14">
        <v>9.75</v>
      </c>
      <c r="L18" s="15">
        <f t="shared" si="1"/>
        <v>0</v>
      </c>
      <c r="M18" s="15">
        <f t="shared" si="2"/>
        <v>45499.158000000003</v>
      </c>
      <c r="N18" s="15">
        <f t="shared" si="3"/>
        <v>0</v>
      </c>
      <c r="O18" s="15">
        <f t="shared" si="4"/>
        <v>0</v>
      </c>
      <c r="P18" s="16">
        <f t="shared" si="5"/>
        <v>45499.158000000003</v>
      </c>
      <c r="Q18" s="3"/>
      <c r="R18" s="3"/>
    </row>
    <row r="19" spans="1:18">
      <c r="A19" s="14">
        <v>10.25</v>
      </c>
      <c r="C19">
        <v>26</v>
      </c>
      <c r="D19" s="23"/>
      <c r="E19" s="21"/>
      <c r="F19" s="13">
        <f t="shared" si="0"/>
        <v>26</v>
      </c>
      <c r="G19" s="1"/>
      <c r="H19" s="14">
        <v>10.25</v>
      </c>
      <c r="I19" s="47">
        <v>56533899</v>
      </c>
      <c r="J19" s="1">
        <f t="shared" si="6"/>
        <v>56533.898999999998</v>
      </c>
      <c r="K19" s="14">
        <v>10.25</v>
      </c>
      <c r="L19" s="15">
        <f t="shared" si="1"/>
        <v>0</v>
      </c>
      <c r="M19" s="15">
        <f t="shared" si="2"/>
        <v>56533.898999999998</v>
      </c>
      <c r="N19" s="15">
        <f t="shared" si="3"/>
        <v>0</v>
      </c>
      <c r="O19" s="15">
        <f t="shared" si="4"/>
        <v>0</v>
      </c>
      <c r="P19" s="16">
        <f t="shared" si="5"/>
        <v>56533.898999999998</v>
      </c>
      <c r="Q19" s="3"/>
      <c r="R19" s="3"/>
    </row>
    <row r="20" spans="1:18">
      <c r="A20" s="10">
        <v>10.75</v>
      </c>
      <c r="C20">
        <v>46</v>
      </c>
      <c r="D20" s="23"/>
      <c r="E20" s="21"/>
      <c r="F20" s="13">
        <f t="shared" si="0"/>
        <v>46</v>
      </c>
      <c r="G20" s="1"/>
      <c r="H20" s="14">
        <v>10.75</v>
      </c>
      <c r="I20" s="47">
        <v>44416345</v>
      </c>
      <c r="J20" s="1">
        <f t="shared" si="6"/>
        <v>44416.345000000001</v>
      </c>
      <c r="K20" s="14">
        <v>10.75</v>
      </c>
      <c r="L20" s="15">
        <f t="shared" si="1"/>
        <v>0</v>
      </c>
      <c r="M20" s="15">
        <f t="shared" si="2"/>
        <v>44416.345000000001</v>
      </c>
      <c r="N20" s="15">
        <f t="shared" si="3"/>
        <v>0</v>
      </c>
      <c r="O20" s="15">
        <f t="shared" si="4"/>
        <v>0</v>
      </c>
      <c r="P20" s="16">
        <f t="shared" si="5"/>
        <v>44416.345000000001</v>
      </c>
      <c r="Q20" s="3"/>
      <c r="R20" s="3"/>
    </row>
    <row r="21" spans="1:18">
      <c r="A21" s="14">
        <v>11.25</v>
      </c>
      <c r="C21">
        <v>30</v>
      </c>
      <c r="D21" s="23"/>
      <c r="E21" s="21"/>
      <c r="F21" s="13">
        <f t="shared" si="0"/>
        <v>30</v>
      </c>
      <c r="G21" s="1"/>
      <c r="H21" s="14">
        <v>11.25</v>
      </c>
      <c r="I21" s="47">
        <v>30766650</v>
      </c>
      <c r="J21" s="1">
        <f t="shared" si="6"/>
        <v>30766.65</v>
      </c>
      <c r="K21" s="14">
        <v>11.25</v>
      </c>
      <c r="L21" s="15">
        <f t="shared" si="1"/>
        <v>0</v>
      </c>
      <c r="M21" s="15">
        <f t="shared" si="2"/>
        <v>30766.65</v>
      </c>
      <c r="N21" s="15">
        <f t="shared" si="3"/>
        <v>0</v>
      </c>
      <c r="O21" s="15">
        <f t="shared" si="4"/>
        <v>0</v>
      </c>
      <c r="P21" s="16">
        <f t="shared" si="5"/>
        <v>30766.65</v>
      </c>
      <c r="Q21" s="3"/>
      <c r="R21" s="3"/>
    </row>
    <row r="22" spans="1:18">
      <c r="A22" s="10">
        <v>11.75</v>
      </c>
      <c r="C22">
        <v>24</v>
      </c>
      <c r="D22" s="23"/>
      <c r="E22" s="21"/>
      <c r="F22" s="13">
        <f t="shared" si="0"/>
        <v>24</v>
      </c>
      <c r="G22" s="4"/>
      <c r="H22" s="14">
        <v>11.75</v>
      </c>
      <c r="I22" s="47">
        <v>28291423</v>
      </c>
      <c r="J22" s="1">
        <f t="shared" si="6"/>
        <v>28291.422999999999</v>
      </c>
      <c r="K22" s="14">
        <v>11.75</v>
      </c>
      <c r="L22" s="15">
        <f t="shared" si="1"/>
        <v>0</v>
      </c>
      <c r="M22" s="15">
        <f t="shared" si="2"/>
        <v>28291.422999999999</v>
      </c>
      <c r="N22" s="15">
        <f t="shared" si="3"/>
        <v>0</v>
      </c>
      <c r="O22" s="15">
        <f t="shared" si="4"/>
        <v>0</v>
      </c>
      <c r="P22" s="16">
        <f t="shared" si="5"/>
        <v>28291.422999999999</v>
      </c>
      <c r="Q22" s="3"/>
      <c r="R22" s="3"/>
    </row>
    <row r="23" spans="1:18">
      <c r="A23" s="14">
        <v>12.25</v>
      </c>
      <c r="C23">
        <v>26</v>
      </c>
      <c r="D23" s="23"/>
      <c r="E23" s="21"/>
      <c r="F23" s="13">
        <f t="shared" si="0"/>
        <v>26</v>
      </c>
      <c r="G23" s="4"/>
      <c r="H23" s="14">
        <v>12.25</v>
      </c>
      <c r="I23" s="47">
        <v>19392575</v>
      </c>
      <c r="J23" s="1">
        <f t="shared" si="6"/>
        <v>19392.575000000001</v>
      </c>
      <c r="K23" s="14">
        <v>12.25</v>
      </c>
      <c r="L23" s="15">
        <f t="shared" si="1"/>
        <v>0</v>
      </c>
      <c r="M23" s="15">
        <f t="shared" si="2"/>
        <v>19392.575000000001</v>
      </c>
      <c r="N23" s="15">
        <f t="shared" si="3"/>
        <v>0</v>
      </c>
      <c r="O23" s="15">
        <f t="shared" si="4"/>
        <v>0</v>
      </c>
      <c r="P23" s="16">
        <f t="shared" si="5"/>
        <v>19392.575000000001</v>
      </c>
      <c r="Q23" s="3"/>
      <c r="R23" s="3"/>
    </row>
    <row r="24" spans="1:18">
      <c r="A24" s="10">
        <v>12.75</v>
      </c>
      <c r="C24">
        <v>20</v>
      </c>
      <c r="D24" s="23"/>
      <c r="E24" s="18"/>
      <c r="F24" s="13">
        <f t="shared" si="0"/>
        <v>20</v>
      </c>
      <c r="G24" s="4"/>
      <c r="H24" s="14">
        <v>12.75</v>
      </c>
      <c r="I24" s="47">
        <v>12321518</v>
      </c>
      <c r="J24" s="1">
        <f t="shared" si="6"/>
        <v>12321.518</v>
      </c>
      <c r="K24" s="14">
        <v>12.75</v>
      </c>
      <c r="L24" s="15">
        <f t="shared" si="1"/>
        <v>0</v>
      </c>
      <c r="M24" s="15">
        <f t="shared" si="2"/>
        <v>12321.518</v>
      </c>
      <c r="N24" s="15">
        <f t="shared" si="3"/>
        <v>0</v>
      </c>
      <c r="O24" s="15">
        <f t="shared" si="4"/>
        <v>0</v>
      </c>
      <c r="P24" s="16">
        <f t="shared" si="5"/>
        <v>12321.518</v>
      </c>
      <c r="Q24" s="3"/>
      <c r="R24" s="3"/>
    </row>
    <row r="25" spans="1:18">
      <c r="A25" s="14">
        <v>13.25</v>
      </c>
      <c r="C25">
        <v>15</v>
      </c>
      <c r="D25" s="23"/>
      <c r="E25" s="18"/>
      <c r="F25" s="13">
        <f t="shared" si="0"/>
        <v>15</v>
      </c>
      <c r="G25" s="4"/>
      <c r="H25" s="14">
        <v>13.25</v>
      </c>
      <c r="I25" s="47">
        <v>5196119</v>
      </c>
      <c r="J25" s="1">
        <f t="shared" si="6"/>
        <v>5196.1189999999997</v>
      </c>
      <c r="K25" s="14">
        <v>13.25</v>
      </c>
      <c r="L25" s="15">
        <f t="shared" si="1"/>
        <v>0</v>
      </c>
      <c r="M25" s="15">
        <f t="shared" si="2"/>
        <v>5196.1189999999997</v>
      </c>
      <c r="N25" s="15">
        <f t="shared" si="3"/>
        <v>0</v>
      </c>
      <c r="O25" s="15">
        <f t="shared" si="4"/>
        <v>0</v>
      </c>
      <c r="P25" s="16">
        <f t="shared" si="5"/>
        <v>5196.1189999999997</v>
      </c>
      <c r="Q25" s="3"/>
      <c r="R25" s="3"/>
    </row>
    <row r="26" spans="1:18">
      <c r="A26" s="10">
        <v>13.75</v>
      </c>
      <c r="C26">
        <v>10</v>
      </c>
      <c r="D26" s="23"/>
      <c r="E26" s="18"/>
      <c r="F26" s="13">
        <f t="shared" si="0"/>
        <v>10</v>
      </c>
      <c r="G26" s="4"/>
      <c r="H26" s="14">
        <v>13.75</v>
      </c>
      <c r="I26" s="47">
        <v>3612509</v>
      </c>
      <c r="J26" s="1">
        <f t="shared" si="6"/>
        <v>3612.509</v>
      </c>
      <c r="K26" s="14">
        <v>13.75</v>
      </c>
      <c r="L26" s="15">
        <f t="shared" si="1"/>
        <v>0</v>
      </c>
      <c r="M26" s="15">
        <f t="shared" si="2"/>
        <v>3612.509</v>
      </c>
      <c r="N26" s="15">
        <f t="shared" si="3"/>
        <v>0</v>
      </c>
      <c r="O26" s="15">
        <f t="shared" si="4"/>
        <v>0</v>
      </c>
      <c r="P26" s="16">
        <f t="shared" si="5"/>
        <v>3612.509</v>
      </c>
      <c r="Q26" s="3"/>
      <c r="R26" s="3"/>
    </row>
    <row r="27" spans="1:18">
      <c r="A27" s="14">
        <v>14.25</v>
      </c>
      <c r="C27">
        <v>11</v>
      </c>
      <c r="E27" s="18"/>
      <c r="F27" s="13">
        <f t="shared" si="0"/>
        <v>11</v>
      </c>
      <c r="G27" s="4"/>
      <c r="H27" s="14">
        <v>14.25</v>
      </c>
      <c r="I27" s="47">
        <v>1235842</v>
      </c>
      <c r="J27" s="1">
        <f t="shared" si="6"/>
        <v>1235.8420000000001</v>
      </c>
      <c r="K27" s="14">
        <v>14.25</v>
      </c>
      <c r="L27" s="15">
        <f t="shared" si="1"/>
        <v>0</v>
      </c>
      <c r="M27" s="15">
        <f t="shared" si="2"/>
        <v>1235.8420000000001</v>
      </c>
      <c r="N27" s="15">
        <f t="shared" si="3"/>
        <v>0</v>
      </c>
      <c r="O27" s="15">
        <f t="shared" si="4"/>
        <v>0</v>
      </c>
      <c r="P27" s="16">
        <f t="shared" si="5"/>
        <v>1235.8420000000001</v>
      </c>
      <c r="Q27" s="3"/>
      <c r="R27" s="3"/>
    </row>
    <row r="28" spans="1:18">
      <c r="A28" s="10">
        <v>14.75</v>
      </c>
      <c r="B28" s="11"/>
      <c r="C28">
        <v>6</v>
      </c>
      <c r="D28">
        <v>2</v>
      </c>
      <c r="E28" s="18"/>
      <c r="F28" s="13">
        <f t="shared" si="0"/>
        <v>8</v>
      </c>
      <c r="G28" s="1"/>
      <c r="H28" s="14">
        <v>14.75</v>
      </c>
      <c r="I28" s="47">
        <v>219597</v>
      </c>
      <c r="J28" s="1">
        <f t="shared" si="6"/>
        <v>219.59700000000001</v>
      </c>
      <c r="K28" s="14">
        <v>14.75</v>
      </c>
      <c r="L28" s="15">
        <f t="shared" si="1"/>
        <v>0</v>
      </c>
      <c r="M28" s="15">
        <f t="shared" si="2"/>
        <v>164.69775000000001</v>
      </c>
      <c r="N28" s="15">
        <f t="shared" si="3"/>
        <v>54.899250000000002</v>
      </c>
      <c r="O28" s="15">
        <f t="shared" si="4"/>
        <v>0</v>
      </c>
      <c r="P28" s="16">
        <f t="shared" si="5"/>
        <v>219.59700000000001</v>
      </c>
      <c r="Q28" s="3"/>
      <c r="R28" s="3"/>
    </row>
    <row r="29" spans="1:18">
      <c r="A29" s="14">
        <v>15.25</v>
      </c>
      <c r="B29" s="11"/>
      <c r="E29" s="18"/>
      <c r="F29" s="13">
        <f t="shared" si="0"/>
        <v>0</v>
      </c>
      <c r="G29" s="1"/>
      <c r="H29" s="14">
        <v>15.25</v>
      </c>
      <c r="I29" s="47">
        <v>0</v>
      </c>
      <c r="J29" s="1">
        <f t="shared" si="6"/>
        <v>0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0</v>
      </c>
      <c r="O29" s="15">
        <f t="shared" si="4"/>
        <v>0</v>
      </c>
      <c r="P29" s="16">
        <f t="shared" si="5"/>
        <v>0</v>
      </c>
      <c r="Q29" s="3"/>
      <c r="R29" s="3"/>
    </row>
    <row r="30" spans="1:18">
      <c r="A30" s="10">
        <v>15.75</v>
      </c>
      <c r="B30" s="11"/>
      <c r="C30">
        <v>2</v>
      </c>
      <c r="D30">
        <v>10</v>
      </c>
      <c r="E30" s="18"/>
      <c r="F30" s="13">
        <f t="shared" si="0"/>
        <v>12</v>
      </c>
      <c r="G30" s="1"/>
      <c r="H30" s="14">
        <v>15.75</v>
      </c>
      <c r="I30" s="47">
        <v>155621</v>
      </c>
      <c r="J30" s="1">
        <f t="shared" si="6"/>
        <v>155.62100000000001</v>
      </c>
      <c r="K30" s="14">
        <v>15.75</v>
      </c>
      <c r="L30" s="15">
        <f t="shared" si="1"/>
        <v>0</v>
      </c>
      <c r="M30" s="15">
        <f t="shared" si="2"/>
        <v>25.936833333333301</v>
      </c>
      <c r="N30" s="15">
        <f t="shared" si="3"/>
        <v>129.68416666666701</v>
      </c>
      <c r="O30" s="15">
        <f t="shared" si="4"/>
        <v>0</v>
      </c>
      <c r="P30" s="16">
        <f t="shared" si="5"/>
        <v>155.62100000000001</v>
      </c>
      <c r="Q30" s="3"/>
      <c r="R30" s="3"/>
    </row>
    <row r="31" spans="1:18">
      <c r="A31" s="14">
        <v>16.25</v>
      </c>
      <c r="B31" s="11"/>
      <c r="C31" s="23"/>
      <c r="E31" s="18"/>
      <c r="F31" s="13">
        <f t="shared" si="0"/>
        <v>0</v>
      </c>
      <c r="G31" s="1"/>
      <c r="H31" s="14">
        <v>16.25</v>
      </c>
      <c r="I31" s="47"/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C32" s="23"/>
      <c r="E32" s="18"/>
      <c r="F32" s="13">
        <f t="shared" si="0"/>
        <v>0</v>
      </c>
      <c r="G32" s="1"/>
      <c r="H32" s="14">
        <v>16.75</v>
      </c>
      <c r="I32" s="47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3"/>
      <c r="E33" s="18"/>
      <c r="F33" s="13">
        <f t="shared" si="0"/>
        <v>0</v>
      </c>
      <c r="G33" s="1"/>
      <c r="H33" s="14">
        <v>17.25</v>
      </c>
      <c r="I33" s="48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3"/>
      <c r="E34" s="18"/>
      <c r="F34" s="13">
        <f t="shared" si="0"/>
        <v>0</v>
      </c>
      <c r="G34" s="1"/>
      <c r="H34" s="14">
        <v>17.75</v>
      </c>
      <c r="I34" s="48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3"/>
      <c r="D35" s="23"/>
      <c r="E35" s="18"/>
      <c r="F35" s="13">
        <f t="shared" si="0"/>
        <v>0</v>
      </c>
      <c r="G35" s="1"/>
      <c r="H35" s="14">
        <v>18.25</v>
      </c>
      <c r="I35" s="23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3"/>
      <c r="D36" s="23"/>
      <c r="E36" s="18"/>
      <c r="F36" s="13">
        <f t="shared" si="0"/>
        <v>0</v>
      </c>
      <c r="G36" s="1"/>
      <c r="H36" s="14">
        <v>18.75</v>
      </c>
      <c r="I36" s="23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5"/>
      <c r="D37" s="25"/>
      <c r="E37" s="25"/>
      <c r="F37" s="13">
        <f t="shared" si="0"/>
        <v>0</v>
      </c>
      <c r="G37" s="1"/>
      <c r="H37" s="14">
        <v>19.25</v>
      </c>
      <c r="I37" s="4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6" t="s">
        <v>7</v>
      </c>
      <c r="B38" s="27">
        <f>SUM(B6:B37)</f>
        <v>0</v>
      </c>
      <c r="C38" s="27">
        <f>SUM(C6:C37)</f>
        <v>346</v>
      </c>
      <c r="D38" s="27">
        <f>SUM(D6:D37)</f>
        <v>12</v>
      </c>
      <c r="E38" s="27">
        <f>SUM(E6:E37)</f>
        <v>0</v>
      </c>
      <c r="F38" s="28">
        <f>SUM(F6:F37)</f>
        <v>358</v>
      </c>
      <c r="G38" s="29"/>
      <c r="H38" s="26" t="s">
        <v>7</v>
      </c>
      <c r="I38" s="4">
        <f>SUM(I6:I37)</f>
        <v>342034584</v>
      </c>
      <c r="J38" s="1">
        <f t="shared" si="6"/>
        <v>342034.58399999997</v>
      </c>
      <c r="K38" s="26" t="s">
        <v>7</v>
      </c>
      <c r="L38" s="27">
        <f>SUM(L6:L37)</f>
        <v>0</v>
      </c>
      <c r="M38" s="27">
        <f>SUM(M6:M37)</f>
        <v>341850.00058333302</v>
      </c>
      <c r="N38" s="27">
        <f>SUM(N6:N37)</f>
        <v>184.58341666666701</v>
      </c>
      <c r="O38" s="27">
        <f>SUM(O6:O37)</f>
        <v>0</v>
      </c>
      <c r="P38" s="30">
        <f>SUM(P6:P37)</f>
        <v>342034.58399999997</v>
      </c>
      <c r="Q38" s="31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2"/>
      <c r="B41" s="1"/>
      <c r="C41" s="1"/>
      <c r="D41" s="1"/>
      <c r="E41" s="1"/>
      <c r="F41" s="32"/>
      <c r="G41" s="1"/>
      <c r="H41" s="1"/>
      <c r="I41" s="1"/>
      <c r="J41" s="32"/>
      <c r="K41" s="1"/>
      <c r="L41" s="1"/>
      <c r="M41" s="1"/>
      <c r="N41" s="32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33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4.1119030097151498E-3</v>
      </c>
      <c r="J44" s="17" t="s">
        <v>12</v>
      </c>
      <c r="K44">
        <v>3.1695465563175609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4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0.271307431547815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5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0.40341387512488902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5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0.57392449687214198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5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0.78817254413817295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5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1.05158761644109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5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510.96875</v>
      </c>
      <c r="D52" s="15">
        <f t="shared" si="9"/>
        <v>0</v>
      </c>
      <c r="E52" s="15">
        <f t="shared" si="10"/>
        <v>0</v>
      </c>
      <c r="F52" s="13">
        <f t="shared" si="11"/>
        <v>510.96875</v>
      </c>
      <c r="G52" s="1"/>
      <c r="H52" s="14">
        <f t="shared" si="12"/>
        <v>1.36968793518386</v>
      </c>
      <c r="I52" s="15">
        <f t="shared" si="13"/>
        <v>0</v>
      </c>
      <c r="J52" s="15">
        <f t="shared" si="14"/>
        <v>111.978837140956</v>
      </c>
      <c r="K52" s="15">
        <f t="shared" si="15"/>
        <v>0</v>
      </c>
      <c r="L52" s="15">
        <f t="shared" si="16"/>
        <v>0</v>
      </c>
      <c r="M52" s="35">
        <f t="shared" si="17"/>
        <v>111.978837140956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13862.52225</v>
      </c>
      <c r="D53" s="15">
        <f t="shared" si="9"/>
        <v>0</v>
      </c>
      <c r="E53" s="15">
        <f t="shared" si="10"/>
        <v>0</v>
      </c>
      <c r="F53" s="13">
        <f t="shared" si="11"/>
        <v>13862.52225</v>
      </c>
      <c r="G53" s="1"/>
      <c r="H53" s="14">
        <f t="shared" si="12"/>
        <v>1.74807386334625</v>
      </c>
      <c r="I53" s="15">
        <f t="shared" si="13"/>
        <v>0</v>
      </c>
      <c r="J53" s="15">
        <f t="shared" si="14"/>
        <v>3590.0315296712402</v>
      </c>
      <c r="K53" s="15">
        <f t="shared" si="15"/>
        <v>0</v>
      </c>
      <c r="L53" s="15">
        <f t="shared" si="16"/>
        <v>0</v>
      </c>
      <c r="M53" s="35">
        <f t="shared" si="17"/>
        <v>3590.0315296712402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36655.202499999999</v>
      </c>
      <c r="D54" s="15">
        <f t="shared" si="9"/>
        <v>0</v>
      </c>
      <c r="E54" s="15">
        <f t="shared" si="10"/>
        <v>0</v>
      </c>
      <c r="F54" s="13">
        <f t="shared" si="11"/>
        <v>36655.202499999999</v>
      </c>
      <c r="G54" s="1"/>
      <c r="H54" s="14">
        <f t="shared" si="12"/>
        <v>2.1924223873186599</v>
      </c>
      <c r="I54" s="15">
        <f t="shared" si="13"/>
        <v>0</v>
      </c>
      <c r="J54" s="15">
        <f t="shared" si="14"/>
        <v>11084.646423820501</v>
      </c>
      <c r="K54" s="15">
        <f t="shared" si="15"/>
        <v>0</v>
      </c>
      <c r="L54" s="15">
        <f t="shared" si="16"/>
        <v>0</v>
      </c>
      <c r="M54" s="35">
        <f t="shared" si="17"/>
        <v>11084.646423820501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53345.838499999998</v>
      </c>
      <c r="D55" s="15">
        <f t="shared" si="9"/>
        <v>0</v>
      </c>
      <c r="E55" s="15">
        <f t="shared" si="10"/>
        <v>0</v>
      </c>
      <c r="F55" s="13">
        <f t="shared" si="11"/>
        <v>53345.838499999998</v>
      </c>
      <c r="G55" s="1"/>
      <c r="H55" s="14">
        <f t="shared" si="12"/>
        <v>2.7084823561562499</v>
      </c>
      <c r="I55" s="15">
        <f t="shared" si="13"/>
        <v>0</v>
      </c>
      <c r="J55" s="15">
        <f t="shared" si="14"/>
        <v>18643.388690530399</v>
      </c>
      <c r="K55" s="15">
        <f t="shared" si="15"/>
        <v>0</v>
      </c>
      <c r="L55" s="15">
        <f t="shared" si="16"/>
        <v>0</v>
      </c>
      <c r="M55" s="35">
        <f t="shared" si="17"/>
        <v>18643.388690530399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129650.74649999999</v>
      </c>
      <c r="D56" s="15">
        <f t="shared" si="9"/>
        <v>0</v>
      </c>
      <c r="E56" s="15">
        <f t="shared" si="10"/>
        <v>0</v>
      </c>
      <c r="F56" s="13">
        <f t="shared" si="11"/>
        <v>129650.74649999999</v>
      </c>
      <c r="G56" s="1"/>
      <c r="H56" s="14">
        <f t="shared" si="12"/>
        <v>3.3020703284536399</v>
      </c>
      <c r="I56" s="15">
        <f t="shared" si="13"/>
        <v>0</v>
      </c>
      <c r="J56" s="15">
        <f t="shared" si="14"/>
        <v>51892.834312668398</v>
      </c>
      <c r="K56" s="15">
        <f t="shared" si="15"/>
        <v>0</v>
      </c>
      <c r="L56" s="15">
        <f t="shared" si="16"/>
        <v>0</v>
      </c>
      <c r="M56" s="35">
        <f t="shared" si="17"/>
        <v>51892.834312668398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275315.32</v>
      </c>
      <c r="D57" s="15">
        <f t="shared" si="9"/>
        <v>0</v>
      </c>
      <c r="E57" s="15">
        <f t="shared" si="10"/>
        <v>0</v>
      </c>
      <c r="F57" s="13">
        <f t="shared" si="11"/>
        <v>275315.32</v>
      </c>
      <c r="G57" s="1"/>
      <c r="H57" s="14">
        <f t="shared" si="12"/>
        <v>3.97906691457128</v>
      </c>
      <c r="I57" s="15">
        <f t="shared" si="13"/>
        <v>0</v>
      </c>
      <c r="J57" s="15">
        <f t="shared" si="14"/>
        <v>125199.78067275501</v>
      </c>
      <c r="K57" s="15">
        <f t="shared" si="15"/>
        <v>0</v>
      </c>
      <c r="L57" s="15">
        <f t="shared" si="16"/>
        <v>0</v>
      </c>
      <c r="M57" s="35">
        <f t="shared" si="17"/>
        <v>125199.78067275501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306533.826</v>
      </c>
      <c r="D58" s="15">
        <f t="shared" si="9"/>
        <v>0</v>
      </c>
      <c r="E58" s="15">
        <f t="shared" si="10"/>
        <v>0</v>
      </c>
      <c r="F58" s="13">
        <f t="shared" si="11"/>
        <v>306533.826</v>
      </c>
      <c r="G58" s="1"/>
      <c r="H58" s="14">
        <f t="shared" si="12"/>
        <v>4.7454135283319303</v>
      </c>
      <c r="I58" s="15">
        <f t="shared" si="13"/>
        <v>0</v>
      </c>
      <c r="J58" s="15">
        <f t="shared" si="14"/>
        <v>157257.27186937799</v>
      </c>
      <c r="K58" s="15">
        <f t="shared" si="15"/>
        <v>0</v>
      </c>
      <c r="L58" s="15">
        <f t="shared" si="16"/>
        <v>0</v>
      </c>
      <c r="M58" s="35">
        <f t="shared" si="17"/>
        <v>157257.27186937799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443616.7905</v>
      </c>
      <c r="D59" s="15">
        <f t="shared" si="9"/>
        <v>0</v>
      </c>
      <c r="E59" s="15">
        <f t="shared" si="10"/>
        <v>0</v>
      </c>
      <c r="F59" s="13">
        <f t="shared" si="11"/>
        <v>443616.7905</v>
      </c>
      <c r="G59" s="1"/>
      <c r="H59" s="14">
        <f t="shared" si="12"/>
        <v>5.6071094813143496</v>
      </c>
      <c r="I59" s="15">
        <f t="shared" si="13"/>
        <v>0</v>
      </c>
      <c r="J59" s="15">
        <f t="shared" si="14"/>
        <v>255118.76021362</v>
      </c>
      <c r="K59" s="15">
        <f t="shared" si="15"/>
        <v>0</v>
      </c>
      <c r="L59" s="15">
        <f t="shared" si="16"/>
        <v>0</v>
      </c>
      <c r="M59" s="35">
        <f t="shared" si="17"/>
        <v>255118.76021362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579472.46475000004</v>
      </c>
      <c r="D60" s="15">
        <f t="shared" si="9"/>
        <v>0</v>
      </c>
      <c r="E60" s="15">
        <f t="shared" si="10"/>
        <v>0</v>
      </c>
      <c r="F60" s="13">
        <f t="shared" si="11"/>
        <v>579472.46475000004</v>
      </c>
      <c r="G60" s="1"/>
      <c r="H60" s="14">
        <f t="shared" si="12"/>
        <v>6.5702093668599204</v>
      </c>
      <c r="I60" s="15">
        <f t="shared" si="13"/>
        <v>0</v>
      </c>
      <c r="J60" s="15">
        <f t="shared" si="14"/>
        <v>371439.55275491299</v>
      </c>
      <c r="K60" s="15">
        <f t="shared" si="15"/>
        <v>0</v>
      </c>
      <c r="L60" s="15">
        <f t="shared" si="16"/>
        <v>0</v>
      </c>
      <c r="M60" s="35">
        <f t="shared" si="17"/>
        <v>371439.55275491299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477475.70874999999</v>
      </c>
      <c r="D61" s="15">
        <f t="shared" si="9"/>
        <v>0</v>
      </c>
      <c r="E61" s="15">
        <f t="shared" si="10"/>
        <v>0</v>
      </c>
      <c r="F61" s="13">
        <f t="shared" si="11"/>
        <v>477475.70874999999</v>
      </c>
      <c r="G61" s="1"/>
      <c r="H61" s="14">
        <f t="shared" si="12"/>
        <v>7.6408206913936096</v>
      </c>
      <c r="I61" s="15">
        <f t="shared" si="13"/>
        <v>0</v>
      </c>
      <c r="J61" s="15">
        <f t="shared" si="14"/>
        <v>339377.32791207702</v>
      </c>
      <c r="K61" s="15">
        <f t="shared" si="15"/>
        <v>0</v>
      </c>
      <c r="L61" s="15">
        <f t="shared" si="16"/>
        <v>0</v>
      </c>
      <c r="M61" s="35">
        <f t="shared" si="17"/>
        <v>339377.32791207702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346124.8125</v>
      </c>
      <c r="D62" s="15">
        <f t="shared" si="9"/>
        <v>0</v>
      </c>
      <c r="E62" s="15">
        <f t="shared" si="10"/>
        <v>0</v>
      </c>
      <c r="F62" s="13">
        <f t="shared" si="11"/>
        <v>346124.8125</v>
      </c>
      <c r="G62" s="1"/>
      <c r="H62" s="14">
        <f t="shared" si="12"/>
        <v>8.8251017186517196</v>
      </c>
      <c r="I62" s="15">
        <f t="shared" si="13"/>
        <v>0</v>
      </c>
      <c r="J62" s="15">
        <f t="shared" si="14"/>
        <v>271518.81579215598</v>
      </c>
      <c r="K62" s="15">
        <f t="shared" si="15"/>
        <v>0</v>
      </c>
      <c r="L62" s="15">
        <f t="shared" si="16"/>
        <v>0</v>
      </c>
      <c r="M62" s="35">
        <f t="shared" si="17"/>
        <v>271518.81579215598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332424.22025000001</v>
      </c>
      <c r="D63" s="15">
        <f t="shared" si="9"/>
        <v>0</v>
      </c>
      <c r="E63" s="15">
        <f t="shared" si="10"/>
        <v>0</v>
      </c>
      <c r="F63" s="13">
        <f t="shared" si="11"/>
        <v>332424.22025000001</v>
      </c>
      <c r="G63" s="1"/>
      <c r="H63" s="14">
        <f t="shared" si="12"/>
        <v>10.129259498588199</v>
      </c>
      <c r="I63" s="15">
        <f t="shared" si="13"/>
        <v>0</v>
      </c>
      <c r="J63" s="15">
        <f t="shared" si="14"/>
        <v>286571.16515132698</v>
      </c>
      <c r="K63" s="15">
        <f t="shared" si="15"/>
        <v>0</v>
      </c>
      <c r="L63" s="15">
        <f t="shared" si="16"/>
        <v>0</v>
      </c>
      <c r="M63" s="35">
        <f t="shared" si="17"/>
        <v>286571.16515132698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237559.04375000001</v>
      </c>
      <c r="D64" s="15">
        <f t="shared" si="9"/>
        <v>0</v>
      </c>
      <c r="E64" s="15">
        <f t="shared" si="10"/>
        <v>0</v>
      </c>
      <c r="F64" s="13">
        <f t="shared" si="11"/>
        <v>237559.04375000001</v>
      </c>
      <c r="G64" s="1"/>
      <c r="H64" s="14">
        <f t="shared" si="12"/>
        <v>11.559548057573</v>
      </c>
      <c r="I64" s="15">
        <f t="shared" si="13"/>
        <v>0</v>
      </c>
      <c r="J64" s="15">
        <f t="shared" si="14"/>
        <v>224169.402672589</v>
      </c>
      <c r="K64" s="15">
        <f t="shared" si="15"/>
        <v>0</v>
      </c>
      <c r="L64" s="15">
        <f t="shared" si="16"/>
        <v>0</v>
      </c>
      <c r="M64" s="35">
        <f t="shared" si="17"/>
        <v>224169.402672589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157099.35449999999</v>
      </c>
      <c r="D65" s="15">
        <f t="shared" si="9"/>
        <v>0</v>
      </c>
      <c r="E65" s="15">
        <f t="shared" si="10"/>
        <v>0</v>
      </c>
      <c r="F65" s="13">
        <f t="shared" si="11"/>
        <v>157099.35449999999</v>
      </c>
      <c r="G65" s="1"/>
      <c r="H65" s="14">
        <f t="shared" si="12"/>
        <v>13.1222667303353</v>
      </c>
      <c r="I65" s="15">
        <f t="shared" si="13"/>
        <v>0</v>
      </c>
      <c r="J65" s="15">
        <f t="shared" si="14"/>
        <v>161686.24571862799</v>
      </c>
      <c r="K65" s="15">
        <f t="shared" si="15"/>
        <v>0</v>
      </c>
      <c r="L65" s="15">
        <f t="shared" si="16"/>
        <v>0</v>
      </c>
      <c r="M65" s="35">
        <f t="shared" si="17"/>
        <v>161686.24571862799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68848.576749999993</v>
      </c>
      <c r="D66" s="15">
        <f t="shared" si="9"/>
        <v>0</v>
      </c>
      <c r="E66" s="15">
        <f t="shared" si="10"/>
        <v>0</v>
      </c>
      <c r="F66" s="13">
        <f t="shared" si="11"/>
        <v>68848.576749999993</v>
      </c>
      <c r="G66" s="1"/>
      <c r="H66" s="14">
        <f t="shared" si="12"/>
        <v>14.8237586171778</v>
      </c>
      <c r="I66" s="15">
        <f t="shared" si="13"/>
        <v>0</v>
      </c>
      <c r="J66" s="15">
        <f t="shared" si="14"/>
        <v>77026.013802131303</v>
      </c>
      <c r="K66" s="15">
        <f t="shared" si="15"/>
        <v>0</v>
      </c>
      <c r="L66" s="15">
        <f t="shared" si="16"/>
        <v>0</v>
      </c>
      <c r="M66" s="35">
        <f t="shared" si="17"/>
        <v>77026.013802131303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49671.998749999999</v>
      </c>
      <c r="D67" s="15">
        <f t="shared" si="9"/>
        <v>0</v>
      </c>
      <c r="E67" s="15">
        <f t="shared" si="10"/>
        <v>0</v>
      </c>
      <c r="F67" s="13">
        <f t="shared" si="11"/>
        <v>49671.998749999999</v>
      </c>
      <c r="G67" s="1"/>
      <c r="H67" s="14">
        <f t="shared" si="12"/>
        <v>16.670409152483799</v>
      </c>
      <c r="I67" s="15">
        <f t="shared" si="13"/>
        <v>0</v>
      </c>
      <c r="J67" s="15">
        <f t="shared" si="14"/>
        <v>60222.003097030101</v>
      </c>
      <c r="K67" s="15">
        <f t="shared" si="15"/>
        <v>0</v>
      </c>
      <c r="L67" s="15">
        <f t="shared" si="16"/>
        <v>0</v>
      </c>
      <c r="M67" s="35">
        <f t="shared" si="17"/>
        <v>60222.003097030101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17610.748500000002</v>
      </c>
      <c r="D68" s="15">
        <f t="shared" si="9"/>
        <v>0</v>
      </c>
      <c r="E68" s="15">
        <f t="shared" si="10"/>
        <v>0</v>
      </c>
      <c r="F68" s="13">
        <f t="shared" si="11"/>
        <v>17610.748500000002</v>
      </c>
      <c r="G68" s="1"/>
      <c r="H68" s="14">
        <f t="shared" si="12"/>
        <v>18.668644772563098</v>
      </c>
      <c r="I68" s="15">
        <f t="shared" si="13"/>
        <v>0</v>
      </c>
      <c r="J68" s="15">
        <f t="shared" si="14"/>
        <v>23071.495293013901</v>
      </c>
      <c r="K68" s="15">
        <f t="shared" si="15"/>
        <v>0</v>
      </c>
      <c r="L68" s="15">
        <f t="shared" si="16"/>
        <v>0</v>
      </c>
      <c r="M68" s="35">
        <f t="shared" si="17"/>
        <v>23071.495293013901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2429.2918125000001</v>
      </c>
      <c r="D69" s="15">
        <f t="shared" si="9"/>
        <v>809.7639375</v>
      </c>
      <c r="E69" s="15">
        <f t="shared" si="10"/>
        <v>0</v>
      </c>
      <c r="F69" s="13">
        <f t="shared" si="11"/>
        <v>3239.05575</v>
      </c>
      <c r="G69" s="1"/>
      <c r="H69" s="14">
        <f t="shared" si="12"/>
        <v>20.824931672566301</v>
      </c>
      <c r="I69" s="15">
        <f t="shared" si="13"/>
        <v>0</v>
      </c>
      <c r="J69" s="15">
        <f t="shared" si="14"/>
        <v>3429.81939037541</v>
      </c>
      <c r="K69" s="15">
        <f t="shared" si="15"/>
        <v>1143.2731301251399</v>
      </c>
      <c r="L69" s="15">
        <f t="shared" si="16"/>
        <v>0</v>
      </c>
      <c r="M69" s="35">
        <f t="shared" si="17"/>
        <v>4573.0925205005497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23.145774643574899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35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408.50512500000002</v>
      </c>
      <c r="D71" s="15">
        <f t="shared" si="9"/>
        <v>2042.52562500001</v>
      </c>
      <c r="E71" s="15">
        <f t="shared" si="10"/>
        <v>0</v>
      </c>
      <c r="F71" s="13">
        <f t="shared" si="11"/>
        <v>2451.0307500000099</v>
      </c>
      <c r="G71" s="1"/>
      <c r="H71" s="14">
        <f t="shared" si="12"/>
        <v>25.637715982144101</v>
      </c>
      <c r="I71" s="15">
        <f t="shared" si="13"/>
        <v>0</v>
      </c>
      <c r="J71" s="15">
        <f t="shared" si="14"/>
        <v>664.96116647620704</v>
      </c>
      <c r="K71" s="15">
        <f t="shared" si="15"/>
        <v>3324.8058323810501</v>
      </c>
      <c r="L71" s="15">
        <f t="shared" si="16"/>
        <v>0</v>
      </c>
      <c r="M71" s="35">
        <f t="shared" si="17"/>
        <v>3989.7669988572602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28.307334465542599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5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31.161244386763801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5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34.206094644080999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5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37.448567880521402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5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40.895379669148198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5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44.553277740485697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5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48.429041248808403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5">
        <f t="shared" si="17"/>
        <v>0</v>
      </c>
      <c r="N78" s="3"/>
      <c r="O78" s="3"/>
      <c r="P78" s="3"/>
    </row>
    <row r="79" spans="1:16">
      <c r="A79" s="26" t="s">
        <v>7</v>
      </c>
      <c r="B79" s="27">
        <f>SUM(B47:B78)</f>
        <v>0</v>
      </c>
      <c r="C79" s="27">
        <f>SUM(C47:C78)</f>
        <v>3528615.9404374999</v>
      </c>
      <c r="D79" s="27">
        <f>SUM(D47:D78)</f>
        <v>2852.2895625000101</v>
      </c>
      <c r="E79" s="27">
        <f>SUM(E47:E78)</f>
        <v>0</v>
      </c>
      <c r="F79" s="27">
        <f>SUM(F47:F78)</f>
        <v>3531468.23</v>
      </c>
      <c r="G79" s="13"/>
      <c r="H79" s="26" t="s">
        <v>7</v>
      </c>
      <c r="I79" s="27">
        <f>SUM(I47:I78)</f>
        <v>0</v>
      </c>
      <c r="J79" s="27">
        <f>SUM(J47:J78)</f>
        <v>2442075.4953003</v>
      </c>
      <c r="K79" s="27">
        <f>SUM(K47:K78)</f>
        <v>4468.0789625061898</v>
      </c>
      <c r="L79" s="27">
        <f>SUM(L47:L78)</f>
        <v>0</v>
      </c>
      <c r="M79" s="27">
        <f>SUM(M47:M78)</f>
        <v>2446543.5742628099</v>
      </c>
      <c r="N79" s="3"/>
      <c r="O79" s="3"/>
      <c r="P79" s="3"/>
    </row>
    <row r="80" spans="1:16">
      <c r="A80" s="6" t="s">
        <v>13</v>
      </c>
      <c r="B80" s="28">
        <f>IF(L38&gt;0,B79/L38,0)</f>
        <v>0</v>
      </c>
      <c r="C80" s="28">
        <f>IF(M38&gt;0,C79/M38,0)</f>
        <v>10.3221176961131</v>
      </c>
      <c r="D80" s="28">
        <f>IF(N38&gt;0,D79/N38,0)</f>
        <v>15.452577560913101</v>
      </c>
      <c r="E80" s="28">
        <f>IF(O38&gt;0,E79/O38,0)</f>
        <v>0</v>
      </c>
      <c r="F80" s="28">
        <f>IF(P38&gt;0,F79/P38,0)</f>
        <v>10.324886415579501</v>
      </c>
      <c r="G80" s="13"/>
      <c r="H80" s="6" t="s">
        <v>13</v>
      </c>
      <c r="I80" s="28">
        <f>IF(L38&gt;0,I79/L38,0)</f>
        <v>0</v>
      </c>
      <c r="J80" s="28">
        <f>IF(M38&gt;0,J79/M38,0)</f>
        <v>7.1437048153668004</v>
      </c>
      <c r="K80" s="28">
        <f>IF(N38&gt;0,K79/N38,0)</f>
        <v>24.206285933990198</v>
      </c>
      <c r="L80" s="28">
        <f>IF(O38&gt;0,L79/O38,0)</f>
        <v>0</v>
      </c>
      <c r="M80" s="28">
        <f>IF(P38&gt;0,M79/P38,0)</f>
        <v>7.1529128594282998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6" t="s">
        <v>14</v>
      </c>
      <c r="B85" s="56"/>
      <c r="C85" s="56"/>
      <c r="D85" s="56"/>
      <c r="E85" s="5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6"/>
      <c r="B86" s="56"/>
      <c r="C86" s="56"/>
      <c r="D86" s="56"/>
      <c r="E86" s="5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6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7" t="s">
        <v>15</v>
      </c>
      <c r="B89" s="58" t="s">
        <v>16</v>
      </c>
      <c r="C89" s="58" t="s">
        <v>17</v>
      </c>
      <c r="D89" s="58" t="s">
        <v>18</v>
      </c>
      <c r="E89" s="5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7"/>
      <c r="B90" s="57"/>
      <c r="C90" s="57"/>
      <c r="D90" s="57"/>
      <c r="E90" s="5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7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7">
        <v>1</v>
      </c>
      <c r="B93" s="51">
        <f>M$38</f>
        <v>341850.00058333302</v>
      </c>
      <c r="C93" s="51">
        <f>$C$80</f>
        <v>10.3221176961131</v>
      </c>
      <c r="D93" s="51">
        <f>$J$80</f>
        <v>7.1437048153668004</v>
      </c>
      <c r="E93" s="51">
        <f>B93*D93</f>
        <v>2442075.4953003</v>
      </c>
      <c r="F93" s="15">
        <f>E93/1000</f>
        <v>2442.0754953003002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7">
        <v>2</v>
      </c>
      <c r="B94" s="51">
        <f>N$38</f>
        <v>184.58341666666701</v>
      </c>
      <c r="C94" s="51">
        <f>$D$80</f>
        <v>15.452577560913101</v>
      </c>
      <c r="D94" s="51">
        <f>$K$80</f>
        <v>24.206285933990198</v>
      </c>
      <c r="E94" s="51">
        <f>B94*D94</f>
        <v>4468.0789625061898</v>
      </c>
      <c r="F94" s="15">
        <f>E94/1000</f>
        <v>4.4680789625061896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7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7" t="s">
        <v>7</v>
      </c>
      <c r="B96" s="51">
        <f>SUM(B92:B95)</f>
        <v>342034.58399999997</v>
      </c>
      <c r="C96" s="51">
        <f>$F$80</f>
        <v>10.324886415579501</v>
      </c>
      <c r="D96" s="51">
        <f>$M$80</f>
        <v>7.1529128594282998</v>
      </c>
      <c r="E96" s="51">
        <f>SUM(E92:E95)</f>
        <v>2446543.5742628099</v>
      </c>
      <c r="F96" s="15">
        <f>E96/1000</f>
        <v>2446.5435742628101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7" t="s">
        <v>2</v>
      </c>
      <c r="B97" s="51">
        <f>$I$2</f>
        <v>2272803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1" t="s">
        <v>20</v>
      </c>
      <c r="B98" s="51">
        <f>IF(E96&gt;0,$I$2/E96,"")</f>
        <v>0.92898529333769897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B92" sqref="B92:B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21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1543674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8"/>
      <c r="E6" s="18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8"/>
      <c r="E7" s="18"/>
      <c r="F7" s="13">
        <f t="shared" si="0"/>
        <v>0</v>
      </c>
      <c r="G7" s="1"/>
      <c r="H7" s="14">
        <v>4.25</v>
      </c>
      <c r="I7" s="47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8"/>
      <c r="E8" s="18"/>
      <c r="F8" s="13">
        <f t="shared" si="0"/>
        <v>0</v>
      </c>
      <c r="G8" s="1"/>
      <c r="H8" s="14">
        <v>4.75</v>
      </c>
      <c r="I8" s="47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>
        <v>10</v>
      </c>
      <c r="D9" s="18"/>
      <c r="E9" s="19"/>
      <c r="F9" s="13">
        <f t="shared" si="0"/>
        <v>10</v>
      </c>
      <c r="G9" s="20"/>
      <c r="H9" s="14">
        <v>5.25</v>
      </c>
      <c r="I9" s="47">
        <v>39524</v>
      </c>
      <c r="J9" s="1">
        <f t="shared" si="6"/>
        <v>39.524000000000001</v>
      </c>
      <c r="K9" s="14">
        <v>5.25</v>
      </c>
      <c r="L9" s="15">
        <f t="shared" si="1"/>
        <v>0</v>
      </c>
      <c r="M9" s="15">
        <f t="shared" si="2"/>
        <v>39.524000000000001</v>
      </c>
      <c r="N9" s="15">
        <f t="shared" si="3"/>
        <v>0</v>
      </c>
      <c r="O9" s="15">
        <f t="shared" si="4"/>
        <v>0</v>
      </c>
      <c r="P9" s="16">
        <f t="shared" si="5"/>
        <v>39.524000000000001</v>
      </c>
      <c r="Q9" s="3"/>
      <c r="R9" s="3"/>
    </row>
    <row r="10" spans="1:18">
      <c r="A10" s="10">
        <v>5.75</v>
      </c>
      <c r="B10" s="11"/>
      <c r="C10">
        <v>10</v>
      </c>
      <c r="D10" s="18"/>
      <c r="E10" s="18"/>
      <c r="F10" s="13">
        <f t="shared" si="0"/>
        <v>10</v>
      </c>
      <c r="G10" s="1"/>
      <c r="H10" s="14">
        <v>5.75</v>
      </c>
      <c r="I10" s="47">
        <v>140317</v>
      </c>
      <c r="J10" s="1">
        <f t="shared" si="6"/>
        <v>140.31700000000001</v>
      </c>
      <c r="K10" s="14">
        <v>5.75</v>
      </c>
      <c r="L10" s="15">
        <f t="shared" si="1"/>
        <v>0</v>
      </c>
      <c r="M10" s="15">
        <f t="shared" si="2"/>
        <v>140.31700000000001</v>
      </c>
      <c r="N10" s="15">
        <f t="shared" si="3"/>
        <v>0</v>
      </c>
      <c r="O10" s="15">
        <f t="shared" si="4"/>
        <v>0</v>
      </c>
      <c r="P10" s="16">
        <f t="shared" si="5"/>
        <v>140.31700000000001</v>
      </c>
      <c r="Q10" s="3"/>
      <c r="R10" s="3"/>
    </row>
    <row r="11" spans="1:18">
      <c r="A11" s="14">
        <v>6.25</v>
      </c>
      <c r="B11" s="11"/>
      <c r="C11">
        <v>11</v>
      </c>
      <c r="D11" s="18"/>
      <c r="E11" s="18"/>
      <c r="F11" s="13">
        <f t="shared" si="0"/>
        <v>11</v>
      </c>
      <c r="G11" s="1"/>
      <c r="H11" s="14">
        <v>6.25</v>
      </c>
      <c r="I11" s="47">
        <v>661780</v>
      </c>
      <c r="J11" s="1">
        <f t="shared" si="6"/>
        <v>661.78</v>
      </c>
      <c r="K11" s="14">
        <v>6.25</v>
      </c>
      <c r="L11" s="15">
        <f t="shared" si="1"/>
        <v>0</v>
      </c>
      <c r="M11" s="15">
        <f t="shared" si="2"/>
        <v>661.78</v>
      </c>
      <c r="N11" s="15">
        <f t="shared" si="3"/>
        <v>0</v>
      </c>
      <c r="O11" s="15">
        <f t="shared" si="4"/>
        <v>0</v>
      </c>
      <c r="P11" s="16">
        <f t="shared" si="5"/>
        <v>661.78</v>
      </c>
      <c r="Q11" s="3"/>
      <c r="R11" s="3"/>
    </row>
    <row r="12" spans="1:18">
      <c r="A12" s="10">
        <v>6.75</v>
      </c>
      <c r="B12" s="17"/>
      <c r="C12">
        <v>14</v>
      </c>
      <c r="D12" s="18"/>
      <c r="E12" s="21"/>
      <c r="F12" s="13">
        <f t="shared" si="0"/>
        <v>14</v>
      </c>
      <c r="G12" s="1"/>
      <c r="H12" s="14">
        <v>6.75</v>
      </c>
      <c r="I12" s="47">
        <v>2424544</v>
      </c>
      <c r="J12" s="1">
        <f t="shared" si="6"/>
        <v>2424.5439999999999</v>
      </c>
      <c r="K12" s="14">
        <v>6.75</v>
      </c>
      <c r="L12" s="15">
        <f t="shared" si="1"/>
        <v>0</v>
      </c>
      <c r="M12" s="15">
        <f t="shared" si="2"/>
        <v>2424.5439999999999</v>
      </c>
      <c r="N12" s="15">
        <f t="shared" si="3"/>
        <v>0</v>
      </c>
      <c r="O12" s="15">
        <f t="shared" si="4"/>
        <v>0</v>
      </c>
      <c r="P12" s="16">
        <f t="shared" si="5"/>
        <v>2424.5439999999999</v>
      </c>
      <c r="Q12" s="3"/>
      <c r="R12" s="3"/>
    </row>
    <row r="13" spans="1:18">
      <c r="A13" s="14">
        <v>7.25</v>
      </c>
      <c r="B13" s="17"/>
      <c r="C13">
        <v>15</v>
      </c>
      <c r="D13" s="42"/>
      <c r="E13" s="21"/>
      <c r="F13" s="13">
        <f t="shared" si="0"/>
        <v>15</v>
      </c>
      <c r="G13" s="1"/>
      <c r="H13" s="14">
        <v>7.25</v>
      </c>
      <c r="I13" s="47">
        <v>5749796</v>
      </c>
      <c r="J13" s="1">
        <f t="shared" si="6"/>
        <v>5749.7960000000003</v>
      </c>
      <c r="K13" s="14">
        <v>7.25</v>
      </c>
      <c r="L13" s="15">
        <f t="shared" si="1"/>
        <v>0</v>
      </c>
      <c r="M13" s="15">
        <f t="shared" si="2"/>
        <v>5749.7960000000003</v>
      </c>
      <c r="N13" s="15">
        <f t="shared" si="3"/>
        <v>0</v>
      </c>
      <c r="O13" s="15">
        <f t="shared" si="4"/>
        <v>0</v>
      </c>
      <c r="P13" s="16">
        <f t="shared" si="5"/>
        <v>5749.7960000000003</v>
      </c>
      <c r="Q13" s="3"/>
      <c r="R13" s="3"/>
    </row>
    <row r="14" spans="1:18">
      <c r="A14" s="10">
        <v>7.75</v>
      </c>
      <c r="C14">
        <v>19</v>
      </c>
      <c r="D14" s="42"/>
      <c r="E14" s="42"/>
      <c r="F14" s="13">
        <f t="shared" si="0"/>
        <v>19</v>
      </c>
      <c r="G14" s="1"/>
      <c r="H14" s="14">
        <v>7.75</v>
      </c>
      <c r="I14" s="47">
        <v>7506306</v>
      </c>
      <c r="J14" s="1">
        <f t="shared" si="6"/>
        <v>7506.3059999999996</v>
      </c>
      <c r="K14" s="14">
        <v>7.75</v>
      </c>
      <c r="L14" s="15">
        <f t="shared" si="1"/>
        <v>0</v>
      </c>
      <c r="M14" s="15">
        <f t="shared" si="2"/>
        <v>7506.3059999999996</v>
      </c>
      <c r="N14" s="15">
        <f t="shared" si="3"/>
        <v>0</v>
      </c>
      <c r="O14" s="15">
        <f t="shared" si="4"/>
        <v>0</v>
      </c>
      <c r="P14" s="16">
        <f t="shared" si="5"/>
        <v>7506.3059999999996</v>
      </c>
      <c r="Q14" s="3"/>
      <c r="R14" s="3"/>
    </row>
    <row r="15" spans="1:18">
      <c r="A15" s="14">
        <v>8.25</v>
      </c>
      <c r="C15">
        <v>15</v>
      </c>
      <c r="D15" s="43"/>
      <c r="E15" s="42"/>
      <c r="F15" s="13">
        <f t="shared" si="0"/>
        <v>15</v>
      </c>
      <c r="G15" s="1"/>
      <c r="H15" s="14">
        <v>8.25</v>
      </c>
      <c r="I15" s="47">
        <v>7921838</v>
      </c>
      <c r="J15" s="1">
        <f t="shared" si="6"/>
        <v>7921.8379999999997</v>
      </c>
      <c r="K15" s="14">
        <v>8.25</v>
      </c>
      <c r="L15" s="15">
        <f t="shared" si="1"/>
        <v>0</v>
      </c>
      <c r="M15" s="15">
        <f t="shared" si="2"/>
        <v>7921.8379999999997</v>
      </c>
      <c r="N15" s="15">
        <f t="shared" si="3"/>
        <v>0</v>
      </c>
      <c r="O15" s="15">
        <f t="shared" si="4"/>
        <v>0</v>
      </c>
      <c r="P15" s="16">
        <f t="shared" si="5"/>
        <v>7921.8379999999997</v>
      </c>
      <c r="Q15" s="3"/>
      <c r="R15" s="3"/>
    </row>
    <row r="16" spans="1:18">
      <c r="A16" s="10">
        <v>8.75</v>
      </c>
      <c r="C16">
        <v>19</v>
      </c>
      <c r="D16" s="43"/>
      <c r="E16" s="42"/>
      <c r="F16" s="13">
        <f t="shared" si="0"/>
        <v>19</v>
      </c>
      <c r="G16" s="1"/>
      <c r="H16" s="14">
        <v>8.75</v>
      </c>
      <c r="I16" s="47">
        <v>5931457</v>
      </c>
      <c r="J16" s="1">
        <f t="shared" si="6"/>
        <v>5931.4570000000003</v>
      </c>
      <c r="K16" s="14">
        <v>8.75</v>
      </c>
      <c r="L16" s="15">
        <f t="shared" si="1"/>
        <v>0</v>
      </c>
      <c r="M16" s="15">
        <f t="shared" si="2"/>
        <v>5931.4570000000003</v>
      </c>
      <c r="N16" s="15">
        <f t="shared" si="3"/>
        <v>0</v>
      </c>
      <c r="O16" s="15">
        <f t="shared" si="4"/>
        <v>0</v>
      </c>
      <c r="P16" s="16">
        <f t="shared" si="5"/>
        <v>5931.4570000000003</v>
      </c>
      <c r="Q16" s="3"/>
      <c r="R16" s="3"/>
    </row>
    <row r="17" spans="1:18">
      <c r="A17" s="14">
        <v>9.25</v>
      </c>
      <c r="C17">
        <v>29</v>
      </c>
      <c r="D17" s="43"/>
      <c r="E17" s="42"/>
      <c r="F17" s="13">
        <f t="shared" si="0"/>
        <v>29</v>
      </c>
      <c r="G17" s="1"/>
      <c r="H17" s="14">
        <v>9.25</v>
      </c>
      <c r="I17" s="47">
        <v>6800536</v>
      </c>
      <c r="J17" s="1">
        <f t="shared" si="6"/>
        <v>6800.5360000000001</v>
      </c>
      <c r="K17" s="14">
        <v>9.25</v>
      </c>
      <c r="L17" s="15">
        <f t="shared" si="1"/>
        <v>0</v>
      </c>
      <c r="M17" s="15">
        <f t="shared" si="2"/>
        <v>6800.5360000000001</v>
      </c>
      <c r="N17" s="15">
        <f t="shared" si="3"/>
        <v>0</v>
      </c>
      <c r="O17" s="15">
        <f t="shared" si="4"/>
        <v>0</v>
      </c>
      <c r="P17" s="16">
        <f t="shared" si="5"/>
        <v>6800.5360000000001</v>
      </c>
      <c r="Q17" s="3"/>
      <c r="R17" s="3"/>
    </row>
    <row r="18" spans="1:18">
      <c r="A18" s="10">
        <v>9.75</v>
      </c>
      <c r="C18">
        <v>37</v>
      </c>
      <c r="D18" s="43"/>
      <c r="E18" s="42"/>
      <c r="F18" s="13">
        <f t="shared" si="0"/>
        <v>37</v>
      </c>
      <c r="G18" s="1"/>
      <c r="H18" s="14">
        <v>9.75</v>
      </c>
      <c r="I18" s="47">
        <v>15086496</v>
      </c>
      <c r="J18" s="1">
        <f t="shared" si="6"/>
        <v>15086.495999999999</v>
      </c>
      <c r="K18" s="14">
        <v>9.75</v>
      </c>
      <c r="L18" s="15">
        <f t="shared" si="1"/>
        <v>0</v>
      </c>
      <c r="M18" s="15">
        <f t="shared" si="2"/>
        <v>15086.495999999999</v>
      </c>
      <c r="N18" s="15">
        <f t="shared" si="3"/>
        <v>0</v>
      </c>
      <c r="O18" s="15">
        <f t="shared" si="4"/>
        <v>0</v>
      </c>
      <c r="P18" s="16">
        <f t="shared" si="5"/>
        <v>15086.495999999999</v>
      </c>
      <c r="Q18" s="3"/>
      <c r="R18" s="3"/>
    </row>
    <row r="19" spans="1:18">
      <c r="A19" s="14">
        <v>10.25</v>
      </c>
      <c r="C19">
        <v>29</v>
      </c>
      <c r="D19" s="43"/>
      <c r="E19" s="42"/>
      <c r="F19" s="13">
        <f t="shared" si="0"/>
        <v>29</v>
      </c>
      <c r="G19" s="1"/>
      <c r="H19" s="14">
        <v>10.25</v>
      </c>
      <c r="I19" s="47">
        <v>27949838</v>
      </c>
      <c r="J19" s="1">
        <f t="shared" si="6"/>
        <v>27949.838</v>
      </c>
      <c r="K19" s="14">
        <v>10.25</v>
      </c>
      <c r="L19" s="15">
        <f t="shared" si="1"/>
        <v>0</v>
      </c>
      <c r="M19" s="15">
        <f t="shared" si="2"/>
        <v>27949.838</v>
      </c>
      <c r="N19" s="15">
        <f t="shared" si="3"/>
        <v>0</v>
      </c>
      <c r="O19" s="15">
        <f t="shared" si="4"/>
        <v>0</v>
      </c>
      <c r="P19" s="16">
        <f t="shared" si="5"/>
        <v>27949.838</v>
      </c>
      <c r="Q19" s="3"/>
      <c r="R19" s="3"/>
    </row>
    <row r="20" spans="1:18">
      <c r="A20" s="10">
        <v>10.75</v>
      </c>
      <c r="C20">
        <v>32</v>
      </c>
      <c r="D20" s="43"/>
      <c r="E20" s="42"/>
      <c r="F20" s="13">
        <f t="shared" si="0"/>
        <v>32</v>
      </c>
      <c r="G20" s="1"/>
      <c r="H20" s="14">
        <v>10.75</v>
      </c>
      <c r="I20" s="47">
        <v>36771548</v>
      </c>
      <c r="J20" s="1">
        <f t="shared" si="6"/>
        <v>36771.548000000003</v>
      </c>
      <c r="K20" s="14">
        <v>10.75</v>
      </c>
      <c r="L20" s="15">
        <f t="shared" si="1"/>
        <v>0</v>
      </c>
      <c r="M20" s="15">
        <f t="shared" si="2"/>
        <v>36771.548000000003</v>
      </c>
      <c r="N20" s="15">
        <f t="shared" si="3"/>
        <v>0</v>
      </c>
      <c r="O20" s="15">
        <f t="shared" si="4"/>
        <v>0</v>
      </c>
      <c r="P20" s="16">
        <f t="shared" si="5"/>
        <v>36771.548000000003</v>
      </c>
      <c r="Q20" s="3"/>
      <c r="R20" s="3"/>
    </row>
    <row r="21" spans="1:18">
      <c r="A21" s="14">
        <v>11.25</v>
      </c>
      <c r="C21">
        <v>34</v>
      </c>
      <c r="D21" s="43"/>
      <c r="E21" s="42"/>
      <c r="F21" s="13">
        <f t="shared" si="0"/>
        <v>34</v>
      </c>
      <c r="G21" s="1"/>
      <c r="H21" s="14">
        <v>11.25</v>
      </c>
      <c r="I21" s="47">
        <v>31621670</v>
      </c>
      <c r="J21" s="1">
        <f t="shared" si="6"/>
        <v>31621.67</v>
      </c>
      <c r="K21" s="14">
        <v>11.25</v>
      </c>
      <c r="L21" s="15">
        <f t="shared" si="1"/>
        <v>0</v>
      </c>
      <c r="M21" s="15">
        <f t="shared" si="2"/>
        <v>31621.67</v>
      </c>
      <c r="N21" s="15">
        <f t="shared" si="3"/>
        <v>0</v>
      </c>
      <c r="O21" s="15">
        <f t="shared" si="4"/>
        <v>0</v>
      </c>
      <c r="P21" s="16">
        <f t="shared" si="5"/>
        <v>31621.67</v>
      </c>
      <c r="Q21" s="3"/>
      <c r="R21" s="3"/>
    </row>
    <row r="22" spans="1:18">
      <c r="A22" s="10">
        <v>11.75</v>
      </c>
      <c r="C22">
        <v>30</v>
      </c>
      <c r="D22" s="43"/>
      <c r="E22" s="42"/>
      <c r="F22" s="13">
        <f t="shared" si="0"/>
        <v>30</v>
      </c>
      <c r="G22" s="4"/>
      <c r="H22" s="14">
        <v>11.75</v>
      </c>
      <c r="I22" s="47">
        <v>23019207</v>
      </c>
      <c r="J22" s="1">
        <f t="shared" si="6"/>
        <v>23019.206999999999</v>
      </c>
      <c r="K22" s="14">
        <v>11.75</v>
      </c>
      <c r="L22" s="15">
        <f t="shared" si="1"/>
        <v>0</v>
      </c>
      <c r="M22" s="15">
        <f t="shared" si="2"/>
        <v>23019.206999999999</v>
      </c>
      <c r="N22" s="15">
        <f t="shared" si="3"/>
        <v>0</v>
      </c>
      <c r="O22" s="15">
        <f t="shared" si="4"/>
        <v>0</v>
      </c>
      <c r="P22" s="16">
        <f t="shared" si="5"/>
        <v>23019.206999999999</v>
      </c>
      <c r="Q22" s="3"/>
      <c r="R22" s="3"/>
    </row>
    <row r="23" spans="1:18">
      <c r="A23" s="14">
        <v>12.25</v>
      </c>
      <c r="C23">
        <v>27</v>
      </c>
      <c r="D23" s="43"/>
      <c r="E23" s="42"/>
      <c r="F23" s="13">
        <f t="shared" si="0"/>
        <v>27</v>
      </c>
      <c r="G23" s="4"/>
      <c r="H23" s="14">
        <v>12.25</v>
      </c>
      <c r="I23" s="47">
        <v>14122801</v>
      </c>
      <c r="J23" s="1">
        <f t="shared" si="6"/>
        <v>14122.800999999999</v>
      </c>
      <c r="K23" s="14">
        <v>12.25</v>
      </c>
      <c r="L23" s="15">
        <f t="shared" si="1"/>
        <v>0</v>
      </c>
      <c r="M23" s="15">
        <f t="shared" si="2"/>
        <v>14122.800999999999</v>
      </c>
      <c r="N23" s="15">
        <f t="shared" si="3"/>
        <v>0</v>
      </c>
      <c r="O23" s="15">
        <f t="shared" si="4"/>
        <v>0</v>
      </c>
      <c r="P23" s="16">
        <f t="shared" si="5"/>
        <v>14122.800999999999</v>
      </c>
      <c r="Q23" s="3"/>
      <c r="R23" s="3"/>
    </row>
    <row r="24" spans="1:18">
      <c r="A24" s="10">
        <v>12.75</v>
      </c>
      <c r="C24">
        <v>12</v>
      </c>
      <c r="D24" s="43"/>
      <c r="E24" s="42"/>
      <c r="F24" s="13">
        <f t="shared" si="0"/>
        <v>12</v>
      </c>
      <c r="G24" s="4"/>
      <c r="H24" s="14">
        <v>12.75</v>
      </c>
      <c r="I24" s="47">
        <v>8912364</v>
      </c>
      <c r="J24" s="1">
        <f t="shared" si="6"/>
        <v>8912.3639999999996</v>
      </c>
      <c r="K24" s="14">
        <v>12.75</v>
      </c>
      <c r="L24" s="15">
        <f t="shared" si="1"/>
        <v>0</v>
      </c>
      <c r="M24" s="15">
        <f t="shared" si="2"/>
        <v>8912.3639999999996</v>
      </c>
      <c r="N24" s="15">
        <f t="shared" si="3"/>
        <v>0</v>
      </c>
      <c r="O24" s="15">
        <f t="shared" si="4"/>
        <v>0</v>
      </c>
      <c r="P24" s="16">
        <f t="shared" si="5"/>
        <v>8912.3639999999996</v>
      </c>
      <c r="Q24" s="3"/>
      <c r="R24" s="3"/>
    </row>
    <row r="25" spans="1:18">
      <c r="A25" s="14">
        <v>13.25</v>
      </c>
      <c r="C25">
        <v>11</v>
      </c>
      <c r="D25" s="43"/>
      <c r="E25" s="42"/>
      <c r="F25" s="13">
        <f t="shared" si="0"/>
        <v>11</v>
      </c>
      <c r="G25" s="4"/>
      <c r="H25" s="14">
        <v>13.25</v>
      </c>
      <c r="I25" s="47">
        <v>5477764</v>
      </c>
      <c r="J25" s="1">
        <f t="shared" si="6"/>
        <v>5477.7640000000001</v>
      </c>
      <c r="K25" s="14">
        <v>13.25</v>
      </c>
      <c r="L25" s="15">
        <f t="shared" si="1"/>
        <v>0</v>
      </c>
      <c r="M25" s="15">
        <f t="shared" si="2"/>
        <v>5477.7640000000001</v>
      </c>
      <c r="N25" s="15">
        <f t="shared" si="3"/>
        <v>0</v>
      </c>
      <c r="O25" s="15">
        <f t="shared" si="4"/>
        <v>0</v>
      </c>
      <c r="P25" s="16">
        <f t="shared" si="5"/>
        <v>5477.7640000000001</v>
      </c>
      <c r="Q25" s="3"/>
      <c r="R25" s="3"/>
    </row>
    <row r="26" spans="1:18">
      <c r="A26" s="10">
        <v>13.75</v>
      </c>
      <c r="C26">
        <v>10</v>
      </c>
      <c r="D26" s="43"/>
      <c r="E26" s="42"/>
      <c r="F26" s="13">
        <f t="shared" si="0"/>
        <v>10</v>
      </c>
      <c r="G26" s="4"/>
      <c r="H26" s="14">
        <v>13.75</v>
      </c>
      <c r="I26" s="47">
        <v>4128382</v>
      </c>
      <c r="J26" s="1">
        <f t="shared" si="6"/>
        <v>4128.3819999999996</v>
      </c>
      <c r="K26" s="14">
        <v>13.75</v>
      </c>
      <c r="L26" s="15">
        <f t="shared" si="1"/>
        <v>0</v>
      </c>
      <c r="M26" s="15">
        <f t="shared" si="2"/>
        <v>4128.3819999999996</v>
      </c>
      <c r="N26" s="15">
        <f t="shared" si="3"/>
        <v>0</v>
      </c>
      <c r="O26" s="15">
        <f t="shared" si="4"/>
        <v>0</v>
      </c>
      <c r="P26" s="16">
        <f t="shared" si="5"/>
        <v>4128.3819999999996</v>
      </c>
      <c r="Q26" s="3"/>
      <c r="R26" s="3"/>
    </row>
    <row r="27" spans="1:18">
      <c r="A27" s="14">
        <v>14.25</v>
      </c>
      <c r="C27">
        <v>7</v>
      </c>
      <c r="D27" s="43"/>
      <c r="E27" s="42"/>
      <c r="F27" s="13">
        <f t="shared" si="0"/>
        <v>7</v>
      </c>
      <c r="G27" s="4"/>
      <c r="H27" s="14">
        <v>14.25</v>
      </c>
      <c r="I27" s="47">
        <v>2077623</v>
      </c>
      <c r="J27" s="1">
        <f t="shared" si="6"/>
        <v>2077.623</v>
      </c>
      <c r="K27" s="14">
        <v>14.25</v>
      </c>
      <c r="L27" s="15">
        <f t="shared" si="1"/>
        <v>0</v>
      </c>
      <c r="M27" s="15">
        <f t="shared" si="2"/>
        <v>2077.623</v>
      </c>
      <c r="N27" s="15">
        <f t="shared" si="3"/>
        <v>0</v>
      </c>
      <c r="O27" s="15">
        <f t="shared" si="4"/>
        <v>0</v>
      </c>
      <c r="P27" s="16">
        <f t="shared" si="5"/>
        <v>2077.623</v>
      </c>
      <c r="Q27" s="3"/>
      <c r="R27" s="3"/>
    </row>
    <row r="28" spans="1:18">
      <c r="A28" s="10">
        <v>14.75</v>
      </c>
      <c r="B28" s="11"/>
      <c r="C28">
        <v>2</v>
      </c>
      <c r="D28" s="43"/>
      <c r="E28" s="42"/>
      <c r="F28" s="13">
        <f t="shared" si="0"/>
        <v>2</v>
      </c>
      <c r="G28" s="1"/>
      <c r="H28" s="14">
        <v>14.75</v>
      </c>
      <c r="I28" s="47">
        <v>343765</v>
      </c>
      <c r="J28" s="1">
        <f t="shared" si="6"/>
        <v>343.76499999999999</v>
      </c>
      <c r="K28" s="14">
        <v>14.75</v>
      </c>
      <c r="L28" s="15">
        <f t="shared" si="1"/>
        <v>0</v>
      </c>
      <c r="M28" s="15">
        <f t="shared" si="2"/>
        <v>343.76499999999999</v>
      </c>
      <c r="N28" s="15">
        <f t="shared" si="3"/>
        <v>0</v>
      </c>
      <c r="O28" s="15">
        <f t="shared" si="4"/>
        <v>0</v>
      </c>
      <c r="P28" s="16">
        <f t="shared" si="5"/>
        <v>343.76499999999999</v>
      </c>
      <c r="Q28" s="3"/>
      <c r="R28" s="3"/>
    </row>
    <row r="29" spans="1:18">
      <c r="A29" s="14">
        <v>15.25</v>
      </c>
      <c r="B29" s="11"/>
      <c r="C29">
        <v>8</v>
      </c>
      <c r="D29" s="43"/>
      <c r="E29" s="42"/>
      <c r="F29" s="13">
        <f t="shared" si="0"/>
        <v>8</v>
      </c>
      <c r="G29" s="1"/>
      <c r="H29" s="14">
        <v>15.25</v>
      </c>
      <c r="I29" s="47">
        <v>175102</v>
      </c>
      <c r="J29" s="1">
        <f t="shared" si="6"/>
        <v>175.102</v>
      </c>
      <c r="K29" s="14">
        <v>15.25</v>
      </c>
      <c r="L29" s="15">
        <f t="shared" si="1"/>
        <v>0</v>
      </c>
      <c r="M29" s="15">
        <f t="shared" si="2"/>
        <v>175.102</v>
      </c>
      <c r="N29" s="15">
        <f t="shared" si="3"/>
        <v>0</v>
      </c>
      <c r="O29" s="15">
        <f t="shared" si="4"/>
        <v>0</v>
      </c>
      <c r="P29" s="16">
        <f t="shared" si="5"/>
        <v>175.102</v>
      </c>
      <c r="Q29" s="3"/>
      <c r="R29" s="3"/>
    </row>
    <row r="30" spans="1:18">
      <c r="A30" s="10">
        <v>15.75</v>
      </c>
      <c r="B30" s="11"/>
      <c r="D30" s="43"/>
      <c r="E30" s="42"/>
      <c r="F30" s="13">
        <f t="shared" si="0"/>
        <v>0</v>
      </c>
      <c r="G30" s="1"/>
      <c r="H30" s="14">
        <v>15.75</v>
      </c>
      <c r="I30" s="47"/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D31" s="43"/>
      <c r="E31" s="18"/>
      <c r="F31" s="13">
        <f t="shared" si="0"/>
        <v>0</v>
      </c>
      <c r="G31" s="1"/>
      <c r="H31" s="14">
        <v>16.25</v>
      </c>
      <c r="I31" s="47"/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D32" s="43"/>
      <c r="E32" s="18"/>
      <c r="F32" s="13">
        <f t="shared" si="0"/>
        <v>0</v>
      </c>
      <c r="G32" s="1"/>
      <c r="H32" s="14">
        <v>16.75</v>
      </c>
      <c r="I32" s="44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8"/>
      <c r="C33" s="18"/>
      <c r="D33" s="18"/>
      <c r="E33" s="18"/>
      <c r="F33" s="13">
        <f t="shared" si="0"/>
        <v>0</v>
      </c>
      <c r="G33" s="1"/>
      <c r="H33" s="14">
        <v>17.25</v>
      </c>
      <c r="I33" s="23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8"/>
      <c r="C34" s="18"/>
      <c r="D34" s="18"/>
      <c r="E34" s="18"/>
      <c r="F34" s="13">
        <f t="shared" si="0"/>
        <v>0</v>
      </c>
      <c r="G34" s="1"/>
      <c r="H34" s="14">
        <v>17.75</v>
      </c>
      <c r="I34" s="23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8"/>
      <c r="C35" s="18"/>
      <c r="D35" s="18"/>
      <c r="E35" s="18"/>
      <c r="F35" s="13">
        <f t="shared" si="0"/>
        <v>0</v>
      </c>
      <c r="G35" s="1"/>
      <c r="H35" s="14">
        <v>18.25</v>
      </c>
      <c r="I35" s="23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8"/>
      <c r="C36" s="18"/>
      <c r="D36" s="18"/>
      <c r="E36" s="18"/>
      <c r="F36" s="13">
        <f t="shared" si="0"/>
        <v>0</v>
      </c>
      <c r="G36" s="1"/>
      <c r="H36" s="14">
        <v>18.75</v>
      </c>
      <c r="I36" s="23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6" t="s">
        <v>7</v>
      </c>
      <c r="B38" s="27">
        <f>SUM(B6:B37)</f>
        <v>0</v>
      </c>
      <c r="C38" s="27">
        <f>SUM(C6:C37)</f>
        <v>381</v>
      </c>
      <c r="D38" s="27">
        <f>SUM(D6:D37)</f>
        <v>0</v>
      </c>
      <c r="E38" s="27">
        <f>SUM(E6:E37)</f>
        <v>0</v>
      </c>
      <c r="F38" s="28">
        <f>SUM(F6:F37)</f>
        <v>381</v>
      </c>
      <c r="G38" s="29"/>
      <c r="H38" s="26" t="s">
        <v>7</v>
      </c>
      <c r="I38" s="4">
        <f>SUM(I6:I37)</f>
        <v>206862658</v>
      </c>
      <c r="J38" s="1">
        <f t="shared" si="6"/>
        <v>206862.658</v>
      </c>
      <c r="K38" s="26" t="s">
        <v>7</v>
      </c>
      <c r="L38" s="27">
        <f>SUM(L6:L37)</f>
        <v>0</v>
      </c>
      <c r="M38" s="27">
        <f>SUM(M6:M37)</f>
        <v>206862.658</v>
      </c>
      <c r="N38" s="27">
        <f>SUM(N6:N37)</f>
        <v>0</v>
      </c>
      <c r="O38" s="27">
        <f>SUM(O6:O37)</f>
        <v>0</v>
      </c>
      <c r="P38" s="30">
        <f>SUM(P6:P37)</f>
        <v>206862.658</v>
      </c>
      <c r="Q38" s="31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2"/>
      <c r="B41" s="1"/>
      <c r="C41" s="1"/>
      <c r="D41" s="1"/>
      <c r="E41" s="1"/>
      <c r="F41" s="32"/>
      <c r="G41" s="1"/>
      <c r="H41" s="1"/>
      <c r="I41" s="1"/>
      <c r="J41" s="32"/>
      <c r="K41" s="1"/>
      <c r="L41" s="1"/>
      <c r="M41" s="1"/>
      <c r="N41" s="32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33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2.7765268959852084E-3</v>
      </c>
      <c r="J44" s="17" t="s">
        <v>12</v>
      </c>
      <c r="K44">
        <v>3.3321752244292662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4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0.22713007963491699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5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0.344670337027707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5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0.49930229852747698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5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207.501</v>
      </c>
      <c r="D50" s="15">
        <f t="shared" si="9"/>
        <v>0</v>
      </c>
      <c r="E50" s="15">
        <f t="shared" si="10"/>
        <v>0</v>
      </c>
      <c r="F50" s="13">
        <f t="shared" si="11"/>
        <v>207.501</v>
      </c>
      <c r="G50" s="1"/>
      <c r="H50" s="14">
        <f t="shared" si="12"/>
        <v>0.69694558818016505</v>
      </c>
      <c r="I50" s="15">
        <f t="shared" si="13"/>
        <v>0</v>
      </c>
      <c r="J50" s="15">
        <f t="shared" si="14"/>
        <v>27.546077427232799</v>
      </c>
      <c r="K50" s="15">
        <f t="shared" si="15"/>
        <v>0</v>
      </c>
      <c r="L50" s="15">
        <f t="shared" si="16"/>
        <v>0</v>
      </c>
      <c r="M50" s="35">
        <f t="shared" si="17"/>
        <v>27.546077427232799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806.82275000000004</v>
      </c>
      <c r="D51" s="15">
        <f t="shared" si="9"/>
        <v>0</v>
      </c>
      <c r="E51" s="15">
        <f t="shared" si="10"/>
        <v>0</v>
      </c>
      <c r="F51" s="13">
        <f t="shared" si="11"/>
        <v>806.82275000000004</v>
      </c>
      <c r="G51" s="1"/>
      <c r="H51" s="14">
        <f t="shared" si="12"/>
        <v>0.94373107504902798</v>
      </c>
      <c r="I51" s="15">
        <f t="shared" si="13"/>
        <v>0</v>
      </c>
      <c r="J51" s="15">
        <f t="shared" si="14"/>
        <v>132.421513257654</v>
      </c>
      <c r="K51" s="15">
        <f t="shared" si="15"/>
        <v>0</v>
      </c>
      <c r="L51" s="15">
        <f t="shared" si="16"/>
        <v>0</v>
      </c>
      <c r="M51" s="35">
        <f t="shared" si="17"/>
        <v>132.421513257654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4136.125</v>
      </c>
      <c r="D52" s="15">
        <f t="shared" si="9"/>
        <v>0</v>
      </c>
      <c r="E52" s="15">
        <f t="shared" si="10"/>
        <v>0</v>
      </c>
      <c r="F52" s="13">
        <f t="shared" si="11"/>
        <v>4136.125</v>
      </c>
      <c r="G52" s="1"/>
      <c r="H52" s="14">
        <f t="shared" si="12"/>
        <v>1.2459871408060199</v>
      </c>
      <c r="I52" s="15">
        <f t="shared" si="13"/>
        <v>0</v>
      </c>
      <c r="J52" s="15">
        <f t="shared" si="14"/>
        <v>824.56937004260806</v>
      </c>
      <c r="K52" s="15">
        <f t="shared" si="15"/>
        <v>0</v>
      </c>
      <c r="L52" s="15">
        <f t="shared" si="16"/>
        <v>0</v>
      </c>
      <c r="M52" s="35">
        <f t="shared" si="17"/>
        <v>824.56937004260806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16365.672</v>
      </c>
      <c r="D53" s="15">
        <f t="shared" si="9"/>
        <v>0</v>
      </c>
      <c r="E53" s="15">
        <f t="shared" si="10"/>
        <v>0</v>
      </c>
      <c r="F53" s="13">
        <f t="shared" si="11"/>
        <v>16365.672</v>
      </c>
      <c r="G53" s="1"/>
      <c r="H53" s="14">
        <f t="shared" si="12"/>
        <v>1.6102279848234999</v>
      </c>
      <c r="I53" s="15">
        <f t="shared" si="13"/>
        <v>0</v>
      </c>
      <c r="J53" s="15">
        <f t="shared" si="14"/>
        <v>3904.0685992359099</v>
      </c>
      <c r="K53" s="15">
        <f t="shared" si="15"/>
        <v>0</v>
      </c>
      <c r="L53" s="15">
        <f t="shared" si="16"/>
        <v>0</v>
      </c>
      <c r="M53" s="35">
        <f t="shared" si="17"/>
        <v>3904.0685992359099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41686.021000000001</v>
      </c>
      <c r="D54" s="15">
        <f t="shared" si="9"/>
        <v>0</v>
      </c>
      <c r="E54" s="15">
        <f t="shared" si="10"/>
        <v>0</v>
      </c>
      <c r="F54" s="13">
        <f t="shared" si="11"/>
        <v>41686.021000000001</v>
      </c>
      <c r="G54" s="1"/>
      <c r="H54" s="14">
        <f t="shared" si="12"/>
        <v>2.0431435216251002</v>
      </c>
      <c r="I54" s="15">
        <f t="shared" si="13"/>
        <v>0</v>
      </c>
      <c r="J54" s="15">
        <f t="shared" si="14"/>
        <v>11747.6584480659</v>
      </c>
      <c r="K54" s="15">
        <f t="shared" si="15"/>
        <v>0</v>
      </c>
      <c r="L54" s="15">
        <f t="shared" si="16"/>
        <v>0</v>
      </c>
      <c r="M54" s="35">
        <f t="shared" si="17"/>
        <v>11747.6584480659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58173.871500000001</v>
      </c>
      <c r="D55" s="15">
        <f t="shared" si="9"/>
        <v>0</v>
      </c>
      <c r="E55" s="15">
        <f t="shared" si="10"/>
        <v>0</v>
      </c>
      <c r="F55" s="13">
        <f t="shared" si="11"/>
        <v>58173.871500000001</v>
      </c>
      <c r="G55" s="1"/>
      <c r="H55" s="14">
        <f t="shared" si="12"/>
        <v>2.5515905493971598</v>
      </c>
      <c r="I55" s="15">
        <f t="shared" si="13"/>
        <v>0</v>
      </c>
      <c r="J55" s="15">
        <f t="shared" si="14"/>
        <v>19153.0194504832</v>
      </c>
      <c r="K55" s="15">
        <f t="shared" si="15"/>
        <v>0</v>
      </c>
      <c r="L55" s="15">
        <f t="shared" si="16"/>
        <v>0</v>
      </c>
      <c r="M55" s="35">
        <f t="shared" si="17"/>
        <v>19153.0194504832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65355.163500000002</v>
      </c>
      <c r="D56" s="15">
        <f t="shared" si="9"/>
        <v>0</v>
      </c>
      <c r="E56" s="15">
        <f t="shared" si="10"/>
        <v>0</v>
      </c>
      <c r="F56" s="13">
        <f t="shared" si="11"/>
        <v>65355.163500000002</v>
      </c>
      <c r="G56" s="1"/>
      <c r="H56" s="14">
        <f t="shared" si="12"/>
        <v>3.1425849512741002</v>
      </c>
      <c r="I56" s="15">
        <f t="shared" si="13"/>
        <v>0</v>
      </c>
      <c r="J56" s="15">
        <f t="shared" si="14"/>
        <v>24895.048885231299</v>
      </c>
      <c r="K56" s="15">
        <f t="shared" si="15"/>
        <v>0</v>
      </c>
      <c r="L56" s="15">
        <f t="shared" si="16"/>
        <v>0</v>
      </c>
      <c r="M56" s="35">
        <f t="shared" si="17"/>
        <v>24895.048885231299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51900.248749999999</v>
      </c>
      <c r="D57" s="15">
        <f t="shared" si="9"/>
        <v>0</v>
      </c>
      <c r="E57" s="15">
        <f t="shared" si="10"/>
        <v>0</v>
      </c>
      <c r="F57" s="13">
        <f t="shared" si="11"/>
        <v>51900.248749999999</v>
      </c>
      <c r="G57" s="1"/>
      <c r="H57" s="14">
        <f t="shared" si="12"/>
        <v>3.82329474858546</v>
      </c>
      <c r="I57" s="15">
        <f t="shared" si="13"/>
        <v>0</v>
      </c>
      <c r="J57" s="15">
        <f t="shared" si="14"/>
        <v>22677.708399560499</v>
      </c>
      <c r="K57" s="15">
        <f t="shared" si="15"/>
        <v>0</v>
      </c>
      <c r="L57" s="15">
        <f t="shared" si="16"/>
        <v>0</v>
      </c>
      <c r="M57" s="35">
        <f t="shared" si="17"/>
        <v>22677.708399560499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62904.957999999999</v>
      </c>
      <c r="D58" s="15">
        <f t="shared" si="9"/>
        <v>0</v>
      </c>
      <c r="E58" s="15">
        <f t="shared" si="10"/>
        <v>0</v>
      </c>
      <c r="F58" s="13">
        <f t="shared" si="11"/>
        <v>62904.957999999999</v>
      </c>
      <c r="G58" s="1"/>
      <c r="H58" s="14">
        <f t="shared" si="12"/>
        <v>4.6010338661489198</v>
      </c>
      <c r="I58" s="15">
        <f t="shared" si="13"/>
        <v>0</v>
      </c>
      <c r="J58" s="15">
        <f t="shared" si="14"/>
        <v>31289.496443964901</v>
      </c>
      <c r="K58" s="15">
        <f t="shared" si="15"/>
        <v>0</v>
      </c>
      <c r="L58" s="15">
        <f t="shared" si="16"/>
        <v>0</v>
      </c>
      <c r="M58" s="35">
        <f t="shared" si="17"/>
        <v>31289.496443964901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147093.33600000001</v>
      </c>
      <c r="D59" s="15">
        <f t="shared" si="9"/>
        <v>0</v>
      </c>
      <c r="E59" s="15">
        <f t="shared" si="10"/>
        <v>0</v>
      </c>
      <c r="F59" s="13">
        <f t="shared" si="11"/>
        <v>147093.33600000001</v>
      </c>
      <c r="G59" s="1"/>
      <c r="H59" s="14">
        <f t="shared" si="12"/>
        <v>5.4832564994896904</v>
      </c>
      <c r="I59" s="15">
        <f t="shared" si="13"/>
        <v>0</v>
      </c>
      <c r="J59" s="15">
        <f t="shared" si="14"/>
        <v>82723.127246525197</v>
      </c>
      <c r="K59" s="15">
        <f t="shared" si="15"/>
        <v>0</v>
      </c>
      <c r="L59" s="15">
        <f t="shared" si="16"/>
        <v>0</v>
      </c>
      <c r="M59" s="35">
        <f t="shared" si="17"/>
        <v>82723.127246525197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286485.8395</v>
      </c>
      <c r="D60" s="15">
        <f t="shared" si="9"/>
        <v>0</v>
      </c>
      <c r="E60" s="15">
        <f t="shared" si="10"/>
        <v>0</v>
      </c>
      <c r="F60" s="13">
        <f t="shared" si="11"/>
        <v>286485.8395</v>
      </c>
      <c r="G60" s="1"/>
      <c r="H60" s="14">
        <f t="shared" si="12"/>
        <v>6.4775519960211501</v>
      </c>
      <c r="I60" s="15">
        <f t="shared" si="13"/>
        <v>0</v>
      </c>
      <c r="J60" s="15">
        <f t="shared" si="14"/>
        <v>181046.52892536801</v>
      </c>
      <c r="K60" s="15">
        <f t="shared" si="15"/>
        <v>0</v>
      </c>
      <c r="L60" s="15">
        <f t="shared" si="16"/>
        <v>0</v>
      </c>
      <c r="M60" s="35">
        <f t="shared" si="17"/>
        <v>181046.52892536801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395294.141</v>
      </c>
      <c r="D61" s="15">
        <f t="shared" si="9"/>
        <v>0</v>
      </c>
      <c r="E61" s="15">
        <f t="shared" si="10"/>
        <v>0</v>
      </c>
      <c r="F61" s="13">
        <f t="shared" si="11"/>
        <v>395294.141</v>
      </c>
      <c r="G61" s="1"/>
      <c r="H61" s="14">
        <f t="shared" si="12"/>
        <v>7.5916401789941403</v>
      </c>
      <c r="I61" s="15">
        <f t="shared" si="13"/>
        <v>0</v>
      </c>
      <c r="J61" s="15">
        <f t="shared" si="14"/>
        <v>279156.36124061199</v>
      </c>
      <c r="K61" s="15">
        <f t="shared" si="15"/>
        <v>0</v>
      </c>
      <c r="L61" s="15">
        <f t="shared" si="16"/>
        <v>0</v>
      </c>
      <c r="M61" s="35">
        <f t="shared" si="17"/>
        <v>279156.36124061199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355743.78749999998</v>
      </c>
      <c r="D62" s="15">
        <f t="shared" si="9"/>
        <v>0</v>
      </c>
      <c r="E62" s="15">
        <f t="shared" si="10"/>
        <v>0</v>
      </c>
      <c r="F62" s="13">
        <f t="shared" si="11"/>
        <v>355743.78749999998</v>
      </c>
      <c r="G62" s="1"/>
      <c r="H62" s="14">
        <f t="shared" si="12"/>
        <v>8.8333670559222597</v>
      </c>
      <c r="I62" s="15">
        <f t="shared" si="13"/>
        <v>0</v>
      </c>
      <c r="J62" s="15">
        <f t="shared" si="14"/>
        <v>279325.81803124503</v>
      </c>
      <c r="K62" s="15">
        <f t="shared" si="15"/>
        <v>0</v>
      </c>
      <c r="L62" s="15">
        <f t="shared" si="16"/>
        <v>0</v>
      </c>
      <c r="M62" s="35">
        <f t="shared" si="17"/>
        <v>279325.81803124503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270475.68225000001</v>
      </c>
      <c r="D63" s="15">
        <f t="shared" si="9"/>
        <v>0</v>
      </c>
      <c r="E63" s="15">
        <f t="shared" si="10"/>
        <v>0</v>
      </c>
      <c r="F63" s="13">
        <f t="shared" si="11"/>
        <v>270475.68225000001</v>
      </c>
      <c r="G63" s="1"/>
      <c r="H63" s="14">
        <f t="shared" si="12"/>
        <v>10.2107008632534</v>
      </c>
      <c r="I63" s="15">
        <f t="shared" si="13"/>
        <v>0</v>
      </c>
      <c r="J63" s="15">
        <f t="shared" si="14"/>
        <v>235042.23678630899</v>
      </c>
      <c r="K63" s="15">
        <f t="shared" si="15"/>
        <v>0</v>
      </c>
      <c r="L63" s="15">
        <f t="shared" si="16"/>
        <v>0</v>
      </c>
      <c r="M63" s="35">
        <f t="shared" si="17"/>
        <v>235042.23678630899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173004.31224999999</v>
      </c>
      <c r="D64" s="15">
        <f t="shared" si="9"/>
        <v>0</v>
      </c>
      <c r="E64" s="15">
        <f t="shared" si="10"/>
        <v>0</v>
      </c>
      <c r="F64" s="13">
        <f t="shared" si="11"/>
        <v>173004.31224999999</v>
      </c>
      <c r="G64" s="1"/>
      <c r="H64" s="14">
        <f t="shared" si="12"/>
        <v>11.731728407008401</v>
      </c>
      <c r="I64" s="15">
        <f t="shared" si="13"/>
        <v>0</v>
      </c>
      <c r="J64" s="15">
        <f t="shared" si="14"/>
        <v>165684.86567822701</v>
      </c>
      <c r="K64" s="15">
        <f t="shared" si="15"/>
        <v>0</v>
      </c>
      <c r="L64" s="15">
        <f t="shared" si="16"/>
        <v>0</v>
      </c>
      <c r="M64" s="35">
        <f t="shared" si="17"/>
        <v>165684.86567822701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113632.641</v>
      </c>
      <c r="D65" s="15">
        <f t="shared" si="9"/>
        <v>0</v>
      </c>
      <c r="E65" s="15">
        <f t="shared" si="10"/>
        <v>0</v>
      </c>
      <c r="F65" s="13">
        <f t="shared" si="11"/>
        <v>113632.641</v>
      </c>
      <c r="G65" s="1"/>
      <c r="H65" s="14">
        <f t="shared" si="12"/>
        <v>13.4046516654596</v>
      </c>
      <c r="I65" s="15">
        <f t="shared" si="13"/>
        <v>0</v>
      </c>
      <c r="J65" s="15">
        <f t="shared" si="14"/>
        <v>119467.134935782</v>
      </c>
      <c r="K65" s="15">
        <f t="shared" si="15"/>
        <v>0</v>
      </c>
      <c r="L65" s="15">
        <f t="shared" si="16"/>
        <v>0</v>
      </c>
      <c r="M65" s="35">
        <f t="shared" si="17"/>
        <v>119467.134935782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72580.373000000007</v>
      </c>
      <c r="D66" s="15">
        <f t="shared" si="9"/>
        <v>0</v>
      </c>
      <c r="E66" s="15">
        <f t="shared" si="10"/>
        <v>0</v>
      </c>
      <c r="F66" s="13">
        <f t="shared" si="11"/>
        <v>72580.373000000007</v>
      </c>
      <c r="G66" s="1"/>
      <c r="H66" s="14">
        <f t="shared" si="12"/>
        <v>15.237784625053299</v>
      </c>
      <c r="I66" s="15">
        <f t="shared" si="13"/>
        <v>0</v>
      </c>
      <c r="J66" s="15">
        <f t="shared" si="14"/>
        <v>83468.988058870498</v>
      </c>
      <c r="K66" s="15">
        <f t="shared" si="15"/>
        <v>0</v>
      </c>
      <c r="L66" s="15">
        <f t="shared" si="16"/>
        <v>0</v>
      </c>
      <c r="M66" s="35">
        <f t="shared" si="17"/>
        <v>83468.988058870498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56765.252500000002</v>
      </c>
      <c r="D67" s="15">
        <f t="shared" si="9"/>
        <v>0</v>
      </c>
      <c r="E67" s="15">
        <f t="shared" si="10"/>
        <v>0</v>
      </c>
      <c r="F67" s="13">
        <f t="shared" si="11"/>
        <v>56765.252500000002</v>
      </c>
      <c r="G67" s="1"/>
      <c r="H67" s="14">
        <f t="shared" si="12"/>
        <v>17.239550324958799</v>
      </c>
      <c r="I67" s="15">
        <f t="shared" si="13"/>
        <v>0</v>
      </c>
      <c r="J67" s="15">
        <f t="shared" si="14"/>
        <v>71171.449249654004</v>
      </c>
      <c r="K67" s="15">
        <f t="shared" si="15"/>
        <v>0</v>
      </c>
      <c r="L67" s="15">
        <f t="shared" si="16"/>
        <v>0</v>
      </c>
      <c r="M67" s="35">
        <f t="shared" si="17"/>
        <v>71171.449249654004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29606.12775</v>
      </c>
      <c r="D68" s="15">
        <f t="shared" si="9"/>
        <v>0</v>
      </c>
      <c r="E68" s="15">
        <f t="shared" si="10"/>
        <v>0</v>
      </c>
      <c r="F68" s="13">
        <f t="shared" si="11"/>
        <v>29606.12775</v>
      </c>
      <c r="G68" s="1"/>
      <c r="H68" s="14">
        <f t="shared" si="12"/>
        <v>19.418478089067801</v>
      </c>
      <c r="I68" s="15">
        <f t="shared" si="13"/>
        <v>0</v>
      </c>
      <c r="J68" s="15">
        <f t="shared" si="14"/>
        <v>40344.276702843301</v>
      </c>
      <c r="K68" s="15">
        <f t="shared" si="15"/>
        <v>0</v>
      </c>
      <c r="L68" s="15">
        <f t="shared" si="16"/>
        <v>0</v>
      </c>
      <c r="M68" s="35">
        <f t="shared" si="17"/>
        <v>40344.276702843301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5070.5337499999996</v>
      </c>
      <c r="D69" s="15">
        <f t="shared" si="9"/>
        <v>0</v>
      </c>
      <c r="E69" s="15">
        <f t="shared" si="10"/>
        <v>0</v>
      </c>
      <c r="F69" s="13">
        <f t="shared" si="11"/>
        <v>5070.5337499999996</v>
      </c>
      <c r="G69" s="1"/>
      <c r="H69" s="14">
        <f t="shared" si="12"/>
        <v>21.7832009271124</v>
      </c>
      <c r="I69" s="15">
        <f t="shared" si="13"/>
        <v>0</v>
      </c>
      <c r="J69" s="15">
        <f t="shared" si="14"/>
        <v>7488.3020667087903</v>
      </c>
      <c r="K69" s="15">
        <f t="shared" si="15"/>
        <v>0</v>
      </c>
      <c r="L69" s="15">
        <f t="shared" si="16"/>
        <v>0</v>
      </c>
      <c r="M69" s="35">
        <f t="shared" si="17"/>
        <v>7488.3020667087903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2670.3054999999999</v>
      </c>
      <c r="D70" s="15">
        <f t="shared" si="9"/>
        <v>0</v>
      </c>
      <c r="E70" s="15">
        <f t="shared" si="10"/>
        <v>0</v>
      </c>
      <c r="F70" s="13">
        <f t="shared" si="11"/>
        <v>2670.3054999999999</v>
      </c>
      <c r="G70" s="1"/>
      <c r="H70" s="14">
        <f t="shared" si="12"/>
        <v>24.342453088951402</v>
      </c>
      <c r="I70" s="15">
        <f t="shared" si="13"/>
        <v>0</v>
      </c>
      <c r="J70" s="15">
        <f t="shared" si="14"/>
        <v>4262.4122207815699</v>
      </c>
      <c r="K70" s="15">
        <f t="shared" si="15"/>
        <v>0</v>
      </c>
      <c r="L70" s="15">
        <f t="shared" si="16"/>
        <v>0</v>
      </c>
      <c r="M70" s="35">
        <f t="shared" si="17"/>
        <v>4262.4122207815699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27.1050677580734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5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30.079974872050801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5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33.276199059124899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5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36.702857681324097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5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40.369158975580397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5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44.284400285219697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5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48.457966374994697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5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52.899327823521297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5">
        <f t="shared" si="17"/>
        <v>0</v>
      </c>
      <c r="N78" s="3"/>
      <c r="O78" s="3"/>
      <c r="P78" s="3"/>
    </row>
    <row r="79" spans="1:16">
      <c r="A79" s="26" t="s">
        <v>7</v>
      </c>
      <c r="B79" s="27">
        <f>SUM(B47:B78)</f>
        <v>0</v>
      </c>
      <c r="C79" s="27">
        <f>SUM(C47:C78)</f>
        <v>2209958.7154999999</v>
      </c>
      <c r="D79" s="27">
        <f>SUM(D47:D78)</f>
        <v>0</v>
      </c>
      <c r="E79" s="27">
        <f>SUM(E47:E78)</f>
        <v>0</v>
      </c>
      <c r="F79" s="27">
        <f>SUM(F47:F78)</f>
        <v>2209958.7154999999</v>
      </c>
      <c r="G79" s="13"/>
      <c r="H79" s="26" t="s">
        <v>7</v>
      </c>
      <c r="I79" s="27">
        <f>SUM(I47:I78)</f>
        <v>0</v>
      </c>
      <c r="J79" s="27">
        <f>SUM(J47:J78)</f>
        <v>1663833.0383301999</v>
      </c>
      <c r="K79" s="27">
        <f>SUM(K47:K78)</f>
        <v>0</v>
      </c>
      <c r="L79" s="27">
        <f>SUM(L47:L78)</f>
        <v>0</v>
      </c>
      <c r="M79" s="27">
        <f>SUM(M47:M78)</f>
        <v>1663833.0383301999</v>
      </c>
      <c r="N79" s="3"/>
      <c r="O79" s="3"/>
      <c r="P79" s="3"/>
    </row>
    <row r="80" spans="1:16">
      <c r="A80" s="6" t="s">
        <v>13</v>
      </c>
      <c r="B80" s="28">
        <f>IF(L38&gt;0,B79/L38,0)</f>
        <v>0</v>
      </c>
      <c r="C80" s="28">
        <f>IF(M38&gt;0,C79/M38,0)</f>
        <v>10.6832172460048</v>
      </c>
      <c r="D80" s="28">
        <f>IF(N38&gt;0,D79/N38,0)</f>
        <v>0</v>
      </c>
      <c r="E80" s="28">
        <f>IF(O38&gt;0,E79/O38,0)</f>
        <v>0</v>
      </c>
      <c r="F80" s="28">
        <f>IF(P38&gt;0,F79/P38,0)</f>
        <v>10.6832172460048</v>
      </c>
      <c r="G80" s="13"/>
      <c r="H80" s="6" t="s">
        <v>13</v>
      </c>
      <c r="I80" s="28">
        <f>IF(L38&gt;0,I79/L38,0)</f>
        <v>0</v>
      </c>
      <c r="J80" s="28">
        <f>IF(M38&gt;0,J79/M38,0)</f>
        <v>8.0431773158894604</v>
      </c>
      <c r="K80" s="28">
        <f>IF(N38&gt;0,K79/N38,0)</f>
        <v>0</v>
      </c>
      <c r="L80" s="28">
        <f>IF(O38&gt;0,L79/O38,0)</f>
        <v>0</v>
      </c>
      <c r="M80" s="28">
        <f>IF(P38&gt;0,M79/P38,0)</f>
        <v>8.0431773158894604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6" t="s">
        <v>14</v>
      </c>
      <c r="B85" s="56"/>
      <c r="C85" s="56"/>
      <c r="D85" s="56"/>
      <c r="E85" s="5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6"/>
      <c r="B86" s="56"/>
      <c r="C86" s="56"/>
      <c r="D86" s="56"/>
      <c r="E86" s="5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6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7" t="s">
        <v>15</v>
      </c>
      <c r="B89" s="58" t="s">
        <v>16</v>
      </c>
      <c r="C89" s="58" t="s">
        <v>17</v>
      </c>
      <c r="D89" s="58" t="s">
        <v>18</v>
      </c>
      <c r="E89" s="5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7"/>
      <c r="B90" s="57"/>
      <c r="C90" s="57"/>
      <c r="D90" s="57"/>
      <c r="E90" s="5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7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7">
        <v>1</v>
      </c>
      <c r="B93" s="51">
        <f>M$38</f>
        <v>206862.658</v>
      </c>
      <c r="C93" s="51">
        <f>$C$80</f>
        <v>10.6832172460048</v>
      </c>
      <c r="D93" s="51">
        <f>$J$80</f>
        <v>8.0431773158894604</v>
      </c>
      <c r="E93" s="51">
        <f>B93*D93</f>
        <v>1663833.0383301999</v>
      </c>
      <c r="F93" s="15">
        <f>E93/1000</f>
        <v>1663.8330383302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7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7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7" t="s">
        <v>7</v>
      </c>
      <c r="B96" s="51">
        <f>SUM(B92:B95)</f>
        <v>206862.658</v>
      </c>
      <c r="C96" s="51">
        <f>$F$80</f>
        <v>10.6832172460048</v>
      </c>
      <c r="D96" s="51">
        <f>$M$80</f>
        <v>8.0431773158894604</v>
      </c>
      <c r="E96" s="51">
        <f>SUM(E92:E95)</f>
        <v>1663833.0383301999</v>
      </c>
      <c r="F96" s="15">
        <f>E96/1000</f>
        <v>1663.8330383302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7" t="s">
        <v>2</v>
      </c>
      <c r="B97" s="51">
        <f>$I$2</f>
        <v>1543674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1" t="s">
        <v>20</v>
      </c>
      <c r="B98" s="51">
        <f>IF(E96&gt;0,$I$2/E96,"")</f>
        <v>0.92778179326767696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22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1169027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C6" s="11"/>
      <c r="D6" s="11"/>
      <c r="E6" s="18"/>
      <c r="F6" s="13">
        <f t="shared" ref="F6:F37" si="0">SUM(B6:E6)</f>
        <v>0</v>
      </c>
      <c r="G6" s="1"/>
      <c r="H6" s="14">
        <v>3.75</v>
      </c>
      <c r="I6" s="49"/>
      <c r="J6" s="1">
        <f>I6/1000</f>
        <v>0</v>
      </c>
      <c r="K6" s="14">
        <v>3.75</v>
      </c>
      <c r="L6" s="15">
        <f t="shared" ref="L6:O10" si="1">IF($F6&gt;0,($I6/1000)*(B6/$F6),0)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6">
        <f t="shared" ref="P6:P37" si="2">SUM(L6:O6)</f>
        <v>0</v>
      </c>
      <c r="Q6" s="3"/>
      <c r="R6" s="3"/>
    </row>
    <row r="7" spans="1:18">
      <c r="A7" s="14">
        <v>4.25</v>
      </c>
      <c r="C7" s="11"/>
      <c r="D7" s="11"/>
      <c r="E7" s="18"/>
      <c r="F7" s="13">
        <f t="shared" si="0"/>
        <v>0</v>
      </c>
      <c r="G7" s="1"/>
      <c r="H7" s="14">
        <v>4.25</v>
      </c>
      <c r="I7" s="50"/>
      <c r="J7" s="1">
        <f t="shared" ref="J7:J38" si="3">I7/1000</f>
        <v>0</v>
      </c>
      <c r="K7" s="14">
        <v>4.25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6">
        <f t="shared" si="2"/>
        <v>0</v>
      </c>
      <c r="Q7" s="3"/>
      <c r="R7" s="3"/>
    </row>
    <row r="8" spans="1:18">
      <c r="A8" s="10">
        <v>4.75</v>
      </c>
      <c r="C8" s="11"/>
      <c r="D8" s="11"/>
      <c r="E8" s="18"/>
      <c r="F8" s="13">
        <f t="shared" si="0"/>
        <v>0</v>
      </c>
      <c r="G8" s="1"/>
      <c r="H8" s="14">
        <v>4.75</v>
      </c>
      <c r="I8" s="50"/>
      <c r="J8" s="1">
        <f t="shared" si="3"/>
        <v>0</v>
      </c>
      <c r="K8" s="14">
        <v>4.75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6">
        <f t="shared" si="2"/>
        <v>0</v>
      </c>
      <c r="Q8" s="3"/>
      <c r="R8" s="3"/>
    </row>
    <row r="9" spans="1:18">
      <c r="A9" s="14">
        <v>5.25</v>
      </c>
      <c r="C9" s="11"/>
      <c r="D9" s="11"/>
      <c r="E9" s="19"/>
      <c r="F9" s="13">
        <f t="shared" si="0"/>
        <v>0</v>
      </c>
      <c r="G9" s="20"/>
      <c r="H9" s="14">
        <v>5.25</v>
      </c>
      <c r="I9" s="50"/>
      <c r="J9" s="1">
        <f t="shared" si="3"/>
        <v>0</v>
      </c>
      <c r="K9" s="14">
        <v>5.25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6">
        <f t="shared" si="2"/>
        <v>0</v>
      </c>
      <c r="Q9" s="3"/>
      <c r="R9" s="3"/>
    </row>
    <row r="10" spans="1:18">
      <c r="A10" s="10">
        <v>5.75</v>
      </c>
      <c r="C10" s="11"/>
      <c r="D10" s="11"/>
      <c r="E10" s="18"/>
      <c r="F10" s="13">
        <f t="shared" si="0"/>
        <v>0</v>
      </c>
      <c r="G10" s="1"/>
      <c r="H10" s="14">
        <v>5.75</v>
      </c>
      <c r="I10" s="50"/>
      <c r="J10" s="1">
        <f t="shared" si="3"/>
        <v>0</v>
      </c>
      <c r="K10" s="14">
        <v>5.75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6">
        <f t="shared" si="2"/>
        <v>0</v>
      </c>
      <c r="Q10" s="3"/>
      <c r="R10" s="3"/>
    </row>
    <row r="11" spans="1:18">
      <c r="A11" s="14">
        <v>6.25</v>
      </c>
      <c r="C11" s="11"/>
      <c r="D11" s="11"/>
      <c r="E11" s="18"/>
      <c r="F11" s="13">
        <f t="shared" si="0"/>
        <v>0</v>
      </c>
      <c r="G11" s="1"/>
      <c r="H11" s="14">
        <v>6.25</v>
      </c>
      <c r="I11" s="50"/>
      <c r="J11" s="1">
        <f t="shared" si="3"/>
        <v>0</v>
      </c>
      <c r="K11" s="14">
        <v>6.25</v>
      </c>
      <c r="L11" s="15">
        <f t="shared" ref="L11:L32" si="4">IF($F11&gt;0,($I12/1000)*(B11/$F11),0)</f>
        <v>0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2"/>
        <v>0</v>
      </c>
      <c r="Q11" s="3"/>
      <c r="R11" s="3"/>
    </row>
    <row r="12" spans="1:18">
      <c r="A12" s="10">
        <v>6.75</v>
      </c>
      <c r="B12">
        <v>11</v>
      </c>
      <c r="C12" s="11"/>
      <c r="D12" s="11"/>
      <c r="E12" s="21"/>
      <c r="F12" s="13">
        <f t="shared" si="0"/>
        <v>11</v>
      </c>
      <c r="G12" s="1"/>
      <c r="H12" s="14">
        <v>6.75</v>
      </c>
      <c r="I12" s="50">
        <v>7524</v>
      </c>
      <c r="J12" s="1">
        <f t="shared" si="3"/>
        <v>7.524</v>
      </c>
      <c r="K12" s="14">
        <v>6.75</v>
      </c>
      <c r="L12" s="15">
        <f t="shared" si="4"/>
        <v>37.622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2"/>
        <v>37.622</v>
      </c>
      <c r="Q12" s="3"/>
      <c r="R12" s="3"/>
    </row>
    <row r="13" spans="1:18">
      <c r="A13" s="14">
        <v>7.25</v>
      </c>
      <c r="B13">
        <v>15</v>
      </c>
      <c r="C13" s="11"/>
      <c r="D13" s="11"/>
      <c r="E13" s="21"/>
      <c r="F13" s="13">
        <f t="shared" si="0"/>
        <v>15</v>
      </c>
      <c r="G13" s="1"/>
      <c r="H13" s="14">
        <v>7.25</v>
      </c>
      <c r="I13" s="50">
        <v>37622</v>
      </c>
      <c r="J13" s="1">
        <f t="shared" si="3"/>
        <v>37.622</v>
      </c>
      <c r="K13" s="14">
        <v>7.25</v>
      </c>
      <c r="L13" s="15">
        <f t="shared" si="4"/>
        <v>1141.7070000000001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2"/>
        <v>1141.7070000000001</v>
      </c>
      <c r="Q13" s="3"/>
      <c r="R13" s="3"/>
    </row>
    <row r="14" spans="1:18">
      <c r="A14" s="10">
        <v>7.75</v>
      </c>
      <c r="B14">
        <v>15</v>
      </c>
      <c r="D14" s="22"/>
      <c r="E14" s="21"/>
      <c r="F14" s="13">
        <f t="shared" si="0"/>
        <v>15</v>
      </c>
      <c r="G14" s="1"/>
      <c r="H14" s="14">
        <v>7.75</v>
      </c>
      <c r="I14" s="50">
        <v>1141707</v>
      </c>
      <c r="J14" s="1">
        <f t="shared" si="3"/>
        <v>1141.7070000000001</v>
      </c>
      <c r="K14" s="14">
        <v>7.75</v>
      </c>
      <c r="L14" s="15">
        <f t="shared" si="4"/>
        <v>1571.3019999999999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2"/>
        <v>1571.3019999999999</v>
      </c>
      <c r="Q14" s="3"/>
      <c r="R14" s="3"/>
    </row>
    <row r="15" spans="1:18">
      <c r="A15" s="14">
        <v>8.25</v>
      </c>
      <c r="B15">
        <v>15</v>
      </c>
      <c r="D15" s="23"/>
      <c r="E15" s="21"/>
      <c r="F15" s="13">
        <f t="shared" si="0"/>
        <v>15</v>
      </c>
      <c r="G15" s="1"/>
      <c r="H15" s="14">
        <v>8.25</v>
      </c>
      <c r="I15" s="50">
        <v>1571302</v>
      </c>
      <c r="J15" s="1">
        <f t="shared" si="3"/>
        <v>1571.3019999999999</v>
      </c>
      <c r="K15" s="14">
        <v>8.25</v>
      </c>
      <c r="L15" s="15">
        <f t="shared" si="4"/>
        <v>1329.8140000000001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2"/>
        <v>1329.8140000000001</v>
      </c>
      <c r="Q15" s="3"/>
      <c r="R15" s="3"/>
    </row>
    <row r="16" spans="1:18">
      <c r="A16" s="10">
        <v>8.75</v>
      </c>
      <c r="B16">
        <v>15</v>
      </c>
      <c r="D16" s="23"/>
      <c r="E16" s="21"/>
      <c r="F16" s="13">
        <f t="shared" si="0"/>
        <v>15</v>
      </c>
      <c r="G16" s="1"/>
      <c r="H16" s="14">
        <v>8.75</v>
      </c>
      <c r="I16" s="50">
        <v>1329814</v>
      </c>
      <c r="J16" s="1">
        <f t="shared" si="3"/>
        <v>1329.8140000000001</v>
      </c>
      <c r="K16" s="14">
        <v>8.75</v>
      </c>
      <c r="L16" s="15">
        <f t="shared" si="4"/>
        <v>1550.683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2"/>
        <v>1550.683</v>
      </c>
      <c r="Q16" s="3"/>
      <c r="R16" s="3"/>
    </row>
    <row r="17" spans="1:18">
      <c r="A17" s="14">
        <v>9.25</v>
      </c>
      <c r="B17">
        <v>15</v>
      </c>
      <c r="D17" s="23"/>
      <c r="E17" s="21"/>
      <c r="F17" s="13">
        <f t="shared" si="0"/>
        <v>15</v>
      </c>
      <c r="G17" s="1"/>
      <c r="H17" s="14">
        <v>9.25</v>
      </c>
      <c r="I17" s="50">
        <v>1550683</v>
      </c>
      <c r="J17" s="1">
        <f t="shared" si="3"/>
        <v>1550.683</v>
      </c>
      <c r="K17" s="14">
        <v>9.25</v>
      </c>
      <c r="L17" s="15">
        <f t="shared" si="4"/>
        <v>5625.4610000000002</v>
      </c>
      <c r="M17" s="15">
        <f t="shared" si="5"/>
        <v>0</v>
      </c>
      <c r="N17" s="15">
        <f t="shared" si="6"/>
        <v>0</v>
      </c>
      <c r="O17" s="15">
        <f t="shared" si="7"/>
        <v>0</v>
      </c>
      <c r="P17" s="16">
        <f t="shared" si="2"/>
        <v>5625.4610000000002</v>
      </c>
      <c r="Q17" s="3"/>
      <c r="R17" s="3"/>
    </row>
    <row r="18" spans="1:18">
      <c r="A18" s="10">
        <v>9.75</v>
      </c>
      <c r="B18">
        <v>32</v>
      </c>
      <c r="C18">
        <v>5</v>
      </c>
      <c r="D18" s="23"/>
      <c r="E18" s="21"/>
      <c r="F18" s="13">
        <f t="shared" si="0"/>
        <v>37</v>
      </c>
      <c r="G18" s="1"/>
      <c r="H18" s="14">
        <v>9.75</v>
      </c>
      <c r="I18" s="50">
        <v>5625461</v>
      </c>
      <c r="J18" s="1">
        <f t="shared" si="3"/>
        <v>5625.4610000000002</v>
      </c>
      <c r="K18" s="14">
        <v>9.75</v>
      </c>
      <c r="L18" s="15">
        <f t="shared" si="4"/>
        <v>7837.6778378378403</v>
      </c>
      <c r="M18" s="15">
        <f t="shared" si="5"/>
        <v>1224.6371621621599</v>
      </c>
      <c r="N18" s="15">
        <f t="shared" si="6"/>
        <v>0</v>
      </c>
      <c r="O18" s="15">
        <f t="shared" si="7"/>
        <v>0</v>
      </c>
      <c r="P18" s="16">
        <f t="shared" si="2"/>
        <v>9062.3150000000005</v>
      </c>
      <c r="Q18" s="3"/>
      <c r="R18" s="3"/>
    </row>
    <row r="19" spans="1:18">
      <c r="A19" s="14">
        <v>10.25</v>
      </c>
      <c r="B19">
        <v>15</v>
      </c>
      <c r="C19">
        <v>11</v>
      </c>
      <c r="D19" s="23"/>
      <c r="E19" s="21"/>
      <c r="F19" s="13">
        <f t="shared" si="0"/>
        <v>26</v>
      </c>
      <c r="G19" s="1"/>
      <c r="H19" s="14">
        <v>10.25</v>
      </c>
      <c r="I19" s="50">
        <v>9062315</v>
      </c>
      <c r="J19" s="1">
        <f t="shared" si="3"/>
        <v>9062.3150000000005</v>
      </c>
      <c r="K19" s="14">
        <v>10.25</v>
      </c>
      <c r="L19" s="15">
        <f t="shared" si="4"/>
        <v>7996.4642307692302</v>
      </c>
      <c r="M19" s="15">
        <f t="shared" si="5"/>
        <v>5864.0737692307703</v>
      </c>
      <c r="N19" s="15">
        <f t="shared" si="6"/>
        <v>0</v>
      </c>
      <c r="O19" s="15">
        <f t="shared" si="7"/>
        <v>0</v>
      </c>
      <c r="P19" s="16">
        <f t="shared" si="2"/>
        <v>13860.538</v>
      </c>
      <c r="Q19" s="3"/>
      <c r="R19" s="3"/>
    </row>
    <row r="20" spans="1:18">
      <c r="A20" s="10">
        <v>10.75</v>
      </c>
      <c r="B20">
        <v>3</v>
      </c>
      <c r="C20">
        <v>19</v>
      </c>
      <c r="D20" s="23"/>
      <c r="E20" s="21"/>
      <c r="F20" s="13">
        <f t="shared" si="0"/>
        <v>22</v>
      </c>
      <c r="G20" s="1"/>
      <c r="H20" s="14">
        <v>10.75</v>
      </c>
      <c r="I20" s="50">
        <v>13860538</v>
      </c>
      <c r="J20" s="1">
        <f t="shared" si="3"/>
        <v>13860.538</v>
      </c>
      <c r="K20" s="14">
        <v>10.75</v>
      </c>
      <c r="L20" s="15">
        <f t="shared" si="4"/>
        <v>2447.6839090909102</v>
      </c>
      <c r="M20" s="15">
        <f t="shared" si="5"/>
        <v>15501.998090909099</v>
      </c>
      <c r="N20" s="15">
        <f t="shared" si="6"/>
        <v>0</v>
      </c>
      <c r="O20" s="15">
        <f t="shared" si="7"/>
        <v>0</v>
      </c>
      <c r="P20" s="16">
        <f t="shared" si="2"/>
        <v>17949.682000000001</v>
      </c>
      <c r="Q20" s="3"/>
      <c r="R20" s="3"/>
    </row>
    <row r="21" spans="1:18">
      <c r="A21" s="14">
        <v>11.25</v>
      </c>
      <c r="B21">
        <v>1</v>
      </c>
      <c r="C21">
        <v>25</v>
      </c>
      <c r="D21" s="23"/>
      <c r="E21" s="21"/>
      <c r="F21" s="13">
        <f t="shared" si="0"/>
        <v>26</v>
      </c>
      <c r="G21" s="1"/>
      <c r="H21" s="14">
        <v>11.25</v>
      </c>
      <c r="I21" s="50">
        <v>17949682</v>
      </c>
      <c r="J21" s="1">
        <f t="shared" si="3"/>
        <v>17949.682000000001</v>
      </c>
      <c r="K21" s="14">
        <v>11.25</v>
      </c>
      <c r="L21" s="15">
        <f t="shared" si="4"/>
        <v>763.42357692307701</v>
      </c>
      <c r="M21" s="15">
        <f t="shared" si="5"/>
        <v>19085.589423076901</v>
      </c>
      <c r="N21" s="15">
        <f t="shared" si="6"/>
        <v>0</v>
      </c>
      <c r="O21" s="15">
        <f t="shared" si="7"/>
        <v>0</v>
      </c>
      <c r="P21" s="16">
        <f t="shared" si="2"/>
        <v>19849.012999999999</v>
      </c>
      <c r="Q21" s="3"/>
      <c r="R21" s="3"/>
    </row>
    <row r="22" spans="1:18">
      <c r="A22" s="10">
        <v>11.75</v>
      </c>
      <c r="C22">
        <v>23</v>
      </c>
      <c r="D22" s="23"/>
      <c r="E22" s="21"/>
      <c r="F22" s="13">
        <f t="shared" si="0"/>
        <v>23</v>
      </c>
      <c r="G22" s="4"/>
      <c r="H22" s="14">
        <v>11.75</v>
      </c>
      <c r="I22" s="50">
        <v>19849013</v>
      </c>
      <c r="J22" s="1">
        <f t="shared" si="3"/>
        <v>19849.012999999999</v>
      </c>
      <c r="K22" s="14">
        <v>11.75</v>
      </c>
      <c r="L22" s="15">
        <f t="shared" si="4"/>
        <v>0</v>
      </c>
      <c r="M22" s="15">
        <f t="shared" si="5"/>
        <v>15481.210999999999</v>
      </c>
      <c r="N22" s="15">
        <f t="shared" si="6"/>
        <v>0</v>
      </c>
      <c r="O22" s="15">
        <f t="shared" si="7"/>
        <v>0</v>
      </c>
      <c r="P22" s="16">
        <f t="shared" si="2"/>
        <v>15481.210999999999</v>
      </c>
      <c r="Q22" s="3"/>
      <c r="R22" s="3"/>
    </row>
    <row r="23" spans="1:18">
      <c r="A23" s="14">
        <v>12.25</v>
      </c>
      <c r="C23">
        <v>36</v>
      </c>
      <c r="D23" s="23"/>
      <c r="E23" s="21"/>
      <c r="F23" s="13">
        <f t="shared" si="0"/>
        <v>36</v>
      </c>
      <c r="G23" s="4"/>
      <c r="H23" s="14">
        <v>12.25</v>
      </c>
      <c r="I23" s="50">
        <v>15481211</v>
      </c>
      <c r="J23" s="1">
        <f t="shared" si="3"/>
        <v>15481.210999999999</v>
      </c>
      <c r="K23" s="14">
        <v>12.25</v>
      </c>
      <c r="L23" s="15">
        <f t="shared" si="4"/>
        <v>0</v>
      </c>
      <c r="M23" s="15">
        <f t="shared" si="5"/>
        <v>12431.543</v>
      </c>
      <c r="N23" s="15">
        <f t="shared" si="6"/>
        <v>0</v>
      </c>
      <c r="O23" s="15">
        <f t="shared" si="7"/>
        <v>0</v>
      </c>
      <c r="P23" s="16">
        <f t="shared" si="2"/>
        <v>12431.543</v>
      </c>
      <c r="Q23" s="3"/>
      <c r="R23" s="3"/>
    </row>
    <row r="24" spans="1:18">
      <c r="A24" s="10">
        <v>12.75</v>
      </c>
      <c r="C24">
        <v>15</v>
      </c>
      <c r="D24" s="23"/>
      <c r="E24" s="18"/>
      <c r="F24" s="13">
        <f t="shared" si="0"/>
        <v>15</v>
      </c>
      <c r="G24" s="4"/>
      <c r="H24" s="14">
        <v>12.75</v>
      </c>
      <c r="I24" s="50">
        <v>12431543</v>
      </c>
      <c r="J24" s="1">
        <f t="shared" si="3"/>
        <v>12431.543</v>
      </c>
      <c r="K24" s="14">
        <v>12.75</v>
      </c>
      <c r="L24" s="15">
        <f t="shared" si="4"/>
        <v>0</v>
      </c>
      <c r="M24" s="15">
        <f t="shared" si="5"/>
        <v>8200.4519999999993</v>
      </c>
      <c r="N24" s="15">
        <f t="shared" si="6"/>
        <v>0</v>
      </c>
      <c r="O24" s="15">
        <f t="shared" si="7"/>
        <v>0</v>
      </c>
      <c r="P24" s="16">
        <f t="shared" si="2"/>
        <v>8200.4519999999993</v>
      </c>
      <c r="Q24" s="3"/>
      <c r="R24" s="3"/>
    </row>
    <row r="25" spans="1:18">
      <c r="A25" s="14">
        <v>13.25</v>
      </c>
      <c r="B25" s="11"/>
      <c r="C25">
        <v>15</v>
      </c>
      <c r="D25" s="23"/>
      <c r="E25" s="18"/>
      <c r="F25" s="13">
        <f t="shared" si="0"/>
        <v>15</v>
      </c>
      <c r="G25" s="4"/>
      <c r="H25" s="14">
        <v>13.25</v>
      </c>
      <c r="I25" s="50">
        <v>8200452</v>
      </c>
      <c r="J25" s="1">
        <f t="shared" si="3"/>
        <v>8200.4519999999993</v>
      </c>
      <c r="K25" s="14">
        <v>13.25</v>
      </c>
      <c r="L25" s="15">
        <f t="shared" si="4"/>
        <v>0</v>
      </c>
      <c r="M25" s="15">
        <f t="shared" si="5"/>
        <v>4929.0379999999996</v>
      </c>
      <c r="N25" s="15">
        <f t="shared" si="6"/>
        <v>0</v>
      </c>
      <c r="O25" s="15">
        <f t="shared" si="7"/>
        <v>0</v>
      </c>
      <c r="P25" s="16">
        <f t="shared" si="2"/>
        <v>4929.0379999999996</v>
      </c>
      <c r="Q25" s="3"/>
      <c r="R25" s="3"/>
    </row>
    <row r="26" spans="1:18">
      <c r="A26" s="10">
        <v>13.75</v>
      </c>
      <c r="B26" s="11"/>
      <c r="C26">
        <v>15</v>
      </c>
      <c r="D26" s="23"/>
      <c r="E26" s="18"/>
      <c r="F26" s="13">
        <f t="shared" si="0"/>
        <v>15</v>
      </c>
      <c r="G26" s="4"/>
      <c r="H26" s="14">
        <v>13.75</v>
      </c>
      <c r="I26" s="50">
        <v>4929038</v>
      </c>
      <c r="J26" s="1">
        <f t="shared" si="3"/>
        <v>4929.0379999999996</v>
      </c>
      <c r="K26" s="14">
        <v>13.75</v>
      </c>
      <c r="L26" s="15">
        <f t="shared" si="4"/>
        <v>0</v>
      </c>
      <c r="M26" s="15">
        <f t="shared" si="5"/>
        <v>2407.6950000000002</v>
      </c>
      <c r="N26" s="15">
        <f t="shared" si="6"/>
        <v>0</v>
      </c>
      <c r="O26" s="15">
        <f t="shared" si="7"/>
        <v>0</v>
      </c>
      <c r="P26" s="16">
        <f t="shared" si="2"/>
        <v>2407.6950000000002</v>
      </c>
      <c r="Q26" s="3"/>
      <c r="R26" s="3"/>
    </row>
    <row r="27" spans="1:18">
      <c r="A27" s="14">
        <v>14.25</v>
      </c>
      <c r="B27" s="11"/>
      <c r="C27">
        <v>17</v>
      </c>
      <c r="D27" s="23"/>
      <c r="E27" s="18"/>
      <c r="F27" s="13">
        <f t="shared" si="0"/>
        <v>17</v>
      </c>
      <c r="G27" s="4"/>
      <c r="H27" s="14">
        <v>14.25</v>
      </c>
      <c r="I27" s="50">
        <v>2407695</v>
      </c>
      <c r="J27" s="1">
        <f t="shared" si="3"/>
        <v>2407.6950000000002</v>
      </c>
      <c r="K27" s="14">
        <v>14.25</v>
      </c>
      <c r="L27" s="15">
        <f t="shared" si="4"/>
        <v>0</v>
      </c>
      <c r="M27" s="15">
        <f t="shared" si="5"/>
        <v>1076.645</v>
      </c>
      <c r="N27" s="15">
        <f t="shared" si="6"/>
        <v>0</v>
      </c>
      <c r="O27" s="15">
        <f t="shared" si="7"/>
        <v>0</v>
      </c>
      <c r="P27" s="16">
        <f t="shared" si="2"/>
        <v>1076.645</v>
      </c>
      <c r="Q27" s="3"/>
      <c r="R27" s="3"/>
    </row>
    <row r="28" spans="1:18">
      <c r="A28" s="10">
        <v>14.75</v>
      </c>
      <c r="B28" s="11"/>
      <c r="C28">
        <v>6</v>
      </c>
      <c r="D28" s="23"/>
      <c r="E28" s="18"/>
      <c r="F28" s="13">
        <f t="shared" si="0"/>
        <v>6</v>
      </c>
      <c r="G28" s="1"/>
      <c r="H28" s="14">
        <v>14.75</v>
      </c>
      <c r="I28" s="50">
        <v>1076645</v>
      </c>
      <c r="J28" s="1">
        <f t="shared" si="3"/>
        <v>1076.645</v>
      </c>
      <c r="K28" s="14">
        <v>14.75</v>
      </c>
      <c r="L28" s="15">
        <f t="shared" si="4"/>
        <v>0</v>
      </c>
      <c r="M28" s="15">
        <f t="shared" si="5"/>
        <v>641.50800000000004</v>
      </c>
      <c r="N28" s="15">
        <f t="shared" si="6"/>
        <v>0</v>
      </c>
      <c r="O28" s="15">
        <f t="shared" si="7"/>
        <v>0</v>
      </c>
      <c r="P28" s="16">
        <f t="shared" si="2"/>
        <v>641.50800000000004</v>
      </c>
      <c r="Q28" s="3"/>
      <c r="R28" s="3"/>
    </row>
    <row r="29" spans="1:18">
      <c r="A29" s="14">
        <v>15.25</v>
      </c>
      <c r="B29" s="11"/>
      <c r="C29">
        <v>11</v>
      </c>
      <c r="D29" s="23"/>
      <c r="E29" s="18"/>
      <c r="F29" s="13">
        <f t="shared" si="0"/>
        <v>11</v>
      </c>
      <c r="G29" s="1"/>
      <c r="H29" s="14">
        <v>15.25</v>
      </c>
      <c r="I29" s="50">
        <v>641508</v>
      </c>
      <c r="J29" s="1">
        <f t="shared" si="3"/>
        <v>641.50800000000004</v>
      </c>
      <c r="K29" s="14">
        <v>15.25</v>
      </c>
      <c r="L29" s="15">
        <f t="shared" si="4"/>
        <v>0</v>
      </c>
      <c r="M29" s="15">
        <f t="shared" si="5"/>
        <v>246.57400000000001</v>
      </c>
      <c r="N29" s="15">
        <f t="shared" si="6"/>
        <v>0</v>
      </c>
      <c r="O29" s="15">
        <f t="shared" si="7"/>
        <v>0</v>
      </c>
      <c r="P29" s="16">
        <f t="shared" si="2"/>
        <v>246.57400000000001</v>
      </c>
      <c r="Q29" s="3"/>
      <c r="R29" s="3"/>
    </row>
    <row r="30" spans="1:18">
      <c r="A30" s="10">
        <v>15.75</v>
      </c>
      <c r="B30" s="11"/>
      <c r="C30">
        <v>13</v>
      </c>
      <c r="D30" s="23"/>
      <c r="E30" s="18"/>
      <c r="F30" s="13">
        <f t="shared" si="0"/>
        <v>13</v>
      </c>
      <c r="G30" s="1"/>
      <c r="H30" s="14">
        <v>15.75</v>
      </c>
      <c r="I30" s="50">
        <v>246574</v>
      </c>
      <c r="J30" s="1">
        <f t="shared" si="3"/>
        <v>246.57400000000001</v>
      </c>
      <c r="K30" s="14">
        <v>15.75</v>
      </c>
      <c r="L30" s="15">
        <f t="shared" si="4"/>
        <v>0</v>
      </c>
      <c r="M30" s="15">
        <f t="shared" si="5"/>
        <v>365.29599999999999</v>
      </c>
      <c r="N30" s="15">
        <f t="shared" si="6"/>
        <v>0</v>
      </c>
      <c r="O30" s="15">
        <f t="shared" si="7"/>
        <v>0</v>
      </c>
      <c r="P30" s="16">
        <f t="shared" si="2"/>
        <v>365.29599999999999</v>
      </c>
      <c r="Q30" s="3"/>
      <c r="R30" s="3"/>
    </row>
    <row r="31" spans="1:18">
      <c r="A31" s="14">
        <v>16.25</v>
      </c>
      <c r="B31" s="11"/>
      <c r="C31">
        <v>11</v>
      </c>
      <c r="D31">
        <v>7</v>
      </c>
      <c r="E31" s="18"/>
      <c r="F31" s="13">
        <f t="shared" si="0"/>
        <v>18</v>
      </c>
      <c r="G31" s="1"/>
      <c r="H31" s="14">
        <v>16.25</v>
      </c>
      <c r="I31" s="50">
        <v>365296</v>
      </c>
      <c r="J31" s="1">
        <f t="shared" si="3"/>
        <v>365.29599999999999</v>
      </c>
      <c r="K31" s="14">
        <v>16.25</v>
      </c>
      <c r="L31" s="15">
        <f t="shared" si="4"/>
        <v>0</v>
      </c>
      <c r="M31" s="15">
        <f t="shared" si="5"/>
        <v>299.11077777777803</v>
      </c>
      <c r="N31" s="15">
        <f t="shared" si="6"/>
        <v>190.34322222222201</v>
      </c>
      <c r="O31" s="15">
        <f t="shared" si="7"/>
        <v>0</v>
      </c>
      <c r="P31" s="16">
        <f t="shared" si="2"/>
        <v>489.45400000000001</v>
      </c>
      <c r="Q31" s="3"/>
      <c r="R31" s="3"/>
    </row>
    <row r="32" spans="1:18">
      <c r="A32" s="10">
        <v>16.75</v>
      </c>
      <c r="B32" s="11"/>
      <c r="C32">
        <v>8</v>
      </c>
      <c r="D32">
        <v>12</v>
      </c>
      <c r="E32" s="18"/>
      <c r="F32" s="13">
        <f t="shared" si="0"/>
        <v>20</v>
      </c>
      <c r="G32" s="1"/>
      <c r="H32" s="14">
        <v>16.75</v>
      </c>
      <c r="I32" s="50">
        <v>489454</v>
      </c>
      <c r="J32" s="1">
        <f t="shared" si="3"/>
        <v>489.45400000000001</v>
      </c>
      <c r="K32" s="14">
        <v>16.75</v>
      </c>
      <c r="L32" s="15">
        <f t="shared" si="4"/>
        <v>0</v>
      </c>
      <c r="M32" s="15">
        <f t="shared" si="5"/>
        <v>109.9436</v>
      </c>
      <c r="N32" s="15">
        <f t="shared" si="6"/>
        <v>164.91540000000001</v>
      </c>
      <c r="O32" s="15">
        <f t="shared" si="7"/>
        <v>0</v>
      </c>
      <c r="P32" s="16">
        <f t="shared" si="2"/>
        <v>274.85899999999998</v>
      </c>
      <c r="Q32" s="3"/>
      <c r="R32" s="3"/>
    </row>
    <row r="33" spans="1:18">
      <c r="A33" s="14">
        <v>17.25</v>
      </c>
      <c r="B33" s="11"/>
      <c r="C33">
        <v>1</v>
      </c>
      <c r="D33">
        <v>13</v>
      </c>
      <c r="E33" s="18"/>
      <c r="F33" s="13">
        <f t="shared" si="0"/>
        <v>14</v>
      </c>
      <c r="G33" s="1"/>
      <c r="H33" s="14">
        <v>17.25</v>
      </c>
      <c r="I33" s="50">
        <v>274859</v>
      </c>
      <c r="J33" s="1">
        <f t="shared" si="3"/>
        <v>274.85899999999998</v>
      </c>
      <c r="K33" s="14">
        <v>17.25</v>
      </c>
      <c r="L33" s="15">
        <f t="shared" ref="L33:O37" si="8">IF($F33&gt;0,($I33/1000)*(B33/$F33),0)</f>
        <v>0</v>
      </c>
      <c r="M33" s="15">
        <f t="shared" si="8"/>
        <v>19.632785714285699</v>
      </c>
      <c r="N33" s="15">
        <f t="shared" si="8"/>
        <v>255.22621428571401</v>
      </c>
      <c r="O33" s="15">
        <f t="shared" si="8"/>
        <v>0</v>
      </c>
      <c r="P33" s="16">
        <f t="shared" si="2"/>
        <v>274.85899999999998</v>
      </c>
      <c r="Q33" s="3"/>
      <c r="R33" s="3"/>
    </row>
    <row r="34" spans="1:18">
      <c r="A34" s="10">
        <v>17.75</v>
      </c>
      <c r="B34" s="11"/>
      <c r="C34" s="44"/>
      <c r="D34">
        <v>9</v>
      </c>
      <c r="E34" s="18"/>
      <c r="F34" s="13">
        <f t="shared" si="0"/>
        <v>9</v>
      </c>
      <c r="G34" s="1"/>
      <c r="H34" s="14">
        <v>17.75</v>
      </c>
      <c r="I34" s="50">
        <v>133244</v>
      </c>
      <c r="J34" s="1">
        <f t="shared" si="3"/>
        <v>133.244</v>
      </c>
      <c r="K34" s="14">
        <v>17.75</v>
      </c>
      <c r="L34" s="15">
        <f t="shared" si="8"/>
        <v>0</v>
      </c>
      <c r="M34" s="15">
        <f t="shared" si="8"/>
        <v>0</v>
      </c>
      <c r="N34" s="15">
        <f t="shared" si="8"/>
        <v>133.244</v>
      </c>
      <c r="O34" s="15">
        <f t="shared" si="8"/>
        <v>0</v>
      </c>
      <c r="P34" s="16">
        <f t="shared" si="2"/>
        <v>133.244</v>
      </c>
      <c r="Q34" s="3"/>
      <c r="R34" s="3"/>
    </row>
    <row r="35" spans="1:18">
      <c r="A35" s="14">
        <v>18.25</v>
      </c>
      <c r="B35" s="11"/>
      <c r="C35" s="44"/>
      <c r="D35">
        <v>7</v>
      </c>
      <c r="E35" s="18"/>
      <c r="F35" s="13">
        <f t="shared" si="0"/>
        <v>7</v>
      </c>
      <c r="G35" s="1"/>
      <c r="H35" s="14">
        <v>18.25</v>
      </c>
      <c r="I35" s="50">
        <v>95477</v>
      </c>
      <c r="J35" s="1">
        <f t="shared" si="3"/>
        <v>95.477000000000004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95.477000000000004</v>
      </c>
      <c r="O35" s="15">
        <f t="shared" si="8"/>
        <v>0</v>
      </c>
      <c r="P35" s="16">
        <f t="shared" si="2"/>
        <v>95.477000000000004</v>
      </c>
      <c r="Q35" s="3"/>
      <c r="R35" s="3"/>
    </row>
    <row r="36" spans="1:18">
      <c r="A36" s="10">
        <v>18.75</v>
      </c>
      <c r="B36" s="11"/>
      <c r="C36" s="44"/>
      <c r="D36" s="44">
        <v>2</v>
      </c>
      <c r="E36" s="18"/>
      <c r="F36" s="13">
        <f t="shared" si="0"/>
        <v>2</v>
      </c>
      <c r="G36" s="1"/>
      <c r="H36" s="14">
        <v>18.75</v>
      </c>
      <c r="I36" s="50">
        <v>9708</v>
      </c>
      <c r="J36" s="1">
        <f t="shared" si="3"/>
        <v>9.7080000000000002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9.7080000000000002</v>
      </c>
      <c r="O36" s="15">
        <f t="shared" si="8"/>
        <v>0</v>
      </c>
      <c r="P36" s="16">
        <f t="shared" si="2"/>
        <v>9.7080000000000002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3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2"/>
        <v>0</v>
      </c>
      <c r="Q37" s="3"/>
      <c r="R37" s="3"/>
    </row>
    <row r="38" spans="1:18">
      <c r="A38" s="26" t="s">
        <v>7</v>
      </c>
      <c r="B38" s="27">
        <f>SUM(B6:B37)</f>
        <v>137</v>
      </c>
      <c r="C38" s="27">
        <f>SUM(C6:C37)</f>
        <v>231</v>
      </c>
      <c r="D38" s="27">
        <f>SUM(D6:D37)</f>
        <v>50</v>
      </c>
      <c r="E38" s="27">
        <f>SUM(E6:E37)</f>
        <v>0</v>
      </c>
      <c r="F38" s="28">
        <f>SUM(F6:F37)</f>
        <v>418</v>
      </c>
      <c r="G38" s="29"/>
      <c r="H38" s="26" t="s">
        <v>7</v>
      </c>
      <c r="I38" s="4">
        <f>SUM(I6:I37)</f>
        <v>118768365</v>
      </c>
      <c r="J38" s="1">
        <f t="shared" si="3"/>
        <v>118768.36500000001</v>
      </c>
      <c r="K38" s="26" t="s">
        <v>7</v>
      </c>
      <c r="L38" s="27">
        <f>SUM(L6:L37)</f>
        <v>30301.838554621099</v>
      </c>
      <c r="M38" s="27">
        <f>SUM(M6:M37)</f>
        <v>87884.947608871007</v>
      </c>
      <c r="N38" s="27">
        <f>SUM(N6:N37)</f>
        <v>848.91383650793603</v>
      </c>
      <c r="O38" s="27">
        <f>SUM(O6:O37)</f>
        <v>0</v>
      </c>
      <c r="P38" s="30">
        <f>SUM(P6:P37)</f>
        <v>119035.7</v>
      </c>
      <c r="Q38" s="31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2"/>
      <c r="B41" s="1"/>
      <c r="C41" s="1"/>
      <c r="D41" s="1"/>
      <c r="E41" s="1"/>
      <c r="F41" s="32"/>
      <c r="G41" s="1"/>
      <c r="H41" s="1"/>
      <c r="I41" s="1"/>
      <c r="J41" s="32"/>
      <c r="K41" s="1"/>
      <c r="L41" s="1"/>
      <c r="M41" s="1"/>
      <c r="N41" s="32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33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3.6753945561209191E-3</v>
      </c>
      <c r="J44" s="17" t="s">
        <v>12</v>
      </c>
      <c r="K44">
        <v>3.2115502841879278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4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0.25635054715510702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35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0.38318333647386299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35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0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0</v>
      </c>
      <c r="G49" s="1"/>
      <c r="H49" s="14">
        <f t="shared" si="14"/>
        <v>0.54769594058055104</v>
      </c>
      <c r="I49" s="15">
        <f t="shared" si="15"/>
        <v>0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35">
        <f t="shared" si="19"/>
        <v>0</v>
      </c>
      <c r="N49" s="3"/>
      <c r="O49" s="3"/>
      <c r="P49" s="3"/>
    </row>
    <row r="50" spans="1:16">
      <c r="A50" s="14">
        <v>5.25</v>
      </c>
      <c r="B50" s="15">
        <f t="shared" si="9"/>
        <v>0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0</v>
      </c>
      <c r="G50" s="1"/>
      <c r="H50" s="14">
        <f t="shared" si="14"/>
        <v>0.755321389233228</v>
      </c>
      <c r="I50" s="15">
        <f t="shared" si="15"/>
        <v>0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35">
        <f t="shared" si="19"/>
        <v>0</v>
      </c>
      <c r="N50" s="3"/>
      <c r="O50" s="3"/>
      <c r="P50" s="3"/>
    </row>
    <row r="51" spans="1:16">
      <c r="A51" s="14">
        <v>5.75</v>
      </c>
      <c r="B51" s="15">
        <f t="shared" si="9"/>
        <v>0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0</v>
      </c>
      <c r="G51" s="1"/>
      <c r="H51" s="14">
        <f t="shared" si="14"/>
        <v>1.0116154423233801</v>
      </c>
      <c r="I51" s="15">
        <f t="shared" si="15"/>
        <v>0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35">
        <f t="shared" si="19"/>
        <v>0</v>
      </c>
      <c r="N51" s="3"/>
      <c r="O51" s="3"/>
      <c r="P51" s="3"/>
    </row>
    <row r="52" spans="1:16">
      <c r="A52" s="14">
        <v>6.25</v>
      </c>
      <c r="B52" s="15">
        <f t="shared" si="9"/>
        <v>0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0</v>
      </c>
      <c r="G52" s="1"/>
      <c r="H52" s="14">
        <f t="shared" si="14"/>
        <v>1.32224722309808</v>
      </c>
      <c r="I52" s="15">
        <f t="shared" si="15"/>
        <v>0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35">
        <f t="shared" si="19"/>
        <v>0</v>
      </c>
      <c r="N52" s="3"/>
      <c r="O52" s="3"/>
      <c r="P52" s="3"/>
    </row>
    <row r="53" spans="1:16">
      <c r="A53" s="14">
        <v>6.75</v>
      </c>
      <c r="B53" s="15">
        <f t="shared" si="9"/>
        <v>253.9485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253.9485</v>
      </c>
      <c r="G53" s="1"/>
      <c r="H53" s="14">
        <f t="shared" si="14"/>
        <v>1.69299133390914</v>
      </c>
      <c r="I53" s="15">
        <f t="shared" si="15"/>
        <v>63.693719964329702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35">
        <f t="shared" si="19"/>
        <v>63.693719964329702</v>
      </c>
      <c r="N53" s="3"/>
      <c r="O53" s="3"/>
      <c r="P53" s="3"/>
    </row>
    <row r="54" spans="1:16">
      <c r="A54" s="14">
        <v>7.25</v>
      </c>
      <c r="B54" s="15">
        <f t="shared" si="9"/>
        <v>8277.3757499999992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8277.3757499999992</v>
      </c>
      <c r="G54" s="1"/>
      <c r="H54" s="14">
        <f t="shared" si="14"/>
        <v>2.1297211175995101</v>
      </c>
      <c r="I54" s="15">
        <f t="shared" si="15"/>
        <v>2431.5175080111799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35">
        <f t="shared" si="19"/>
        <v>2431.5175080111799</v>
      </c>
      <c r="N54" s="3"/>
      <c r="O54" s="3"/>
      <c r="P54" s="3"/>
    </row>
    <row r="55" spans="1:16">
      <c r="A55" s="14">
        <v>7.75</v>
      </c>
      <c r="B55" s="15">
        <f t="shared" si="9"/>
        <v>12177.5905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12177.5905</v>
      </c>
      <c r="G55" s="1"/>
      <c r="H55" s="14">
        <f t="shared" si="14"/>
        <v>2.63840282400135</v>
      </c>
      <c r="I55" s="15">
        <f t="shared" si="15"/>
        <v>4145.7276341589704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35">
        <f t="shared" si="19"/>
        <v>4145.7276341589704</v>
      </c>
      <c r="N55" s="3"/>
      <c r="O55" s="3"/>
      <c r="P55" s="3"/>
    </row>
    <row r="56" spans="1:16">
      <c r="A56" s="14">
        <v>8.25</v>
      </c>
      <c r="B56" s="15">
        <f t="shared" si="9"/>
        <v>10970.9655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10970.9655</v>
      </c>
      <c r="G56" s="1"/>
      <c r="H56" s="14">
        <f t="shared" si="14"/>
        <v>3.22509050493511</v>
      </c>
      <c r="I56" s="15">
        <f t="shared" si="15"/>
        <v>4288.7705047297804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35">
        <f t="shared" si="19"/>
        <v>4288.7705047297804</v>
      </c>
      <c r="N56" s="3"/>
      <c r="O56" s="3"/>
      <c r="P56" s="3"/>
    </row>
    <row r="57" spans="1:16">
      <c r="A57" s="14">
        <v>8.75</v>
      </c>
      <c r="B57" s="15">
        <f t="shared" si="9"/>
        <v>13568.47625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13568.47625</v>
      </c>
      <c r="G57" s="1"/>
      <c r="H57" s="14">
        <f t="shared" si="14"/>
        <v>3.8959215049224398</v>
      </c>
      <c r="I57" s="15">
        <f t="shared" si="15"/>
        <v>6041.3392470176404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35">
        <f t="shared" si="19"/>
        <v>6041.3392470176404</v>
      </c>
      <c r="N57" s="3"/>
      <c r="O57" s="3"/>
      <c r="P57" s="3"/>
    </row>
    <row r="58" spans="1:16">
      <c r="A58" s="14">
        <v>9.25</v>
      </c>
      <c r="B58" s="15">
        <f t="shared" si="9"/>
        <v>52035.51425</v>
      </c>
      <c r="C58" s="15">
        <f t="shared" si="10"/>
        <v>0</v>
      </c>
      <c r="D58" s="15">
        <f t="shared" si="11"/>
        <v>0</v>
      </c>
      <c r="E58" s="15">
        <f t="shared" si="12"/>
        <v>0</v>
      </c>
      <c r="F58" s="13">
        <f t="shared" si="13"/>
        <v>52035.51425</v>
      </c>
      <c r="G58" s="1"/>
      <c r="H58" s="14">
        <f t="shared" si="14"/>
        <v>4.6571124457328299</v>
      </c>
      <c r="I58" s="15">
        <f t="shared" si="15"/>
        <v>26198.4044360847</v>
      </c>
      <c r="J58" s="15">
        <f t="shared" si="16"/>
        <v>0</v>
      </c>
      <c r="K58" s="15">
        <f t="shared" si="17"/>
        <v>0</v>
      </c>
      <c r="L58" s="15">
        <f t="shared" si="18"/>
        <v>0</v>
      </c>
      <c r="M58" s="35">
        <f t="shared" si="19"/>
        <v>26198.4044360847</v>
      </c>
      <c r="N58" s="3"/>
      <c r="O58" s="3"/>
      <c r="P58" s="3"/>
    </row>
    <row r="59" spans="1:16">
      <c r="A59" s="14">
        <v>9.75</v>
      </c>
      <c r="B59" s="15">
        <f t="shared" si="9"/>
        <v>76417.358918918893</v>
      </c>
      <c r="C59" s="15">
        <f t="shared" si="10"/>
        <v>11940.2123310811</v>
      </c>
      <c r="D59" s="15">
        <f t="shared" si="11"/>
        <v>0</v>
      </c>
      <c r="E59" s="15">
        <f t="shared" si="12"/>
        <v>0</v>
      </c>
      <c r="F59" s="13">
        <f t="shared" si="13"/>
        <v>88357.571249999994</v>
      </c>
      <c r="G59" s="1"/>
      <c r="H59" s="14">
        <f t="shared" si="14"/>
        <v>5.5149556252146299</v>
      </c>
      <c r="I59" s="15">
        <f t="shared" si="15"/>
        <v>43224.445480403803</v>
      </c>
      <c r="J59" s="15">
        <f t="shared" si="16"/>
        <v>6753.8196063130799</v>
      </c>
      <c r="K59" s="15">
        <f t="shared" si="17"/>
        <v>0</v>
      </c>
      <c r="L59" s="15">
        <f t="shared" si="18"/>
        <v>0</v>
      </c>
      <c r="M59" s="35">
        <f t="shared" si="19"/>
        <v>49978.2650867169</v>
      </c>
      <c r="N59" s="3"/>
      <c r="O59" s="3"/>
      <c r="P59" s="3"/>
    </row>
    <row r="60" spans="1:16">
      <c r="A60" s="14">
        <v>10.25</v>
      </c>
      <c r="B60" s="15">
        <f t="shared" si="9"/>
        <v>81963.758365384594</v>
      </c>
      <c r="C60" s="15">
        <f t="shared" si="10"/>
        <v>60106.756134615403</v>
      </c>
      <c r="D60" s="15">
        <f t="shared" si="11"/>
        <v>0</v>
      </c>
      <c r="E60" s="15">
        <f t="shared" si="12"/>
        <v>0</v>
      </c>
      <c r="F60" s="13">
        <f t="shared" si="13"/>
        <v>142070.51449999999</v>
      </c>
      <c r="G60" s="1"/>
      <c r="H60" s="14">
        <f t="shared" si="14"/>
        <v>6.4758157673370098</v>
      </c>
      <c r="I60" s="15">
        <f t="shared" si="15"/>
        <v>51783.629148561799</v>
      </c>
      <c r="J60" s="15">
        <f t="shared" si="16"/>
        <v>37974.661375611999</v>
      </c>
      <c r="K60" s="15">
        <f t="shared" si="17"/>
        <v>0</v>
      </c>
      <c r="L60" s="15">
        <f t="shared" si="18"/>
        <v>0</v>
      </c>
      <c r="M60" s="35">
        <f t="shared" si="19"/>
        <v>89758.290524173804</v>
      </c>
      <c r="N60" s="3"/>
      <c r="O60" s="3"/>
      <c r="P60" s="3"/>
    </row>
    <row r="61" spans="1:16">
      <c r="A61" s="14">
        <v>10.75</v>
      </c>
      <c r="B61" s="15">
        <f t="shared" si="9"/>
        <v>26312.6020227273</v>
      </c>
      <c r="C61" s="15">
        <f t="shared" si="10"/>
        <v>166646.47947727301</v>
      </c>
      <c r="D61" s="15">
        <f t="shared" si="11"/>
        <v>0</v>
      </c>
      <c r="E61" s="15">
        <f t="shared" si="12"/>
        <v>0</v>
      </c>
      <c r="F61" s="13">
        <f t="shared" si="13"/>
        <v>192959.0815</v>
      </c>
      <c r="G61" s="1"/>
      <c r="H61" s="14">
        <f t="shared" si="14"/>
        <v>7.5461270727521104</v>
      </c>
      <c r="I61" s="15">
        <f t="shared" si="15"/>
        <v>18470.5338119306</v>
      </c>
      <c r="J61" s="15">
        <f t="shared" si="16"/>
        <v>116980.047475561</v>
      </c>
      <c r="K61" s="15">
        <f t="shared" si="17"/>
        <v>0</v>
      </c>
      <c r="L61" s="15">
        <f t="shared" si="18"/>
        <v>0</v>
      </c>
      <c r="M61" s="35">
        <f t="shared" si="19"/>
        <v>135450.58128749201</v>
      </c>
      <c r="N61" s="3"/>
      <c r="O61" s="3"/>
      <c r="P61" s="3"/>
    </row>
    <row r="62" spans="1:16">
      <c r="A62" s="14">
        <v>11.25</v>
      </c>
      <c r="B62" s="15">
        <f t="shared" si="9"/>
        <v>8588.5152403846205</v>
      </c>
      <c r="C62" s="15">
        <f t="shared" si="10"/>
        <v>214712.881009615</v>
      </c>
      <c r="D62" s="15">
        <f t="shared" si="11"/>
        <v>0</v>
      </c>
      <c r="E62" s="15">
        <f t="shared" si="12"/>
        <v>0</v>
      </c>
      <c r="F62" s="13">
        <f t="shared" si="13"/>
        <v>223301.39624999999</v>
      </c>
      <c r="G62" s="1"/>
      <c r="H62" s="14">
        <f t="shared" si="14"/>
        <v>8.7323905286459809</v>
      </c>
      <c r="I62" s="15">
        <f t="shared" si="15"/>
        <v>6666.5128124681096</v>
      </c>
      <c r="J62" s="15">
        <f t="shared" si="16"/>
        <v>166662.82031170299</v>
      </c>
      <c r="K62" s="15">
        <f t="shared" si="17"/>
        <v>0</v>
      </c>
      <c r="L62" s="15">
        <f t="shared" si="18"/>
        <v>0</v>
      </c>
      <c r="M62" s="35">
        <f t="shared" si="19"/>
        <v>173329.33312417101</v>
      </c>
      <c r="N62" s="3"/>
      <c r="O62" s="3"/>
      <c r="P62" s="3"/>
    </row>
    <row r="63" spans="1:16">
      <c r="A63" s="14">
        <v>11.75</v>
      </c>
      <c r="B63" s="15">
        <f t="shared" si="9"/>
        <v>0</v>
      </c>
      <c r="C63" s="15">
        <f t="shared" si="10"/>
        <v>181904.22925</v>
      </c>
      <c r="D63" s="15">
        <f t="shared" si="11"/>
        <v>0</v>
      </c>
      <c r="E63" s="15">
        <f t="shared" si="12"/>
        <v>0</v>
      </c>
      <c r="F63" s="13">
        <f t="shared" si="13"/>
        <v>181904.22925</v>
      </c>
      <c r="G63" s="1"/>
      <c r="H63" s="14">
        <f t="shared" si="14"/>
        <v>10.041171443976999</v>
      </c>
      <c r="I63" s="15">
        <f t="shared" si="15"/>
        <v>0</v>
      </c>
      <c r="J63" s="15">
        <f t="shared" si="16"/>
        <v>155449.493811383</v>
      </c>
      <c r="K63" s="15">
        <f t="shared" si="17"/>
        <v>0</v>
      </c>
      <c r="L63" s="15">
        <f t="shared" si="18"/>
        <v>0</v>
      </c>
      <c r="M63" s="35">
        <f t="shared" si="19"/>
        <v>155449.493811383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152286.40174999999</v>
      </c>
      <c r="D64" s="15">
        <f t="shared" si="11"/>
        <v>0</v>
      </c>
      <c r="E64" s="15">
        <f t="shared" si="12"/>
        <v>0</v>
      </c>
      <c r="F64" s="13">
        <f t="shared" si="13"/>
        <v>152286.40174999999</v>
      </c>
      <c r="G64" s="1"/>
      <c r="H64" s="14">
        <f t="shared" si="14"/>
        <v>11.4790971819581</v>
      </c>
      <c r="I64" s="15">
        <f t="shared" si="15"/>
        <v>0</v>
      </c>
      <c r="J64" s="15">
        <f t="shared" si="16"/>
        <v>142702.890218691</v>
      </c>
      <c r="K64" s="15">
        <f t="shared" si="17"/>
        <v>0</v>
      </c>
      <c r="L64" s="15">
        <f t="shared" si="18"/>
        <v>0</v>
      </c>
      <c r="M64" s="35">
        <f t="shared" si="19"/>
        <v>142702.890218691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104555.76300000001</v>
      </c>
      <c r="D65" s="15">
        <f t="shared" si="11"/>
        <v>0</v>
      </c>
      <c r="E65" s="15">
        <f t="shared" si="12"/>
        <v>0</v>
      </c>
      <c r="F65" s="13">
        <f t="shared" si="13"/>
        <v>104555.76300000001</v>
      </c>
      <c r="G65" s="1"/>
      <c r="H65" s="14">
        <f t="shared" si="14"/>
        <v>13.0528550662103</v>
      </c>
      <c r="I65" s="15">
        <f t="shared" si="15"/>
        <v>0</v>
      </c>
      <c r="J65" s="15">
        <f t="shared" si="16"/>
        <v>107039.311433414</v>
      </c>
      <c r="K65" s="15">
        <f t="shared" si="17"/>
        <v>0</v>
      </c>
      <c r="L65" s="15">
        <f t="shared" si="18"/>
        <v>0</v>
      </c>
      <c r="M65" s="35">
        <f t="shared" si="19"/>
        <v>107039.311433414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65309.753499999999</v>
      </c>
      <c r="D66" s="15">
        <f t="shared" si="11"/>
        <v>0</v>
      </c>
      <c r="E66" s="15">
        <f t="shared" si="12"/>
        <v>0</v>
      </c>
      <c r="F66" s="13">
        <f t="shared" si="13"/>
        <v>65309.753499999999</v>
      </c>
      <c r="G66" s="1"/>
      <c r="H66" s="14">
        <f t="shared" si="14"/>
        <v>14.769190440689</v>
      </c>
      <c r="I66" s="15">
        <f t="shared" si="15"/>
        <v>0</v>
      </c>
      <c r="J66" s="15">
        <f t="shared" si="16"/>
        <v>72797.900911392804</v>
      </c>
      <c r="K66" s="15">
        <f t="shared" si="17"/>
        <v>0</v>
      </c>
      <c r="L66" s="15">
        <f t="shared" si="18"/>
        <v>0</v>
      </c>
      <c r="M66" s="35">
        <f t="shared" si="19"/>
        <v>72797.900911392804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33105.806250000001</v>
      </c>
      <c r="D67" s="15">
        <f t="shared" si="11"/>
        <v>0</v>
      </c>
      <c r="E67" s="15">
        <f t="shared" si="12"/>
        <v>0</v>
      </c>
      <c r="F67" s="13">
        <f t="shared" si="13"/>
        <v>33105.806250000001</v>
      </c>
      <c r="G67" s="1"/>
      <c r="H67" s="14">
        <f t="shared" si="14"/>
        <v>16.634904866461</v>
      </c>
      <c r="I67" s="15">
        <f t="shared" si="15"/>
        <v>0</v>
      </c>
      <c r="J67" s="15">
        <f t="shared" si="16"/>
        <v>40051.777272453801</v>
      </c>
      <c r="K67" s="15">
        <f t="shared" si="17"/>
        <v>0</v>
      </c>
      <c r="L67" s="15">
        <f t="shared" si="18"/>
        <v>0</v>
      </c>
      <c r="M67" s="35">
        <f t="shared" si="19"/>
        <v>40051.777272453801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15342.19125</v>
      </c>
      <c r="D68" s="15">
        <f t="shared" si="11"/>
        <v>0</v>
      </c>
      <c r="E68" s="15">
        <f t="shared" si="12"/>
        <v>0</v>
      </c>
      <c r="F68" s="13">
        <f t="shared" si="13"/>
        <v>15342.19125</v>
      </c>
      <c r="G68" s="1"/>
      <c r="H68" s="14">
        <f t="shared" si="14"/>
        <v>18.656854440843599</v>
      </c>
      <c r="I68" s="15">
        <f t="shared" si="15"/>
        <v>0</v>
      </c>
      <c r="J68" s="15">
        <f t="shared" si="16"/>
        <v>20086.809049462099</v>
      </c>
      <c r="K68" s="15">
        <f t="shared" si="17"/>
        <v>0</v>
      </c>
      <c r="L68" s="15">
        <f t="shared" si="18"/>
        <v>0</v>
      </c>
      <c r="M68" s="35">
        <f t="shared" si="19"/>
        <v>20086.809049462099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9462.2430000000004</v>
      </c>
      <c r="D69" s="15">
        <f t="shared" si="11"/>
        <v>0</v>
      </c>
      <c r="E69" s="15">
        <f t="shared" si="12"/>
        <v>0</v>
      </c>
      <c r="F69" s="13">
        <f t="shared" si="13"/>
        <v>9462.2430000000004</v>
      </c>
      <c r="G69" s="1"/>
      <c r="H69" s="14">
        <f t="shared" si="14"/>
        <v>20.841948226429501</v>
      </c>
      <c r="I69" s="15">
        <f t="shared" si="15"/>
        <v>0</v>
      </c>
      <c r="J69" s="15">
        <f t="shared" si="16"/>
        <v>13370.2765228403</v>
      </c>
      <c r="K69" s="15">
        <f t="shared" si="17"/>
        <v>0</v>
      </c>
      <c r="L69" s="15">
        <f t="shared" si="18"/>
        <v>0</v>
      </c>
      <c r="M69" s="35">
        <f t="shared" si="19"/>
        <v>13370.2765228403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3760.2534999999998</v>
      </c>
      <c r="D70" s="15">
        <f t="shared" si="11"/>
        <v>0</v>
      </c>
      <c r="E70" s="15">
        <f t="shared" si="12"/>
        <v>0</v>
      </c>
      <c r="F70" s="13">
        <f t="shared" si="13"/>
        <v>3760.2534999999998</v>
      </c>
      <c r="G70" s="1"/>
      <c r="H70" s="14">
        <f t="shared" si="14"/>
        <v>23.1971467791852</v>
      </c>
      <c r="I70" s="15">
        <f t="shared" si="15"/>
        <v>0</v>
      </c>
      <c r="J70" s="15">
        <f t="shared" si="16"/>
        <v>5719.8132699308098</v>
      </c>
      <c r="K70" s="15">
        <f t="shared" si="17"/>
        <v>0</v>
      </c>
      <c r="L70" s="15">
        <f t="shared" si="18"/>
        <v>0</v>
      </c>
      <c r="M70" s="35">
        <f t="shared" si="19"/>
        <v>5719.8132699308098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5753.4120000000003</v>
      </c>
      <c r="D71" s="15">
        <f t="shared" si="11"/>
        <v>0</v>
      </c>
      <c r="E71" s="15">
        <f t="shared" si="12"/>
        <v>0</v>
      </c>
      <c r="F71" s="13">
        <f t="shared" si="13"/>
        <v>5753.4120000000003</v>
      </c>
      <c r="G71" s="1"/>
      <c r="H71" s="14">
        <f t="shared" si="14"/>
        <v>25.7294607662106</v>
      </c>
      <c r="I71" s="15">
        <f t="shared" si="15"/>
        <v>0</v>
      </c>
      <c r="J71" s="15">
        <f t="shared" si="16"/>
        <v>9398.8691000536692</v>
      </c>
      <c r="K71" s="15">
        <f t="shared" si="17"/>
        <v>0</v>
      </c>
      <c r="L71" s="15">
        <f t="shared" si="18"/>
        <v>0</v>
      </c>
      <c r="M71" s="35">
        <f t="shared" si="19"/>
        <v>9398.8691000536692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4860.5501388888897</v>
      </c>
      <c r="D72" s="15">
        <f t="shared" si="11"/>
        <v>3093.0773611111099</v>
      </c>
      <c r="E72" s="15">
        <f t="shared" si="12"/>
        <v>0</v>
      </c>
      <c r="F72" s="13">
        <f t="shared" si="13"/>
        <v>7953.6274999999996</v>
      </c>
      <c r="G72" s="1"/>
      <c r="H72" s="14">
        <f t="shared" si="14"/>
        <v>28.445949664921098</v>
      </c>
      <c r="I72" s="15">
        <f t="shared" si="15"/>
        <v>0</v>
      </c>
      <c r="J72" s="15">
        <f t="shared" si="16"/>
        <v>8508.4901289020709</v>
      </c>
      <c r="K72" s="15">
        <f t="shared" si="17"/>
        <v>5414.4937183922202</v>
      </c>
      <c r="L72" s="15">
        <f t="shared" si="18"/>
        <v>0</v>
      </c>
      <c r="M72" s="35">
        <f t="shared" si="19"/>
        <v>13922.983847294299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1841.5553</v>
      </c>
      <c r="D73" s="15">
        <f t="shared" si="11"/>
        <v>2762.33295</v>
      </c>
      <c r="E73" s="15">
        <f t="shared" si="12"/>
        <v>0</v>
      </c>
      <c r="F73" s="13">
        <f t="shared" si="13"/>
        <v>4603.88825</v>
      </c>
      <c r="G73" s="1"/>
      <c r="H73" s="14">
        <f t="shared" si="14"/>
        <v>31.3537205364096</v>
      </c>
      <c r="I73" s="15">
        <f t="shared" si="15"/>
        <v>0</v>
      </c>
      <c r="J73" s="15">
        <f t="shared" si="16"/>
        <v>3447.1409091668002</v>
      </c>
      <c r="K73" s="15">
        <f t="shared" si="17"/>
        <v>5170.7113637501998</v>
      </c>
      <c r="L73" s="15">
        <f t="shared" si="18"/>
        <v>0</v>
      </c>
      <c r="M73" s="35">
        <f t="shared" si="19"/>
        <v>8617.8522729169999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338.66555357142801</v>
      </c>
      <c r="D74" s="15">
        <f t="shared" si="11"/>
        <v>4402.6521964285703</v>
      </c>
      <c r="E74" s="15">
        <f t="shared" si="12"/>
        <v>0</v>
      </c>
      <c r="F74" s="13">
        <f t="shared" si="13"/>
        <v>4741.3177500000002</v>
      </c>
      <c r="G74" s="1"/>
      <c r="H74" s="14">
        <f t="shared" si="14"/>
        <v>34.459926866595502</v>
      </c>
      <c r="I74" s="15">
        <f t="shared" si="15"/>
        <v>0</v>
      </c>
      <c r="J74" s="15">
        <f t="shared" si="16"/>
        <v>676.54435990182606</v>
      </c>
      <c r="K74" s="15">
        <f t="shared" si="17"/>
        <v>8795.0766787237408</v>
      </c>
      <c r="L74" s="15">
        <f t="shared" si="18"/>
        <v>0</v>
      </c>
      <c r="M74" s="35">
        <f t="shared" si="19"/>
        <v>9471.6210386255698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0</v>
      </c>
      <c r="D75" s="15">
        <f t="shared" si="11"/>
        <v>2365.0810000000001</v>
      </c>
      <c r="E75" s="15">
        <f t="shared" si="12"/>
        <v>0</v>
      </c>
      <c r="F75" s="13">
        <f t="shared" si="13"/>
        <v>2365.0810000000001</v>
      </c>
      <c r="G75" s="1"/>
      <c r="H75" s="14">
        <f t="shared" si="14"/>
        <v>37.771767469492097</v>
      </c>
      <c r="I75" s="15">
        <f t="shared" si="15"/>
        <v>0</v>
      </c>
      <c r="J75" s="15">
        <f t="shared" si="16"/>
        <v>0</v>
      </c>
      <c r="K75" s="15">
        <f t="shared" si="17"/>
        <v>5032.8613847050001</v>
      </c>
      <c r="L75" s="15">
        <f t="shared" si="18"/>
        <v>0</v>
      </c>
      <c r="M75" s="35">
        <f t="shared" si="19"/>
        <v>5032.8613847050001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1742.45525</v>
      </c>
      <c r="E76" s="15">
        <f t="shared" si="12"/>
        <v>0</v>
      </c>
      <c r="F76" s="13">
        <f t="shared" si="13"/>
        <v>1742.45525</v>
      </c>
      <c r="G76" s="1"/>
      <c r="H76" s="14">
        <f t="shared" si="14"/>
        <v>41.2964854475522</v>
      </c>
      <c r="I76" s="15">
        <f t="shared" si="15"/>
        <v>0</v>
      </c>
      <c r="J76" s="15">
        <f t="shared" si="16"/>
        <v>0</v>
      </c>
      <c r="K76" s="15">
        <f t="shared" si="17"/>
        <v>3942.86454107594</v>
      </c>
      <c r="L76" s="15">
        <f t="shared" si="18"/>
        <v>0</v>
      </c>
      <c r="M76" s="35">
        <f t="shared" si="19"/>
        <v>3942.86454107594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182.02500000000001</v>
      </c>
      <c r="E77" s="15">
        <f t="shared" si="12"/>
        <v>0</v>
      </c>
      <c r="F77" s="13">
        <f t="shared" si="13"/>
        <v>182.02500000000001</v>
      </c>
      <c r="G77" s="1"/>
      <c r="H77" s="14">
        <f t="shared" si="14"/>
        <v>45.041367204587402</v>
      </c>
      <c r="I77" s="15">
        <f t="shared" si="15"/>
        <v>0</v>
      </c>
      <c r="J77" s="15">
        <f t="shared" si="16"/>
        <v>0</v>
      </c>
      <c r="K77" s="15">
        <f t="shared" si="17"/>
        <v>437.26159282213501</v>
      </c>
      <c r="L77" s="15">
        <f t="shared" si="18"/>
        <v>0</v>
      </c>
      <c r="M77" s="35">
        <f t="shared" si="19"/>
        <v>437.26159282213501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49.013741507231799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35">
        <f t="shared" si="19"/>
        <v>0</v>
      </c>
      <c r="N78" s="3"/>
      <c r="O78" s="3"/>
      <c r="P78" s="3"/>
    </row>
    <row r="79" spans="1:16">
      <c r="A79" s="26" t="s">
        <v>7</v>
      </c>
      <c r="B79" s="27">
        <f>SUM(B47:B78)</f>
        <v>290566.10529741499</v>
      </c>
      <c r="C79" s="27">
        <f>SUM(C47:C78)</f>
        <v>1031927.15344504</v>
      </c>
      <c r="D79" s="27">
        <f>SUM(D47:D78)</f>
        <v>14547.623757539701</v>
      </c>
      <c r="E79" s="27">
        <f>SUM(E47:E78)</f>
        <v>0</v>
      </c>
      <c r="F79" s="27">
        <f>SUM(F47:F78)</f>
        <v>1337040.8825000001</v>
      </c>
      <c r="G79" s="13"/>
      <c r="H79" s="26" t="s">
        <v>7</v>
      </c>
      <c r="I79" s="27">
        <f>SUM(I47:I78)</f>
        <v>163314.574303331</v>
      </c>
      <c r="J79" s="27">
        <f>SUM(J47:J78)</f>
        <v>907620.665756781</v>
      </c>
      <c r="K79" s="27">
        <f>SUM(K47:K78)</f>
        <v>28793.269279469201</v>
      </c>
      <c r="L79" s="27">
        <f>SUM(L47:L78)</f>
        <v>0</v>
      </c>
      <c r="M79" s="27">
        <f>SUM(M47:M78)</f>
        <v>1099728.5093395801</v>
      </c>
      <c r="N79" s="3"/>
      <c r="O79" s="3"/>
      <c r="P79" s="3"/>
    </row>
    <row r="80" spans="1:16">
      <c r="A80" s="6" t="s">
        <v>13</v>
      </c>
      <c r="B80" s="28">
        <f>IF(L38&gt;0,B79/L38,0)</f>
        <v>9.5890585904102803</v>
      </c>
      <c r="C80" s="28">
        <f>IF(M38&gt;0,C79/M38,0)</f>
        <v>11.7417963089379</v>
      </c>
      <c r="D80" s="28">
        <f>IF(N38&gt;0,D79/N38,0)</f>
        <v>17.136749493190401</v>
      </c>
      <c r="E80" s="28">
        <f>IF(O38&gt;0,E79/O38,0)</f>
        <v>0</v>
      </c>
      <c r="F80" s="28">
        <f>IF(P38&gt;0,F79/P38,0)</f>
        <v>11.2322679876709</v>
      </c>
      <c r="G80" s="13"/>
      <c r="H80" s="6" t="s">
        <v>13</v>
      </c>
      <c r="I80" s="28">
        <f>IF(L38&gt;0,I79/L38,0)</f>
        <v>5.3895929122896504</v>
      </c>
      <c r="J80" s="28">
        <f>IF(M38&gt;0,J79/M38,0)</f>
        <v>10.3273733494855</v>
      </c>
      <c r="K80" s="28">
        <f>IF(N38&gt;0,K79/N38,0)</f>
        <v>33.917775916943803</v>
      </c>
      <c r="L80" s="28">
        <f>IF(O38&gt;0,L79/O38,0)</f>
        <v>0</v>
      </c>
      <c r="M80" s="28">
        <f>IF(P38&gt;0,M79/P38,0)</f>
        <v>9.2386444515349595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6" t="s">
        <v>14</v>
      </c>
      <c r="B85" s="56"/>
      <c r="C85" s="56"/>
      <c r="D85" s="56"/>
      <c r="E85" s="5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6"/>
      <c r="B86" s="56"/>
      <c r="C86" s="56"/>
      <c r="D86" s="56"/>
      <c r="E86" s="5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6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7" t="s">
        <v>15</v>
      </c>
      <c r="B89" s="58" t="s">
        <v>16</v>
      </c>
      <c r="C89" s="58" t="s">
        <v>17</v>
      </c>
      <c r="D89" s="58" t="s">
        <v>18</v>
      </c>
      <c r="E89" s="5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7"/>
      <c r="B90" s="57"/>
      <c r="C90" s="57"/>
      <c r="D90" s="57"/>
      <c r="E90" s="5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7">
        <v>0</v>
      </c>
      <c r="B92" s="51">
        <f>L$38</f>
        <v>30301.838554621099</v>
      </c>
      <c r="C92" s="51">
        <f>$B$80</f>
        <v>9.5890585904102803</v>
      </c>
      <c r="D92" s="51">
        <f>$I$80</f>
        <v>5.3895929122896504</v>
      </c>
      <c r="E92" s="51">
        <f>B92*D92</f>
        <v>163314.574303331</v>
      </c>
      <c r="F92" s="15">
        <f>E92/1000</f>
        <v>163.314574303331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7">
        <v>1</v>
      </c>
      <c r="B93" s="51">
        <f>M$38</f>
        <v>87884.947608871007</v>
      </c>
      <c r="C93" s="51">
        <f>$C$80</f>
        <v>11.7417963089379</v>
      </c>
      <c r="D93" s="51">
        <f>$J$80</f>
        <v>10.3273733494855</v>
      </c>
      <c r="E93" s="51">
        <f>B93*D93</f>
        <v>907620.66575678403</v>
      </c>
      <c r="F93" s="15">
        <f>E93/1000</f>
        <v>907.62066575678398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7">
        <v>2</v>
      </c>
      <c r="B94" s="51">
        <f>N$38</f>
        <v>848.91383650793603</v>
      </c>
      <c r="C94" s="51">
        <f>$D$80</f>
        <v>17.136749493190401</v>
      </c>
      <c r="D94" s="51">
        <f>$K$80</f>
        <v>33.917775916943803</v>
      </c>
      <c r="E94" s="51">
        <f>B94*D94</f>
        <v>28793.269279469201</v>
      </c>
      <c r="F94" s="15">
        <f>E94/1000</f>
        <v>28.7932692794692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7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7" t="s">
        <v>7</v>
      </c>
      <c r="B96" s="51">
        <f>SUM(B92:B95)</f>
        <v>119035.7</v>
      </c>
      <c r="C96" s="51">
        <f>$F$80</f>
        <v>11.2322679876709</v>
      </c>
      <c r="D96" s="51">
        <f>$M$80</f>
        <v>9.2386444515349595</v>
      </c>
      <c r="E96" s="51">
        <f>SUM(E92:E95)</f>
        <v>1099728.5093395801</v>
      </c>
      <c r="F96" s="15">
        <f>E96/1000</f>
        <v>1099.7285093395799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7" t="s">
        <v>2</v>
      </c>
      <c r="B97" s="51">
        <f>$I$2</f>
        <v>1169027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41" t="s">
        <v>20</v>
      </c>
      <c r="B98" s="51">
        <f>IF(E96&gt;0,$I$2/E96,"")</f>
        <v>1.06301418038352</v>
      </c>
      <c r="C98" s="59" t="s">
        <v>23</v>
      </c>
      <c r="D98" s="59"/>
      <c r="E98" s="59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5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24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740231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3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>
        <v>13</v>
      </c>
      <c r="C7" s="11"/>
      <c r="D7" s="11"/>
      <c r="E7" s="12"/>
      <c r="F7" s="13">
        <f t="shared" si="0"/>
        <v>13</v>
      </c>
      <c r="G7" s="1"/>
      <c r="H7" s="14">
        <v>4.25</v>
      </c>
      <c r="I7" s="47">
        <v>4281037</v>
      </c>
      <c r="J7" s="1">
        <f t="shared" ref="J7:J38" si="6">I7/1000</f>
        <v>4281.0370000000003</v>
      </c>
      <c r="K7" s="14">
        <v>4.25</v>
      </c>
      <c r="L7" s="15">
        <f t="shared" si="1"/>
        <v>4281.0370000000003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4281.0370000000003</v>
      </c>
      <c r="Q7" s="3"/>
      <c r="R7" s="3"/>
    </row>
    <row r="8" spans="1:18">
      <c r="A8" s="10">
        <v>4.75</v>
      </c>
      <c r="B8">
        <v>24</v>
      </c>
      <c r="C8" s="11"/>
      <c r="D8" s="11"/>
      <c r="E8" s="12"/>
      <c r="F8" s="13">
        <f t="shared" si="0"/>
        <v>24</v>
      </c>
      <c r="G8" s="1"/>
      <c r="H8" s="14">
        <v>4.75</v>
      </c>
      <c r="I8" s="47">
        <v>18371017</v>
      </c>
      <c r="J8" s="1">
        <f t="shared" si="6"/>
        <v>18371.017</v>
      </c>
      <c r="K8" s="14">
        <v>4.75</v>
      </c>
      <c r="L8" s="15">
        <f t="shared" si="1"/>
        <v>18371.017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18371.017</v>
      </c>
      <c r="Q8" s="3"/>
      <c r="R8" s="3"/>
    </row>
    <row r="9" spans="1:18">
      <c r="A9" s="14">
        <v>5.25</v>
      </c>
      <c r="B9">
        <v>30</v>
      </c>
      <c r="C9" s="11"/>
      <c r="D9" s="11"/>
      <c r="E9" s="45"/>
      <c r="F9" s="13">
        <f t="shared" si="0"/>
        <v>30</v>
      </c>
      <c r="G9" s="20"/>
      <c r="H9" s="14">
        <v>5.25</v>
      </c>
      <c r="I9" s="47">
        <v>32211622</v>
      </c>
      <c r="J9" s="1">
        <f t="shared" si="6"/>
        <v>32211.621999999999</v>
      </c>
      <c r="K9" s="14">
        <v>5.25</v>
      </c>
      <c r="L9" s="15">
        <f t="shared" si="1"/>
        <v>32211.621999999999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32211.621999999999</v>
      </c>
      <c r="Q9" s="3"/>
      <c r="R9" s="3"/>
    </row>
    <row r="10" spans="1:18">
      <c r="A10" s="10">
        <v>5.75</v>
      </c>
      <c r="B10">
        <v>25</v>
      </c>
      <c r="C10" s="11"/>
      <c r="D10" s="11"/>
      <c r="E10" s="12"/>
      <c r="F10" s="13">
        <f t="shared" si="0"/>
        <v>25</v>
      </c>
      <c r="G10" s="1"/>
      <c r="H10" s="14">
        <v>5.75</v>
      </c>
      <c r="I10" s="47">
        <v>46443355</v>
      </c>
      <c r="J10" s="1">
        <f t="shared" si="6"/>
        <v>46443.355000000003</v>
      </c>
      <c r="K10" s="14">
        <v>5.75</v>
      </c>
      <c r="L10" s="15">
        <f t="shared" si="1"/>
        <v>46443.355000000003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46443.355000000003</v>
      </c>
      <c r="Q10" s="3"/>
      <c r="R10" s="3"/>
    </row>
    <row r="11" spans="1:18">
      <c r="A11" s="14">
        <v>6.25</v>
      </c>
      <c r="B11">
        <v>20</v>
      </c>
      <c r="C11" s="11"/>
      <c r="D11" s="11"/>
      <c r="E11" s="12"/>
      <c r="F11" s="13">
        <f t="shared" si="0"/>
        <v>20</v>
      </c>
      <c r="G11" s="1"/>
      <c r="H11" s="14">
        <v>6.25</v>
      </c>
      <c r="I11" s="47">
        <v>45066685</v>
      </c>
      <c r="J11" s="1">
        <f t="shared" si="6"/>
        <v>45066.684999999998</v>
      </c>
      <c r="K11" s="14">
        <v>6.25</v>
      </c>
      <c r="L11" s="15">
        <f t="shared" si="1"/>
        <v>45066.684999999998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45066.684999999998</v>
      </c>
      <c r="Q11" s="3"/>
      <c r="R11" s="3"/>
    </row>
    <row r="12" spans="1:18">
      <c r="A12" s="10">
        <v>6.75</v>
      </c>
      <c r="B12">
        <v>17</v>
      </c>
      <c r="C12" s="11"/>
      <c r="D12" s="11"/>
      <c r="E12" s="25"/>
      <c r="F12" s="13">
        <f t="shared" si="0"/>
        <v>17</v>
      </c>
      <c r="G12" s="1"/>
      <c r="H12" s="14">
        <v>6.75</v>
      </c>
      <c r="I12" s="47">
        <v>39967919</v>
      </c>
      <c r="J12" s="1">
        <f t="shared" si="6"/>
        <v>39967.919000000002</v>
      </c>
      <c r="K12" s="14">
        <v>6.75</v>
      </c>
      <c r="L12" s="15">
        <f t="shared" si="1"/>
        <v>39967.919000000002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39967.919000000002</v>
      </c>
      <c r="Q12" s="3"/>
      <c r="R12" s="3"/>
    </row>
    <row r="13" spans="1:18">
      <c r="A13" s="14">
        <v>7.25</v>
      </c>
      <c r="B13">
        <v>22</v>
      </c>
      <c r="C13" s="11"/>
      <c r="D13" s="11"/>
      <c r="E13" s="42"/>
      <c r="F13" s="13">
        <f t="shared" si="0"/>
        <v>22</v>
      </c>
      <c r="G13" s="1"/>
      <c r="H13" s="14">
        <v>7.25</v>
      </c>
      <c r="I13" s="47">
        <v>26221728</v>
      </c>
      <c r="J13" s="1">
        <f t="shared" si="6"/>
        <v>26221.727999999999</v>
      </c>
      <c r="K13" s="14">
        <v>7.25</v>
      </c>
      <c r="L13" s="15">
        <f t="shared" si="1"/>
        <v>26221.727999999999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26221.727999999999</v>
      </c>
      <c r="Q13" s="3"/>
      <c r="R13" s="3"/>
    </row>
    <row r="14" spans="1:18">
      <c r="A14" s="10">
        <v>7.75</v>
      </c>
      <c r="B14">
        <v>25</v>
      </c>
      <c r="D14" s="22"/>
      <c r="E14" s="42"/>
      <c r="F14" s="13">
        <f t="shared" si="0"/>
        <v>25</v>
      </c>
      <c r="G14" s="1"/>
      <c r="H14" s="14">
        <v>7.75</v>
      </c>
      <c r="I14" s="47">
        <v>19083078</v>
      </c>
      <c r="J14" s="1">
        <f t="shared" si="6"/>
        <v>19083.078000000001</v>
      </c>
      <c r="K14" s="14">
        <v>7.75</v>
      </c>
      <c r="L14" s="15">
        <f t="shared" si="1"/>
        <v>19083.078000000001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19083.078000000001</v>
      </c>
      <c r="Q14" s="3"/>
      <c r="R14" s="3"/>
    </row>
    <row r="15" spans="1:18">
      <c r="A15" s="14">
        <v>8.25</v>
      </c>
      <c r="B15">
        <v>21</v>
      </c>
      <c r="D15" s="23"/>
      <c r="E15" s="42"/>
      <c r="F15" s="13">
        <f t="shared" si="0"/>
        <v>21</v>
      </c>
      <c r="G15" s="1"/>
      <c r="H15" s="14">
        <v>8.25</v>
      </c>
      <c r="I15" s="47">
        <v>7353491</v>
      </c>
      <c r="J15" s="1">
        <f t="shared" si="6"/>
        <v>7353.491</v>
      </c>
      <c r="K15" s="14">
        <v>8.25</v>
      </c>
      <c r="L15" s="15">
        <f t="shared" si="1"/>
        <v>7353.491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7353.491</v>
      </c>
      <c r="Q15" s="3"/>
      <c r="R15" s="3"/>
    </row>
    <row r="16" spans="1:18">
      <c r="A16" s="10">
        <v>8.75</v>
      </c>
      <c r="B16">
        <v>11</v>
      </c>
      <c r="D16" s="23"/>
      <c r="E16" s="42"/>
      <c r="F16" s="13">
        <f t="shared" si="0"/>
        <v>11</v>
      </c>
      <c r="G16" s="1"/>
      <c r="H16" s="14">
        <v>8.75</v>
      </c>
      <c r="I16" s="47">
        <v>4355129</v>
      </c>
      <c r="J16" s="1">
        <f t="shared" si="6"/>
        <v>4355.1289999999999</v>
      </c>
      <c r="K16" s="14">
        <v>8.75</v>
      </c>
      <c r="L16" s="15">
        <f t="shared" si="1"/>
        <v>4355.1289999999999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4355.1289999999999</v>
      </c>
      <c r="Q16" s="3"/>
      <c r="R16" s="3"/>
    </row>
    <row r="17" spans="1:18">
      <c r="A17" s="14">
        <v>9.25</v>
      </c>
      <c r="B17">
        <v>16</v>
      </c>
      <c r="D17" s="23"/>
      <c r="E17" s="42"/>
      <c r="F17" s="13">
        <f t="shared" si="0"/>
        <v>16</v>
      </c>
      <c r="G17" s="1"/>
      <c r="H17" s="14">
        <v>9.25</v>
      </c>
      <c r="I17" s="47">
        <v>11525820</v>
      </c>
      <c r="J17" s="1">
        <f t="shared" si="6"/>
        <v>11525.82</v>
      </c>
      <c r="K17" s="14">
        <v>9.25</v>
      </c>
      <c r="L17" s="15">
        <f t="shared" si="1"/>
        <v>11525.82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11525.82</v>
      </c>
      <c r="Q17" s="3"/>
      <c r="R17" s="3"/>
    </row>
    <row r="18" spans="1:18">
      <c r="A18" s="10">
        <v>9.75</v>
      </c>
      <c r="B18">
        <v>19</v>
      </c>
      <c r="D18" s="23"/>
      <c r="E18" s="42"/>
      <c r="F18" s="13">
        <f t="shared" si="0"/>
        <v>19</v>
      </c>
      <c r="G18" s="1"/>
      <c r="H18" s="14">
        <v>9.75</v>
      </c>
      <c r="I18" s="47">
        <v>21885417</v>
      </c>
      <c r="J18" s="1">
        <f t="shared" si="6"/>
        <v>21885.417000000001</v>
      </c>
      <c r="K18" s="14">
        <v>9.75</v>
      </c>
      <c r="L18" s="15">
        <f t="shared" si="1"/>
        <v>21885.417000000001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21885.417000000001</v>
      </c>
      <c r="Q18" s="3"/>
      <c r="R18" s="3"/>
    </row>
    <row r="19" spans="1:18">
      <c r="A19" s="14">
        <v>10.25</v>
      </c>
      <c r="B19">
        <v>19</v>
      </c>
      <c r="D19" s="23"/>
      <c r="E19" s="42"/>
      <c r="F19" s="13">
        <f t="shared" si="0"/>
        <v>19</v>
      </c>
      <c r="G19" s="1"/>
      <c r="H19" s="14">
        <v>10.25</v>
      </c>
      <c r="I19" s="47">
        <v>21503529</v>
      </c>
      <c r="J19" s="1">
        <f t="shared" si="6"/>
        <v>21503.528999999999</v>
      </c>
      <c r="K19" s="14">
        <v>10.25</v>
      </c>
      <c r="L19" s="15">
        <f t="shared" si="1"/>
        <v>21503.528999999999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21503.528999999999</v>
      </c>
      <c r="Q19" s="3"/>
      <c r="R19" s="3"/>
    </row>
    <row r="20" spans="1:18">
      <c r="A20" s="10">
        <v>10.75</v>
      </c>
      <c r="B20">
        <v>19</v>
      </c>
      <c r="C20">
        <v>1</v>
      </c>
      <c r="D20" s="23"/>
      <c r="E20" s="42"/>
      <c r="F20" s="13">
        <f t="shared" si="0"/>
        <v>20</v>
      </c>
      <c r="G20" s="1"/>
      <c r="H20" s="14">
        <v>10.75</v>
      </c>
      <c r="I20" s="47">
        <v>12952662</v>
      </c>
      <c r="J20" s="1">
        <f t="shared" si="6"/>
        <v>12952.662</v>
      </c>
      <c r="K20" s="14">
        <v>10.75</v>
      </c>
      <c r="L20" s="15">
        <f t="shared" si="1"/>
        <v>12305.028899999999</v>
      </c>
      <c r="M20" s="15">
        <f t="shared" si="2"/>
        <v>647.63310000000001</v>
      </c>
      <c r="N20" s="15">
        <f t="shared" si="3"/>
        <v>0</v>
      </c>
      <c r="O20" s="15">
        <f t="shared" si="4"/>
        <v>0</v>
      </c>
      <c r="P20" s="16">
        <f t="shared" si="5"/>
        <v>12952.662</v>
      </c>
      <c r="Q20" s="3"/>
      <c r="R20" s="3"/>
    </row>
    <row r="21" spans="1:18">
      <c r="A21" s="14">
        <v>11.25</v>
      </c>
      <c r="B21">
        <v>13</v>
      </c>
      <c r="C21">
        <v>5</v>
      </c>
      <c r="D21" s="23"/>
      <c r="E21" s="42"/>
      <c r="F21" s="13">
        <f t="shared" si="0"/>
        <v>18</v>
      </c>
      <c r="G21" s="1"/>
      <c r="H21" s="14">
        <v>11.25</v>
      </c>
      <c r="I21" s="47">
        <v>6418720</v>
      </c>
      <c r="J21" s="1">
        <f t="shared" si="6"/>
        <v>6418.72</v>
      </c>
      <c r="K21" s="14">
        <v>11.25</v>
      </c>
      <c r="L21" s="15">
        <f t="shared" si="1"/>
        <v>4635.7422222222203</v>
      </c>
      <c r="M21" s="15">
        <f t="shared" si="2"/>
        <v>1782.9777777777799</v>
      </c>
      <c r="N21" s="15">
        <f t="shared" si="3"/>
        <v>0</v>
      </c>
      <c r="O21" s="15">
        <f t="shared" si="4"/>
        <v>0</v>
      </c>
      <c r="P21" s="16">
        <f t="shared" si="5"/>
        <v>6418.72</v>
      </c>
      <c r="Q21" s="3"/>
      <c r="R21" s="3"/>
    </row>
    <row r="22" spans="1:18">
      <c r="A22" s="10">
        <v>11.75</v>
      </c>
      <c r="B22">
        <v>6</v>
      </c>
      <c r="C22">
        <v>6</v>
      </c>
      <c r="D22" s="23"/>
      <c r="E22" s="42"/>
      <c r="F22" s="13">
        <f t="shared" si="0"/>
        <v>12</v>
      </c>
      <c r="G22" s="4"/>
      <c r="H22" s="14">
        <v>11.75</v>
      </c>
      <c r="I22" s="47">
        <v>1715602</v>
      </c>
      <c r="J22" s="1">
        <f t="shared" si="6"/>
        <v>1715.6020000000001</v>
      </c>
      <c r="K22" s="14">
        <v>11.75</v>
      </c>
      <c r="L22" s="15">
        <f t="shared" si="1"/>
        <v>857.80100000000004</v>
      </c>
      <c r="M22" s="15">
        <f t="shared" si="2"/>
        <v>857.80100000000004</v>
      </c>
      <c r="N22" s="15">
        <f t="shared" si="3"/>
        <v>0</v>
      </c>
      <c r="O22" s="15">
        <f t="shared" si="4"/>
        <v>0</v>
      </c>
      <c r="P22" s="16">
        <f t="shared" si="5"/>
        <v>1715.6020000000001</v>
      </c>
      <c r="Q22" s="3"/>
      <c r="R22" s="3"/>
    </row>
    <row r="23" spans="1:18">
      <c r="A23" s="14">
        <v>12.25</v>
      </c>
      <c r="B23">
        <v>1</v>
      </c>
      <c r="C23">
        <v>12</v>
      </c>
      <c r="D23" s="23"/>
      <c r="E23" s="42"/>
      <c r="F23" s="13">
        <f t="shared" si="0"/>
        <v>13</v>
      </c>
      <c r="G23" s="4"/>
      <c r="H23" s="14">
        <v>12.25</v>
      </c>
      <c r="I23" s="47">
        <v>1595445</v>
      </c>
      <c r="J23" s="1">
        <f t="shared" si="6"/>
        <v>1595.4449999999999</v>
      </c>
      <c r="K23" s="14">
        <v>12.25</v>
      </c>
      <c r="L23" s="15">
        <f t="shared" si="1"/>
        <v>122.726538461538</v>
      </c>
      <c r="M23" s="15">
        <f t="shared" si="2"/>
        <v>1472.7184615384599</v>
      </c>
      <c r="N23" s="15">
        <f t="shared" si="3"/>
        <v>0</v>
      </c>
      <c r="O23" s="15">
        <f t="shared" si="4"/>
        <v>0</v>
      </c>
      <c r="P23" s="16">
        <f t="shared" si="5"/>
        <v>1595.4449999999999</v>
      </c>
      <c r="Q23" s="3"/>
      <c r="R23" s="3"/>
    </row>
    <row r="24" spans="1:18">
      <c r="A24" s="10">
        <v>12.75</v>
      </c>
      <c r="C24">
        <v>10</v>
      </c>
      <c r="D24" s="23"/>
      <c r="E24" s="42"/>
      <c r="F24" s="13">
        <f t="shared" si="0"/>
        <v>10</v>
      </c>
      <c r="G24" s="4"/>
      <c r="H24" s="14">
        <v>12.75</v>
      </c>
      <c r="I24" s="47">
        <v>357223</v>
      </c>
      <c r="J24" s="1">
        <f t="shared" si="6"/>
        <v>357.22300000000001</v>
      </c>
      <c r="K24" s="14">
        <v>12.75</v>
      </c>
      <c r="L24" s="15">
        <f t="shared" si="1"/>
        <v>0</v>
      </c>
      <c r="M24" s="15">
        <f t="shared" si="2"/>
        <v>357.22300000000001</v>
      </c>
      <c r="N24" s="15">
        <f t="shared" si="3"/>
        <v>0</v>
      </c>
      <c r="O24" s="15">
        <f t="shared" si="4"/>
        <v>0</v>
      </c>
      <c r="P24" s="16">
        <f t="shared" si="5"/>
        <v>357.22300000000001</v>
      </c>
      <c r="Q24" s="3"/>
      <c r="R24" s="3"/>
    </row>
    <row r="25" spans="1:18">
      <c r="A25" s="14">
        <v>13.25</v>
      </c>
      <c r="C25">
        <v>10</v>
      </c>
      <c r="D25" s="23"/>
      <c r="E25" s="42"/>
      <c r="F25" s="13">
        <f t="shared" si="0"/>
        <v>10</v>
      </c>
      <c r="G25" s="4"/>
      <c r="H25" s="14">
        <v>13.25</v>
      </c>
      <c r="I25" s="47">
        <v>147659</v>
      </c>
      <c r="J25" s="1">
        <f t="shared" si="6"/>
        <v>147.65899999999999</v>
      </c>
      <c r="K25" s="14">
        <v>13.25</v>
      </c>
      <c r="L25" s="15">
        <f t="shared" si="1"/>
        <v>0</v>
      </c>
      <c r="M25" s="15">
        <f t="shared" si="2"/>
        <v>147.65899999999999</v>
      </c>
      <c r="N25" s="15">
        <f t="shared" si="3"/>
        <v>0</v>
      </c>
      <c r="O25" s="15">
        <f t="shared" si="4"/>
        <v>0</v>
      </c>
      <c r="P25" s="16">
        <f t="shared" si="5"/>
        <v>147.65899999999999</v>
      </c>
      <c r="Q25" s="3"/>
      <c r="R25" s="3"/>
    </row>
    <row r="26" spans="1:18">
      <c r="A26" s="10">
        <v>13.75</v>
      </c>
      <c r="C26">
        <v>11</v>
      </c>
      <c r="D26" s="23"/>
      <c r="E26" s="42"/>
      <c r="F26" s="13">
        <f t="shared" si="0"/>
        <v>11</v>
      </c>
      <c r="G26" s="4"/>
      <c r="H26" s="14">
        <v>13.75</v>
      </c>
      <c r="I26" s="47">
        <v>13424</v>
      </c>
      <c r="J26" s="1">
        <f t="shared" si="6"/>
        <v>13.423999999999999</v>
      </c>
      <c r="K26" s="14">
        <v>13.75</v>
      </c>
      <c r="L26" s="15">
        <f t="shared" si="1"/>
        <v>0</v>
      </c>
      <c r="M26" s="15">
        <f t="shared" si="2"/>
        <v>13.423999999999999</v>
      </c>
      <c r="N26" s="15">
        <f t="shared" si="3"/>
        <v>0</v>
      </c>
      <c r="O26" s="15">
        <f t="shared" si="4"/>
        <v>0</v>
      </c>
      <c r="P26" s="16">
        <f t="shared" si="5"/>
        <v>13.423999999999999</v>
      </c>
      <c r="Q26" s="3"/>
      <c r="R26" s="3"/>
    </row>
    <row r="27" spans="1:18">
      <c r="A27" s="14">
        <v>14.25</v>
      </c>
      <c r="C27">
        <v>9</v>
      </c>
      <c r="D27" s="23"/>
      <c r="E27" s="42"/>
      <c r="F27" s="13">
        <f t="shared" si="0"/>
        <v>9</v>
      </c>
      <c r="G27" s="4"/>
      <c r="H27" s="14">
        <v>14.25</v>
      </c>
      <c r="I27" s="47">
        <v>58169</v>
      </c>
      <c r="J27" s="1">
        <f t="shared" si="6"/>
        <v>58.168999999999997</v>
      </c>
      <c r="K27" s="14">
        <v>14.25</v>
      </c>
      <c r="L27" s="15">
        <f t="shared" si="1"/>
        <v>0</v>
      </c>
      <c r="M27" s="15">
        <f t="shared" si="2"/>
        <v>58.168999999999997</v>
      </c>
      <c r="N27" s="15">
        <f t="shared" si="3"/>
        <v>0</v>
      </c>
      <c r="O27" s="15">
        <f t="shared" si="4"/>
        <v>0</v>
      </c>
      <c r="P27" s="16">
        <f t="shared" si="5"/>
        <v>58.168999999999997</v>
      </c>
      <c r="Q27" s="3"/>
      <c r="R27" s="3"/>
    </row>
    <row r="28" spans="1:18">
      <c r="A28" s="10">
        <v>14.75</v>
      </c>
      <c r="B28" s="11"/>
      <c r="C28">
        <v>4</v>
      </c>
      <c r="D28" s="23"/>
      <c r="E28" s="42"/>
      <c r="F28" s="13">
        <f t="shared" si="0"/>
        <v>4</v>
      </c>
      <c r="G28" s="1"/>
      <c r="H28" s="14">
        <v>14.75</v>
      </c>
      <c r="I28" s="47">
        <v>31322</v>
      </c>
      <c r="J28" s="1">
        <f t="shared" si="6"/>
        <v>31.321999999999999</v>
      </c>
      <c r="K28" s="14">
        <v>14.75</v>
      </c>
      <c r="L28" s="15">
        <f t="shared" si="1"/>
        <v>0</v>
      </c>
      <c r="M28" s="15">
        <f t="shared" si="2"/>
        <v>31.321999999999999</v>
      </c>
      <c r="N28" s="15">
        <f t="shared" si="3"/>
        <v>0</v>
      </c>
      <c r="O28" s="15">
        <f t="shared" si="4"/>
        <v>0</v>
      </c>
      <c r="P28" s="16">
        <f t="shared" si="5"/>
        <v>31.321999999999999</v>
      </c>
      <c r="Q28" s="3"/>
      <c r="R28" s="3"/>
    </row>
    <row r="29" spans="1:18">
      <c r="A29" s="14">
        <v>15.25</v>
      </c>
      <c r="B29" s="11"/>
      <c r="D29" s="23"/>
      <c r="E29" s="42"/>
      <c r="F29" s="13">
        <f t="shared" si="0"/>
        <v>0</v>
      </c>
      <c r="G29" s="1"/>
      <c r="H29" s="14">
        <v>15.25</v>
      </c>
      <c r="I29" s="47">
        <v>0</v>
      </c>
      <c r="J29" s="1">
        <f t="shared" si="6"/>
        <v>0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0</v>
      </c>
      <c r="O29" s="15">
        <f t="shared" si="4"/>
        <v>0</v>
      </c>
      <c r="P29" s="16">
        <f t="shared" si="5"/>
        <v>0</v>
      </c>
      <c r="Q29" s="3"/>
      <c r="R29" s="3"/>
    </row>
    <row r="30" spans="1:18">
      <c r="A30" s="10">
        <v>15.75</v>
      </c>
      <c r="B30" s="11"/>
      <c r="D30" s="23"/>
      <c r="E30" s="42"/>
      <c r="F30" s="13">
        <f t="shared" si="0"/>
        <v>0</v>
      </c>
      <c r="G30" s="1"/>
      <c r="H30" s="14">
        <v>15.75</v>
      </c>
      <c r="I30" s="47">
        <v>0</v>
      </c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C31">
        <v>3</v>
      </c>
      <c r="D31" s="23"/>
      <c r="E31" s="42"/>
      <c r="F31" s="13">
        <f t="shared" si="0"/>
        <v>3</v>
      </c>
      <c r="G31" s="1"/>
      <c r="H31" s="14">
        <v>16.25</v>
      </c>
      <c r="I31" s="47">
        <v>4475</v>
      </c>
      <c r="J31" s="1">
        <f t="shared" si="6"/>
        <v>4.4749999999999996</v>
      </c>
      <c r="K31" s="14">
        <v>16.25</v>
      </c>
      <c r="L31" s="15">
        <f t="shared" si="1"/>
        <v>0</v>
      </c>
      <c r="M31" s="15">
        <f t="shared" si="2"/>
        <v>4.4749999999999996</v>
      </c>
      <c r="N31" s="15">
        <f t="shared" si="3"/>
        <v>0</v>
      </c>
      <c r="O31" s="15">
        <f t="shared" si="4"/>
        <v>0</v>
      </c>
      <c r="P31" s="16">
        <f t="shared" si="5"/>
        <v>4.4749999999999996</v>
      </c>
      <c r="Q31" s="3"/>
      <c r="R31" s="3"/>
    </row>
    <row r="32" spans="1:18">
      <c r="A32" s="10">
        <v>16.75</v>
      </c>
      <c r="B32" s="11"/>
      <c r="D32" s="23"/>
      <c r="E32" s="42"/>
      <c r="F32" s="13">
        <f t="shared" si="0"/>
        <v>0</v>
      </c>
      <c r="G32" s="1"/>
      <c r="H32" s="14">
        <v>16.75</v>
      </c>
      <c r="I32" s="50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44"/>
      <c r="D33" s="23"/>
      <c r="E33" s="42"/>
      <c r="F33" s="13">
        <f t="shared" si="0"/>
        <v>0</v>
      </c>
      <c r="G33" s="1"/>
      <c r="H33" s="14">
        <v>17.25</v>
      </c>
      <c r="I33" s="50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44"/>
      <c r="D34" s="23"/>
      <c r="E34" s="42"/>
      <c r="F34" s="13">
        <f t="shared" si="0"/>
        <v>0</v>
      </c>
      <c r="G34" s="1"/>
      <c r="H34" s="14">
        <v>17.75</v>
      </c>
      <c r="I34" s="50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3"/>
      <c r="D35" s="23"/>
      <c r="E35" s="12"/>
      <c r="F35" s="13">
        <f t="shared" si="0"/>
        <v>0</v>
      </c>
      <c r="G35" s="1"/>
      <c r="H35" s="14">
        <v>18.25</v>
      </c>
      <c r="I35" s="50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3"/>
      <c r="D36" s="23"/>
      <c r="E36" s="12"/>
      <c r="F36" s="13">
        <f t="shared" si="0"/>
        <v>0</v>
      </c>
      <c r="G36" s="1"/>
      <c r="H36" s="14">
        <v>18.75</v>
      </c>
      <c r="I36" s="50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5"/>
      <c r="D37" s="25"/>
      <c r="E37" s="25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6" t="s">
        <v>7</v>
      </c>
      <c r="B38" s="27">
        <f>SUM(B6:B37)</f>
        <v>301</v>
      </c>
      <c r="C38" s="27">
        <f>SUM(C6:C37)</f>
        <v>71</v>
      </c>
      <c r="D38" s="27">
        <f>SUM(D6:D37)</f>
        <v>0</v>
      </c>
      <c r="E38" s="27">
        <f>SUM(E6:E37)</f>
        <v>0</v>
      </c>
      <c r="F38" s="28">
        <f>SUM(F6:F37)</f>
        <v>372</v>
      </c>
      <c r="G38" s="29"/>
      <c r="H38" s="26" t="s">
        <v>7</v>
      </c>
      <c r="I38" s="4">
        <f>SUM(I6:I37)</f>
        <v>321564528</v>
      </c>
      <c r="J38" s="1">
        <f t="shared" si="6"/>
        <v>321564.52799999999</v>
      </c>
      <c r="K38" s="26" t="s">
        <v>7</v>
      </c>
      <c r="L38" s="27">
        <f>SUM(L6:L37)</f>
        <v>316191.12566068402</v>
      </c>
      <c r="M38" s="27">
        <f>SUM(M6:M37)</f>
        <v>5373.4023393162397</v>
      </c>
      <c r="N38" s="27">
        <f>SUM(N6:N37)</f>
        <v>0</v>
      </c>
      <c r="O38" s="27">
        <f>SUM(O6:O37)</f>
        <v>0</v>
      </c>
      <c r="P38" s="30">
        <f>SUM(P6:P37)</f>
        <v>321564.52799999999</v>
      </c>
      <c r="Q38" s="31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2"/>
      <c r="B41" s="1"/>
      <c r="C41" s="1"/>
      <c r="D41" s="1"/>
      <c r="E41" s="1"/>
      <c r="F41" s="32"/>
      <c r="G41" s="1"/>
      <c r="H41" s="1"/>
      <c r="I41" s="1"/>
      <c r="J41" s="32"/>
      <c r="K41" s="1"/>
      <c r="L41" s="1"/>
      <c r="M41" s="1"/>
      <c r="N41" s="32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33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2.6371290087721798E-3</v>
      </c>
      <c r="J44" s="17" t="s">
        <v>12</v>
      </c>
      <c r="K44">
        <v>3.3360345542429499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4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0.21683007519768799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5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18194.40725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18194.40725</v>
      </c>
      <c r="G48" s="1"/>
      <c r="H48" s="14">
        <f t="shared" si="12"/>
        <v>0.32919904011680701</v>
      </c>
      <c r="I48" s="15">
        <f t="shared" si="13"/>
        <v>1409.31327110454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5">
        <f t="shared" si="17"/>
        <v>1409.31327110454</v>
      </c>
      <c r="N48" s="3"/>
      <c r="O48" s="3"/>
      <c r="P48" s="3"/>
    </row>
    <row r="49" spans="1:16">
      <c r="A49" s="14">
        <v>4.75</v>
      </c>
      <c r="B49" s="15">
        <f t="shared" si="7"/>
        <v>87262.330749999994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87262.330749999994</v>
      </c>
      <c r="G49" s="1"/>
      <c r="H49" s="14">
        <f t="shared" si="12"/>
        <v>0.47709475312940702</v>
      </c>
      <c r="I49" s="15">
        <f t="shared" si="13"/>
        <v>8764.7158203511408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5">
        <f t="shared" si="17"/>
        <v>8764.7158203511408</v>
      </c>
      <c r="N49" s="3"/>
      <c r="O49" s="3"/>
      <c r="P49" s="3"/>
    </row>
    <row r="50" spans="1:16">
      <c r="A50" s="14">
        <v>5.25</v>
      </c>
      <c r="B50" s="15">
        <f t="shared" si="7"/>
        <v>169111.01550000001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169111.01550000001</v>
      </c>
      <c r="G50" s="1"/>
      <c r="H50" s="14">
        <f t="shared" si="12"/>
        <v>0.666204706941526</v>
      </c>
      <c r="I50" s="15">
        <f t="shared" si="13"/>
        <v>21459.534194621199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5">
        <f t="shared" si="17"/>
        <v>21459.534194621199</v>
      </c>
      <c r="N50" s="3"/>
      <c r="O50" s="3"/>
      <c r="P50" s="3"/>
    </row>
    <row r="51" spans="1:16">
      <c r="A51" s="14">
        <v>5.75</v>
      </c>
      <c r="B51" s="15">
        <f t="shared" si="7"/>
        <v>267049.29125000001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267049.29125000001</v>
      </c>
      <c r="G51" s="1"/>
      <c r="H51" s="14">
        <f t="shared" si="12"/>
        <v>0.90242175343004705</v>
      </c>
      <c r="I51" s="15">
        <f t="shared" si="13"/>
        <v>41911.4938542741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5">
        <f t="shared" si="17"/>
        <v>41911.4938542741</v>
      </c>
      <c r="N51" s="3"/>
      <c r="O51" s="3"/>
      <c r="P51" s="3"/>
    </row>
    <row r="52" spans="1:16">
      <c r="A52" s="14">
        <v>6.25</v>
      </c>
      <c r="B52" s="15">
        <f t="shared" si="7"/>
        <v>281666.78125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281666.78125</v>
      </c>
      <c r="G52" s="1"/>
      <c r="H52" s="14">
        <f t="shared" si="12"/>
        <v>1.19183082862265</v>
      </c>
      <c r="I52" s="15">
        <f t="shared" si="13"/>
        <v>53711.864526825899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5">
        <f t="shared" si="17"/>
        <v>53711.864526825899</v>
      </c>
      <c r="N52" s="3"/>
      <c r="O52" s="3"/>
      <c r="P52" s="3"/>
    </row>
    <row r="53" spans="1:16">
      <c r="A53" s="14">
        <v>6.75</v>
      </c>
      <c r="B53" s="15">
        <f t="shared" si="7"/>
        <v>269783.45325000002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269783.45325000002</v>
      </c>
      <c r="G53" s="1"/>
      <c r="H53" s="14">
        <f t="shared" si="12"/>
        <v>1.54069764308492</v>
      </c>
      <c r="I53" s="15">
        <f t="shared" si="13"/>
        <v>61578.478602308998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5">
        <f t="shared" si="17"/>
        <v>61578.478602308998</v>
      </c>
      <c r="N53" s="3"/>
      <c r="O53" s="3"/>
      <c r="P53" s="3"/>
    </row>
    <row r="54" spans="1:16">
      <c r="A54" s="14">
        <v>7.25</v>
      </c>
      <c r="B54" s="15">
        <f t="shared" si="7"/>
        <v>190107.52799999999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190107.52799999999</v>
      </c>
      <c r="G54" s="1"/>
      <c r="H54" s="14">
        <f t="shared" si="12"/>
        <v>1.9554589088783001</v>
      </c>
      <c r="I54" s="15">
        <f t="shared" si="13"/>
        <v>51275.511623783597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35">
        <f t="shared" si="17"/>
        <v>51275.511623783597</v>
      </c>
      <c r="N54" s="3"/>
      <c r="O54" s="3"/>
      <c r="P54" s="3"/>
    </row>
    <row r="55" spans="1:16">
      <c r="A55" s="14">
        <v>7.75</v>
      </c>
      <c r="B55" s="15">
        <f t="shared" si="7"/>
        <v>147893.85449999999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147893.85449999999</v>
      </c>
      <c r="G55" s="1"/>
      <c r="H55" s="14">
        <f t="shared" si="12"/>
        <v>2.4427137934503902</v>
      </c>
      <c r="I55" s="15">
        <f t="shared" si="13"/>
        <v>46614.497852089698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35">
        <f t="shared" si="17"/>
        <v>46614.497852089698</v>
      </c>
      <c r="N55" s="3"/>
      <c r="O55" s="3"/>
      <c r="P55" s="3"/>
    </row>
    <row r="56" spans="1:16">
      <c r="A56" s="14">
        <v>8.25</v>
      </c>
      <c r="B56" s="15">
        <f t="shared" si="7"/>
        <v>60666.300750000002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60666.300750000002</v>
      </c>
      <c r="G56" s="1"/>
      <c r="H56" s="14">
        <f t="shared" si="12"/>
        <v>3.0092163707461501</v>
      </c>
      <c r="I56" s="15">
        <f t="shared" si="13"/>
        <v>22128.245499334502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35">
        <f t="shared" si="17"/>
        <v>22128.245499334502</v>
      </c>
      <c r="N56" s="3"/>
      <c r="O56" s="3"/>
      <c r="P56" s="3"/>
    </row>
    <row r="57" spans="1:16">
      <c r="A57" s="14">
        <v>8.75</v>
      </c>
      <c r="B57" s="15">
        <f t="shared" si="7"/>
        <v>38107.378750000003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38107.378750000003</v>
      </c>
      <c r="G57" s="1"/>
      <c r="H57" s="14">
        <f t="shared" si="12"/>
        <v>3.6618688951821801</v>
      </c>
      <c r="I57" s="15">
        <f t="shared" si="13"/>
        <v>15947.9114196059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35">
        <f t="shared" si="17"/>
        <v>15947.9114196059</v>
      </c>
      <c r="N57" s="3"/>
      <c r="O57" s="3"/>
      <c r="P57" s="3"/>
    </row>
    <row r="58" spans="1:16">
      <c r="A58" s="14">
        <v>9.25</v>
      </c>
      <c r="B58" s="15">
        <f t="shared" si="7"/>
        <v>106613.83500000001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106613.83500000001</v>
      </c>
      <c r="G58" s="1"/>
      <c r="H58" s="14">
        <f t="shared" si="12"/>
        <v>4.4077157635273698</v>
      </c>
      <c r="I58" s="15">
        <f t="shared" si="13"/>
        <v>50802.538501579002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35">
        <f t="shared" si="17"/>
        <v>50802.538501579002</v>
      </c>
      <c r="N58" s="3"/>
      <c r="O58" s="3"/>
      <c r="P58" s="3"/>
    </row>
    <row r="59" spans="1:16">
      <c r="A59" s="14">
        <v>9.75</v>
      </c>
      <c r="B59" s="15">
        <f t="shared" si="7"/>
        <v>213382.81575000001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213382.81575000001</v>
      </c>
      <c r="G59" s="1"/>
      <c r="H59" s="14">
        <f t="shared" si="12"/>
        <v>5.2539380584452902</v>
      </c>
      <c r="I59" s="15">
        <f t="shared" si="13"/>
        <v>114984.62530124599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35">
        <f t="shared" si="17"/>
        <v>114984.62530124599</v>
      </c>
      <c r="N59" s="3"/>
      <c r="O59" s="3"/>
      <c r="P59" s="3"/>
    </row>
    <row r="60" spans="1:16">
      <c r="A60" s="14">
        <v>10.25</v>
      </c>
      <c r="B60" s="15">
        <f t="shared" si="7"/>
        <v>220411.17225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220411.17225</v>
      </c>
      <c r="G60" s="1"/>
      <c r="H60" s="14">
        <f t="shared" si="12"/>
        <v>6.2078485888087904</v>
      </c>
      <c r="I60" s="15">
        <f t="shared" si="13"/>
        <v>133490.652157059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35">
        <f t="shared" si="17"/>
        <v>133490.652157059</v>
      </c>
      <c r="N60" s="3"/>
      <c r="O60" s="3"/>
      <c r="P60" s="3"/>
    </row>
    <row r="61" spans="1:16">
      <c r="A61" s="14">
        <v>10.75</v>
      </c>
      <c r="B61" s="15">
        <f t="shared" si="7"/>
        <v>132279.06067499999</v>
      </c>
      <c r="C61" s="15">
        <f t="shared" si="8"/>
        <v>6962.0558250000004</v>
      </c>
      <c r="D61" s="15">
        <f t="shared" si="9"/>
        <v>0</v>
      </c>
      <c r="E61" s="15">
        <f t="shared" si="10"/>
        <v>0</v>
      </c>
      <c r="F61" s="13">
        <f t="shared" si="11"/>
        <v>139241.1165</v>
      </c>
      <c r="G61" s="1"/>
      <c r="H61" s="14">
        <f t="shared" si="12"/>
        <v>7.2768873580679898</v>
      </c>
      <c r="I61" s="15">
        <f t="shared" si="13"/>
        <v>89542.3092430713</v>
      </c>
      <c r="J61" s="15">
        <f t="shared" si="14"/>
        <v>4712.7531180563801</v>
      </c>
      <c r="K61" s="15">
        <f t="shared" si="15"/>
        <v>0</v>
      </c>
      <c r="L61" s="15">
        <f t="shared" si="16"/>
        <v>0</v>
      </c>
      <c r="M61" s="35">
        <f t="shared" si="17"/>
        <v>94255.062361127697</v>
      </c>
      <c r="N61" s="3"/>
      <c r="O61" s="3"/>
      <c r="P61" s="3"/>
    </row>
    <row r="62" spans="1:16">
      <c r="A62" s="14">
        <v>11.25</v>
      </c>
      <c r="B62" s="15">
        <f t="shared" si="7"/>
        <v>52152.1</v>
      </c>
      <c r="C62" s="15">
        <f t="shared" si="8"/>
        <v>20058.5</v>
      </c>
      <c r="D62" s="15">
        <f t="shared" si="9"/>
        <v>0</v>
      </c>
      <c r="E62" s="15">
        <f t="shared" si="10"/>
        <v>0</v>
      </c>
      <c r="F62" s="13">
        <f t="shared" si="11"/>
        <v>72210.600000000006</v>
      </c>
      <c r="G62" s="1"/>
      <c r="H62" s="14">
        <f t="shared" si="12"/>
        <v>8.4686174043924396</v>
      </c>
      <c r="I62" s="15">
        <f t="shared" si="13"/>
        <v>39258.327265387998</v>
      </c>
      <c r="J62" s="15">
        <f t="shared" si="14"/>
        <v>15099.356640533901</v>
      </c>
      <c r="K62" s="15">
        <f t="shared" si="15"/>
        <v>0</v>
      </c>
      <c r="L62" s="15">
        <f t="shared" si="16"/>
        <v>0</v>
      </c>
      <c r="M62" s="35">
        <f t="shared" si="17"/>
        <v>54357.683905921898</v>
      </c>
      <c r="N62" s="3"/>
      <c r="O62" s="3"/>
      <c r="P62" s="3"/>
    </row>
    <row r="63" spans="1:16">
      <c r="A63" s="14">
        <v>11.75</v>
      </c>
      <c r="B63" s="15">
        <f t="shared" si="7"/>
        <v>10079.161749999999</v>
      </c>
      <c r="C63" s="15">
        <f t="shared" si="8"/>
        <v>10079.161749999999</v>
      </c>
      <c r="D63" s="15">
        <f t="shared" si="9"/>
        <v>0</v>
      </c>
      <c r="E63" s="15">
        <f t="shared" si="10"/>
        <v>0</v>
      </c>
      <c r="F63" s="13">
        <f t="shared" si="11"/>
        <v>20158.323499999999</v>
      </c>
      <c r="G63" s="1"/>
      <c r="H63" s="14">
        <f t="shared" si="12"/>
        <v>9.7907209660144296</v>
      </c>
      <c r="I63" s="15">
        <f t="shared" si="13"/>
        <v>8398.4902353681391</v>
      </c>
      <c r="J63" s="15">
        <f t="shared" si="14"/>
        <v>8398.4902353681391</v>
      </c>
      <c r="K63" s="15">
        <f t="shared" si="15"/>
        <v>0</v>
      </c>
      <c r="L63" s="15">
        <f t="shared" si="16"/>
        <v>0</v>
      </c>
      <c r="M63" s="35">
        <f t="shared" si="17"/>
        <v>16796.9804707363</v>
      </c>
      <c r="N63" s="3"/>
      <c r="O63" s="3"/>
      <c r="P63" s="3"/>
    </row>
    <row r="64" spans="1:16">
      <c r="A64" s="14">
        <v>12.25</v>
      </c>
      <c r="B64" s="15">
        <f t="shared" si="7"/>
        <v>1503.40009615384</v>
      </c>
      <c r="C64" s="15">
        <f t="shared" si="8"/>
        <v>18040.8011538461</v>
      </c>
      <c r="D64" s="15">
        <f t="shared" si="9"/>
        <v>0</v>
      </c>
      <c r="E64" s="15">
        <f t="shared" si="10"/>
        <v>0</v>
      </c>
      <c r="F64" s="13">
        <f t="shared" si="11"/>
        <v>19544.2012499999</v>
      </c>
      <c r="G64" s="1"/>
      <c r="H64" s="14">
        <f t="shared" si="12"/>
        <v>11.2509959328702</v>
      </c>
      <c r="I64" s="15">
        <f t="shared" si="13"/>
        <v>1380.795785086</v>
      </c>
      <c r="J64" s="15">
        <f t="shared" si="14"/>
        <v>16569.549421032101</v>
      </c>
      <c r="K64" s="15">
        <f t="shared" si="15"/>
        <v>0</v>
      </c>
      <c r="L64" s="15">
        <f t="shared" si="16"/>
        <v>0</v>
      </c>
      <c r="M64" s="35">
        <f t="shared" si="17"/>
        <v>17950.345206118101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4554.5932499999999</v>
      </c>
      <c r="D65" s="15">
        <f t="shared" si="9"/>
        <v>0</v>
      </c>
      <c r="E65" s="15">
        <f t="shared" si="10"/>
        <v>0</v>
      </c>
      <c r="F65" s="13">
        <f t="shared" si="11"/>
        <v>4554.5932499999999</v>
      </c>
      <c r="G65" s="1"/>
      <c r="H65" s="14">
        <f t="shared" si="12"/>
        <v>12.8573525517654</v>
      </c>
      <c r="I65" s="15">
        <f t="shared" si="13"/>
        <v>0</v>
      </c>
      <c r="J65" s="15">
        <f t="shared" si="14"/>
        <v>4592.9420505992903</v>
      </c>
      <c r="K65" s="15">
        <f t="shared" si="15"/>
        <v>0</v>
      </c>
      <c r="L65" s="15">
        <f t="shared" si="16"/>
        <v>0</v>
      </c>
      <c r="M65" s="35">
        <f t="shared" si="17"/>
        <v>4592.9420505992903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1956.4817499999999</v>
      </c>
      <c r="D66" s="15">
        <f t="shared" si="9"/>
        <v>0</v>
      </c>
      <c r="E66" s="15">
        <f t="shared" si="10"/>
        <v>0</v>
      </c>
      <c r="F66" s="13">
        <f t="shared" si="11"/>
        <v>1956.4817499999999</v>
      </c>
      <c r="G66" s="1"/>
      <c r="H66" s="14">
        <f t="shared" si="12"/>
        <v>14.617810357242</v>
      </c>
      <c r="I66" s="15">
        <f t="shared" si="13"/>
        <v>0</v>
      </c>
      <c r="J66" s="15">
        <f t="shared" si="14"/>
        <v>2158.4512595400001</v>
      </c>
      <c r="K66" s="15">
        <f t="shared" si="15"/>
        <v>0</v>
      </c>
      <c r="L66" s="15">
        <f t="shared" si="16"/>
        <v>0</v>
      </c>
      <c r="M66" s="35">
        <f t="shared" si="17"/>
        <v>2158.4512595400001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184.58</v>
      </c>
      <c r="D67" s="15">
        <f t="shared" si="9"/>
        <v>0</v>
      </c>
      <c r="E67" s="15">
        <f t="shared" si="10"/>
        <v>0</v>
      </c>
      <c r="F67" s="13">
        <f t="shared" si="11"/>
        <v>184.58</v>
      </c>
      <c r="G67" s="1"/>
      <c r="H67" s="14">
        <f t="shared" si="12"/>
        <v>16.540495304359201</v>
      </c>
      <c r="I67" s="15">
        <f t="shared" si="13"/>
        <v>0</v>
      </c>
      <c r="J67" s="15">
        <f t="shared" si="14"/>
        <v>222.039608965718</v>
      </c>
      <c r="K67" s="15">
        <f t="shared" si="15"/>
        <v>0</v>
      </c>
      <c r="L67" s="15">
        <f t="shared" si="16"/>
        <v>0</v>
      </c>
      <c r="M67" s="35">
        <f t="shared" si="17"/>
        <v>222.039608965718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828.90824999999995</v>
      </c>
      <c r="D68" s="15">
        <f t="shared" si="9"/>
        <v>0</v>
      </c>
      <c r="E68" s="15">
        <f t="shared" si="10"/>
        <v>0</v>
      </c>
      <c r="F68" s="13">
        <f t="shared" si="11"/>
        <v>828.90824999999995</v>
      </c>
      <c r="G68" s="1"/>
      <c r="H68" s="14">
        <f t="shared" si="12"/>
        <v>18.633637082920099</v>
      </c>
      <c r="I68" s="15">
        <f t="shared" si="13"/>
        <v>0</v>
      </c>
      <c r="J68" s="15">
        <f t="shared" si="14"/>
        <v>1083.90003547638</v>
      </c>
      <c r="K68" s="15">
        <f t="shared" si="15"/>
        <v>0</v>
      </c>
      <c r="L68" s="15">
        <f t="shared" si="16"/>
        <v>0</v>
      </c>
      <c r="M68" s="35">
        <f t="shared" si="17"/>
        <v>1083.90003547638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461.99950000000001</v>
      </c>
      <c r="D69" s="15">
        <f t="shared" si="9"/>
        <v>0</v>
      </c>
      <c r="E69" s="15">
        <f t="shared" si="10"/>
        <v>0</v>
      </c>
      <c r="F69" s="13">
        <f t="shared" si="11"/>
        <v>461.99950000000001</v>
      </c>
      <c r="G69" s="1"/>
      <c r="H69" s="14">
        <f t="shared" si="12"/>
        <v>20.905566595425501</v>
      </c>
      <c r="I69" s="15">
        <f t="shared" si="13"/>
        <v>0</v>
      </c>
      <c r="J69" s="15">
        <f t="shared" si="14"/>
        <v>654.80415690191796</v>
      </c>
      <c r="K69" s="15">
        <f t="shared" si="15"/>
        <v>0</v>
      </c>
      <c r="L69" s="15">
        <f t="shared" si="16"/>
        <v>0</v>
      </c>
      <c r="M69" s="35">
        <f t="shared" si="17"/>
        <v>654.80415690191796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23.364713583333401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35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26.019604388133899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5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72.71875</v>
      </c>
      <c r="D72" s="15">
        <f t="shared" si="9"/>
        <v>0</v>
      </c>
      <c r="E72" s="15">
        <f t="shared" si="10"/>
        <v>0</v>
      </c>
      <c r="F72" s="13">
        <f t="shared" si="11"/>
        <v>72.71875</v>
      </c>
      <c r="G72" s="1"/>
      <c r="H72" s="14">
        <f t="shared" si="12"/>
        <v>28.878859835379799</v>
      </c>
      <c r="I72" s="15">
        <f t="shared" si="13"/>
        <v>0</v>
      </c>
      <c r="J72" s="15">
        <f t="shared" si="14"/>
        <v>129.23289776332501</v>
      </c>
      <c r="K72" s="15">
        <f t="shared" si="15"/>
        <v>0</v>
      </c>
      <c r="L72" s="15">
        <f t="shared" si="16"/>
        <v>0</v>
      </c>
      <c r="M72" s="35">
        <f t="shared" si="17"/>
        <v>129.23289776332501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31.9511932312057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5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35.245408462052303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5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38.770398189340703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5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42.535142131717699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5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46.5487054282626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5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50.820237076714299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5">
        <f t="shared" si="17"/>
        <v>0</v>
      </c>
      <c r="N78" s="3"/>
      <c r="O78" s="3"/>
      <c r="P78" s="3"/>
    </row>
    <row r="79" spans="1:16">
      <c r="A79" s="26" t="s">
        <v>7</v>
      </c>
      <c r="B79" s="27">
        <f>SUM(B47:B78)</f>
        <v>2266263.8867711499</v>
      </c>
      <c r="C79" s="27">
        <f>SUM(C47:C78)</f>
        <v>63199.800228846099</v>
      </c>
      <c r="D79" s="27">
        <f>SUM(D47:D78)</f>
        <v>0</v>
      </c>
      <c r="E79" s="27">
        <f>SUM(E47:E78)</f>
        <v>0</v>
      </c>
      <c r="F79" s="27">
        <f>SUM(F47:F78)</f>
        <v>2329463.6869999999</v>
      </c>
      <c r="G79" s="13"/>
      <c r="H79" s="26" t="s">
        <v>7</v>
      </c>
      <c r="I79" s="27">
        <f>SUM(I47:I78)</f>
        <v>762659.30515309703</v>
      </c>
      <c r="J79" s="27">
        <f>SUM(J47:J78)</f>
        <v>53621.5194242371</v>
      </c>
      <c r="K79" s="27">
        <f>SUM(K47:K78)</f>
        <v>0</v>
      </c>
      <c r="L79" s="27">
        <f>SUM(L47:L78)</f>
        <v>0</v>
      </c>
      <c r="M79" s="27">
        <f>SUM(M47:M78)</f>
        <v>816280.82457733399</v>
      </c>
      <c r="N79" s="3"/>
      <c r="O79" s="3"/>
      <c r="P79" s="3"/>
    </row>
    <row r="80" spans="1:16">
      <c r="A80" s="6" t="s">
        <v>13</v>
      </c>
      <c r="B80" s="28">
        <f>IF(L38&gt;0,B79/L38,0)</f>
        <v>7.1673861245655504</v>
      </c>
      <c r="C80" s="28">
        <f>IF(M38&gt;0,C79/M38,0)</f>
        <v>11.7615983762139</v>
      </c>
      <c r="D80" s="28">
        <f>IF(N38&gt;0,D79/N38,0)</f>
        <v>0</v>
      </c>
      <c r="E80" s="28">
        <f>IF(O38&gt;0,E79/O38,0)</f>
        <v>0</v>
      </c>
      <c r="F80" s="28">
        <f>IF(P38&gt;0,F79/P38,0)</f>
        <v>7.24415625531931</v>
      </c>
      <c r="G80" s="13"/>
      <c r="H80" s="6" t="s">
        <v>13</v>
      </c>
      <c r="I80" s="28">
        <f>IF(L38&gt;0,I79/L38,0)</f>
        <v>2.4120199564725699</v>
      </c>
      <c r="J80" s="28">
        <f>IF(M38&gt;0,J79/M38,0)</f>
        <v>9.9790628056823305</v>
      </c>
      <c r="K80" s="28">
        <f>IF(N38&gt;0,K79/N38,0)</f>
        <v>0</v>
      </c>
      <c r="L80" s="28">
        <f>IF(O38&gt;0,L79/O38,0)</f>
        <v>0</v>
      </c>
      <c r="M80" s="28">
        <f>IF(P38&gt;0,M79/P38,0)</f>
        <v>2.5384666326670602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6" t="s">
        <v>14</v>
      </c>
      <c r="B85" s="56"/>
      <c r="C85" s="56"/>
      <c r="D85" s="56"/>
      <c r="E85" s="56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6"/>
      <c r="B86" s="56"/>
      <c r="C86" s="56"/>
      <c r="D86" s="56"/>
      <c r="E86" s="56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6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7" t="s">
        <v>15</v>
      </c>
      <c r="B89" s="58" t="s">
        <v>16</v>
      </c>
      <c r="C89" s="58" t="s">
        <v>17</v>
      </c>
      <c r="D89" s="58" t="s">
        <v>18</v>
      </c>
      <c r="E89" s="58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7"/>
      <c r="B90" s="57"/>
      <c r="C90" s="57"/>
      <c r="D90" s="57"/>
      <c r="E90" s="58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7">
        <v>0</v>
      </c>
      <c r="B92" s="51">
        <f>L$38</f>
        <v>316191.12566068402</v>
      </c>
      <c r="C92" s="51">
        <f>$B$80</f>
        <v>7.1673861245655504</v>
      </c>
      <c r="D92" s="51">
        <f>$I$80</f>
        <v>2.4120199564725699</v>
      </c>
      <c r="E92" s="51">
        <f>B92*D92</f>
        <v>762659.30515309598</v>
      </c>
      <c r="F92" s="15">
        <f>E92/1000</f>
        <v>762.65930515309606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7">
        <v>1</v>
      </c>
      <c r="B93" s="51">
        <f>M$38</f>
        <v>5373.4023393162397</v>
      </c>
      <c r="C93" s="51">
        <f>$C$80</f>
        <v>11.7615983762139</v>
      </c>
      <c r="D93" s="51">
        <f>$J$80</f>
        <v>9.9790628056823305</v>
      </c>
      <c r="E93" s="51">
        <f>B93*D93</f>
        <v>53621.5194242371</v>
      </c>
      <c r="F93" s="15">
        <f>E93/1000</f>
        <v>53.6215194242371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7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7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7" t="s">
        <v>7</v>
      </c>
      <c r="B96" s="51">
        <f>SUM(B92:B95)</f>
        <v>321564.52799999999</v>
      </c>
      <c r="C96" s="51">
        <f>$F$80</f>
        <v>7.24415625531931</v>
      </c>
      <c r="D96" s="51">
        <f>$M$80</f>
        <v>2.5384666326670602</v>
      </c>
      <c r="E96" s="51">
        <f>SUM(E92:E95)</f>
        <v>816280.82457733306</v>
      </c>
      <c r="F96" s="15">
        <f>E96/1000</f>
        <v>816.28082457733296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7" t="s">
        <v>2</v>
      </c>
      <c r="B97" s="51">
        <f>$I$2</f>
        <v>740231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1" t="s">
        <v>20</v>
      </c>
      <c r="B98" s="51">
        <f>IF(E96&gt;0,$I$2/E96,"")</f>
        <v>0.90683374852433696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6" zoomScale="80" zoomScaleNormal="80" workbookViewId="0">
      <selection activeCell="I96" sqref="I9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3" t="s">
        <v>25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6">
        <f>SUM('1Q'!I2,'2Q'!I2,'3Q'!I2,'4Q'!I2)</f>
        <v>5725735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5" t="s">
        <v>4</v>
      </c>
      <c r="C4" s="55"/>
      <c r="D4" s="55"/>
      <c r="E4" s="55"/>
      <c r="F4" s="55"/>
      <c r="G4" s="1"/>
      <c r="H4" s="5" t="s">
        <v>3</v>
      </c>
      <c r="I4" s="1"/>
      <c r="J4" s="1"/>
      <c r="K4" s="5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46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>
        <v>13</v>
      </c>
      <c r="C7" s="11"/>
      <c r="D7" s="11"/>
      <c r="E7" s="12"/>
      <c r="F7" s="13">
        <f t="shared" si="0"/>
        <v>13</v>
      </c>
      <c r="G7" s="1"/>
      <c r="H7" s="14">
        <v>4.25</v>
      </c>
      <c r="I7" s="46">
        <f>SUM('1Q'!I7,'2Q'!I7,'3Q'!I7,'4Q'!I7)</f>
        <v>4281037</v>
      </c>
      <c r="J7" s="1"/>
      <c r="K7" s="14">
        <v>4.25</v>
      </c>
      <c r="L7" s="15">
        <f t="shared" si="1"/>
        <v>4281.0370000000003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4281.0370000000003</v>
      </c>
      <c r="Q7" s="3"/>
      <c r="R7" s="3"/>
    </row>
    <row r="8" spans="1:18">
      <c r="A8" s="10">
        <v>4.75</v>
      </c>
      <c r="B8" s="11">
        <v>24</v>
      </c>
      <c r="C8" s="11"/>
      <c r="D8" s="11"/>
      <c r="E8" s="12"/>
      <c r="F8" s="13">
        <f t="shared" si="0"/>
        <v>24</v>
      </c>
      <c r="G8" s="1"/>
      <c r="H8" s="14">
        <v>4.75</v>
      </c>
      <c r="I8" s="46">
        <f>SUM('1Q'!I8,'2Q'!I8,'3Q'!I8,'4Q'!I8)</f>
        <v>18371017</v>
      </c>
      <c r="J8" s="1"/>
      <c r="K8" s="14">
        <v>4.75</v>
      </c>
      <c r="L8" s="15">
        <f t="shared" si="1"/>
        <v>18371.017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18371.017</v>
      </c>
      <c r="Q8" s="3"/>
      <c r="R8" s="3"/>
    </row>
    <row r="9" spans="1:18">
      <c r="A9" s="14">
        <v>5.25</v>
      </c>
      <c r="B9" s="11">
        <v>30</v>
      </c>
      <c r="C9" s="11">
        <v>10</v>
      </c>
      <c r="D9" s="11"/>
      <c r="E9" s="45"/>
      <c r="F9" s="13">
        <f t="shared" si="0"/>
        <v>40</v>
      </c>
      <c r="G9" s="20"/>
      <c r="H9" s="14">
        <v>5.25</v>
      </c>
      <c r="I9" s="46">
        <f>SUM('1Q'!I9,'2Q'!I9,'3Q'!I9,'4Q'!I9)</f>
        <v>32251146</v>
      </c>
      <c r="J9" s="1"/>
      <c r="K9" s="14">
        <v>5.25</v>
      </c>
      <c r="L9" s="15">
        <f t="shared" si="1"/>
        <v>24188.359499999999</v>
      </c>
      <c r="M9" s="15">
        <f t="shared" si="2"/>
        <v>8062.7865000000002</v>
      </c>
      <c r="N9" s="15">
        <f t="shared" si="3"/>
        <v>0</v>
      </c>
      <c r="O9" s="15">
        <f t="shared" si="4"/>
        <v>0</v>
      </c>
      <c r="P9" s="16">
        <f t="shared" si="5"/>
        <v>32251.146000000001</v>
      </c>
      <c r="Q9" s="3"/>
      <c r="R9" s="3"/>
    </row>
    <row r="10" spans="1:18">
      <c r="A10" s="10">
        <v>5.75</v>
      </c>
      <c r="B10" s="11">
        <v>25</v>
      </c>
      <c r="C10" s="11">
        <v>10</v>
      </c>
      <c r="D10" s="11"/>
      <c r="E10" s="12"/>
      <c r="F10" s="13">
        <f t="shared" si="0"/>
        <v>35</v>
      </c>
      <c r="G10" s="1"/>
      <c r="H10" s="14">
        <v>5.75</v>
      </c>
      <c r="I10" s="46">
        <f>SUM('1Q'!I10,'2Q'!I10,'3Q'!I10,'4Q'!I10)</f>
        <v>46583672</v>
      </c>
      <c r="J10" s="1"/>
      <c r="K10" s="14">
        <v>5.75</v>
      </c>
      <c r="L10" s="15">
        <f t="shared" si="1"/>
        <v>33274.051428571402</v>
      </c>
      <c r="M10" s="15">
        <f t="shared" si="2"/>
        <v>13309.620571428601</v>
      </c>
      <c r="N10" s="15">
        <f t="shared" si="3"/>
        <v>0</v>
      </c>
      <c r="O10" s="15">
        <f t="shared" si="4"/>
        <v>0</v>
      </c>
      <c r="P10" s="16">
        <f t="shared" si="5"/>
        <v>46583.671999999999</v>
      </c>
      <c r="Q10" s="3"/>
      <c r="R10" s="3"/>
    </row>
    <row r="11" spans="1:18">
      <c r="A11" s="14">
        <v>6.25</v>
      </c>
      <c r="B11" s="11">
        <v>20</v>
      </c>
      <c r="C11" s="11">
        <v>21</v>
      </c>
      <c r="D11" s="11"/>
      <c r="E11" s="12"/>
      <c r="F11" s="13">
        <f t="shared" si="0"/>
        <v>41</v>
      </c>
      <c r="G11" s="1"/>
      <c r="H11" s="14">
        <v>6.25</v>
      </c>
      <c r="I11" s="46">
        <f>SUM('1Q'!I11,'2Q'!I11,'3Q'!I11,'4Q'!I11)</f>
        <v>45810220</v>
      </c>
      <c r="J11" s="1"/>
      <c r="K11" s="14">
        <v>6.25</v>
      </c>
      <c r="L11" s="15">
        <f t="shared" si="1"/>
        <v>22346.448780487801</v>
      </c>
      <c r="M11" s="15">
        <f t="shared" si="2"/>
        <v>23463.7712195122</v>
      </c>
      <c r="N11" s="15">
        <f t="shared" si="3"/>
        <v>0</v>
      </c>
      <c r="O11" s="15">
        <f t="shared" si="4"/>
        <v>0</v>
      </c>
      <c r="P11" s="16">
        <f t="shared" si="5"/>
        <v>45810.22</v>
      </c>
      <c r="Q11" s="3"/>
      <c r="R11" s="3"/>
    </row>
    <row r="12" spans="1:18">
      <c r="A12" s="10">
        <v>6.75</v>
      </c>
      <c r="B12" s="11">
        <v>28</v>
      </c>
      <c r="C12" s="11">
        <v>24</v>
      </c>
      <c r="D12" s="11"/>
      <c r="E12" s="25"/>
      <c r="F12" s="13">
        <f t="shared" si="0"/>
        <v>52</v>
      </c>
      <c r="G12" s="1"/>
      <c r="H12" s="14">
        <v>6.75</v>
      </c>
      <c r="I12" s="46">
        <f>SUM('1Q'!I12,'2Q'!I12,'3Q'!I12,'4Q'!I12)</f>
        <v>44453694</v>
      </c>
      <c r="J12" s="1"/>
      <c r="K12" s="14">
        <v>6.75</v>
      </c>
      <c r="L12" s="15">
        <f t="shared" si="1"/>
        <v>23936.6044615385</v>
      </c>
      <c r="M12" s="15">
        <f t="shared" si="2"/>
        <v>20517.0895384615</v>
      </c>
      <c r="N12" s="15">
        <f t="shared" si="3"/>
        <v>0</v>
      </c>
      <c r="O12" s="15">
        <f t="shared" si="4"/>
        <v>0</v>
      </c>
      <c r="P12" s="16">
        <f t="shared" si="5"/>
        <v>44453.694000000003</v>
      </c>
      <c r="Q12" s="3"/>
      <c r="R12" s="3"/>
    </row>
    <row r="13" spans="1:18">
      <c r="A13" s="14">
        <v>7.25</v>
      </c>
      <c r="B13" s="11">
        <v>37</v>
      </c>
      <c r="C13" s="11">
        <v>26</v>
      </c>
      <c r="D13" s="11"/>
      <c r="E13" s="42"/>
      <c r="F13" s="13">
        <f t="shared" si="0"/>
        <v>63</v>
      </c>
      <c r="G13" s="1"/>
      <c r="H13" s="14">
        <v>7.25</v>
      </c>
      <c r="I13" s="46">
        <f>SUM('1Q'!I13,'2Q'!I13,'3Q'!I13,'4Q'!I13)</f>
        <v>37065036</v>
      </c>
      <c r="J13" s="1"/>
      <c r="K13" s="14">
        <v>7.25</v>
      </c>
      <c r="L13" s="15">
        <f t="shared" si="1"/>
        <v>21768.3544761905</v>
      </c>
      <c r="M13" s="15">
        <f t="shared" si="2"/>
        <v>15296.681523809501</v>
      </c>
      <c r="N13" s="15">
        <f t="shared" si="3"/>
        <v>0</v>
      </c>
      <c r="O13" s="15">
        <f t="shared" si="4"/>
        <v>0</v>
      </c>
      <c r="P13" s="16">
        <f t="shared" si="5"/>
        <v>37065.036</v>
      </c>
      <c r="Q13" s="3"/>
      <c r="R13" s="3"/>
    </row>
    <row r="14" spans="1:18">
      <c r="A14" s="10">
        <v>7.75</v>
      </c>
      <c r="B14" s="11">
        <v>40</v>
      </c>
      <c r="C14" s="11">
        <v>34</v>
      </c>
      <c r="D14" s="11"/>
      <c r="E14" s="42"/>
      <c r="F14" s="13">
        <f t="shared" si="0"/>
        <v>74</v>
      </c>
      <c r="G14" s="1"/>
      <c r="H14" s="14">
        <v>7.75</v>
      </c>
      <c r="I14" s="46">
        <f>SUM('1Q'!I14,'2Q'!I14,'3Q'!I14,'4Q'!I14)</f>
        <v>34614425</v>
      </c>
      <c r="J14" s="4"/>
      <c r="K14" s="14">
        <v>7.75</v>
      </c>
      <c r="L14" s="15">
        <f t="shared" si="1"/>
        <v>18710.5</v>
      </c>
      <c r="M14" s="15">
        <f t="shared" si="2"/>
        <v>15903.924999999999</v>
      </c>
      <c r="N14" s="15">
        <f t="shared" si="3"/>
        <v>0</v>
      </c>
      <c r="O14" s="15">
        <f t="shared" si="4"/>
        <v>0</v>
      </c>
      <c r="P14" s="16">
        <f t="shared" si="5"/>
        <v>34614.425000000003</v>
      </c>
      <c r="Q14" s="3"/>
      <c r="R14" s="3"/>
    </row>
    <row r="15" spans="1:18">
      <c r="A15" s="14">
        <v>8.25</v>
      </c>
      <c r="B15" s="11">
        <v>36</v>
      </c>
      <c r="C15" s="11">
        <v>28</v>
      </c>
      <c r="D15" s="11"/>
      <c r="E15" s="42"/>
      <c r="F15" s="13">
        <f t="shared" si="0"/>
        <v>64</v>
      </c>
      <c r="G15" s="1"/>
      <c r="H15" s="14">
        <v>8.25</v>
      </c>
      <c r="I15" s="46">
        <f>SUM('1Q'!I15,'2Q'!I15,'3Q'!I15,'4Q'!I15)</f>
        <v>32561873</v>
      </c>
      <c r="J15" s="4"/>
      <c r="K15" s="14">
        <v>8.25</v>
      </c>
      <c r="L15" s="15">
        <f t="shared" si="1"/>
        <v>18316.053562500001</v>
      </c>
      <c r="M15" s="15">
        <f t="shared" si="2"/>
        <v>14245.8194375</v>
      </c>
      <c r="N15" s="15">
        <f t="shared" si="3"/>
        <v>0</v>
      </c>
      <c r="O15" s="15">
        <f t="shared" si="4"/>
        <v>0</v>
      </c>
      <c r="P15" s="16">
        <f t="shared" si="5"/>
        <v>32561.873</v>
      </c>
      <c r="Q15" s="3"/>
      <c r="R15" s="3"/>
    </row>
    <row r="16" spans="1:18">
      <c r="A16" s="10">
        <v>8.75</v>
      </c>
      <c r="B16" s="11">
        <v>26</v>
      </c>
      <c r="C16" s="11">
        <v>38</v>
      </c>
      <c r="D16" s="11"/>
      <c r="E16" s="42"/>
      <c r="F16" s="13">
        <f t="shared" si="0"/>
        <v>64</v>
      </c>
      <c r="G16" s="1"/>
      <c r="H16" s="14">
        <v>8.75</v>
      </c>
      <c r="I16" s="46">
        <f>SUM('1Q'!I16,'2Q'!I16,'3Q'!I16,'4Q'!I16)</f>
        <v>43081008</v>
      </c>
      <c r="J16" s="4"/>
      <c r="K16" s="14">
        <v>8.75</v>
      </c>
      <c r="L16" s="15">
        <f t="shared" si="1"/>
        <v>17501.659500000002</v>
      </c>
      <c r="M16" s="15">
        <f t="shared" si="2"/>
        <v>25579.3485</v>
      </c>
      <c r="N16" s="15">
        <f t="shared" si="3"/>
        <v>0</v>
      </c>
      <c r="O16" s="15">
        <f t="shared" si="4"/>
        <v>0</v>
      </c>
      <c r="P16" s="16">
        <f t="shared" si="5"/>
        <v>43081.008000000002</v>
      </c>
      <c r="Q16" s="3"/>
      <c r="R16" s="3"/>
    </row>
    <row r="17" spans="1:18">
      <c r="A17" s="14">
        <v>9.25</v>
      </c>
      <c r="B17" s="11">
        <v>31</v>
      </c>
      <c r="C17" s="11">
        <v>54</v>
      </c>
      <c r="D17" s="11"/>
      <c r="E17" s="42"/>
      <c r="F17" s="13">
        <f t="shared" si="0"/>
        <v>85</v>
      </c>
      <c r="G17" s="1"/>
      <c r="H17" s="14">
        <v>9.25</v>
      </c>
      <c r="I17" s="46">
        <f>SUM('1Q'!I17,'2Q'!I17,'3Q'!I17,'4Q'!I17)</f>
        <v>53015831</v>
      </c>
      <c r="J17" s="4"/>
      <c r="K17" s="14">
        <v>9.25</v>
      </c>
      <c r="L17" s="15">
        <f t="shared" si="1"/>
        <v>19335.185423529401</v>
      </c>
      <c r="M17" s="15">
        <f t="shared" si="2"/>
        <v>33680.645576470597</v>
      </c>
      <c r="N17" s="15">
        <f t="shared" si="3"/>
        <v>0</v>
      </c>
      <c r="O17" s="15">
        <f t="shared" si="4"/>
        <v>0</v>
      </c>
      <c r="P17" s="16">
        <f t="shared" si="5"/>
        <v>53015.830999999998</v>
      </c>
      <c r="Q17" s="3"/>
      <c r="R17" s="3"/>
    </row>
    <row r="18" spans="1:18">
      <c r="A18" s="10">
        <v>9.75</v>
      </c>
      <c r="B18" s="11">
        <v>51</v>
      </c>
      <c r="C18" s="11">
        <v>69</v>
      </c>
      <c r="D18" s="11"/>
      <c r="E18" s="42"/>
      <c r="F18" s="13">
        <f t="shared" si="0"/>
        <v>120</v>
      </c>
      <c r="G18" s="1"/>
      <c r="H18" s="14">
        <v>9.75</v>
      </c>
      <c r="I18" s="46">
        <f>SUM('1Q'!I18,'2Q'!I18,'3Q'!I18,'4Q'!I18)</f>
        <v>88096532</v>
      </c>
      <c r="J18" s="4"/>
      <c r="K18" s="14">
        <v>9.75</v>
      </c>
      <c r="L18" s="15">
        <f t="shared" si="1"/>
        <v>37441.026100000003</v>
      </c>
      <c r="M18" s="15">
        <f t="shared" si="2"/>
        <v>50655.505899999996</v>
      </c>
      <c r="N18" s="15">
        <f t="shared" si="3"/>
        <v>0</v>
      </c>
      <c r="O18" s="15">
        <f t="shared" si="4"/>
        <v>0</v>
      </c>
      <c r="P18" s="16">
        <f t="shared" si="5"/>
        <v>88096.532000000007</v>
      </c>
      <c r="Q18" s="3"/>
      <c r="R18" s="3"/>
    </row>
    <row r="19" spans="1:18">
      <c r="A19" s="14">
        <v>10.25</v>
      </c>
      <c r="B19" s="11">
        <v>34</v>
      </c>
      <c r="C19" s="11">
        <v>66</v>
      </c>
      <c r="D19" s="11"/>
      <c r="E19" s="42"/>
      <c r="F19" s="13">
        <f t="shared" si="0"/>
        <v>100</v>
      </c>
      <c r="G19" s="1"/>
      <c r="H19" s="14">
        <v>10.25</v>
      </c>
      <c r="I19" s="46">
        <f>SUM('1Q'!I19,'2Q'!I19,'3Q'!I19,'4Q'!I19)</f>
        <v>115049581</v>
      </c>
      <c r="J19" s="4"/>
      <c r="K19" s="14">
        <v>10.25</v>
      </c>
      <c r="L19" s="15">
        <f t="shared" si="1"/>
        <v>39116.857539999997</v>
      </c>
      <c r="M19" s="15">
        <f t="shared" si="2"/>
        <v>75932.723459999994</v>
      </c>
      <c r="N19" s="15">
        <f t="shared" si="3"/>
        <v>0</v>
      </c>
      <c r="O19" s="15">
        <f t="shared" si="4"/>
        <v>0</v>
      </c>
      <c r="P19" s="16">
        <f t="shared" si="5"/>
        <v>115049.58100000001</v>
      </c>
      <c r="Q19" s="3"/>
      <c r="R19" s="3"/>
    </row>
    <row r="20" spans="1:18">
      <c r="A20" s="10">
        <v>10.75</v>
      </c>
      <c r="B20" s="11">
        <v>22</v>
      </c>
      <c r="C20" s="11">
        <v>98</v>
      </c>
      <c r="D20" s="11"/>
      <c r="E20" s="42"/>
      <c r="F20" s="13">
        <f t="shared" si="0"/>
        <v>120</v>
      </c>
      <c r="G20" s="1"/>
      <c r="H20" s="14">
        <v>10.75</v>
      </c>
      <c r="I20" s="46">
        <f>SUM('1Q'!I20,'2Q'!I20,'3Q'!I20,'4Q'!I20)</f>
        <v>108001093</v>
      </c>
      <c r="J20" s="4"/>
      <c r="K20" s="14">
        <v>10.75</v>
      </c>
      <c r="L20" s="15">
        <f t="shared" si="1"/>
        <v>19800.2003833333</v>
      </c>
      <c r="M20" s="15">
        <f t="shared" si="2"/>
        <v>88200.892616666693</v>
      </c>
      <c r="N20" s="15">
        <f t="shared" si="3"/>
        <v>0</v>
      </c>
      <c r="O20" s="15">
        <f t="shared" si="4"/>
        <v>0</v>
      </c>
      <c r="P20" s="16">
        <f t="shared" si="5"/>
        <v>108001.09299999999</v>
      </c>
      <c r="Q20" s="3"/>
      <c r="R20" s="3"/>
    </row>
    <row r="21" spans="1:18">
      <c r="A21" s="14">
        <v>11.25</v>
      </c>
      <c r="B21" s="11">
        <v>14</v>
      </c>
      <c r="C21" s="11">
        <v>94</v>
      </c>
      <c r="D21" s="11"/>
      <c r="E21" s="42"/>
      <c r="F21" s="13">
        <f t="shared" si="0"/>
        <v>108</v>
      </c>
      <c r="G21" s="1"/>
      <c r="H21" s="14">
        <v>11.25</v>
      </c>
      <c r="I21" s="46">
        <f>SUM('1Q'!I21,'2Q'!I21,'3Q'!I21,'4Q'!I21)</f>
        <v>86756722</v>
      </c>
      <c r="J21" s="4"/>
      <c r="K21" s="14">
        <v>11.25</v>
      </c>
      <c r="L21" s="15">
        <f t="shared" si="1"/>
        <v>11246.241740740699</v>
      </c>
      <c r="M21" s="15">
        <f t="shared" si="2"/>
        <v>75510.480259259202</v>
      </c>
      <c r="N21" s="15">
        <f t="shared" si="3"/>
        <v>0</v>
      </c>
      <c r="O21" s="15">
        <f t="shared" si="4"/>
        <v>0</v>
      </c>
      <c r="P21" s="16">
        <f t="shared" si="5"/>
        <v>86756.721999999907</v>
      </c>
      <c r="Q21" s="3"/>
      <c r="R21" s="3"/>
    </row>
    <row r="22" spans="1:18">
      <c r="A22" s="10">
        <v>11.75</v>
      </c>
      <c r="B22" s="11">
        <v>6</v>
      </c>
      <c r="C22" s="11">
        <v>83</v>
      </c>
      <c r="D22" s="11"/>
      <c r="E22" s="42"/>
      <c r="F22" s="13">
        <f t="shared" si="0"/>
        <v>89</v>
      </c>
      <c r="G22" s="4"/>
      <c r="H22" s="14">
        <v>11.75</v>
      </c>
      <c r="I22" s="46">
        <f>SUM('1Q'!I22,'2Q'!I22,'3Q'!I22,'4Q'!I22)</f>
        <v>72875245</v>
      </c>
      <c r="J22" s="4"/>
      <c r="K22" s="14">
        <v>11.75</v>
      </c>
      <c r="L22" s="15">
        <f t="shared" si="1"/>
        <v>4912.9378651685402</v>
      </c>
      <c r="M22" s="15">
        <f t="shared" si="2"/>
        <v>67962.307134831499</v>
      </c>
      <c r="N22" s="15">
        <f t="shared" si="3"/>
        <v>0</v>
      </c>
      <c r="O22" s="15">
        <f t="shared" si="4"/>
        <v>0</v>
      </c>
      <c r="P22" s="16">
        <f t="shared" si="5"/>
        <v>72875.244999999995</v>
      </c>
      <c r="Q22" s="3"/>
      <c r="R22" s="3"/>
    </row>
    <row r="23" spans="1:18">
      <c r="A23" s="14">
        <v>12.25</v>
      </c>
      <c r="B23" s="11">
        <v>1</v>
      </c>
      <c r="C23" s="11">
        <v>101</v>
      </c>
      <c r="D23" s="11"/>
      <c r="E23" s="42"/>
      <c r="F23" s="13">
        <f t="shared" si="0"/>
        <v>102</v>
      </c>
      <c r="G23" s="4"/>
      <c r="H23" s="14">
        <v>12.25</v>
      </c>
      <c r="I23" s="46">
        <f>SUM('1Q'!I23,'2Q'!I23,'3Q'!I23,'4Q'!I23)</f>
        <v>50592032</v>
      </c>
      <c r="J23" s="4"/>
      <c r="K23" s="14">
        <v>12.25</v>
      </c>
      <c r="L23" s="15">
        <f t="shared" si="1"/>
        <v>496.00031372549</v>
      </c>
      <c r="M23" s="15">
        <f t="shared" si="2"/>
        <v>50096.031686274502</v>
      </c>
      <c r="N23" s="15">
        <f t="shared" si="3"/>
        <v>0</v>
      </c>
      <c r="O23" s="15">
        <f t="shared" si="4"/>
        <v>0</v>
      </c>
      <c r="P23" s="16">
        <f t="shared" si="5"/>
        <v>50592.031999999999</v>
      </c>
      <c r="Q23" s="3"/>
      <c r="R23" s="3"/>
    </row>
    <row r="24" spans="1:18">
      <c r="A24" s="10">
        <v>12.75</v>
      </c>
      <c r="B24" s="11"/>
      <c r="C24" s="11">
        <v>57</v>
      </c>
      <c r="D24" s="11"/>
      <c r="E24" s="42"/>
      <c r="F24" s="13">
        <f t="shared" si="0"/>
        <v>57</v>
      </c>
      <c r="G24" s="4"/>
      <c r="H24" s="14">
        <v>12.75</v>
      </c>
      <c r="I24" s="46">
        <f>SUM('1Q'!I24,'2Q'!I24,'3Q'!I24,'4Q'!I24)</f>
        <v>34022648</v>
      </c>
      <c r="J24" s="4"/>
      <c r="K24" s="14">
        <v>12.75</v>
      </c>
      <c r="L24" s="15">
        <f t="shared" si="1"/>
        <v>0</v>
      </c>
      <c r="M24" s="15">
        <f t="shared" si="2"/>
        <v>34022.648000000001</v>
      </c>
      <c r="N24" s="15">
        <f t="shared" si="3"/>
        <v>0</v>
      </c>
      <c r="O24" s="15">
        <f t="shared" si="4"/>
        <v>0</v>
      </c>
      <c r="P24" s="16">
        <f t="shared" si="5"/>
        <v>34022.648000000001</v>
      </c>
      <c r="Q24" s="3"/>
      <c r="R24" s="3"/>
    </row>
    <row r="25" spans="1:18">
      <c r="A25" s="14">
        <v>13.25</v>
      </c>
      <c r="B25" s="11"/>
      <c r="C25" s="11">
        <v>51</v>
      </c>
      <c r="D25" s="11"/>
      <c r="E25" s="42"/>
      <c r="F25" s="13">
        <f t="shared" si="0"/>
        <v>51</v>
      </c>
      <c r="G25" s="4"/>
      <c r="H25" s="14">
        <v>13.25</v>
      </c>
      <c r="I25" s="46">
        <f>SUM('1Q'!I25,'2Q'!I25,'3Q'!I25,'4Q'!I25)</f>
        <v>19021994</v>
      </c>
      <c r="J25" s="4"/>
      <c r="K25" s="14">
        <v>13.25</v>
      </c>
      <c r="L25" s="15">
        <f t="shared" si="1"/>
        <v>0</v>
      </c>
      <c r="M25" s="15">
        <f t="shared" si="2"/>
        <v>19021.993999999999</v>
      </c>
      <c r="N25" s="15">
        <f t="shared" si="3"/>
        <v>0</v>
      </c>
      <c r="O25" s="15">
        <f t="shared" si="4"/>
        <v>0</v>
      </c>
      <c r="P25" s="16">
        <f t="shared" si="5"/>
        <v>19021.993999999999</v>
      </c>
      <c r="Q25" s="3"/>
      <c r="R25" s="3"/>
    </row>
    <row r="26" spans="1:18">
      <c r="A26" s="10">
        <v>13.75</v>
      </c>
      <c r="B26" s="11"/>
      <c r="C26" s="11">
        <v>46</v>
      </c>
      <c r="D26" s="11"/>
      <c r="E26" s="42"/>
      <c r="F26" s="13">
        <f t="shared" si="0"/>
        <v>46</v>
      </c>
      <c r="G26" s="4"/>
      <c r="H26" s="14">
        <v>13.75</v>
      </c>
      <c r="I26" s="46">
        <f>SUM('1Q'!I26,'2Q'!I26,'3Q'!I26,'4Q'!I26)</f>
        <v>12683353</v>
      </c>
      <c r="J26" s="4"/>
      <c r="K26" s="14">
        <v>13.75</v>
      </c>
      <c r="L26" s="15">
        <f t="shared" si="1"/>
        <v>0</v>
      </c>
      <c r="M26" s="15">
        <f t="shared" si="2"/>
        <v>12683.352999999999</v>
      </c>
      <c r="N26" s="15">
        <f t="shared" si="3"/>
        <v>0</v>
      </c>
      <c r="O26" s="15">
        <f t="shared" si="4"/>
        <v>0</v>
      </c>
      <c r="P26" s="16">
        <f t="shared" si="5"/>
        <v>12683.352999999999</v>
      </c>
      <c r="Q26" s="3"/>
      <c r="R26" s="3"/>
    </row>
    <row r="27" spans="1:18">
      <c r="A27" s="14">
        <v>14.25</v>
      </c>
      <c r="B27" s="11"/>
      <c r="C27" s="11">
        <v>44</v>
      </c>
      <c r="D27" s="11"/>
      <c r="E27" s="42"/>
      <c r="F27" s="13">
        <f t="shared" si="0"/>
        <v>44</v>
      </c>
      <c r="G27" s="4"/>
      <c r="H27" s="14">
        <v>14.25</v>
      </c>
      <c r="I27" s="46">
        <f>SUM('1Q'!I27,'2Q'!I27,'3Q'!I27,'4Q'!I27)</f>
        <v>5779329</v>
      </c>
      <c r="J27" s="4"/>
      <c r="K27" s="14">
        <v>14.25</v>
      </c>
      <c r="L27" s="15">
        <f t="shared" si="1"/>
        <v>0</v>
      </c>
      <c r="M27" s="15">
        <f t="shared" si="2"/>
        <v>5779.3289999999997</v>
      </c>
      <c r="N27" s="15">
        <f t="shared" si="3"/>
        <v>0</v>
      </c>
      <c r="O27" s="15">
        <f t="shared" si="4"/>
        <v>0</v>
      </c>
      <c r="P27" s="16">
        <f t="shared" si="5"/>
        <v>5779.3289999999997</v>
      </c>
      <c r="Q27" s="3"/>
      <c r="R27" s="3"/>
    </row>
    <row r="28" spans="1:18">
      <c r="A28" s="10">
        <v>14.75</v>
      </c>
      <c r="B28" s="11"/>
      <c r="C28" s="11">
        <v>18</v>
      </c>
      <c r="D28" s="11">
        <v>2</v>
      </c>
      <c r="E28" s="42"/>
      <c r="F28" s="13">
        <f t="shared" si="0"/>
        <v>20</v>
      </c>
      <c r="G28" s="1"/>
      <c r="H28" s="14">
        <v>14.75</v>
      </c>
      <c r="I28" s="46">
        <f>SUM('1Q'!I28,'2Q'!I28,'3Q'!I28,'4Q'!I28)</f>
        <v>1671329</v>
      </c>
      <c r="J28" s="4"/>
      <c r="K28" s="14">
        <v>14.75</v>
      </c>
      <c r="L28" s="15">
        <f t="shared" si="1"/>
        <v>0</v>
      </c>
      <c r="M28" s="15">
        <f t="shared" si="2"/>
        <v>1504.1960999999999</v>
      </c>
      <c r="N28" s="15">
        <f t="shared" si="3"/>
        <v>167.13290000000001</v>
      </c>
      <c r="O28" s="15">
        <f t="shared" si="4"/>
        <v>0</v>
      </c>
      <c r="P28" s="16">
        <f t="shared" si="5"/>
        <v>1671.329</v>
      </c>
      <c r="Q28" s="3"/>
      <c r="R28" s="3"/>
    </row>
    <row r="29" spans="1:18">
      <c r="A29" s="14">
        <v>15.25</v>
      </c>
      <c r="B29" s="11"/>
      <c r="C29" s="11">
        <v>19</v>
      </c>
      <c r="D29" s="11"/>
      <c r="E29" s="42"/>
      <c r="F29" s="13">
        <f t="shared" si="0"/>
        <v>19</v>
      </c>
      <c r="G29" s="1"/>
      <c r="H29" s="14">
        <v>15.25</v>
      </c>
      <c r="I29" s="46">
        <f>SUM('1Q'!I29,'2Q'!I29,'3Q'!I29,'4Q'!I29)</f>
        <v>816610</v>
      </c>
      <c r="J29" s="4"/>
      <c r="K29" s="14">
        <v>15.25</v>
      </c>
      <c r="L29" s="15">
        <f t="shared" si="1"/>
        <v>0</v>
      </c>
      <c r="M29" s="15">
        <f t="shared" si="2"/>
        <v>816.61</v>
      </c>
      <c r="N29" s="15">
        <f t="shared" si="3"/>
        <v>0</v>
      </c>
      <c r="O29" s="15">
        <f t="shared" si="4"/>
        <v>0</v>
      </c>
      <c r="P29" s="16">
        <f t="shared" si="5"/>
        <v>816.61</v>
      </c>
      <c r="Q29" s="3"/>
      <c r="R29" s="3"/>
    </row>
    <row r="30" spans="1:18">
      <c r="A30" s="10">
        <v>15.75</v>
      </c>
      <c r="B30" s="11"/>
      <c r="C30" s="11">
        <v>15</v>
      </c>
      <c r="D30" s="11">
        <v>10</v>
      </c>
      <c r="E30" s="42"/>
      <c r="F30" s="13">
        <f t="shared" si="0"/>
        <v>25</v>
      </c>
      <c r="G30" s="1"/>
      <c r="H30" s="14">
        <v>15.75</v>
      </c>
      <c r="I30" s="46">
        <f>SUM('1Q'!I30,'2Q'!I30,'3Q'!I30,'4Q'!I30)</f>
        <v>402195</v>
      </c>
      <c r="J30" s="4"/>
      <c r="K30" s="14">
        <v>15.75</v>
      </c>
      <c r="L30" s="15">
        <f t="shared" si="1"/>
        <v>0</v>
      </c>
      <c r="M30" s="15">
        <f t="shared" si="2"/>
        <v>241.31700000000001</v>
      </c>
      <c r="N30" s="15">
        <f t="shared" si="3"/>
        <v>160.87799999999999</v>
      </c>
      <c r="O30" s="15">
        <f t="shared" si="4"/>
        <v>0</v>
      </c>
      <c r="P30" s="16">
        <f t="shared" si="5"/>
        <v>402.19499999999999</v>
      </c>
      <c r="Q30" s="3"/>
      <c r="R30" s="3"/>
    </row>
    <row r="31" spans="1:18">
      <c r="A31" s="14">
        <v>16.25</v>
      </c>
      <c r="B31" s="11"/>
      <c r="C31" s="11">
        <v>14</v>
      </c>
      <c r="D31" s="11">
        <v>7</v>
      </c>
      <c r="E31" s="42"/>
      <c r="F31" s="13">
        <f t="shared" si="0"/>
        <v>21</v>
      </c>
      <c r="G31" s="1"/>
      <c r="H31" s="14">
        <v>16.25</v>
      </c>
      <c r="I31" s="46">
        <f>SUM('1Q'!I31,'2Q'!I31,'3Q'!I31,'4Q'!I31)</f>
        <v>369771</v>
      </c>
      <c r="J31" s="4"/>
      <c r="K31" s="14">
        <v>16.25</v>
      </c>
      <c r="L31" s="15">
        <f t="shared" si="1"/>
        <v>0</v>
      </c>
      <c r="M31" s="15">
        <f t="shared" si="2"/>
        <v>246.51400000000001</v>
      </c>
      <c r="N31" s="15">
        <f t="shared" si="3"/>
        <v>123.25700000000001</v>
      </c>
      <c r="O31" s="15">
        <f t="shared" si="4"/>
        <v>0</v>
      </c>
      <c r="P31" s="16">
        <f t="shared" si="5"/>
        <v>369.77100000000002</v>
      </c>
      <c r="Q31" s="3"/>
      <c r="R31" s="3"/>
    </row>
    <row r="32" spans="1:18">
      <c r="A32" s="10">
        <v>16.75</v>
      </c>
      <c r="B32" s="11"/>
      <c r="C32" s="11">
        <v>8</v>
      </c>
      <c r="D32" s="11">
        <v>12</v>
      </c>
      <c r="E32" s="42"/>
      <c r="F32" s="13">
        <f t="shared" si="0"/>
        <v>20</v>
      </c>
      <c r="G32" s="1"/>
      <c r="H32" s="14">
        <v>16.75</v>
      </c>
      <c r="I32" s="46">
        <f>SUM('1Q'!I32,'2Q'!I32,'3Q'!I32,'4Q'!I32)</f>
        <v>489454</v>
      </c>
      <c r="J32" s="24"/>
      <c r="K32" s="14">
        <v>16.75</v>
      </c>
      <c r="L32" s="15">
        <f t="shared" si="1"/>
        <v>0</v>
      </c>
      <c r="M32" s="15">
        <f t="shared" si="2"/>
        <v>195.7816</v>
      </c>
      <c r="N32" s="15">
        <f t="shared" si="3"/>
        <v>293.67239999999998</v>
      </c>
      <c r="O32" s="15">
        <f t="shared" si="4"/>
        <v>0</v>
      </c>
      <c r="P32" s="16">
        <f t="shared" si="5"/>
        <v>489.45400000000001</v>
      </c>
      <c r="Q32" s="3"/>
      <c r="R32" s="3"/>
    </row>
    <row r="33" spans="1:18">
      <c r="A33" s="14">
        <v>17.25</v>
      </c>
      <c r="B33" s="11"/>
      <c r="C33" s="11">
        <v>1</v>
      </c>
      <c r="D33" s="11">
        <v>13</v>
      </c>
      <c r="E33" s="42"/>
      <c r="F33" s="13">
        <f t="shared" si="0"/>
        <v>14</v>
      </c>
      <c r="G33" s="1"/>
      <c r="H33" s="14">
        <v>17.25</v>
      </c>
      <c r="I33" s="46">
        <f>SUM('1Q'!I33,'2Q'!I33,'3Q'!I33,'4Q'!I33)</f>
        <v>274859</v>
      </c>
      <c r="J33" s="24"/>
      <c r="K33" s="14">
        <v>17.25</v>
      </c>
      <c r="L33" s="15">
        <f t="shared" si="1"/>
        <v>0</v>
      </c>
      <c r="M33" s="15">
        <f t="shared" si="2"/>
        <v>19.632785714285699</v>
      </c>
      <c r="N33" s="15">
        <f t="shared" si="3"/>
        <v>255.22621428571401</v>
      </c>
      <c r="O33" s="15">
        <f t="shared" si="4"/>
        <v>0</v>
      </c>
      <c r="P33" s="16">
        <f t="shared" si="5"/>
        <v>274.85899999999998</v>
      </c>
      <c r="Q33" s="3"/>
      <c r="R33" s="3"/>
    </row>
    <row r="34" spans="1:18">
      <c r="A34" s="10">
        <v>17.75</v>
      </c>
      <c r="B34" s="11"/>
      <c r="C34" s="11"/>
      <c r="D34" s="11">
        <v>9</v>
      </c>
      <c r="E34" s="42"/>
      <c r="F34" s="13">
        <f t="shared" si="0"/>
        <v>9</v>
      </c>
      <c r="G34" s="1"/>
      <c r="H34" s="14">
        <v>17.75</v>
      </c>
      <c r="I34" s="46">
        <f>SUM('1Q'!I34,'2Q'!I34,'3Q'!I34,'4Q'!I34)</f>
        <v>133244</v>
      </c>
      <c r="J34" s="24"/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133.244</v>
      </c>
      <c r="O34" s="15">
        <f t="shared" si="4"/>
        <v>0</v>
      </c>
      <c r="P34" s="16">
        <f t="shared" si="5"/>
        <v>133.244</v>
      </c>
      <c r="Q34" s="3"/>
      <c r="R34" s="3"/>
    </row>
    <row r="35" spans="1:18">
      <c r="A35" s="14">
        <v>18.25</v>
      </c>
      <c r="B35" s="11"/>
      <c r="C35" s="11"/>
      <c r="D35" s="11">
        <v>7</v>
      </c>
      <c r="E35" s="12"/>
      <c r="F35" s="13">
        <f t="shared" si="0"/>
        <v>7</v>
      </c>
      <c r="G35" s="1"/>
      <c r="H35" s="14">
        <v>18.25</v>
      </c>
      <c r="I35" s="46">
        <f>SUM('1Q'!I35,'2Q'!I35,'3Q'!I35,'4Q'!I35)</f>
        <v>95477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95.477000000000004</v>
      </c>
      <c r="O35" s="15">
        <f t="shared" si="4"/>
        <v>0</v>
      </c>
      <c r="P35" s="16">
        <f t="shared" si="5"/>
        <v>95.477000000000004</v>
      </c>
      <c r="Q35" s="3"/>
      <c r="R35" s="3"/>
    </row>
    <row r="36" spans="1:18">
      <c r="A36" s="10">
        <v>18.75</v>
      </c>
      <c r="B36" s="11"/>
      <c r="C36" s="11"/>
      <c r="D36" s="11">
        <v>2</v>
      </c>
      <c r="E36" s="12"/>
      <c r="F36" s="13">
        <f t="shared" si="0"/>
        <v>2</v>
      </c>
      <c r="G36" s="1"/>
      <c r="H36" s="14">
        <v>18.75</v>
      </c>
      <c r="I36" s="46">
        <f>SUM('1Q'!I36,'2Q'!I36,'3Q'!I36,'4Q'!I36)</f>
        <v>9708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9.7080000000000002</v>
      </c>
      <c r="O36" s="15">
        <f t="shared" si="4"/>
        <v>0</v>
      </c>
      <c r="P36" s="16">
        <f t="shared" si="5"/>
        <v>9.7080000000000002</v>
      </c>
      <c r="Q36" s="3"/>
      <c r="R36" s="3"/>
    </row>
    <row r="37" spans="1:18">
      <c r="A37" s="14">
        <v>19.25</v>
      </c>
      <c r="B37" s="12"/>
      <c r="C37" s="25"/>
      <c r="D37" s="25"/>
      <c r="E37" s="25"/>
      <c r="F37" s="13">
        <f t="shared" si="0"/>
        <v>0</v>
      </c>
      <c r="G37" s="1"/>
      <c r="H37" s="14">
        <v>19.25</v>
      </c>
      <c r="I37" s="46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6" t="s">
        <v>7</v>
      </c>
      <c r="B38" s="27">
        <f>SUM(B6:B37)</f>
        <v>438</v>
      </c>
      <c r="C38" s="27">
        <f>SUM(C6:C37)</f>
        <v>1029</v>
      </c>
      <c r="D38" s="27">
        <f>SUM(D6:D37)</f>
        <v>62</v>
      </c>
      <c r="E38" s="27">
        <f>SUM(E6:E37)</f>
        <v>0</v>
      </c>
      <c r="F38" s="28">
        <f>SUM(F6:F37)</f>
        <v>1529</v>
      </c>
      <c r="G38" s="29"/>
      <c r="H38" s="26" t="s">
        <v>7</v>
      </c>
      <c r="I38" s="46">
        <f>SUM(I6:I37)</f>
        <v>989230135</v>
      </c>
      <c r="J38" s="1"/>
      <c r="K38" s="26" t="s">
        <v>7</v>
      </c>
      <c r="L38" s="27">
        <f>SUM(L6:L37)</f>
        <v>335042.535075786</v>
      </c>
      <c r="M38" s="27">
        <f>SUM(M6:M37)</f>
        <v>652949.00440992799</v>
      </c>
      <c r="N38" s="27">
        <f>SUM(N6:N37)</f>
        <v>1238.5955142857099</v>
      </c>
      <c r="O38" s="27">
        <f>SUM(O6:O37)</f>
        <v>0</v>
      </c>
      <c r="P38" s="30">
        <f>SUM(P6:P37)</f>
        <v>989230.13500000001</v>
      </c>
      <c r="Q38" s="31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2"/>
      <c r="B41" s="1"/>
      <c r="C41" s="1"/>
      <c r="D41" s="1"/>
      <c r="E41" s="1"/>
      <c r="F41" s="32"/>
      <c r="G41" s="1"/>
      <c r="H41" s="1"/>
      <c r="I41" s="1"/>
      <c r="J41" s="32"/>
      <c r="K41" s="1"/>
      <c r="L41" s="1"/>
      <c r="M41" s="1"/>
      <c r="N41" s="32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33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3.2060872185561838E-3</v>
      </c>
      <c r="J44" s="17" t="s">
        <v>12</v>
      </c>
      <c r="K44">
        <v>3.2633076469713145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4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0.23945061583310501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35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18194.40725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18194.40725</v>
      </c>
      <c r="G48" s="1"/>
      <c r="H48" s="14">
        <f t="shared" si="11"/>
        <v>0.36024812861115202</v>
      </c>
      <c r="I48" s="15">
        <f t="shared" si="12"/>
        <v>1542.2355677651001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35">
        <f t="shared" si="16"/>
        <v>1542.2355677651001</v>
      </c>
      <c r="N48" s="3"/>
      <c r="O48" s="3"/>
      <c r="P48" s="3"/>
    </row>
    <row r="49" spans="1:16">
      <c r="A49" s="14">
        <v>4.75</v>
      </c>
      <c r="B49" s="15">
        <f t="shared" si="6"/>
        <v>87262.330749999994</v>
      </c>
      <c r="C49" s="15">
        <f t="shared" si="7"/>
        <v>0</v>
      </c>
      <c r="D49" s="15">
        <f t="shared" si="8"/>
        <v>0</v>
      </c>
      <c r="E49" s="15">
        <f t="shared" si="9"/>
        <v>0</v>
      </c>
      <c r="F49" s="13">
        <f t="shared" si="10"/>
        <v>87262.330749999994</v>
      </c>
      <c r="G49" s="1"/>
      <c r="H49" s="14">
        <f t="shared" si="11"/>
        <v>0.51788670688731397</v>
      </c>
      <c r="I49" s="15">
        <f t="shared" si="12"/>
        <v>9514.1054963008592</v>
      </c>
      <c r="J49" s="15">
        <f t="shared" si="13"/>
        <v>0</v>
      </c>
      <c r="K49" s="15">
        <f t="shared" si="14"/>
        <v>0</v>
      </c>
      <c r="L49" s="15">
        <f t="shared" si="15"/>
        <v>0</v>
      </c>
      <c r="M49" s="35">
        <f t="shared" si="16"/>
        <v>9514.1054963008592</v>
      </c>
      <c r="N49" s="3"/>
      <c r="O49" s="3"/>
      <c r="P49" s="3"/>
    </row>
    <row r="50" spans="1:16">
      <c r="A50" s="14">
        <v>5.25</v>
      </c>
      <c r="B50" s="15">
        <f t="shared" si="6"/>
        <v>126988.88737500001</v>
      </c>
      <c r="C50" s="15">
        <f t="shared" si="7"/>
        <v>42329.629124999999</v>
      </c>
      <c r="D50" s="15">
        <f t="shared" si="8"/>
        <v>0</v>
      </c>
      <c r="E50" s="15">
        <f t="shared" si="9"/>
        <v>0</v>
      </c>
      <c r="F50" s="13">
        <f t="shared" si="10"/>
        <v>169318.5165</v>
      </c>
      <c r="G50" s="1"/>
      <c r="H50" s="14">
        <f t="shared" si="11"/>
        <v>0.71792106193535199</v>
      </c>
      <c r="I50" s="15">
        <f t="shared" si="12"/>
        <v>17365.3327387141</v>
      </c>
      <c r="J50" s="15">
        <f t="shared" si="13"/>
        <v>5788.4442462380202</v>
      </c>
      <c r="K50" s="15">
        <f t="shared" si="14"/>
        <v>0</v>
      </c>
      <c r="L50" s="15">
        <f t="shared" si="15"/>
        <v>0</v>
      </c>
      <c r="M50" s="35">
        <f t="shared" si="16"/>
        <v>23153.776984952099</v>
      </c>
      <c r="N50" s="3"/>
      <c r="O50" s="3"/>
      <c r="P50" s="3"/>
    </row>
    <row r="51" spans="1:16">
      <c r="A51" s="14">
        <v>5.75</v>
      </c>
      <c r="B51" s="15">
        <f t="shared" si="6"/>
        <v>191325.79571428601</v>
      </c>
      <c r="C51" s="15">
        <f t="shared" si="7"/>
        <v>76530.3182857145</v>
      </c>
      <c r="D51" s="15">
        <f t="shared" si="8"/>
        <v>0</v>
      </c>
      <c r="E51" s="15">
        <f t="shared" si="9"/>
        <v>0</v>
      </c>
      <c r="F51" s="13">
        <f t="shared" si="10"/>
        <v>267856.11400000099</v>
      </c>
      <c r="G51" s="1"/>
      <c r="H51" s="14">
        <f t="shared" si="11"/>
        <v>0.96606248934894401</v>
      </c>
      <c r="I51" s="15">
        <f t="shared" si="12"/>
        <v>32144.812953810499</v>
      </c>
      <c r="J51" s="15">
        <f t="shared" si="13"/>
        <v>12857.925181524201</v>
      </c>
      <c r="K51" s="15">
        <f t="shared" si="14"/>
        <v>0</v>
      </c>
      <c r="L51" s="15">
        <f t="shared" si="15"/>
        <v>0</v>
      </c>
      <c r="M51" s="35">
        <f t="shared" si="16"/>
        <v>45002.738135334701</v>
      </c>
      <c r="N51" s="3"/>
      <c r="O51" s="3"/>
      <c r="P51" s="3"/>
    </row>
    <row r="52" spans="1:16">
      <c r="A52" s="14">
        <v>6.25</v>
      </c>
      <c r="B52" s="15">
        <f t="shared" si="6"/>
        <v>139665.30487804901</v>
      </c>
      <c r="C52" s="15">
        <f t="shared" si="7"/>
        <v>146648.57012195099</v>
      </c>
      <c r="D52" s="15">
        <f t="shared" si="8"/>
        <v>0</v>
      </c>
      <c r="E52" s="15">
        <f t="shared" si="9"/>
        <v>0</v>
      </c>
      <c r="F52" s="13">
        <f t="shared" si="10"/>
        <v>286313.875</v>
      </c>
      <c r="G52" s="1"/>
      <c r="H52" s="14">
        <f t="shared" si="11"/>
        <v>1.26816767613588</v>
      </c>
      <c r="I52" s="15">
        <f t="shared" si="12"/>
        <v>28339.044019840701</v>
      </c>
      <c r="J52" s="15">
        <f t="shared" si="13"/>
        <v>29755.996220832702</v>
      </c>
      <c r="K52" s="15">
        <f t="shared" si="14"/>
        <v>0</v>
      </c>
      <c r="L52" s="15">
        <f t="shared" si="15"/>
        <v>0</v>
      </c>
      <c r="M52" s="35">
        <f t="shared" si="16"/>
        <v>58095.040240673399</v>
      </c>
      <c r="N52" s="3"/>
      <c r="O52" s="3"/>
      <c r="P52" s="3"/>
    </row>
    <row r="53" spans="1:16">
      <c r="A53" s="14">
        <v>6.75</v>
      </c>
      <c r="B53" s="15">
        <f t="shared" si="6"/>
        <v>161572.080115385</v>
      </c>
      <c r="C53" s="15">
        <f t="shared" si="7"/>
        <v>138490.354384615</v>
      </c>
      <c r="D53" s="15">
        <f t="shared" si="8"/>
        <v>0</v>
      </c>
      <c r="E53" s="15">
        <f t="shared" si="9"/>
        <v>0</v>
      </c>
      <c r="F53" s="13">
        <f t="shared" si="10"/>
        <v>300062.43449999997</v>
      </c>
      <c r="G53" s="1"/>
      <c r="H53" s="14">
        <f t="shared" si="11"/>
        <v>1.63022923195364</v>
      </c>
      <c r="I53" s="15">
        <f t="shared" si="12"/>
        <v>39022.152306912001</v>
      </c>
      <c r="J53" s="15">
        <f t="shared" si="13"/>
        <v>33447.559120210099</v>
      </c>
      <c r="K53" s="15">
        <f t="shared" si="14"/>
        <v>0</v>
      </c>
      <c r="L53" s="15">
        <f t="shared" si="15"/>
        <v>0</v>
      </c>
      <c r="M53" s="35">
        <f t="shared" si="16"/>
        <v>72469.711427122107</v>
      </c>
      <c r="N53" s="3"/>
      <c r="O53" s="3"/>
      <c r="P53" s="3"/>
    </row>
    <row r="54" spans="1:16">
      <c r="A54" s="14">
        <v>7.25</v>
      </c>
      <c r="B54" s="15">
        <f t="shared" si="6"/>
        <v>157820.56995238099</v>
      </c>
      <c r="C54" s="15">
        <f t="shared" si="7"/>
        <v>110900.941047619</v>
      </c>
      <c r="D54" s="15">
        <f t="shared" si="8"/>
        <v>0</v>
      </c>
      <c r="E54" s="15">
        <f t="shared" si="9"/>
        <v>0</v>
      </c>
      <c r="F54" s="13">
        <f t="shared" si="10"/>
        <v>268721.511</v>
      </c>
      <c r="G54" s="1"/>
      <c r="H54" s="14">
        <f t="shared" si="11"/>
        <v>2.0583675591580701</v>
      </c>
      <c r="I54" s="15">
        <f t="shared" si="12"/>
        <v>44807.274670043902</v>
      </c>
      <c r="J54" s="15">
        <f t="shared" si="13"/>
        <v>31486.1930113821</v>
      </c>
      <c r="K54" s="15">
        <f t="shared" si="14"/>
        <v>0</v>
      </c>
      <c r="L54" s="15">
        <f t="shared" si="15"/>
        <v>0</v>
      </c>
      <c r="M54" s="35">
        <f t="shared" si="16"/>
        <v>76293.467681426002</v>
      </c>
      <c r="N54" s="3"/>
      <c r="O54" s="3"/>
      <c r="P54" s="3"/>
    </row>
    <row r="55" spans="1:16">
      <c r="A55" s="14">
        <v>7.75</v>
      </c>
      <c r="B55" s="15">
        <f t="shared" si="6"/>
        <v>145006.375</v>
      </c>
      <c r="C55" s="15">
        <f t="shared" si="7"/>
        <v>123255.41875</v>
      </c>
      <c r="D55" s="15">
        <f t="shared" si="8"/>
        <v>0</v>
      </c>
      <c r="E55" s="15">
        <f t="shared" si="9"/>
        <v>0</v>
      </c>
      <c r="F55" s="13">
        <f t="shared" si="10"/>
        <v>268261.79375000001</v>
      </c>
      <c r="G55" s="1"/>
      <c r="H55" s="14">
        <f t="shared" si="11"/>
        <v>2.5588237852656199</v>
      </c>
      <c r="I55" s="15">
        <f t="shared" si="12"/>
        <v>47876.872434212397</v>
      </c>
      <c r="J55" s="15">
        <f t="shared" si="13"/>
        <v>40695.341569080498</v>
      </c>
      <c r="K55" s="15">
        <f t="shared" si="14"/>
        <v>0</v>
      </c>
      <c r="L55" s="15">
        <f t="shared" si="15"/>
        <v>0</v>
      </c>
      <c r="M55" s="35">
        <f t="shared" si="16"/>
        <v>88572.214003292902</v>
      </c>
      <c r="N55" s="3"/>
      <c r="O55" s="3"/>
      <c r="P55" s="3"/>
    </row>
    <row r="56" spans="1:16">
      <c r="A56" s="14">
        <v>8.25</v>
      </c>
      <c r="B56" s="15">
        <f t="shared" si="6"/>
        <v>151107.44189062499</v>
      </c>
      <c r="C56" s="15">
        <f t="shared" si="7"/>
        <v>117528.010359375</v>
      </c>
      <c r="D56" s="15">
        <f t="shared" si="8"/>
        <v>0</v>
      </c>
      <c r="E56" s="15">
        <f t="shared" si="9"/>
        <v>0</v>
      </c>
      <c r="F56" s="13">
        <f t="shared" si="10"/>
        <v>268635.45224999997</v>
      </c>
      <c r="G56" s="1"/>
      <c r="H56" s="14">
        <f t="shared" si="11"/>
        <v>3.1379535540055499</v>
      </c>
      <c r="I56" s="15">
        <f t="shared" si="12"/>
        <v>57474.925371802899</v>
      </c>
      <c r="J56" s="15">
        <f t="shared" si="13"/>
        <v>44702.719733624501</v>
      </c>
      <c r="K56" s="15">
        <f t="shared" si="14"/>
        <v>0</v>
      </c>
      <c r="L56" s="15">
        <f t="shared" si="15"/>
        <v>0</v>
      </c>
      <c r="M56" s="35">
        <f t="shared" si="16"/>
        <v>102177.645105427</v>
      </c>
      <c r="N56" s="3"/>
      <c r="O56" s="3"/>
      <c r="P56" s="3"/>
    </row>
    <row r="57" spans="1:16">
      <c r="A57" s="14">
        <v>8.75</v>
      </c>
      <c r="B57" s="15">
        <f t="shared" si="6"/>
        <v>153139.520625</v>
      </c>
      <c r="C57" s="15">
        <f t="shared" si="7"/>
        <v>223819.299375</v>
      </c>
      <c r="D57" s="15">
        <f t="shared" si="8"/>
        <v>0</v>
      </c>
      <c r="E57" s="15">
        <f t="shared" si="9"/>
        <v>0</v>
      </c>
      <c r="F57" s="13">
        <f t="shared" si="10"/>
        <v>376958.82</v>
      </c>
      <c r="G57" s="1"/>
      <c r="H57" s="14">
        <f t="shared" si="11"/>
        <v>3.8022215211095101</v>
      </c>
      <c r="I57" s="15">
        <f t="shared" si="12"/>
        <v>66545.186406030698</v>
      </c>
      <c r="J57" s="15">
        <f t="shared" si="13"/>
        <v>97258.349362660301</v>
      </c>
      <c r="K57" s="15">
        <f t="shared" si="14"/>
        <v>0</v>
      </c>
      <c r="L57" s="15">
        <f t="shared" si="15"/>
        <v>0</v>
      </c>
      <c r="M57" s="35">
        <f t="shared" si="16"/>
        <v>163803.53576869101</v>
      </c>
      <c r="N57" s="3"/>
      <c r="O57" s="3"/>
      <c r="P57" s="3"/>
    </row>
    <row r="58" spans="1:16">
      <c r="A58" s="14">
        <v>9.25</v>
      </c>
      <c r="B58" s="15">
        <f t="shared" si="6"/>
        <v>178850.46516764699</v>
      </c>
      <c r="C58" s="15">
        <f t="shared" si="7"/>
        <v>311545.971582353</v>
      </c>
      <c r="D58" s="15">
        <f t="shared" si="8"/>
        <v>0</v>
      </c>
      <c r="E58" s="15">
        <f t="shared" si="9"/>
        <v>0</v>
      </c>
      <c r="F58" s="13">
        <f t="shared" si="10"/>
        <v>490396.43674999999</v>
      </c>
      <c r="G58" s="1"/>
      <c r="H58" s="14">
        <f t="shared" si="11"/>
        <v>4.55819643636306</v>
      </c>
      <c r="I58" s="15">
        <f t="shared" si="12"/>
        <v>88133.5732939507</v>
      </c>
      <c r="J58" s="15">
        <f t="shared" si="13"/>
        <v>153522.998641076</v>
      </c>
      <c r="K58" s="15">
        <f t="shared" si="14"/>
        <v>0</v>
      </c>
      <c r="L58" s="15">
        <f t="shared" si="15"/>
        <v>0</v>
      </c>
      <c r="M58" s="35">
        <f t="shared" si="16"/>
        <v>241656.57193502699</v>
      </c>
      <c r="N58" s="3"/>
      <c r="O58" s="3"/>
      <c r="P58" s="3"/>
    </row>
    <row r="59" spans="1:16">
      <c r="A59" s="14">
        <v>9.75</v>
      </c>
      <c r="B59" s="15">
        <f t="shared" si="6"/>
        <v>365050.00447500002</v>
      </c>
      <c r="C59" s="15">
        <f t="shared" si="7"/>
        <v>493891.18252500001</v>
      </c>
      <c r="D59" s="15">
        <f t="shared" si="8"/>
        <v>0</v>
      </c>
      <c r="E59" s="15">
        <f t="shared" si="9"/>
        <v>0</v>
      </c>
      <c r="F59" s="13">
        <f t="shared" si="10"/>
        <v>858941.18700000003</v>
      </c>
      <c r="G59" s="1"/>
      <c r="H59" s="14">
        <f t="shared" si="11"/>
        <v>5.4125467190956904</v>
      </c>
      <c r="I59" s="15">
        <f t="shared" si="12"/>
        <v>202651.30297713101</v>
      </c>
      <c r="J59" s="15">
        <f t="shared" si="13"/>
        <v>274175.29226317699</v>
      </c>
      <c r="K59" s="15">
        <f t="shared" si="14"/>
        <v>0</v>
      </c>
      <c r="L59" s="15">
        <f t="shared" si="15"/>
        <v>0</v>
      </c>
      <c r="M59" s="35">
        <f t="shared" si="16"/>
        <v>476826.59524030797</v>
      </c>
      <c r="N59" s="3"/>
      <c r="O59" s="3"/>
      <c r="P59" s="3"/>
    </row>
    <row r="60" spans="1:16">
      <c r="A60" s="14">
        <v>10.25</v>
      </c>
      <c r="B60" s="15">
        <f t="shared" si="6"/>
        <v>400947.78978499997</v>
      </c>
      <c r="C60" s="15">
        <f t="shared" si="7"/>
        <v>778310.41546499997</v>
      </c>
      <c r="D60" s="15">
        <f t="shared" si="8"/>
        <v>0</v>
      </c>
      <c r="E60" s="15">
        <f t="shared" si="9"/>
        <v>0</v>
      </c>
      <c r="F60" s="13">
        <f t="shared" si="10"/>
        <v>1179258.2052500001</v>
      </c>
      <c r="G60" s="1"/>
      <c r="H60" s="14">
        <f t="shared" si="11"/>
        <v>6.3720364532756504</v>
      </c>
      <c r="I60" s="15">
        <f t="shared" si="12"/>
        <v>249254.04218247</v>
      </c>
      <c r="J60" s="15">
        <f t="shared" si="13"/>
        <v>483846.08188361902</v>
      </c>
      <c r="K60" s="15">
        <f t="shared" si="14"/>
        <v>0</v>
      </c>
      <c r="L60" s="15">
        <f t="shared" si="15"/>
        <v>0</v>
      </c>
      <c r="M60" s="35">
        <f t="shared" si="16"/>
        <v>733100.12406608905</v>
      </c>
      <c r="N60" s="3"/>
      <c r="O60" s="3"/>
      <c r="P60" s="3"/>
    </row>
    <row r="61" spans="1:16">
      <c r="A61" s="14">
        <v>10.75</v>
      </c>
      <c r="B61" s="15">
        <f t="shared" si="6"/>
        <v>212852.154120833</v>
      </c>
      <c r="C61" s="15">
        <f t="shared" si="7"/>
        <v>948159.59562916704</v>
      </c>
      <c r="D61" s="15">
        <f t="shared" si="8"/>
        <v>0</v>
      </c>
      <c r="E61" s="15">
        <f t="shared" si="9"/>
        <v>0</v>
      </c>
      <c r="F61" s="13">
        <f t="shared" si="10"/>
        <v>1161011.74975</v>
      </c>
      <c r="G61" s="1"/>
      <c r="H61" s="14">
        <f t="shared" si="11"/>
        <v>7.4435217426923197</v>
      </c>
      <c r="I61" s="15">
        <f t="shared" si="12"/>
        <v>147383.22206300599</v>
      </c>
      <c r="J61" s="15">
        <f t="shared" si="13"/>
        <v>656525.26191702904</v>
      </c>
      <c r="K61" s="15">
        <f t="shared" si="14"/>
        <v>0</v>
      </c>
      <c r="L61" s="15">
        <f t="shared" si="15"/>
        <v>0</v>
      </c>
      <c r="M61" s="35">
        <f t="shared" si="16"/>
        <v>803908.48398003494</v>
      </c>
      <c r="N61" s="3"/>
      <c r="O61" s="3"/>
      <c r="P61" s="3"/>
    </row>
    <row r="62" spans="1:16">
      <c r="A62" s="14">
        <v>11.25</v>
      </c>
      <c r="B62" s="15">
        <f t="shared" si="6"/>
        <v>126520.219583333</v>
      </c>
      <c r="C62" s="15">
        <f t="shared" si="7"/>
        <v>849492.902916666</v>
      </c>
      <c r="D62" s="15">
        <f t="shared" si="8"/>
        <v>0</v>
      </c>
      <c r="E62" s="15">
        <f t="shared" si="9"/>
        <v>0</v>
      </c>
      <c r="F62" s="13">
        <f t="shared" si="10"/>
        <v>976013.12249999901</v>
      </c>
      <c r="G62" s="1"/>
      <c r="H62" s="14">
        <f t="shared" si="11"/>
        <v>8.6339473776771705</v>
      </c>
      <c r="I62" s="15">
        <f t="shared" si="12"/>
        <v>97099.459386191695</v>
      </c>
      <c r="J62" s="15">
        <f t="shared" si="13"/>
        <v>651953.51302157505</v>
      </c>
      <c r="K62" s="15">
        <f t="shared" si="14"/>
        <v>0</v>
      </c>
      <c r="L62" s="15">
        <f t="shared" si="15"/>
        <v>0</v>
      </c>
      <c r="M62" s="35">
        <f t="shared" si="16"/>
        <v>749052.97240776697</v>
      </c>
      <c r="N62" s="3"/>
      <c r="O62" s="3"/>
      <c r="P62" s="3"/>
    </row>
    <row r="63" spans="1:16">
      <c r="A63" s="14">
        <v>11.75</v>
      </c>
      <c r="B63" s="15">
        <f t="shared" si="6"/>
        <v>57727.0199157303</v>
      </c>
      <c r="C63" s="15">
        <f t="shared" si="7"/>
        <v>798557.10883427004</v>
      </c>
      <c r="D63" s="15">
        <f t="shared" si="8"/>
        <v>0</v>
      </c>
      <c r="E63" s="15">
        <f t="shared" si="9"/>
        <v>0</v>
      </c>
      <c r="F63" s="13">
        <f t="shared" si="10"/>
        <v>856284.12875000003</v>
      </c>
      <c r="G63" s="1"/>
      <c r="H63" s="14">
        <f t="shared" si="11"/>
        <v>9.9503437733387408</v>
      </c>
      <c r="I63" s="15">
        <f t="shared" si="12"/>
        <v>48885.420695479901</v>
      </c>
      <c r="J63" s="15">
        <f t="shared" si="13"/>
        <v>676248.31962080603</v>
      </c>
      <c r="K63" s="15">
        <f t="shared" si="14"/>
        <v>0</v>
      </c>
      <c r="L63" s="15">
        <f t="shared" si="15"/>
        <v>0</v>
      </c>
      <c r="M63" s="35">
        <f t="shared" si="16"/>
        <v>725133.74031628598</v>
      </c>
      <c r="N63" s="3"/>
      <c r="O63" s="3"/>
      <c r="P63" s="3"/>
    </row>
    <row r="64" spans="1:16">
      <c r="A64" s="14">
        <v>12.25</v>
      </c>
      <c r="B64" s="15">
        <f t="shared" si="6"/>
        <v>6076.0038431372504</v>
      </c>
      <c r="C64" s="15">
        <f t="shared" si="7"/>
        <v>613676.38815686305</v>
      </c>
      <c r="D64" s="15">
        <f t="shared" si="8"/>
        <v>0</v>
      </c>
      <c r="E64" s="15">
        <f t="shared" si="9"/>
        <v>0</v>
      </c>
      <c r="F64" s="13">
        <f t="shared" si="10"/>
        <v>619752.39199999999</v>
      </c>
      <c r="G64" s="1"/>
      <c r="H64" s="14">
        <f t="shared" si="11"/>
        <v>11.399824145998201</v>
      </c>
      <c r="I64" s="15">
        <f t="shared" si="12"/>
        <v>5654.3163528305204</v>
      </c>
      <c r="J64" s="15">
        <f t="shared" si="13"/>
        <v>571085.95163588296</v>
      </c>
      <c r="K64" s="15">
        <f t="shared" si="14"/>
        <v>0</v>
      </c>
      <c r="L64" s="15">
        <f t="shared" si="15"/>
        <v>0</v>
      </c>
      <c r="M64" s="35">
        <f t="shared" si="16"/>
        <v>576740.26798871299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433788.76199999999</v>
      </c>
      <c r="D65" s="15">
        <f t="shared" si="8"/>
        <v>0</v>
      </c>
      <c r="E65" s="15">
        <f t="shared" si="9"/>
        <v>0</v>
      </c>
      <c r="F65" s="13">
        <f t="shared" si="10"/>
        <v>433788.76199999999</v>
      </c>
      <c r="G65" s="1"/>
      <c r="H65" s="14">
        <f t="shared" si="11"/>
        <v>12.9895818998572</v>
      </c>
      <c r="I65" s="15">
        <f t="shared" si="12"/>
        <v>0</v>
      </c>
      <c r="J65" s="15">
        <f t="shared" si="13"/>
        <v>441939.97264601302</v>
      </c>
      <c r="K65" s="15">
        <f t="shared" si="14"/>
        <v>0</v>
      </c>
      <c r="L65" s="15">
        <f t="shared" si="15"/>
        <v>0</v>
      </c>
      <c r="M65" s="35">
        <f t="shared" si="16"/>
        <v>441939.97264601302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252041.42050000001</v>
      </c>
      <c r="D66" s="15">
        <f t="shared" si="8"/>
        <v>0</v>
      </c>
      <c r="E66" s="15">
        <f t="shared" si="9"/>
        <v>0</v>
      </c>
      <c r="F66" s="13">
        <f t="shared" si="10"/>
        <v>252041.42050000001</v>
      </c>
      <c r="G66" s="1"/>
      <c r="H66" s="14">
        <f t="shared" si="11"/>
        <v>14.7268882002307</v>
      </c>
      <c r="I66" s="15">
        <f t="shared" si="12"/>
        <v>0</v>
      </c>
      <c r="J66" s="15">
        <f t="shared" si="13"/>
        <v>280134.77898345899</v>
      </c>
      <c r="K66" s="15">
        <f t="shared" si="14"/>
        <v>0</v>
      </c>
      <c r="L66" s="15">
        <f t="shared" si="15"/>
        <v>0</v>
      </c>
      <c r="M66" s="35">
        <f t="shared" si="16"/>
        <v>280134.77898345899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174396.10375000001</v>
      </c>
      <c r="D67" s="15">
        <f t="shared" si="8"/>
        <v>0</v>
      </c>
      <c r="E67" s="15">
        <f t="shared" si="9"/>
        <v>0</v>
      </c>
      <c r="F67" s="13">
        <f t="shared" si="10"/>
        <v>174396.10375000001</v>
      </c>
      <c r="G67" s="1"/>
      <c r="H67" s="14">
        <f t="shared" si="11"/>
        <v>16.6190897131757</v>
      </c>
      <c r="I67" s="15">
        <f t="shared" si="12"/>
        <v>0</v>
      </c>
      <c r="J67" s="15">
        <f t="shared" si="13"/>
        <v>210785.78137087601</v>
      </c>
      <c r="K67" s="15">
        <f t="shared" si="14"/>
        <v>0</v>
      </c>
      <c r="L67" s="15">
        <f t="shared" si="15"/>
        <v>0</v>
      </c>
      <c r="M67" s="35">
        <f t="shared" si="16"/>
        <v>210785.78137087601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82355.438250000007</v>
      </c>
      <c r="D68" s="15">
        <f t="shared" si="8"/>
        <v>0</v>
      </c>
      <c r="E68" s="15">
        <f t="shared" si="9"/>
        <v>0</v>
      </c>
      <c r="F68" s="13">
        <f t="shared" si="10"/>
        <v>82355.438250000007</v>
      </c>
      <c r="G68" s="1"/>
      <c r="H68" s="14">
        <f t="shared" si="11"/>
        <v>18.6736064942097</v>
      </c>
      <c r="I68" s="15">
        <f t="shared" si="12"/>
        <v>0</v>
      </c>
      <c r="J68" s="15">
        <f t="shared" si="13"/>
        <v>107920.915546574</v>
      </c>
      <c r="K68" s="15">
        <f t="shared" si="14"/>
        <v>0</v>
      </c>
      <c r="L68" s="15">
        <f t="shared" si="15"/>
        <v>0</v>
      </c>
      <c r="M68" s="35">
        <f t="shared" si="16"/>
        <v>107920.915546574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22186.892475000001</v>
      </c>
      <c r="D69" s="15">
        <f t="shared" si="8"/>
        <v>2465.2102749999999</v>
      </c>
      <c r="E69" s="15">
        <f t="shared" si="9"/>
        <v>0</v>
      </c>
      <c r="F69" s="13">
        <f t="shared" si="10"/>
        <v>24652.102749999998</v>
      </c>
      <c r="G69" s="1"/>
      <c r="H69" s="14">
        <f t="shared" si="11"/>
        <v>20.897930011184201</v>
      </c>
      <c r="I69" s="15">
        <f t="shared" si="12"/>
        <v>0</v>
      </c>
      <c r="J69" s="15">
        <f t="shared" si="13"/>
        <v>31434.584820896202</v>
      </c>
      <c r="K69" s="15">
        <f t="shared" si="14"/>
        <v>3492.7316467662499</v>
      </c>
      <c r="L69" s="15">
        <f t="shared" si="15"/>
        <v>0</v>
      </c>
      <c r="M69" s="35">
        <f t="shared" si="16"/>
        <v>34927.316467662502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12453.3025</v>
      </c>
      <c r="D70" s="15">
        <f t="shared" si="8"/>
        <v>0</v>
      </c>
      <c r="E70" s="15">
        <f t="shared" si="9"/>
        <v>0</v>
      </c>
      <c r="F70" s="13">
        <f t="shared" si="10"/>
        <v>12453.3025</v>
      </c>
      <c r="G70" s="1"/>
      <c r="H70" s="14">
        <f t="shared" si="11"/>
        <v>23.299621288346799</v>
      </c>
      <c r="I70" s="15">
        <f t="shared" si="12"/>
        <v>0</v>
      </c>
      <c r="J70" s="15">
        <f t="shared" si="13"/>
        <v>19026.703740276898</v>
      </c>
      <c r="K70" s="15">
        <f t="shared" si="14"/>
        <v>0</v>
      </c>
      <c r="L70" s="15">
        <f t="shared" si="15"/>
        <v>0</v>
      </c>
      <c r="M70" s="35">
        <f t="shared" si="16"/>
        <v>19026.703740276898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3800.7427499999999</v>
      </c>
      <c r="D71" s="15">
        <f t="shared" si="8"/>
        <v>2533.8285000000001</v>
      </c>
      <c r="E71" s="15">
        <f t="shared" si="9"/>
        <v>0</v>
      </c>
      <c r="F71" s="13">
        <f t="shared" si="10"/>
        <v>6334.57125</v>
      </c>
      <c r="G71" s="1"/>
      <c r="H71" s="14">
        <f t="shared" si="11"/>
        <v>25.886309160283101</v>
      </c>
      <c r="I71" s="15">
        <f t="shared" si="12"/>
        <v>0</v>
      </c>
      <c r="J71" s="15">
        <f t="shared" si="13"/>
        <v>6246.80646763204</v>
      </c>
      <c r="K71" s="15">
        <f t="shared" si="14"/>
        <v>4164.5376450880203</v>
      </c>
      <c r="L71" s="15">
        <f t="shared" si="15"/>
        <v>0</v>
      </c>
      <c r="M71" s="35">
        <f t="shared" si="16"/>
        <v>10411.3441127201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4005.8525</v>
      </c>
      <c r="D72" s="15">
        <f t="shared" si="8"/>
        <v>2002.92625</v>
      </c>
      <c r="E72" s="15">
        <f t="shared" si="9"/>
        <v>0</v>
      </c>
      <c r="F72" s="13">
        <f t="shared" si="10"/>
        <v>6008.7787500000004</v>
      </c>
      <c r="G72" s="1"/>
      <c r="H72" s="14">
        <f t="shared" si="11"/>
        <v>28.6656886258193</v>
      </c>
      <c r="I72" s="15">
        <f t="shared" si="12"/>
        <v>0</v>
      </c>
      <c r="J72" s="15">
        <f t="shared" si="13"/>
        <v>7066.4935659052198</v>
      </c>
      <c r="K72" s="15">
        <f t="shared" si="14"/>
        <v>3533.2467829526099</v>
      </c>
      <c r="L72" s="15">
        <f t="shared" si="15"/>
        <v>0</v>
      </c>
      <c r="M72" s="35">
        <f t="shared" si="16"/>
        <v>10599.7403488578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3279.3418000000001</v>
      </c>
      <c r="D73" s="15">
        <f t="shared" si="8"/>
        <v>4919.0127000000002</v>
      </c>
      <c r="E73" s="15">
        <f t="shared" si="9"/>
        <v>0</v>
      </c>
      <c r="F73" s="13">
        <f t="shared" si="10"/>
        <v>8198.3544999999995</v>
      </c>
      <c r="G73" s="1"/>
      <c r="H73" s="14">
        <f t="shared" si="11"/>
        <v>31.645519293153001</v>
      </c>
      <c r="I73" s="15">
        <f t="shared" si="12"/>
        <v>0</v>
      </c>
      <c r="J73" s="15">
        <f t="shared" si="13"/>
        <v>6195.6104000443602</v>
      </c>
      <c r="K73" s="15">
        <f t="shared" si="14"/>
        <v>9293.4156000665407</v>
      </c>
      <c r="L73" s="15">
        <f t="shared" si="15"/>
        <v>0</v>
      </c>
      <c r="M73" s="35">
        <f t="shared" si="16"/>
        <v>15489.0260001109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338.66555357142801</v>
      </c>
      <c r="D74" s="15">
        <f t="shared" si="8"/>
        <v>4402.6521964285703</v>
      </c>
      <c r="E74" s="15">
        <f t="shared" si="9"/>
        <v>0</v>
      </c>
      <c r="F74" s="13">
        <f t="shared" si="10"/>
        <v>4741.3177500000002</v>
      </c>
      <c r="G74" s="1"/>
      <c r="H74" s="14">
        <f t="shared" si="11"/>
        <v>34.8336239084895</v>
      </c>
      <c r="I74" s="15">
        <f t="shared" si="12"/>
        <v>0</v>
      </c>
      <c r="J74" s="15">
        <f t="shared" si="13"/>
        <v>683.88107384739305</v>
      </c>
      <c r="K74" s="15">
        <f t="shared" si="14"/>
        <v>8890.4539600161097</v>
      </c>
      <c r="L74" s="15">
        <f t="shared" si="15"/>
        <v>0</v>
      </c>
      <c r="M74" s="35">
        <f t="shared" si="16"/>
        <v>9574.3350338634991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0</v>
      </c>
      <c r="D75" s="15">
        <f t="shared" si="8"/>
        <v>2365.0810000000001</v>
      </c>
      <c r="E75" s="15">
        <f t="shared" si="9"/>
        <v>0</v>
      </c>
      <c r="F75" s="13">
        <f t="shared" si="10"/>
        <v>2365.0810000000001</v>
      </c>
      <c r="G75" s="1"/>
      <c r="H75" s="14">
        <f t="shared" si="11"/>
        <v>38.237886961324499</v>
      </c>
      <c r="I75" s="15">
        <f t="shared" si="12"/>
        <v>0</v>
      </c>
      <c r="J75" s="15">
        <f t="shared" si="13"/>
        <v>0</v>
      </c>
      <c r="K75" s="15">
        <f t="shared" si="14"/>
        <v>5094.9690102747199</v>
      </c>
      <c r="L75" s="15">
        <f t="shared" si="15"/>
        <v>0</v>
      </c>
      <c r="M75" s="35">
        <f t="shared" si="16"/>
        <v>5094.9690102747199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1742.45525</v>
      </c>
      <c r="E76" s="15">
        <f t="shared" si="9"/>
        <v>0</v>
      </c>
      <c r="F76" s="13">
        <f t="shared" si="10"/>
        <v>1742.45525</v>
      </c>
      <c r="G76" s="1"/>
      <c r="H76" s="14">
        <f t="shared" si="11"/>
        <v>41.866253360265198</v>
      </c>
      <c r="I76" s="15">
        <f t="shared" si="12"/>
        <v>0</v>
      </c>
      <c r="J76" s="15">
        <f t="shared" si="13"/>
        <v>0</v>
      </c>
      <c r="K76" s="15">
        <f t="shared" si="14"/>
        <v>3997.26427207804</v>
      </c>
      <c r="L76" s="15">
        <f t="shared" si="15"/>
        <v>0</v>
      </c>
      <c r="M76" s="35">
        <f t="shared" si="16"/>
        <v>3997.26427207804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182.02500000000001</v>
      </c>
      <c r="E77" s="15">
        <f t="shared" si="9"/>
        <v>0</v>
      </c>
      <c r="F77" s="13">
        <f t="shared" si="10"/>
        <v>182.02500000000001</v>
      </c>
      <c r="G77" s="1"/>
      <c r="H77" s="14">
        <f t="shared" si="11"/>
        <v>45.726727173923301</v>
      </c>
      <c r="I77" s="15">
        <f t="shared" si="12"/>
        <v>0</v>
      </c>
      <c r="J77" s="15">
        <f t="shared" si="13"/>
        <v>0</v>
      </c>
      <c r="K77" s="15">
        <f t="shared" si="14"/>
        <v>443.91506740444697</v>
      </c>
      <c r="L77" s="15">
        <f t="shared" si="15"/>
        <v>0</v>
      </c>
      <c r="M77" s="35">
        <f t="shared" si="16"/>
        <v>443.91506740444697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49.827370431980398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35">
        <f t="shared" si="16"/>
        <v>0</v>
      </c>
      <c r="N78" s="3"/>
      <c r="O78" s="3"/>
      <c r="P78" s="3"/>
    </row>
    <row r="79" spans="1:16">
      <c r="A79" s="26" t="s">
        <v>7</v>
      </c>
      <c r="B79" s="27">
        <f>SUM(B47:B78)</f>
        <v>2680106.3704414102</v>
      </c>
      <c r="C79" s="27">
        <f>SUM(C47:C78)</f>
        <v>6761782.6286371602</v>
      </c>
      <c r="D79" s="27">
        <f>SUM(D47:D78)</f>
        <v>20613.1911714286</v>
      </c>
      <c r="E79" s="27">
        <f>SUM(E47:E78)</f>
        <v>0</v>
      </c>
      <c r="F79" s="27">
        <f>SUM(F47:F78)</f>
        <v>9462502.19025</v>
      </c>
      <c r="G79" s="13"/>
      <c r="H79" s="26" t="s">
        <v>7</v>
      </c>
      <c r="I79" s="27">
        <f>SUM(I47:I78)</f>
        <v>1183693.27891649</v>
      </c>
      <c r="J79" s="27">
        <f>SUM(J47:J78)</f>
        <v>4874785.4760442404</v>
      </c>
      <c r="K79" s="27">
        <f>SUM(K47:K78)</f>
        <v>38910.533984646703</v>
      </c>
      <c r="L79" s="27">
        <f>SUM(L47:L78)</f>
        <v>0</v>
      </c>
      <c r="M79" s="27">
        <f>SUM(M47:M78)</f>
        <v>6097389.2889453797</v>
      </c>
      <c r="N79" s="3"/>
      <c r="O79" s="3"/>
      <c r="P79" s="3"/>
    </row>
    <row r="80" spans="1:16">
      <c r="A80" s="6" t="s">
        <v>13</v>
      </c>
      <c r="B80" s="28">
        <f>IF(L38&gt;0,B79/L38,0)</f>
        <v>7.9993018493463097</v>
      </c>
      <c r="C80" s="28">
        <f>IF(M38&gt;0,C79/M38,0)</f>
        <v>10.3557591526582</v>
      </c>
      <c r="D80" s="28">
        <f>IF(N38&gt;0,D79/N38,0)</f>
        <v>16.6423912679161</v>
      </c>
      <c r="E80" s="28">
        <f>IF(O38&gt;0,E79/O38,0)</f>
        <v>0</v>
      </c>
      <c r="F80" s="28">
        <f>IF(P38&gt;0,F79/P38,0)</f>
        <v>9.5655215661722597</v>
      </c>
      <c r="G80" s="13"/>
      <c r="H80" s="6" t="s">
        <v>13</v>
      </c>
      <c r="I80" s="28">
        <f>IF(L38&gt;0,I79/L38,0)</f>
        <v>3.5329641910951399</v>
      </c>
      <c r="J80" s="28">
        <f>IF(M38&gt;0,J79/M38,0)</f>
        <v>7.4657981605310804</v>
      </c>
      <c r="K80" s="28">
        <f>IF(N38&gt;0,K79/N38,0)</f>
        <v>31.4150451344773</v>
      </c>
      <c r="L80" s="28">
        <f>IF(O38&gt;0,L79/O38,0)</f>
        <v>0</v>
      </c>
      <c r="M80" s="28">
        <f>IF(P38&gt;0,M79/P38,0)</f>
        <v>6.1637722843384504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6" t="s">
        <v>26</v>
      </c>
      <c r="B85" s="56"/>
      <c r="C85" s="56"/>
      <c r="D85" s="56"/>
      <c r="E85" s="56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6"/>
      <c r="B86" s="56"/>
      <c r="C86" s="56"/>
      <c r="D86" s="56"/>
      <c r="E86" s="56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6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7" t="s">
        <v>15</v>
      </c>
      <c r="B89" s="58" t="s">
        <v>16</v>
      </c>
      <c r="C89" s="58" t="s">
        <v>17</v>
      </c>
      <c r="D89" s="58" t="s">
        <v>18</v>
      </c>
      <c r="E89" s="58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7"/>
      <c r="B90" s="57"/>
      <c r="C90" s="57"/>
      <c r="D90" s="57"/>
      <c r="E90" s="58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7">
        <v>0</v>
      </c>
      <c r="B92" s="38">
        <f>L$38</f>
        <v>335042.53508</v>
      </c>
      <c r="C92" s="39">
        <f>$B$80</f>
        <v>8</v>
      </c>
      <c r="D92" s="39">
        <f>$I$80</f>
        <v>3.5</v>
      </c>
      <c r="E92" s="38">
        <f>B92*D92</f>
        <v>1172648.8727800001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7">
        <v>1</v>
      </c>
      <c r="B93" s="38">
        <f>M$38</f>
        <v>652949.00441000005</v>
      </c>
      <c r="C93" s="39">
        <f>$C$80</f>
        <v>10.4</v>
      </c>
      <c r="D93" s="39">
        <f>$J$80</f>
        <v>7.5</v>
      </c>
      <c r="E93" s="38">
        <f>B93*D93</f>
        <v>4897117.5330800004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7">
        <v>2</v>
      </c>
      <c r="B94" s="38">
        <f>N$38</f>
        <v>1238.5955100000001</v>
      </c>
      <c r="C94" s="39">
        <f>$D$80</f>
        <v>16.600000000000001</v>
      </c>
      <c r="D94" s="39">
        <f>$K$80</f>
        <v>31.4</v>
      </c>
      <c r="E94" s="38">
        <f>B94*D94</f>
        <v>38891.899010000001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7">
        <v>3</v>
      </c>
      <c r="B95" s="38">
        <f>O$38</f>
        <v>0</v>
      </c>
      <c r="C95" s="39">
        <f>$E$80</f>
        <v>0</v>
      </c>
      <c r="D95" s="39">
        <f>$L$80</f>
        <v>0</v>
      </c>
      <c r="E95" s="38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7" t="s">
        <v>7</v>
      </c>
      <c r="B96" s="38">
        <f>SUM(B92:B95)</f>
        <v>989230.13500000001</v>
      </c>
      <c r="C96" s="39">
        <f>$F$80</f>
        <v>9.6</v>
      </c>
      <c r="D96" s="39">
        <f>$M$80</f>
        <v>6.2</v>
      </c>
      <c r="E96" s="38">
        <f>SUM(E92:E95)</f>
        <v>6108658.3048700001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7" t="s">
        <v>2</v>
      </c>
      <c r="B97" s="40">
        <f>$I$2</f>
        <v>5725735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1" t="s">
        <v>20</v>
      </c>
      <c r="B98" s="38">
        <f>IF(E96&gt;0,$I$2/E96,"")</f>
        <v>0.93730999999999998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2023-09-19T12:30:31Z</dcterms:created>
  <dcterms:modified xsi:type="dcterms:W3CDTF">2023-09-19T12:30:31Z</dcterms:modified>
</cp:coreProperties>
</file>