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6C8C95D5-7BC6-BE4B-B474-45C6F30F7071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N6" i="1"/>
  <c r="D47" i="1" s="1"/>
  <c r="L6" i="1"/>
  <c r="O6" i="1"/>
  <c r="F7" i="1"/>
  <c r="F8" i="1"/>
  <c r="L8" i="1" s="1"/>
  <c r="N8" i="1"/>
  <c r="D49" i="1"/>
  <c r="O8" i="1"/>
  <c r="F9" i="1"/>
  <c r="N9" i="1" s="1"/>
  <c r="L9" i="1"/>
  <c r="F10" i="1"/>
  <c r="M10" i="1" s="1"/>
  <c r="N10" i="1"/>
  <c r="L10" i="1"/>
  <c r="B51" i="1" s="1"/>
  <c r="O10" i="1"/>
  <c r="F11" i="1"/>
  <c r="O11" i="1" s="1"/>
  <c r="E52" i="1" s="1"/>
  <c r="L11" i="1"/>
  <c r="N11" i="1"/>
  <c r="D52" i="1" s="1"/>
  <c r="F12" i="1"/>
  <c r="M12" i="1" s="1"/>
  <c r="J53" i="1" s="1"/>
  <c r="N12" i="1"/>
  <c r="D53" i="1"/>
  <c r="L12" i="1"/>
  <c r="I53" i="1"/>
  <c r="O12" i="1"/>
  <c r="F13" i="1"/>
  <c r="L13" i="1"/>
  <c r="N13" i="1"/>
  <c r="O13" i="1"/>
  <c r="L54" i="1" s="1"/>
  <c r="F14" i="1"/>
  <c r="N14" i="1"/>
  <c r="L14" i="1"/>
  <c r="B55" i="1"/>
  <c r="M14" i="1"/>
  <c r="O14" i="1"/>
  <c r="F15" i="1"/>
  <c r="L15" i="1"/>
  <c r="N15" i="1"/>
  <c r="O15" i="1"/>
  <c r="F16" i="1"/>
  <c r="F17" i="1"/>
  <c r="L17" i="1"/>
  <c r="N17" i="1"/>
  <c r="O17" i="1"/>
  <c r="F18" i="1"/>
  <c r="O18" i="1"/>
  <c r="E59" i="1" s="1"/>
  <c r="F19" i="1"/>
  <c r="L19" i="1"/>
  <c r="N19" i="1"/>
  <c r="O19" i="1"/>
  <c r="E60" i="1" s="1"/>
  <c r="F20" i="1"/>
  <c r="O20" i="1"/>
  <c r="L61" i="1" s="1"/>
  <c r="F21" i="1"/>
  <c r="L21" i="1"/>
  <c r="N21" i="1"/>
  <c r="O21" i="1"/>
  <c r="F22" i="1"/>
  <c r="L22" i="1" s="1"/>
  <c r="B63" i="1" s="1"/>
  <c r="N22" i="1"/>
  <c r="O22" i="1"/>
  <c r="L63" i="1" s="1"/>
  <c r="F23" i="1"/>
  <c r="F24" i="1"/>
  <c r="L24" i="1" s="1"/>
  <c r="I65" i="1" s="1"/>
  <c r="N24" i="1"/>
  <c r="D65" i="1"/>
  <c r="O24" i="1"/>
  <c r="E65" i="1" s="1"/>
  <c r="F25" i="1"/>
  <c r="N25" i="1" s="1"/>
  <c r="L25" i="1"/>
  <c r="F26" i="1"/>
  <c r="L26" i="1" s="1"/>
  <c r="B67" i="1" s="1"/>
  <c r="N26" i="1"/>
  <c r="D67" i="1" s="1"/>
  <c r="K67" i="1"/>
  <c r="O26" i="1"/>
  <c r="F27" i="1"/>
  <c r="F28" i="1"/>
  <c r="L28" i="1" s="1"/>
  <c r="N28" i="1"/>
  <c r="D69" i="1"/>
  <c r="O28" i="1"/>
  <c r="E69" i="1" s="1"/>
  <c r="F29" i="1"/>
  <c r="F30" i="1"/>
  <c r="L30" i="1" s="1"/>
  <c r="N30" i="1"/>
  <c r="O30" i="1"/>
  <c r="F31" i="1"/>
  <c r="N31" i="1" s="1"/>
  <c r="L31" i="1"/>
  <c r="F32" i="1"/>
  <c r="M32" i="1" s="1"/>
  <c r="C73" i="1" s="1"/>
  <c r="N32" i="1"/>
  <c r="D73" i="1"/>
  <c r="L32" i="1"/>
  <c r="O32" i="1"/>
  <c r="F33" i="1"/>
  <c r="N33" i="1" s="1"/>
  <c r="L33" i="1"/>
  <c r="F34" i="1"/>
  <c r="L34" i="1" s="1"/>
  <c r="N34" i="1"/>
  <c r="D75" i="1" s="1"/>
  <c r="O34" i="1"/>
  <c r="L75" i="1" s="1"/>
  <c r="F35" i="1"/>
  <c r="N35" i="1" s="1"/>
  <c r="L35" i="1"/>
  <c r="F36" i="1"/>
  <c r="M36" i="1" s="1"/>
  <c r="N36" i="1"/>
  <c r="D77" i="1"/>
  <c r="L36" i="1"/>
  <c r="O36" i="1"/>
  <c r="L77" i="1" s="1"/>
  <c r="F37" i="1"/>
  <c r="O37" i="1" s="1"/>
  <c r="E78" i="1" s="1"/>
  <c r="L37" i="1"/>
  <c r="N37" i="1"/>
  <c r="B38" i="1"/>
  <c r="C38" i="1"/>
  <c r="D38" i="1"/>
  <c r="E38" i="1"/>
  <c r="I38" i="1"/>
  <c r="J38" i="1" s="1"/>
  <c r="E47" i="1"/>
  <c r="H47" i="1"/>
  <c r="L47" i="1"/>
  <c r="H48" i="1"/>
  <c r="E49" i="1"/>
  <c r="H49" i="1"/>
  <c r="K49" i="1"/>
  <c r="L49" i="1"/>
  <c r="H50" i="1"/>
  <c r="D51" i="1"/>
  <c r="E51" i="1"/>
  <c r="H51" i="1"/>
  <c r="K51" i="1" s="1"/>
  <c r="H52" i="1"/>
  <c r="C53" i="1"/>
  <c r="E53" i="1"/>
  <c r="H53" i="1"/>
  <c r="K53" i="1"/>
  <c r="L53" i="1"/>
  <c r="H54" i="1"/>
  <c r="D55" i="1"/>
  <c r="E55" i="1"/>
  <c r="H55" i="1"/>
  <c r="I55" i="1"/>
  <c r="E56" i="1"/>
  <c r="H56" i="1"/>
  <c r="L56" i="1"/>
  <c r="H57" i="1"/>
  <c r="E58" i="1"/>
  <c r="H58" i="1"/>
  <c r="H59" i="1"/>
  <c r="H60" i="1"/>
  <c r="H61" i="1"/>
  <c r="E62" i="1"/>
  <c r="H62" i="1"/>
  <c r="L62" i="1" s="1"/>
  <c r="H63" i="1"/>
  <c r="I63" i="1"/>
  <c r="H64" i="1"/>
  <c r="B65" i="1"/>
  <c r="H65" i="1"/>
  <c r="K65" i="1"/>
  <c r="L65" i="1"/>
  <c r="H66" i="1"/>
  <c r="E67" i="1"/>
  <c r="H67" i="1"/>
  <c r="L67" i="1" s="1"/>
  <c r="H68" i="1"/>
  <c r="H69" i="1"/>
  <c r="H70" i="1"/>
  <c r="E71" i="1"/>
  <c r="H71" i="1"/>
  <c r="H72" i="1"/>
  <c r="E73" i="1"/>
  <c r="H73" i="1"/>
  <c r="J73" i="1" s="1"/>
  <c r="L73" i="1"/>
  <c r="H74" i="1"/>
  <c r="H75" i="1"/>
  <c r="K75" i="1" s="1"/>
  <c r="H76" i="1"/>
  <c r="E77" i="1"/>
  <c r="H77" i="1"/>
  <c r="K77" i="1"/>
  <c r="H78" i="1"/>
  <c r="B97" i="1"/>
  <c r="F6" i="2"/>
  <c r="O6" i="2"/>
  <c r="L47" i="2"/>
  <c r="F7" i="2"/>
  <c r="L7" i="2"/>
  <c r="O7" i="2"/>
  <c r="L48" i="2" s="1"/>
  <c r="F8" i="2"/>
  <c r="F9" i="2"/>
  <c r="F10" i="2"/>
  <c r="O10" i="2" s="1"/>
  <c r="F11" i="2"/>
  <c r="L11" i="2"/>
  <c r="M11" i="2"/>
  <c r="N11" i="2"/>
  <c r="K52" i="2" s="1"/>
  <c r="O11" i="2"/>
  <c r="F12" i="2"/>
  <c r="O12" i="2"/>
  <c r="F13" i="2"/>
  <c r="L13" i="2"/>
  <c r="B54" i="2"/>
  <c r="O13" i="2"/>
  <c r="F14" i="2"/>
  <c r="O14" i="2"/>
  <c r="E55" i="2"/>
  <c r="F15" i="2"/>
  <c r="L15" i="2"/>
  <c r="M15" i="2"/>
  <c r="N15" i="2"/>
  <c r="O15" i="2"/>
  <c r="F16" i="2"/>
  <c r="F17" i="2"/>
  <c r="L17" i="2"/>
  <c r="M17" i="2"/>
  <c r="N17" i="2"/>
  <c r="O17" i="2"/>
  <c r="F18" i="2"/>
  <c r="O18" i="2"/>
  <c r="F19" i="2"/>
  <c r="F20" i="2"/>
  <c r="O20" i="2"/>
  <c r="E61" i="2" s="1"/>
  <c r="L61" i="2"/>
  <c r="F21" i="2"/>
  <c r="L21" i="2"/>
  <c r="B62" i="2" s="1"/>
  <c r="O21" i="2"/>
  <c r="F22" i="2"/>
  <c r="O22" i="2" s="1"/>
  <c r="E63" i="2" s="1"/>
  <c r="F23" i="2"/>
  <c r="L23" i="2"/>
  <c r="M23" i="2"/>
  <c r="N23" i="2"/>
  <c r="D64" i="2" s="1"/>
  <c r="O23" i="2"/>
  <c r="F24" i="2"/>
  <c r="F25" i="2"/>
  <c r="O25" i="2" s="1"/>
  <c r="L25" i="2"/>
  <c r="B66" i="2"/>
  <c r="M25" i="2"/>
  <c r="N25" i="2"/>
  <c r="D66" i="2" s="1"/>
  <c r="F26" i="2"/>
  <c r="O26" i="2"/>
  <c r="F27" i="2"/>
  <c r="L27" i="2"/>
  <c r="I68" i="2" s="1"/>
  <c r="M27" i="2"/>
  <c r="F28" i="2"/>
  <c r="O28" i="2" s="1"/>
  <c r="F29" i="2"/>
  <c r="N29" i="2"/>
  <c r="D70" i="2" s="1"/>
  <c r="K70" i="2"/>
  <c r="O29" i="2"/>
  <c r="E70" i="2" s="1"/>
  <c r="F30" i="2"/>
  <c r="O30" i="2" s="1"/>
  <c r="E71" i="2" s="1"/>
  <c r="F31" i="2"/>
  <c r="O31" i="2" s="1"/>
  <c r="L31" i="2"/>
  <c r="B72" i="2" s="1"/>
  <c r="M31" i="2"/>
  <c r="N31" i="2"/>
  <c r="F32" i="2"/>
  <c r="F33" i="2"/>
  <c r="L33" i="2"/>
  <c r="B74" i="2" s="1"/>
  <c r="M33" i="2"/>
  <c r="F34" i="2"/>
  <c r="O34" i="2"/>
  <c r="F35" i="2"/>
  <c r="F36" i="2"/>
  <c r="O36" i="2" s="1"/>
  <c r="F37" i="2"/>
  <c r="O37" i="2" s="1"/>
  <c r="E78" i="2" s="1"/>
  <c r="L37" i="2"/>
  <c r="M37" i="2"/>
  <c r="J78" i="2"/>
  <c r="N37" i="2"/>
  <c r="K78" i="2" s="1"/>
  <c r="B38" i="2"/>
  <c r="C38" i="2"/>
  <c r="D38" i="2"/>
  <c r="E38" i="2"/>
  <c r="I38" i="2"/>
  <c r="J38" i="2" s="1"/>
  <c r="H47" i="2"/>
  <c r="E48" i="2"/>
  <c r="H48" i="2"/>
  <c r="H49" i="2"/>
  <c r="H50" i="2"/>
  <c r="H51" i="2"/>
  <c r="B52" i="2"/>
  <c r="D52" i="2"/>
  <c r="H52" i="2"/>
  <c r="I52" i="2"/>
  <c r="E53" i="2"/>
  <c r="H53" i="2"/>
  <c r="L53" i="2" s="1"/>
  <c r="H54" i="2"/>
  <c r="H55" i="2"/>
  <c r="B56" i="2"/>
  <c r="D56" i="2"/>
  <c r="E56" i="2"/>
  <c r="H56" i="2"/>
  <c r="H57" i="2"/>
  <c r="B58" i="2"/>
  <c r="D58" i="2"/>
  <c r="H58" i="2"/>
  <c r="H59" i="2"/>
  <c r="L59" i="2" s="1"/>
  <c r="H60" i="2"/>
  <c r="H61" i="2"/>
  <c r="E62" i="2"/>
  <c r="H62" i="2"/>
  <c r="I62" i="2" s="1"/>
  <c r="H63" i="2"/>
  <c r="B64" i="2"/>
  <c r="E64" i="2"/>
  <c r="H64" i="2"/>
  <c r="I64" i="2" s="1"/>
  <c r="H65" i="2"/>
  <c r="E66" i="2"/>
  <c r="H66" i="2"/>
  <c r="K66" i="2"/>
  <c r="H67" i="2"/>
  <c r="H68" i="2"/>
  <c r="E69" i="2"/>
  <c r="H69" i="2"/>
  <c r="H70" i="2"/>
  <c r="H71" i="2"/>
  <c r="L71" i="2"/>
  <c r="H72" i="2"/>
  <c r="I72" i="2"/>
  <c r="H73" i="2"/>
  <c r="H74" i="2"/>
  <c r="I74" i="2"/>
  <c r="H75" i="2"/>
  <c r="H76" i="2"/>
  <c r="H77" i="2"/>
  <c r="B78" i="2"/>
  <c r="D78" i="2"/>
  <c r="H78" i="2"/>
  <c r="I78" i="2"/>
  <c r="L78" i="2"/>
  <c r="B97" i="2"/>
  <c r="F6" i="3"/>
  <c r="L6" i="3"/>
  <c r="M6" i="3"/>
  <c r="N6" i="3"/>
  <c r="O6" i="3"/>
  <c r="L47" i="3" s="1"/>
  <c r="F7" i="3"/>
  <c r="L7" i="3"/>
  <c r="O7" i="3"/>
  <c r="F8" i="3"/>
  <c r="L8" i="3"/>
  <c r="I49" i="3" s="1"/>
  <c r="B49" i="3"/>
  <c r="O8" i="3"/>
  <c r="L49" i="3" s="1"/>
  <c r="F9" i="3"/>
  <c r="F10" i="3"/>
  <c r="L10" i="3"/>
  <c r="M10" i="3"/>
  <c r="C51" i="3" s="1"/>
  <c r="J51" i="3"/>
  <c r="O10" i="3"/>
  <c r="F11" i="3"/>
  <c r="O11" i="3"/>
  <c r="E52" i="3"/>
  <c r="F12" i="3"/>
  <c r="F13" i="3"/>
  <c r="F14" i="3"/>
  <c r="L14" i="3"/>
  <c r="M14" i="3"/>
  <c r="N14" i="3"/>
  <c r="D55" i="3" s="1"/>
  <c r="O14" i="3"/>
  <c r="E55" i="3" s="1"/>
  <c r="F15" i="3"/>
  <c r="O15" i="3" s="1"/>
  <c r="N15" i="3"/>
  <c r="L15" i="3"/>
  <c r="B56" i="3" s="1"/>
  <c r="M15" i="3"/>
  <c r="C56" i="3" s="1"/>
  <c r="F16" i="3"/>
  <c r="L16" i="3"/>
  <c r="B57" i="3"/>
  <c r="N16" i="3"/>
  <c r="F17" i="3"/>
  <c r="F18" i="3"/>
  <c r="L18" i="3"/>
  <c r="B59" i="3" s="1"/>
  <c r="F19" i="3"/>
  <c r="L19" i="3"/>
  <c r="F20" i="3"/>
  <c r="F21" i="3"/>
  <c r="L21" i="3" s="1"/>
  <c r="F22" i="3"/>
  <c r="L22" i="3"/>
  <c r="B63" i="3" s="1"/>
  <c r="F23" i="3"/>
  <c r="N23" i="3"/>
  <c r="O23" i="3"/>
  <c r="F24" i="3"/>
  <c r="N24" i="3" s="1"/>
  <c r="L24" i="3"/>
  <c r="B65" i="3" s="1"/>
  <c r="F25" i="3"/>
  <c r="N25" i="3"/>
  <c r="D66" i="3"/>
  <c r="M25" i="3"/>
  <c r="F26" i="3"/>
  <c r="O26" i="3" s="1"/>
  <c r="E67" i="3" s="1"/>
  <c r="F27" i="3"/>
  <c r="N27" i="3"/>
  <c r="K68" i="3" s="1"/>
  <c r="F28" i="3"/>
  <c r="F29" i="3"/>
  <c r="F30" i="3"/>
  <c r="N30" i="3"/>
  <c r="D71" i="3"/>
  <c r="F31" i="3"/>
  <c r="N31" i="3"/>
  <c r="L31" i="3"/>
  <c r="I72" i="3" s="1"/>
  <c r="M31" i="3"/>
  <c r="O31" i="3"/>
  <c r="F32" i="3"/>
  <c r="L32" i="3"/>
  <c r="B73" i="3"/>
  <c r="N32" i="3"/>
  <c r="D73" i="3" s="1"/>
  <c r="F33" i="3"/>
  <c r="M33" i="3" s="1"/>
  <c r="N33" i="3"/>
  <c r="D74" i="3" s="1"/>
  <c r="O33" i="3"/>
  <c r="L74" i="3"/>
  <c r="F34" i="3"/>
  <c r="O34" i="3" s="1"/>
  <c r="F35" i="3"/>
  <c r="N35" i="3"/>
  <c r="K76" i="3" s="1"/>
  <c r="M35" i="3"/>
  <c r="O35" i="3"/>
  <c r="E76" i="3" s="1"/>
  <c r="F36" i="3"/>
  <c r="O36" i="3"/>
  <c r="E77" i="3" s="1"/>
  <c r="F37" i="3"/>
  <c r="N37" i="3" s="1"/>
  <c r="B38" i="3"/>
  <c r="C38" i="3"/>
  <c r="D38" i="3"/>
  <c r="E38" i="3"/>
  <c r="I38" i="3"/>
  <c r="J38" i="3" s="1"/>
  <c r="B47" i="3"/>
  <c r="C47" i="3"/>
  <c r="H47" i="3"/>
  <c r="H48" i="3"/>
  <c r="I48" i="3"/>
  <c r="E49" i="3"/>
  <c r="H49" i="3"/>
  <c r="H50" i="3"/>
  <c r="B51" i="3"/>
  <c r="E51" i="3"/>
  <c r="H51" i="3"/>
  <c r="L51" i="3"/>
  <c r="H52" i="3"/>
  <c r="L52" i="3"/>
  <c r="H53" i="3"/>
  <c r="H54" i="3"/>
  <c r="B55" i="3"/>
  <c r="C55" i="3"/>
  <c r="F55" i="3" s="1"/>
  <c r="H55" i="3"/>
  <c r="D56" i="3"/>
  <c r="H56" i="3"/>
  <c r="K56" i="3" s="1"/>
  <c r="I56" i="3"/>
  <c r="H57" i="3"/>
  <c r="I57" i="3"/>
  <c r="H58" i="3"/>
  <c r="H59" i="3"/>
  <c r="H60" i="3"/>
  <c r="H61" i="3"/>
  <c r="H62" i="3"/>
  <c r="H63" i="3"/>
  <c r="H64" i="3"/>
  <c r="H65" i="3"/>
  <c r="I65" i="3"/>
  <c r="H66" i="3"/>
  <c r="H67" i="3"/>
  <c r="H68" i="3"/>
  <c r="H69" i="3"/>
  <c r="H70" i="3"/>
  <c r="H71" i="3"/>
  <c r="B72" i="3"/>
  <c r="D72" i="3"/>
  <c r="H72" i="3"/>
  <c r="K72" i="3" s="1"/>
  <c r="H73" i="3"/>
  <c r="I73" i="3"/>
  <c r="E74" i="3"/>
  <c r="H74" i="3"/>
  <c r="H75" i="3"/>
  <c r="H76" i="3"/>
  <c r="L76" i="3"/>
  <c r="H77" i="3"/>
  <c r="H78" i="3"/>
  <c r="B97" i="3"/>
  <c r="F6" i="4"/>
  <c r="M6" i="4" s="1"/>
  <c r="C47" i="4" s="1"/>
  <c r="L6" i="4"/>
  <c r="N6" i="4"/>
  <c r="F7" i="4"/>
  <c r="L7" i="4" s="1"/>
  <c r="N7" i="4"/>
  <c r="D48" i="4"/>
  <c r="O7" i="4"/>
  <c r="E48" i="4" s="1"/>
  <c r="F8" i="4"/>
  <c r="N8" i="4"/>
  <c r="K49" i="4" s="1"/>
  <c r="O8" i="4"/>
  <c r="F9" i="4"/>
  <c r="M9" i="4"/>
  <c r="O9" i="4"/>
  <c r="E50" i="4" s="1"/>
  <c r="F10" i="4"/>
  <c r="N10" i="4" s="1"/>
  <c r="L10" i="4"/>
  <c r="M10" i="4"/>
  <c r="O10" i="4"/>
  <c r="F11" i="4"/>
  <c r="M11" i="4" s="1"/>
  <c r="F12" i="4"/>
  <c r="L12" i="4"/>
  <c r="F13" i="4"/>
  <c r="M13" i="4"/>
  <c r="L13" i="4"/>
  <c r="F14" i="4"/>
  <c r="L14" i="4"/>
  <c r="F15" i="4"/>
  <c r="O15" i="4" s="1"/>
  <c r="L15" i="4"/>
  <c r="N15" i="4"/>
  <c r="D56" i="4" s="1"/>
  <c r="F16" i="4"/>
  <c r="N16" i="4" s="1"/>
  <c r="L16" i="4"/>
  <c r="B57" i="4" s="1"/>
  <c r="M16" i="4"/>
  <c r="O16" i="4"/>
  <c r="F17" i="4"/>
  <c r="M17" i="4"/>
  <c r="J58" i="4" s="1"/>
  <c r="F18" i="4"/>
  <c r="O18" i="4" s="1"/>
  <c r="M18" i="4"/>
  <c r="N18" i="4"/>
  <c r="F19" i="4"/>
  <c r="M19" i="4"/>
  <c r="L19" i="4"/>
  <c r="N19" i="4"/>
  <c r="O19" i="4"/>
  <c r="E60" i="4" s="1"/>
  <c r="F20" i="4"/>
  <c r="F21" i="4"/>
  <c r="O21" i="4" s="1"/>
  <c r="L62" i="4" s="1"/>
  <c r="M21" i="4"/>
  <c r="L21" i="4"/>
  <c r="B62" i="4" s="1"/>
  <c r="N21" i="4"/>
  <c r="F22" i="4"/>
  <c r="O22" i="4" s="1"/>
  <c r="L22" i="4"/>
  <c r="M22" i="4"/>
  <c r="P22" i="4" s="1"/>
  <c r="N22" i="4"/>
  <c r="F23" i="4"/>
  <c r="O23" i="4" s="1"/>
  <c r="E64" i="4" s="1"/>
  <c r="L23" i="4"/>
  <c r="N23" i="4"/>
  <c r="D64" i="4"/>
  <c r="F24" i="4"/>
  <c r="O24" i="4" s="1"/>
  <c r="E65" i="4" s="1"/>
  <c r="L24" i="4"/>
  <c r="I65" i="4" s="1"/>
  <c r="M24" i="4"/>
  <c r="J65" i="4" s="1"/>
  <c r="M65" i="4" s="1"/>
  <c r="N24" i="4"/>
  <c r="D65" i="4" s="1"/>
  <c r="F25" i="4"/>
  <c r="N25" i="4" s="1"/>
  <c r="M25" i="4"/>
  <c r="L25" i="4"/>
  <c r="B66" i="4"/>
  <c r="O25" i="4"/>
  <c r="F26" i="4"/>
  <c r="F27" i="4"/>
  <c r="M27" i="4" s="1"/>
  <c r="C68" i="4" s="1"/>
  <c r="O27" i="4"/>
  <c r="F28" i="4"/>
  <c r="L28" i="4"/>
  <c r="F29" i="4"/>
  <c r="M29" i="4" s="1"/>
  <c r="L29" i="4"/>
  <c r="B70" i="4" s="1"/>
  <c r="F30" i="4"/>
  <c r="O30" i="4" s="1"/>
  <c r="L71" i="4" s="1"/>
  <c r="L30" i="4"/>
  <c r="M30" i="4"/>
  <c r="J71" i="4" s="1"/>
  <c r="N30" i="4"/>
  <c r="D71" i="4" s="1"/>
  <c r="F31" i="4"/>
  <c r="N31" i="4" s="1"/>
  <c r="L31" i="4"/>
  <c r="D72" i="4"/>
  <c r="O31" i="4"/>
  <c r="L72" i="4" s="1"/>
  <c r="F32" i="4"/>
  <c r="M32" i="4" s="1"/>
  <c r="L32" i="4"/>
  <c r="I73" i="4" s="1"/>
  <c r="N32" i="4"/>
  <c r="D73" i="4" s="1"/>
  <c r="O32" i="4"/>
  <c r="L73" i="4" s="1"/>
  <c r="F33" i="4"/>
  <c r="F34" i="4"/>
  <c r="F35" i="4"/>
  <c r="M35" i="4"/>
  <c r="J76" i="4" s="1"/>
  <c r="L35" i="4"/>
  <c r="F36" i="4"/>
  <c r="L36" i="4"/>
  <c r="N36" i="4"/>
  <c r="D77" i="4" s="1"/>
  <c r="F37" i="4"/>
  <c r="L37" i="4" s="1"/>
  <c r="M37" i="4"/>
  <c r="B78" i="4"/>
  <c r="O37" i="4"/>
  <c r="B38" i="4"/>
  <c r="C38" i="4"/>
  <c r="D38" i="4"/>
  <c r="E38" i="4"/>
  <c r="I38" i="4"/>
  <c r="J38" i="4" s="1"/>
  <c r="H47" i="4"/>
  <c r="J47" i="4"/>
  <c r="H48" i="4"/>
  <c r="D49" i="4"/>
  <c r="E49" i="4"/>
  <c r="H49" i="4"/>
  <c r="L49" i="4" s="1"/>
  <c r="H50" i="4"/>
  <c r="L50" i="4"/>
  <c r="C51" i="4"/>
  <c r="D51" i="4"/>
  <c r="H51" i="4"/>
  <c r="K51" i="4" s="1"/>
  <c r="H52" i="4"/>
  <c r="H53" i="4"/>
  <c r="C54" i="4"/>
  <c r="H54" i="4"/>
  <c r="J54" i="4"/>
  <c r="H55" i="4"/>
  <c r="E56" i="4"/>
  <c r="H56" i="4"/>
  <c r="C57" i="4"/>
  <c r="E57" i="4"/>
  <c r="H57" i="4"/>
  <c r="I57" i="4" s="1"/>
  <c r="L57" i="4"/>
  <c r="H58" i="4"/>
  <c r="D59" i="4"/>
  <c r="E59" i="4"/>
  <c r="H59" i="4"/>
  <c r="K59" i="4"/>
  <c r="L59" i="4"/>
  <c r="C60" i="4"/>
  <c r="H60" i="4"/>
  <c r="H61" i="4"/>
  <c r="D62" i="4"/>
  <c r="E62" i="4"/>
  <c r="H62" i="4"/>
  <c r="D63" i="4"/>
  <c r="E63" i="4"/>
  <c r="H63" i="4"/>
  <c r="L63" i="4" s="1"/>
  <c r="B64" i="4"/>
  <c r="H64" i="4"/>
  <c r="B65" i="4"/>
  <c r="H65" i="4"/>
  <c r="L65" i="4"/>
  <c r="C66" i="4"/>
  <c r="D66" i="4"/>
  <c r="H66" i="4"/>
  <c r="I66" i="4"/>
  <c r="H67" i="4"/>
  <c r="H68" i="4"/>
  <c r="B69" i="4"/>
  <c r="H69" i="4"/>
  <c r="H70" i="4"/>
  <c r="C71" i="4"/>
  <c r="H71" i="4"/>
  <c r="I71" i="4"/>
  <c r="K71" i="4"/>
  <c r="M71" i="4" s="1"/>
  <c r="E72" i="4"/>
  <c r="H72" i="4"/>
  <c r="K72" i="4"/>
  <c r="C73" i="4"/>
  <c r="H73" i="4"/>
  <c r="J73" i="4"/>
  <c r="M73" i="4" s="1"/>
  <c r="K73" i="4"/>
  <c r="H74" i="4"/>
  <c r="H75" i="4"/>
  <c r="H76" i="4"/>
  <c r="B77" i="4"/>
  <c r="H77" i="4"/>
  <c r="E78" i="4"/>
  <c r="H78" i="4"/>
  <c r="B97" i="4"/>
  <c r="F6" i="5"/>
  <c r="O6" i="5" s="1"/>
  <c r="N6" i="5"/>
  <c r="K47" i="5" s="1"/>
  <c r="F7" i="5"/>
  <c r="L7" i="5"/>
  <c r="O7" i="5"/>
  <c r="E48" i="5" s="1"/>
  <c r="F8" i="5"/>
  <c r="O8" i="5" s="1"/>
  <c r="L8" i="5"/>
  <c r="B49" i="5" s="1"/>
  <c r="F9" i="5"/>
  <c r="N9" i="5"/>
  <c r="L9" i="5"/>
  <c r="M9" i="5"/>
  <c r="J50" i="5" s="1"/>
  <c r="C50" i="5"/>
  <c r="O9" i="5"/>
  <c r="F10" i="5"/>
  <c r="L10" i="5" s="1"/>
  <c r="B51" i="5" s="1"/>
  <c r="N10" i="5"/>
  <c r="D51" i="5" s="1"/>
  <c r="O10" i="5"/>
  <c r="E51" i="5" s="1"/>
  <c r="F11" i="5"/>
  <c r="N11" i="5"/>
  <c r="F12" i="5"/>
  <c r="F13" i="5"/>
  <c r="N13" i="5"/>
  <c r="P13" i="5" s="1"/>
  <c r="L13" i="5"/>
  <c r="B54" i="5" s="1"/>
  <c r="M13" i="5"/>
  <c r="J54" i="5" s="1"/>
  <c r="O13" i="5"/>
  <c r="F14" i="5"/>
  <c r="O14" i="5" s="1"/>
  <c r="L14" i="5"/>
  <c r="I55" i="5" s="1"/>
  <c r="N14" i="5"/>
  <c r="D55" i="5" s="1"/>
  <c r="F15" i="5"/>
  <c r="L15" i="5"/>
  <c r="B56" i="5" s="1"/>
  <c r="M15" i="5"/>
  <c r="F16" i="5"/>
  <c r="O16" i="5" s="1"/>
  <c r="L16" i="5"/>
  <c r="B57" i="5" s="1"/>
  <c r="F17" i="5"/>
  <c r="N17" i="5" s="1"/>
  <c r="K58" i="5" s="1"/>
  <c r="M17" i="5"/>
  <c r="O17" i="5"/>
  <c r="E58" i="5" s="1"/>
  <c r="F18" i="5"/>
  <c r="L18" i="5"/>
  <c r="F19" i="5"/>
  <c r="O19" i="5" s="1"/>
  <c r="N19" i="5"/>
  <c r="L19" i="5"/>
  <c r="F20" i="5"/>
  <c r="N20" i="5" s="1"/>
  <c r="D61" i="5" s="1"/>
  <c r="O20" i="5"/>
  <c r="L61" i="5" s="1"/>
  <c r="F21" i="5"/>
  <c r="N21" i="5" s="1"/>
  <c r="D62" i="5" s="1"/>
  <c r="L21" i="5"/>
  <c r="P21" i="5" s="1"/>
  <c r="M21" i="5"/>
  <c r="C62" i="5"/>
  <c r="O21" i="5"/>
  <c r="E62" i="5" s="1"/>
  <c r="F22" i="5"/>
  <c r="L22" i="5"/>
  <c r="I63" i="5" s="1"/>
  <c r="N22" i="5"/>
  <c r="D63" i="5"/>
  <c r="O22" i="5"/>
  <c r="E63" i="5" s="1"/>
  <c r="F23" i="5"/>
  <c r="N23" i="5"/>
  <c r="D64" i="5" s="1"/>
  <c r="L23" i="5"/>
  <c r="I64" i="5"/>
  <c r="M23" i="5"/>
  <c r="J64" i="5" s="1"/>
  <c r="O23" i="5"/>
  <c r="L64" i="5"/>
  <c r="F24" i="5"/>
  <c r="O24" i="5" s="1"/>
  <c r="L65" i="5" s="1"/>
  <c r="L24" i="5"/>
  <c r="F25" i="5"/>
  <c r="N25" i="5" s="1"/>
  <c r="M25" i="5"/>
  <c r="C66" i="5" s="1"/>
  <c r="F26" i="5"/>
  <c r="L26" i="5" s="1"/>
  <c r="N26" i="5"/>
  <c r="O26" i="5"/>
  <c r="L67" i="5" s="1"/>
  <c r="F27" i="5"/>
  <c r="L27" i="5"/>
  <c r="I68" i="5"/>
  <c r="F28" i="5"/>
  <c r="F29" i="5"/>
  <c r="N29" i="5"/>
  <c r="K70" i="5" s="1"/>
  <c r="F30" i="5"/>
  <c r="L30" i="5"/>
  <c r="B71" i="5" s="1"/>
  <c r="O30" i="5"/>
  <c r="L71" i="5" s="1"/>
  <c r="F31" i="5"/>
  <c r="N31" i="5"/>
  <c r="K72" i="5" s="1"/>
  <c r="F32" i="5"/>
  <c r="L32" i="5" s="1"/>
  <c r="F33" i="5"/>
  <c r="N33" i="5"/>
  <c r="L33" i="5"/>
  <c r="M33" i="5"/>
  <c r="C74" i="5"/>
  <c r="O33" i="5"/>
  <c r="F34" i="5"/>
  <c r="N34" i="5"/>
  <c r="D75" i="5" s="1"/>
  <c r="F35" i="5"/>
  <c r="M35" i="5" s="1"/>
  <c r="N35" i="5"/>
  <c r="L35" i="5"/>
  <c r="I76" i="5"/>
  <c r="C76" i="5"/>
  <c r="O35" i="5"/>
  <c r="F36" i="5"/>
  <c r="L36" i="5"/>
  <c r="N36" i="5"/>
  <c r="O36" i="5"/>
  <c r="L77" i="5" s="1"/>
  <c r="F37" i="5"/>
  <c r="N37" i="5"/>
  <c r="K78" i="5" s="1"/>
  <c r="O37" i="5"/>
  <c r="E78" i="5" s="1"/>
  <c r="L78" i="5"/>
  <c r="B38" i="5"/>
  <c r="C38" i="5"/>
  <c r="D38" i="5"/>
  <c r="E38" i="5"/>
  <c r="H47" i="5"/>
  <c r="B48" i="5"/>
  <c r="H48" i="5"/>
  <c r="H49" i="5"/>
  <c r="H50" i="5"/>
  <c r="H51" i="5"/>
  <c r="L51" i="5" s="1"/>
  <c r="H52" i="5"/>
  <c r="H53" i="5"/>
  <c r="H54" i="5"/>
  <c r="E55" i="5"/>
  <c r="H55" i="5"/>
  <c r="H56" i="5"/>
  <c r="H57" i="5"/>
  <c r="I57" i="5" s="1"/>
  <c r="H58" i="5"/>
  <c r="H59" i="5"/>
  <c r="E60" i="5"/>
  <c r="H60" i="5"/>
  <c r="E61" i="5"/>
  <c r="H61" i="5"/>
  <c r="H62" i="5"/>
  <c r="J62" i="5"/>
  <c r="H63" i="5"/>
  <c r="K63" i="5" s="1"/>
  <c r="E64" i="5"/>
  <c r="H64" i="5"/>
  <c r="H65" i="5"/>
  <c r="H66" i="5"/>
  <c r="E67" i="5"/>
  <c r="H67" i="5"/>
  <c r="H68" i="5"/>
  <c r="H69" i="5"/>
  <c r="H70" i="5"/>
  <c r="E71" i="5"/>
  <c r="H71" i="5"/>
  <c r="H72" i="5"/>
  <c r="H73" i="5"/>
  <c r="H74" i="5"/>
  <c r="L74" i="5" s="1"/>
  <c r="J74" i="5"/>
  <c r="H75" i="5"/>
  <c r="E76" i="5"/>
  <c r="H76" i="5"/>
  <c r="H77" i="5"/>
  <c r="H78" i="5"/>
  <c r="B97" i="5"/>
  <c r="P25" i="4"/>
  <c r="K61" i="5"/>
  <c r="E65" i="5"/>
  <c r="J76" i="5"/>
  <c r="K64" i="2"/>
  <c r="L63" i="2"/>
  <c r="E58" i="2"/>
  <c r="L62" i="5"/>
  <c r="I38" i="5"/>
  <c r="N16" i="5"/>
  <c r="N8" i="5"/>
  <c r="I54" i="2"/>
  <c r="L28" i="5"/>
  <c r="B69" i="5" s="1"/>
  <c r="I66" i="2"/>
  <c r="E57" i="5"/>
  <c r="L59" i="1"/>
  <c r="E74" i="5"/>
  <c r="K51" i="5"/>
  <c r="I48" i="5"/>
  <c r="B65" i="5"/>
  <c r="I65" i="5"/>
  <c r="I49" i="5"/>
  <c r="D78" i="5"/>
  <c r="I71" i="5"/>
  <c r="D70" i="5"/>
  <c r="K62" i="5"/>
  <c r="B55" i="5"/>
  <c r="D54" i="5"/>
  <c r="L77" i="3"/>
  <c r="B77" i="5"/>
  <c r="D76" i="5"/>
  <c r="P35" i="5"/>
  <c r="K76" i="5"/>
  <c r="I69" i="5"/>
  <c r="D60" i="5"/>
  <c r="K60" i="5"/>
  <c r="D52" i="5"/>
  <c r="K74" i="5"/>
  <c r="D74" i="5"/>
  <c r="I67" i="5"/>
  <c r="B67" i="5"/>
  <c r="B59" i="5"/>
  <c r="D58" i="5"/>
  <c r="I51" i="5"/>
  <c r="K50" i="5"/>
  <c r="D50" i="5"/>
  <c r="K71" i="3"/>
  <c r="J55" i="3"/>
  <c r="I55" i="3"/>
  <c r="K55" i="3"/>
  <c r="M34" i="3"/>
  <c r="L34" i="3"/>
  <c r="N34" i="3"/>
  <c r="K73" i="3"/>
  <c r="L28" i="3"/>
  <c r="N28" i="3"/>
  <c r="M28" i="3"/>
  <c r="O28" i="3"/>
  <c r="N21" i="3"/>
  <c r="M21" i="3"/>
  <c r="O21" i="3"/>
  <c r="E56" i="3"/>
  <c r="L56" i="3"/>
  <c r="B48" i="3"/>
  <c r="M24" i="2"/>
  <c r="C65" i="2" s="1"/>
  <c r="L24" i="2"/>
  <c r="N24" i="2"/>
  <c r="O24" i="2"/>
  <c r="E59" i="2"/>
  <c r="C58" i="2"/>
  <c r="F58" i="2" s="1"/>
  <c r="P17" i="2"/>
  <c r="J58" i="2"/>
  <c r="K72" i="1"/>
  <c r="D72" i="1"/>
  <c r="K56" i="1"/>
  <c r="D56" i="1"/>
  <c r="B76" i="5"/>
  <c r="F76" i="5" s="1"/>
  <c r="B68" i="5"/>
  <c r="B64" i="5"/>
  <c r="I54" i="5"/>
  <c r="M36" i="5"/>
  <c r="M32" i="5"/>
  <c r="M28" i="5"/>
  <c r="M26" i="5"/>
  <c r="P26" i="5" s="1"/>
  <c r="M24" i="5"/>
  <c r="M22" i="5"/>
  <c r="M20" i="5"/>
  <c r="M18" i="5"/>
  <c r="M16" i="5"/>
  <c r="M14" i="5"/>
  <c r="M10" i="5"/>
  <c r="P10" i="5"/>
  <c r="M8" i="5"/>
  <c r="N7" i="5"/>
  <c r="L78" i="4"/>
  <c r="I70" i="4"/>
  <c r="I69" i="4"/>
  <c r="J66" i="4"/>
  <c r="K65" i="4"/>
  <c r="L64" i="4"/>
  <c r="L56" i="4"/>
  <c r="K66" i="4"/>
  <c r="I64" i="4"/>
  <c r="P21" i="4"/>
  <c r="K74" i="3"/>
  <c r="F56" i="3"/>
  <c r="P31" i="3"/>
  <c r="I47" i="3"/>
  <c r="L76" i="5"/>
  <c r="L60" i="5"/>
  <c r="P23" i="5"/>
  <c r="B54" i="4"/>
  <c r="I54" i="4"/>
  <c r="N29" i="3"/>
  <c r="M29" i="3"/>
  <c r="L29" i="3"/>
  <c r="O29" i="3"/>
  <c r="L70" i="3" s="1"/>
  <c r="M16" i="2"/>
  <c r="L16" i="2"/>
  <c r="N16" i="2"/>
  <c r="O16" i="2"/>
  <c r="E51" i="2"/>
  <c r="L51" i="2"/>
  <c r="D78" i="1"/>
  <c r="K78" i="1"/>
  <c r="D62" i="1"/>
  <c r="K62" i="1"/>
  <c r="B47" i="1"/>
  <c r="I47" i="1"/>
  <c r="I63" i="3"/>
  <c r="C74" i="3"/>
  <c r="J74" i="3"/>
  <c r="E72" i="3"/>
  <c r="L72" i="3"/>
  <c r="K57" i="3"/>
  <c r="D57" i="3"/>
  <c r="L12" i="3"/>
  <c r="N12" i="3"/>
  <c r="M12" i="3"/>
  <c r="P12" i="3" s="1"/>
  <c r="O12" i="3"/>
  <c r="D47" i="3"/>
  <c r="K47" i="3"/>
  <c r="E75" i="2"/>
  <c r="L75" i="2"/>
  <c r="C74" i="2"/>
  <c r="J74" i="2"/>
  <c r="M8" i="2"/>
  <c r="C49" i="2" s="1"/>
  <c r="L8" i="2"/>
  <c r="N8" i="2"/>
  <c r="O8" i="2"/>
  <c r="F38" i="2"/>
  <c r="K76" i="1"/>
  <c r="D76" i="1"/>
  <c r="K60" i="1"/>
  <c r="D60" i="1"/>
  <c r="K52" i="1"/>
  <c r="P33" i="5"/>
  <c r="B62" i="5"/>
  <c r="B50" i="5"/>
  <c r="F38" i="5"/>
  <c r="L6" i="5"/>
  <c r="I78" i="4"/>
  <c r="I77" i="4"/>
  <c r="I62" i="4"/>
  <c r="J60" i="4"/>
  <c r="I76" i="4"/>
  <c r="K62" i="4"/>
  <c r="F38" i="3"/>
  <c r="M36" i="3"/>
  <c r="J77" i="3" s="1"/>
  <c r="L36" i="3"/>
  <c r="N36" i="3"/>
  <c r="C66" i="3"/>
  <c r="J66" i="3"/>
  <c r="E64" i="3"/>
  <c r="L64" i="3"/>
  <c r="E48" i="3"/>
  <c r="L48" i="3"/>
  <c r="D54" i="1"/>
  <c r="K54" i="1"/>
  <c r="I60" i="4"/>
  <c r="B60" i="4"/>
  <c r="I56" i="4"/>
  <c r="B56" i="4"/>
  <c r="I48" i="4"/>
  <c r="B48" i="4"/>
  <c r="J76" i="3"/>
  <c r="C76" i="3"/>
  <c r="K65" i="3"/>
  <c r="D65" i="3"/>
  <c r="L20" i="3"/>
  <c r="N20" i="3"/>
  <c r="M20" i="3"/>
  <c r="O20" i="3"/>
  <c r="N13" i="3"/>
  <c r="M13" i="3"/>
  <c r="L13" i="3"/>
  <c r="I54" i="3" s="1"/>
  <c r="O13" i="3"/>
  <c r="E54" i="3" s="1"/>
  <c r="M32" i="2"/>
  <c r="L32" i="2"/>
  <c r="N32" i="2"/>
  <c r="O32" i="2"/>
  <c r="E67" i="2"/>
  <c r="L67" i="2"/>
  <c r="C66" i="2"/>
  <c r="F66" i="2"/>
  <c r="P25" i="2"/>
  <c r="J66" i="2"/>
  <c r="D74" i="1"/>
  <c r="K74" i="1"/>
  <c r="D66" i="1"/>
  <c r="K66" i="1"/>
  <c r="D58" i="1"/>
  <c r="K58" i="1"/>
  <c r="D50" i="1"/>
  <c r="K50" i="1"/>
  <c r="P32" i="4"/>
  <c r="M7" i="5"/>
  <c r="M6" i="5"/>
  <c r="K77" i="4"/>
  <c r="J68" i="4"/>
  <c r="K64" i="4"/>
  <c r="L60" i="4"/>
  <c r="L67" i="3"/>
  <c r="M34" i="2"/>
  <c r="L34" i="2"/>
  <c r="B75" i="2" s="1"/>
  <c r="N34" i="2"/>
  <c r="J68" i="2"/>
  <c r="C68" i="2"/>
  <c r="M26" i="2"/>
  <c r="L26" i="2"/>
  <c r="I67" i="2" s="1"/>
  <c r="N26" i="2"/>
  <c r="M18" i="2"/>
  <c r="L18" i="2"/>
  <c r="N18" i="2"/>
  <c r="J52" i="2"/>
  <c r="P11" i="2"/>
  <c r="C52" i="2"/>
  <c r="M10" i="2"/>
  <c r="L10" i="2"/>
  <c r="I78" i="1"/>
  <c r="B78" i="1"/>
  <c r="B76" i="1"/>
  <c r="I76" i="1"/>
  <c r="I74" i="1"/>
  <c r="B74" i="1"/>
  <c r="B72" i="1"/>
  <c r="I72" i="1"/>
  <c r="I66" i="1"/>
  <c r="B66" i="1"/>
  <c r="I62" i="1"/>
  <c r="B62" i="1"/>
  <c r="B60" i="1"/>
  <c r="I60" i="1"/>
  <c r="I58" i="1"/>
  <c r="B58" i="1"/>
  <c r="B56" i="1"/>
  <c r="F56" i="1" s="1"/>
  <c r="I56" i="1"/>
  <c r="I54" i="1"/>
  <c r="B54" i="1"/>
  <c r="B52" i="1"/>
  <c r="I52" i="1"/>
  <c r="I50" i="1"/>
  <c r="B50" i="1"/>
  <c r="K47" i="1"/>
  <c r="K56" i="4"/>
  <c r="K48" i="4"/>
  <c r="L37" i="3"/>
  <c r="B78" i="3" s="1"/>
  <c r="L35" i="3"/>
  <c r="L33" i="3"/>
  <c r="M32" i="3"/>
  <c r="P32" i="3" s="1"/>
  <c r="L25" i="3"/>
  <c r="M24" i="3"/>
  <c r="P24" i="3" s="1"/>
  <c r="L17" i="3"/>
  <c r="M16" i="3"/>
  <c r="L9" i="3"/>
  <c r="M53" i="1"/>
  <c r="J72" i="2"/>
  <c r="P31" i="2"/>
  <c r="C72" i="2"/>
  <c r="M30" i="2"/>
  <c r="L30" i="2"/>
  <c r="N30" i="2"/>
  <c r="J64" i="2"/>
  <c r="P23" i="2"/>
  <c r="C64" i="2"/>
  <c r="F64" i="2" s="1"/>
  <c r="M22" i="2"/>
  <c r="L22" i="2"/>
  <c r="N22" i="2"/>
  <c r="J56" i="2"/>
  <c r="P15" i="2"/>
  <c r="C56" i="2"/>
  <c r="F56" i="2"/>
  <c r="M14" i="2"/>
  <c r="L14" i="2"/>
  <c r="N14" i="2"/>
  <c r="M6" i="2"/>
  <c r="L6" i="2"/>
  <c r="P6" i="2" s="1"/>
  <c r="N6" i="2"/>
  <c r="K47" i="2" s="1"/>
  <c r="F38" i="4"/>
  <c r="I51" i="3"/>
  <c r="O32" i="3"/>
  <c r="M27" i="3"/>
  <c r="N26" i="3"/>
  <c r="O25" i="3"/>
  <c r="O24" i="3"/>
  <c r="M19" i="3"/>
  <c r="N18" i="3"/>
  <c r="O17" i="3"/>
  <c r="O16" i="3"/>
  <c r="P14" i="3"/>
  <c r="M11" i="3"/>
  <c r="J52" i="3" s="1"/>
  <c r="N10" i="3"/>
  <c r="K51" i="3" s="1"/>
  <c r="O9" i="3"/>
  <c r="L50" i="3" s="1"/>
  <c r="K73" i="1"/>
  <c r="D71" i="1"/>
  <c r="B69" i="1"/>
  <c r="I67" i="1"/>
  <c r="B53" i="1"/>
  <c r="F53" i="1" s="1"/>
  <c r="I51" i="1"/>
  <c r="N7" i="3"/>
  <c r="M7" i="3"/>
  <c r="C78" i="2"/>
  <c r="F78" i="2" s="1"/>
  <c r="P37" i="2"/>
  <c r="M36" i="2"/>
  <c r="L36" i="2"/>
  <c r="I77" i="2" s="1"/>
  <c r="N36" i="2"/>
  <c r="M28" i="2"/>
  <c r="L28" i="2"/>
  <c r="N28" i="2"/>
  <c r="M20" i="2"/>
  <c r="L20" i="2"/>
  <c r="N20" i="2"/>
  <c r="K61" i="2" s="1"/>
  <c r="M12" i="2"/>
  <c r="L12" i="2"/>
  <c r="N12" i="2"/>
  <c r="E47" i="2"/>
  <c r="P16" i="3"/>
  <c r="P6" i="3"/>
  <c r="P36" i="1"/>
  <c r="P32" i="1"/>
  <c r="P14" i="1"/>
  <c r="P12" i="1"/>
  <c r="P10" i="1"/>
  <c r="F38" i="1"/>
  <c r="M37" i="1"/>
  <c r="J78" i="1" s="1"/>
  <c r="P37" i="1"/>
  <c r="M35" i="1"/>
  <c r="M33" i="1"/>
  <c r="M31" i="1"/>
  <c r="M29" i="1"/>
  <c r="J70" i="1" s="1"/>
  <c r="M27" i="1"/>
  <c r="M25" i="1"/>
  <c r="M23" i="1"/>
  <c r="M21" i="1"/>
  <c r="C62" i="1" s="1"/>
  <c r="P21" i="1"/>
  <c r="M19" i="1"/>
  <c r="J60" i="1" s="1"/>
  <c r="M17" i="1"/>
  <c r="P17" i="1"/>
  <c r="M15" i="1"/>
  <c r="M13" i="1"/>
  <c r="J54" i="1" s="1"/>
  <c r="M54" i="1" s="1"/>
  <c r="P13" i="1"/>
  <c r="M11" i="1"/>
  <c r="C52" i="1" s="1"/>
  <c r="M9" i="1"/>
  <c r="M7" i="1"/>
  <c r="M6" i="1"/>
  <c r="J47" i="1" s="1"/>
  <c r="M47" i="1" s="1"/>
  <c r="P6" i="1"/>
  <c r="K49" i="5"/>
  <c r="D49" i="5"/>
  <c r="F62" i="5"/>
  <c r="M76" i="5"/>
  <c r="K57" i="5"/>
  <c r="D57" i="5"/>
  <c r="C48" i="1"/>
  <c r="J48" i="1"/>
  <c r="C56" i="1"/>
  <c r="J56" i="1"/>
  <c r="C64" i="1"/>
  <c r="J64" i="1"/>
  <c r="C72" i="1"/>
  <c r="K53" i="2"/>
  <c r="D53" i="2"/>
  <c r="C61" i="2"/>
  <c r="J61" i="2"/>
  <c r="K69" i="2"/>
  <c r="D69" i="2"/>
  <c r="C77" i="2"/>
  <c r="J77" i="2"/>
  <c r="K48" i="3"/>
  <c r="D48" i="3"/>
  <c r="C52" i="3"/>
  <c r="D59" i="3"/>
  <c r="K59" i="3"/>
  <c r="L66" i="3"/>
  <c r="E66" i="3"/>
  <c r="L73" i="3"/>
  <c r="E73" i="3"/>
  <c r="I47" i="2"/>
  <c r="B47" i="2"/>
  <c r="P22" i="2"/>
  <c r="I63" i="2"/>
  <c r="B63" i="2"/>
  <c r="I58" i="3"/>
  <c r="B58" i="3"/>
  <c r="I78" i="3"/>
  <c r="I51" i="2"/>
  <c r="B51" i="2"/>
  <c r="P26" i="2"/>
  <c r="B67" i="2"/>
  <c r="J48" i="5"/>
  <c r="C48" i="5"/>
  <c r="C73" i="2"/>
  <c r="J73" i="2"/>
  <c r="B54" i="3"/>
  <c r="P13" i="3"/>
  <c r="C61" i="3"/>
  <c r="J61" i="3"/>
  <c r="C77" i="3"/>
  <c r="J49" i="2"/>
  <c r="L53" i="3"/>
  <c r="E53" i="3"/>
  <c r="L57" i="2"/>
  <c r="E57" i="2"/>
  <c r="E70" i="3"/>
  <c r="J49" i="5"/>
  <c r="C49" i="5"/>
  <c r="J57" i="5"/>
  <c r="C57" i="5"/>
  <c r="J65" i="5"/>
  <c r="C65" i="5"/>
  <c r="J73" i="5"/>
  <c r="C73" i="5"/>
  <c r="J65" i="2"/>
  <c r="L62" i="3"/>
  <c r="E62" i="3"/>
  <c r="L69" i="3"/>
  <c r="E69" i="3"/>
  <c r="J75" i="3"/>
  <c r="C75" i="3"/>
  <c r="P7" i="5"/>
  <c r="C54" i="1"/>
  <c r="J62" i="1"/>
  <c r="F62" i="1"/>
  <c r="C78" i="1"/>
  <c r="P20" i="2"/>
  <c r="B61" i="2"/>
  <c r="I61" i="2"/>
  <c r="P36" i="2"/>
  <c r="B77" i="2"/>
  <c r="J48" i="3"/>
  <c r="C48" i="3"/>
  <c r="D51" i="3"/>
  <c r="F51" i="3" s="1"/>
  <c r="L58" i="3"/>
  <c r="E58" i="3"/>
  <c r="L65" i="3"/>
  <c r="E65" i="3"/>
  <c r="D47" i="2"/>
  <c r="J55" i="2"/>
  <c r="C55" i="2"/>
  <c r="D63" i="2"/>
  <c r="K63" i="2"/>
  <c r="C71" i="2"/>
  <c r="C57" i="3"/>
  <c r="J57" i="3"/>
  <c r="P25" i="3"/>
  <c r="I66" i="3"/>
  <c r="B66" i="3"/>
  <c r="F66" i="3" s="1"/>
  <c r="B76" i="3"/>
  <c r="P35" i="3"/>
  <c r="I76" i="3"/>
  <c r="M76" i="3"/>
  <c r="J59" i="2"/>
  <c r="D67" i="2"/>
  <c r="K67" i="2"/>
  <c r="J75" i="2"/>
  <c r="C75" i="2"/>
  <c r="J47" i="5"/>
  <c r="P32" i="2"/>
  <c r="B73" i="2"/>
  <c r="F73" i="2" s="1"/>
  <c r="I73" i="2"/>
  <c r="L54" i="3"/>
  <c r="L61" i="3"/>
  <c r="E61" i="3"/>
  <c r="P36" i="3"/>
  <c r="B77" i="3"/>
  <c r="I77" i="3"/>
  <c r="I47" i="5"/>
  <c r="M47" i="5" s="1"/>
  <c r="B47" i="5"/>
  <c r="P8" i="2"/>
  <c r="B49" i="2"/>
  <c r="I49" i="2"/>
  <c r="B53" i="3"/>
  <c r="F53" i="3" s="1"/>
  <c r="I53" i="3"/>
  <c r="C57" i="2"/>
  <c r="J57" i="2"/>
  <c r="D70" i="3"/>
  <c r="K70" i="3"/>
  <c r="D48" i="5"/>
  <c r="K48" i="5"/>
  <c r="C55" i="5"/>
  <c r="F55" i="5" s="1"/>
  <c r="J55" i="5"/>
  <c r="C63" i="5"/>
  <c r="J63" i="5"/>
  <c r="P24" i="2"/>
  <c r="B65" i="2"/>
  <c r="I65" i="2"/>
  <c r="M65" i="2" s="1"/>
  <c r="D62" i="3"/>
  <c r="K62" i="3"/>
  <c r="P28" i="3"/>
  <c r="B69" i="3"/>
  <c r="I69" i="3"/>
  <c r="P34" i="3"/>
  <c r="I75" i="3"/>
  <c r="B75" i="3"/>
  <c r="P15" i="1"/>
  <c r="M62" i="1"/>
  <c r="P14" i="5"/>
  <c r="F52" i="1"/>
  <c r="J52" i="1"/>
  <c r="C60" i="1"/>
  <c r="F60" i="1" s="1"/>
  <c r="C68" i="1"/>
  <c r="J68" i="1"/>
  <c r="C76" i="1"/>
  <c r="J76" i="1"/>
  <c r="C53" i="2"/>
  <c r="J53" i="2"/>
  <c r="D61" i="2"/>
  <c r="C69" i="2"/>
  <c r="J69" i="2"/>
  <c r="K77" i="2"/>
  <c r="D77" i="2"/>
  <c r="E50" i="3"/>
  <c r="L57" i="3"/>
  <c r="E57" i="3"/>
  <c r="J68" i="3"/>
  <c r="C68" i="3"/>
  <c r="P14" i="2"/>
  <c r="I55" i="2"/>
  <c r="B55" i="2"/>
  <c r="I71" i="2"/>
  <c r="B71" i="2"/>
  <c r="C65" i="3"/>
  <c r="F65" i="3" s="1"/>
  <c r="J65" i="3"/>
  <c r="I74" i="3"/>
  <c r="M74" i="3"/>
  <c r="P33" i="3"/>
  <c r="B74" i="3"/>
  <c r="F74" i="3" s="1"/>
  <c r="I59" i="2"/>
  <c r="B59" i="2"/>
  <c r="P34" i="2"/>
  <c r="I75" i="2"/>
  <c r="M75" i="2" s="1"/>
  <c r="K73" i="2"/>
  <c r="D73" i="2"/>
  <c r="D54" i="3"/>
  <c r="K54" i="3"/>
  <c r="P20" i="3"/>
  <c r="B61" i="3"/>
  <c r="I61" i="3"/>
  <c r="K77" i="3"/>
  <c r="D77" i="3"/>
  <c r="K49" i="2"/>
  <c r="D49" i="2"/>
  <c r="K53" i="3"/>
  <c r="D53" i="3"/>
  <c r="P16" i="2"/>
  <c r="B57" i="2"/>
  <c r="I57" i="2"/>
  <c r="C70" i="3"/>
  <c r="J70" i="3"/>
  <c r="L47" i="5"/>
  <c r="E47" i="5"/>
  <c r="J61" i="5"/>
  <c r="C61" i="5"/>
  <c r="J69" i="5"/>
  <c r="C69" i="5"/>
  <c r="J77" i="5"/>
  <c r="C77" i="5"/>
  <c r="K65" i="2"/>
  <c r="D65" i="2"/>
  <c r="F48" i="3"/>
  <c r="C62" i="3"/>
  <c r="J62" i="3"/>
  <c r="K69" i="3"/>
  <c r="D69" i="3"/>
  <c r="D75" i="3"/>
  <c r="K75" i="3"/>
  <c r="P10" i="3"/>
  <c r="P16" i="5"/>
  <c r="J50" i="1"/>
  <c r="C50" i="1"/>
  <c r="J58" i="1"/>
  <c r="C58" i="1"/>
  <c r="F58" i="1" s="1"/>
  <c r="J66" i="1"/>
  <c r="C66" i="1"/>
  <c r="J74" i="1"/>
  <c r="C74" i="1"/>
  <c r="P12" i="2"/>
  <c r="B53" i="2"/>
  <c r="F53" i="2"/>
  <c r="I53" i="2"/>
  <c r="P28" i="2"/>
  <c r="B69" i="2"/>
  <c r="F69" i="2" s="1"/>
  <c r="I69" i="2"/>
  <c r="J60" i="3"/>
  <c r="C60" i="3"/>
  <c r="D67" i="3"/>
  <c r="K67" i="3"/>
  <c r="J47" i="2"/>
  <c r="C47" i="2"/>
  <c r="D55" i="2"/>
  <c r="K55" i="2"/>
  <c r="J63" i="2"/>
  <c r="C63" i="2"/>
  <c r="D71" i="2"/>
  <c r="K71" i="2"/>
  <c r="I50" i="3"/>
  <c r="B50" i="3"/>
  <c r="C73" i="3"/>
  <c r="J73" i="3"/>
  <c r="M73" i="3"/>
  <c r="J51" i="2"/>
  <c r="C51" i="2"/>
  <c r="D59" i="2"/>
  <c r="K59" i="2"/>
  <c r="J67" i="2"/>
  <c r="C67" i="2"/>
  <c r="F67" i="2" s="1"/>
  <c r="D75" i="2"/>
  <c r="K75" i="2"/>
  <c r="L73" i="2"/>
  <c r="E73" i="2"/>
  <c r="C54" i="3"/>
  <c r="F54" i="3" s="1"/>
  <c r="J54" i="3"/>
  <c r="K61" i="3"/>
  <c r="M61" i="3" s="1"/>
  <c r="D61" i="3"/>
  <c r="L49" i="2"/>
  <c r="E49" i="2"/>
  <c r="C53" i="3"/>
  <c r="J53" i="3"/>
  <c r="K57" i="2"/>
  <c r="D57" i="2"/>
  <c r="I70" i="3"/>
  <c r="B70" i="3"/>
  <c r="P29" i="3"/>
  <c r="C51" i="5"/>
  <c r="F51" i="5"/>
  <c r="J51" i="5"/>
  <c r="M51" i="5" s="1"/>
  <c r="C59" i="5"/>
  <c r="J59" i="5"/>
  <c r="C67" i="5"/>
  <c r="J67" i="5"/>
  <c r="L65" i="2"/>
  <c r="E65" i="2"/>
  <c r="I62" i="3"/>
  <c r="B62" i="3"/>
  <c r="P21" i="3"/>
  <c r="C69" i="3"/>
  <c r="J69" i="3"/>
  <c r="M51" i="3"/>
  <c r="P11" i="1"/>
  <c r="M56" i="1"/>
  <c r="P19" i="1"/>
  <c r="P7" i="3"/>
  <c r="P36" i="5"/>
  <c r="P8" i="5"/>
  <c r="F57" i="5"/>
  <c r="M54" i="3"/>
  <c r="M49" i="2"/>
  <c r="F47" i="2"/>
  <c r="M62" i="3"/>
  <c r="F73" i="3"/>
  <c r="M53" i="2"/>
  <c r="F57" i="2"/>
  <c r="F75" i="2"/>
  <c r="M59" i="2"/>
  <c r="M69" i="3"/>
  <c r="F77" i="3"/>
  <c r="M73" i="2"/>
  <c r="F57" i="3"/>
  <c r="F48" i="5"/>
  <c r="F62" i="3"/>
  <c r="M70" i="3"/>
  <c r="M57" i="2"/>
  <c r="F71" i="2"/>
  <c r="M77" i="3"/>
  <c r="M57" i="3"/>
  <c r="F61" i="2"/>
  <c r="M67" i="2"/>
  <c r="M63" i="2"/>
  <c r="M48" i="3"/>
  <c r="M47" i="2"/>
  <c r="F69" i="3"/>
  <c r="F70" i="3"/>
  <c r="F61" i="3"/>
  <c r="F55" i="2"/>
  <c r="F65" i="2"/>
  <c r="M53" i="3"/>
  <c r="F49" i="2"/>
  <c r="M61" i="2"/>
  <c r="F63" i="2"/>
  <c r="C52" i="4" l="1"/>
  <c r="J52" i="4"/>
  <c r="J72" i="1"/>
  <c r="F78" i="1"/>
  <c r="C59" i="2"/>
  <c r="F59" i="2" s="1"/>
  <c r="P18" i="2"/>
  <c r="F60" i="4"/>
  <c r="K66" i="5"/>
  <c r="D66" i="5"/>
  <c r="M65" i="3"/>
  <c r="C47" i="5"/>
  <c r="P6" i="5"/>
  <c r="J70" i="4"/>
  <c r="C70" i="4"/>
  <c r="C70" i="1"/>
  <c r="B73" i="5"/>
  <c r="I73" i="5"/>
  <c r="C47" i="1"/>
  <c r="J71" i="2"/>
  <c r="M71" i="2" s="1"/>
  <c r="P30" i="2"/>
  <c r="E75" i="3"/>
  <c r="F75" i="3" s="1"/>
  <c r="L75" i="3"/>
  <c r="M75" i="3" s="1"/>
  <c r="P19" i="5"/>
  <c r="I60" i="5"/>
  <c r="E50" i="5"/>
  <c r="F50" i="5" s="1"/>
  <c r="L50" i="5"/>
  <c r="P35" i="4"/>
  <c r="B76" i="4"/>
  <c r="M33" i="4"/>
  <c r="L33" i="4"/>
  <c r="N33" i="4"/>
  <c r="L68" i="4"/>
  <c r="E68" i="4"/>
  <c r="D60" i="4"/>
  <c r="K60" i="4"/>
  <c r="M60" i="4" s="1"/>
  <c r="I55" i="4"/>
  <c r="B55" i="4"/>
  <c r="I53" i="4"/>
  <c r="B53" i="4"/>
  <c r="K47" i="4"/>
  <c r="D47" i="4"/>
  <c r="K54" i="5"/>
  <c r="M54" i="5" s="1"/>
  <c r="E77" i="5"/>
  <c r="O34" i="5"/>
  <c r="L34" i="5"/>
  <c r="M31" i="5"/>
  <c r="O31" i="5"/>
  <c r="J58" i="5"/>
  <c r="C58" i="5"/>
  <c r="C56" i="5"/>
  <c r="J56" i="5"/>
  <c r="K52" i="5"/>
  <c r="L49" i="5"/>
  <c r="M49" i="5" s="1"/>
  <c r="E49" i="5"/>
  <c r="J78" i="4"/>
  <c r="C78" i="4"/>
  <c r="B72" i="4"/>
  <c r="I72" i="4"/>
  <c r="F62" i="4"/>
  <c r="P19" i="4"/>
  <c r="O14" i="4"/>
  <c r="N14" i="4"/>
  <c r="M12" i="4"/>
  <c r="N12" i="4"/>
  <c r="B47" i="4"/>
  <c r="N22" i="3"/>
  <c r="M22" i="3"/>
  <c r="O22" i="3"/>
  <c r="E52" i="2"/>
  <c r="F52" i="2" s="1"/>
  <c r="L52" i="2"/>
  <c r="M52" i="2" s="1"/>
  <c r="C51" i="1"/>
  <c r="F51" i="1" s="1"/>
  <c r="J51" i="1"/>
  <c r="P22" i="5"/>
  <c r="B60" i="5"/>
  <c r="D72" i="5"/>
  <c r="J66" i="5"/>
  <c r="L63" i="5"/>
  <c r="M63" i="5" s="1"/>
  <c r="I77" i="5"/>
  <c r="M29" i="5"/>
  <c r="L29" i="5"/>
  <c r="O29" i="5"/>
  <c r="N27" i="5"/>
  <c r="M27" i="5"/>
  <c r="C64" i="5"/>
  <c r="F64" i="5" s="1"/>
  <c r="L17" i="5"/>
  <c r="I56" i="5"/>
  <c r="L55" i="5"/>
  <c r="L11" i="5"/>
  <c r="M11" i="5"/>
  <c r="C65" i="4"/>
  <c r="F65" i="4" s="1"/>
  <c r="N35" i="4"/>
  <c r="O35" i="4"/>
  <c r="C62" i="4"/>
  <c r="J62" i="4"/>
  <c r="M62" i="4" s="1"/>
  <c r="N17" i="4"/>
  <c r="O17" i="4"/>
  <c r="L17" i="4"/>
  <c r="K78" i="3"/>
  <c r="D78" i="3"/>
  <c r="J72" i="3"/>
  <c r="M72" i="3" s="1"/>
  <c r="C72" i="3"/>
  <c r="F72" i="3" s="1"/>
  <c r="O19" i="2"/>
  <c r="L19" i="2"/>
  <c r="M19" i="2"/>
  <c r="N19" i="2"/>
  <c r="I62" i="5"/>
  <c r="M62" i="5" s="1"/>
  <c r="K55" i="5"/>
  <c r="O32" i="5"/>
  <c r="N32" i="5"/>
  <c r="L25" i="5"/>
  <c r="O25" i="5"/>
  <c r="E54" i="5"/>
  <c r="L54" i="5"/>
  <c r="N12" i="5"/>
  <c r="L12" i="5"/>
  <c r="O12" i="5"/>
  <c r="M12" i="5"/>
  <c r="P9" i="5"/>
  <c r="I50" i="5"/>
  <c r="C76" i="4"/>
  <c r="I47" i="4"/>
  <c r="M34" i="4"/>
  <c r="L34" i="4"/>
  <c r="N34" i="4"/>
  <c r="O34" i="4"/>
  <c r="N29" i="4"/>
  <c r="P29" i="4" s="1"/>
  <c r="O29" i="4"/>
  <c r="N27" i="4"/>
  <c r="L27" i="4"/>
  <c r="C63" i="4"/>
  <c r="J63" i="4"/>
  <c r="N11" i="4"/>
  <c r="N38" i="4" s="1"/>
  <c r="L11" i="4"/>
  <c r="O11" i="4"/>
  <c r="J50" i="4"/>
  <c r="C50" i="4"/>
  <c r="L77" i="2"/>
  <c r="M77" i="2" s="1"/>
  <c r="E77" i="2"/>
  <c r="F77" i="2" s="1"/>
  <c r="B63" i="5"/>
  <c r="F63" i="5" s="1"/>
  <c r="L58" i="5"/>
  <c r="N30" i="5"/>
  <c r="M30" i="5"/>
  <c r="K67" i="5"/>
  <c r="M67" i="5" s="1"/>
  <c r="D67" i="5"/>
  <c r="F67" i="5" s="1"/>
  <c r="I59" i="5"/>
  <c r="O15" i="5"/>
  <c r="N15" i="5"/>
  <c r="E71" i="4"/>
  <c r="P36" i="4"/>
  <c r="O26" i="4"/>
  <c r="L26" i="4"/>
  <c r="M26" i="4"/>
  <c r="N26" i="4"/>
  <c r="P24" i="4"/>
  <c r="I63" i="4"/>
  <c r="B63" i="4"/>
  <c r="F63" i="4" s="1"/>
  <c r="O20" i="4"/>
  <c r="L20" i="4"/>
  <c r="M20" i="4"/>
  <c r="N20" i="4"/>
  <c r="J57" i="4"/>
  <c r="M57" i="4" s="1"/>
  <c r="E51" i="4"/>
  <c r="L51" i="4"/>
  <c r="K64" i="3"/>
  <c r="D64" i="3"/>
  <c r="I60" i="3"/>
  <c r="B60" i="3"/>
  <c r="N10" i="2"/>
  <c r="L48" i="5"/>
  <c r="M48" i="5" s="1"/>
  <c r="M34" i="5"/>
  <c r="K64" i="5"/>
  <c r="M64" i="5" s="1"/>
  <c r="L20" i="5"/>
  <c r="K75" i="5"/>
  <c r="C54" i="5"/>
  <c r="F54" i="5" s="1"/>
  <c r="M37" i="5"/>
  <c r="L37" i="5"/>
  <c r="I74" i="5"/>
  <c r="M74" i="5" s="1"/>
  <c r="B74" i="5"/>
  <c r="F74" i="5" s="1"/>
  <c r="L31" i="5"/>
  <c r="O27" i="5"/>
  <c r="M19" i="5"/>
  <c r="N18" i="5"/>
  <c r="O18" i="5"/>
  <c r="O11" i="5"/>
  <c r="D47" i="5"/>
  <c r="E73" i="4"/>
  <c r="C58" i="4"/>
  <c r="I51" i="4"/>
  <c r="L48" i="4"/>
  <c r="M36" i="4"/>
  <c r="O36" i="4"/>
  <c r="O33" i="4"/>
  <c r="P30" i="4"/>
  <c r="B71" i="4"/>
  <c r="F71" i="4" s="1"/>
  <c r="N28" i="4"/>
  <c r="M28" i="4"/>
  <c r="O28" i="4"/>
  <c r="E66" i="4"/>
  <c r="F66" i="4" s="1"/>
  <c r="L66" i="4"/>
  <c r="M66" i="4" s="1"/>
  <c r="J59" i="4"/>
  <c r="C59" i="4"/>
  <c r="M14" i="4"/>
  <c r="O12" i="4"/>
  <c r="J51" i="4"/>
  <c r="D68" i="3"/>
  <c r="K66" i="3"/>
  <c r="M66" i="3" s="1"/>
  <c r="N19" i="3"/>
  <c r="O19" i="3"/>
  <c r="D72" i="2"/>
  <c r="F72" i="2" s="1"/>
  <c r="K72" i="2"/>
  <c r="M72" i="2" s="1"/>
  <c r="N9" i="3"/>
  <c r="M9" i="3"/>
  <c r="I56" i="2"/>
  <c r="K56" i="2"/>
  <c r="M35" i="2"/>
  <c r="N35" i="2"/>
  <c r="L35" i="2"/>
  <c r="E54" i="2"/>
  <c r="L54" i="2"/>
  <c r="I49" i="1"/>
  <c r="B49" i="1"/>
  <c r="L9" i="4"/>
  <c r="L38" i="4" s="1"/>
  <c r="N9" i="4"/>
  <c r="L30" i="3"/>
  <c r="M30" i="3"/>
  <c r="L27" i="3"/>
  <c r="O27" i="3"/>
  <c r="L23" i="3"/>
  <c r="M23" i="3"/>
  <c r="I58" i="2"/>
  <c r="L58" i="2"/>
  <c r="M9" i="2"/>
  <c r="N9" i="2"/>
  <c r="L9" i="2"/>
  <c r="O9" i="2"/>
  <c r="K69" i="1"/>
  <c r="L69" i="1"/>
  <c r="I69" i="1"/>
  <c r="L23" i="1"/>
  <c r="N23" i="1"/>
  <c r="O23" i="1"/>
  <c r="K77" i="5"/>
  <c r="N28" i="5"/>
  <c r="P28" i="5" s="1"/>
  <c r="O28" i="5"/>
  <c r="L57" i="5"/>
  <c r="M57" i="5" s="1"/>
  <c r="B73" i="4"/>
  <c r="F73" i="4" s="1"/>
  <c r="M31" i="4"/>
  <c r="M23" i="4"/>
  <c r="L18" i="4"/>
  <c r="M15" i="4"/>
  <c r="P13" i="4"/>
  <c r="M7" i="4"/>
  <c r="P7" i="4" s="1"/>
  <c r="D76" i="3"/>
  <c r="F76" i="3" s="1"/>
  <c r="I59" i="3"/>
  <c r="L55" i="3"/>
  <c r="M18" i="3"/>
  <c r="O18" i="3"/>
  <c r="J56" i="3"/>
  <c r="M56" i="3" s="1"/>
  <c r="B75" i="1"/>
  <c r="I75" i="1"/>
  <c r="P16" i="4"/>
  <c r="P10" i="4"/>
  <c r="M37" i="3"/>
  <c r="O37" i="3"/>
  <c r="L26" i="3"/>
  <c r="M26" i="3"/>
  <c r="N17" i="3"/>
  <c r="M17" i="3"/>
  <c r="J47" i="3"/>
  <c r="L70" i="2"/>
  <c r="L69" i="2"/>
  <c r="M69" i="2" s="1"/>
  <c r="L64" i="2"/>
  <c r="M64" i="2" s="1"/>
  <c r="C77" i="1"/>
  <c r="J77" i="1"/>
  <c r="N24" i="5"/>
  <c r="P15" i="3"/>
  <c r="D77" i="5"/>
  <c r="F77" i="5" s="1"/>
  <c r="B51" i="4"/>
  <c r="F51" i="4" s="1"/>
  <c r="N37" i="4"/>
  <c r="K63" i="4"/>
  <c r="D57" i="4"/>
  <c r="F57" i="4" s="1"/>
  <c r="K57" i="4"/>
  <c r="N13" i="4"/>
  <c r="O13" i="4"/>
  <c r="L8" i="4"/>
  <c r="M8" i="4"/>
  <c r="O6" i="4"/>
  <c r="E47" i="3"/>
  <c r="F47" i="3" s="1"/>
  <c r="O30" i="3"/>
  <c r="B68" i="2"/>
  <c r="M78" i="2"/>
  <c r="O35" i="2"/>
  <c r="K71" i="1"/>
  <c r="L71" i="1"/>
  <c r="L55" i="1"/>
  <c r="K55" i="1"/>
  <c r="I71" i="1"/>
  <c r="B71" i="1"/>
  <c r="L27" i="1"/>
  <c r="N27" i="1"/>
  <c r="O27" i="1"/>
  <c r="L7" i="1"/>
  <c r="N7" i="1"/>
  <c r="O7" i="1"/>
  <c r="L29" i="1"/>
  <c r="N29" i="1"/>
  <c r="O29" i="1"/>
  <c r="K63" i="1"/>
  <c r="D63" i="1"/>
  <c r="L29" i="2"/>
  <c r="M29" i="2"/>
  <c r="N27" i="2"/>
  <c r="O27" i="2"/>
  <c r="L62" i="2"/>
  <c r="M13" i="2"/>
  <c r="N13" i="2"/>
  <c r="I48" i="2"/>
  <c r="B48" i="2"/>
  <c r="E61" i="1"/>
  <c r="I77" i="1"/>
  <c r="N20" i="1"/>
  <c r="L20" i="1"/>
  <c r="M20" i="1"/>
  <c r="N18" i="1"/>
  <c r="L18" i="1"/>
  <c r="M18" i="1"/>
  <c r="N16" i="1"/>
  <c r="O16" i="1"/>
  <c r="L16" i="1"/>
  <c r="M16" i="1"/>
  <c r="J55" i="1"/>
  <c r="M55" i="1" s="1"/>
  <c r="C55" i="1"/>
  <c r="F55" i="1" s="1"/>
  <c r="L51" i="1"/>
  <c r="N11" i="3"/>
  <c r="L11" i="3"/>
  <c r="M8" i="3"/>
  <c r="N8" i="3"/>
  <c r="L72" i="2"/>
  <c r="L66" i="2"/>
  <c r="M66" i="2" s="1"/>
  <c r="L56" i="2"/>
  <c r="L55" i="2"/>
  <c r="M55" i="2" s="1"/>
  <c r="M7" i="2"/>
  <c r="N7" i="2"/>
  <c r="I73" i="1"/>
  <c r="M73" i="1" s="1"/>
  <c r="B73" i="1"/>
  <c r="F73" i="1" s="1"/>
  <c r="L58" i="1"/>
  <c r="M58" i="1" s="1"/>
  <c r="E72" i="2"/>
  <c r="N33" i="2"/>
  <c r="O33" i="2"/>
  <c r="M21" i="2"/>
  <c r="N21" i="2"/>
  <c r="K58" i="2"/>
  <c r="L78" i="1"/>
  <c r="M78" i="1" s="1"/>
  <c r="B77" i="1"/>
  <c r="E54" i="1"/>
  <c r="F54" i="1" s="1"/>
  <c r="L52" i="1"/>
  <c r="M52" i="1" s="1"/>
  <c r="M22" i="1"/>
  <c r="E75" i="1"/>
  <c r="E63" i="1"/>
  <c r="L60" i="1"/>
  <c r="M60" i="1" s="1"/>
  <c r="M34" i="1"/>
  <c r="M30" i="1"/>
  <c r="M28" i="1"/>
  <c r="M26" i="1"/>
  <c r="M24" i="1"/>
  <c r="M8" i="1"/>
  <c r="O35" i="1"/>
  <c r="O33" i="1"/>
  <c r="O31" i="1"/>
  <c r="O25" i="1"/>
  <c r="O9" i="1"/>
  <c r="B94" i="4" l="1"/>
  <c r="B92" i="4"/>
  <c r="B52" i="5"/>
  <c r="I52" i="5"/>
  <c r="P11" i="5"/>
  <c r="L38" i="5"/>
  <c r="K68" i="5"/>
  <c r="D68" i="5"/>
  <c r="F49" i="5"/>
  <c r="F47" i="5"/>
  <c r="M72" i="1"/>
  <c r="E57" i="1"/>
  <c r="L57" i="1"/>
  <c r="I61" i="1"/>
  <c r="B61" i="1"/>
  <c r="P20" i="1"/>
  <c r="B70" i="1"/>
  <c r="I70" i="1"/>
  <c r="P29" i="1"/>
  <c r="E47" i="4"/>
  <c r="O38" i="4"/>
  <c r="L47" i="4"/>
  <c r="M47" i="3"/>
  <c r="I50" i="2"/>
  <c r="B50" i="2"/>
  <c r="P9" i="2"/>
  <c r="P9" i="4"/>
  <c r="B50" i="4"/>
  <c r="I50" i="4"/>
  <c r="E61" i="4"/>
  <c r="L61" i="4"/>
  <c r="I67" i="4"/>
  <c r="P26" i="4"/>
  <c r="B67" i="4"/>
  <c r="I75" i="4"/>
  <c r="B75" i="4"/>
  <c r="P34" i="4"/>
  <c r="L72" i="1"/>
  <c r="E72" i="1"/>
  <c r="F72" i="1" s="1"/>
  <c r="C69" i="1"/>
  <c r="F69" i="1" s="1"/>
  <c r="J69" i="1"/>
  <c r="P28" i="1"/>
  <c r="C63" i="1"/>
  <c r="F63" i="1" s="1"/>
  <c r="J63" i="1"/>
  <c r="M63" i="1" s="1"/>
  <c r="P22" i="1"/>
  <c r="D62" i="2"/>
  <c r="K62" i="2"/>
  <c r="D57" i="1"/>
  <c r="K57" i="1"/>
  <c r="D61" i="1"/>
  <c r="K61" i="1"/>
  <c r="J54" i="2"/>
  <c r="C54" i="2"/>
  <c r="P13" i="2"/>
  <c r="O38" i="1"/>
  <c r="L48" i="1"/>
  <c r="E48" i="1"/>
  <c r="L76" i="2"/>
  <c r="E76" i="2"/>
  <c r="C49" i="4"/>
  <c r="J49" i="4"/>
  <c r="P17" i="3"/>
  <c r="C58" i="3"/>
  <c r="J58" i="3"/>
  <c r="E59" i="3"/>
  <c r="L59" i="3"/>
  <c r="O38" i="3"/>
  <c r="I64" i="1"/>
  <c r="B64" i="1"/>
  <c r="P23" i="1"/>
  <c r="K50" i="2"/>
  <c r="D50" i="2"/>
  <c r="E68" i="3"/>
  <c r="L68" i="3"/>
  <c r="J76" i="2"/>
  <c r="C76" i="2"/>
  <c r="L53" i="4"/>
  <c r="E53" i="4"/>
  <c r="L69" i="4"/>
  <c r="E69" i="4"/>
  <c r="E77" i="4"/>
  <c r="L77" i="4"/>
  <c r="I72" i="5"/>
  <c r="B72" i="5"/>
  <c r="P31" i="5"/>
  <c r="D51" i="2"/>
  <c r="F51" i="2" s="1"/>
  <c r="K51" i="2"/>
  <c r="M51" i="2" s="1"/>
  <c r="P10" i="2"/>
  <c r="E67" i="4"/>
  <c r="L67" i="4"/>
  <c r="L52" i="4"/>
  <c r="E52" i="4"/>
  <c r="D68" i="4"/>
  <c r="K68" i="4"/>
  <c r="C75" i="4"/>
  <c r="J75" i="4"/>
  <c r="E53" i="5"/>
  <c r="L53" i="5"/>
  <c r="B66" i="5"/>
  <c r="I66" i="5"/>
  <c r="P25" i="5"/>
  <c r="C60" i="2"/>
  <c r="J60" i="2"/>
  <c r="L70" i="5"/>
  <c r="E70" i="5"/>
  <c r="K53" i="4"/>
  <c r="D53" i="4"/>
  <c r="E72" i="5"/>
  <c r="L72" i="5"/>
  <c r="F47" i="1"/>
  <c r="L38" i="2"/>
  <c r="P21" i="2"/>
  <c r="C62" i="2"/>
  <c r="F62" i="2" s="1"/>
  <c r="J62" i="2"/>
  <c r="C59" i="1"/>
  <c r="J59" i="1"/>
  <c r="M77" i="1"/>
  <c r="K48" i="1"/>
  <c r="D48" i="1"/>
  <c r="N38" i="1"/>
  <c r="B49" i="4"/>
  <c r="F49" i="4" s="1"/>
  <c r="I49" i="4"/>
  <c r="M49" i="4" s="1"/>
  <c r="P8" i="4"/>
  <c r="D78" i="4"/>
  <c r="F78" i="4" s="1"/>
  <c r="K78" i="4"/>
  <c r="P37" i="4"/>
  <c r="D58" i="3"/>
  <c r="K58" i="3"/>
  <c r="C59" i="3"/>
  <c r="F59" i="3" s="1"/>
  <c r="J59" i="3"/>
  <c r="M59" i="3" s="1"/>
  <c r="P18" i="3"/>
  <c r="C56" i="4"/>
  <c r="F56" i="4" s="1"/>
  <c r="J56" i="4"/>
  <c r="M56" i="4" s="1"/>
  <c r="P15" i="4"/>
  <c r="E69" i="5"/>
  <c r="L69" i="5"/>
  <c r="M69" i="1"/>
  <c r="C50" i="2"/>
  <c r="J50" i="2"/>
  <c r="I68" i="3"/>
  <c r="M68" i="3" s="1"/>
  <c r="B68" i="3"/>
  <c r="F68" i="3" s="1"/>
  <c r="P27" i="3"/>
  <c r="E60" i="3"/>
  <c r="L60" i="3"/>
  <c r="L79" i="3" s="1"/>
  <c r="J55" i="4"/>
  <c r="C55" i="4"/>
  <c r="F55" i="4" s="1"/>
  <c r="C69" i="4"/>
  <c r="J69" i="4"/>
  <c r="C77" i="4"/>
  <c r="J77" i="4"/>
  <c r="M77" i="4" s="1"/>
  <c r="E52" i="5"/>
  <c r="E79" i="5" s="1"/>
  <c r="L52" i="5"/>
  <c r="O38" i="5"/>
  <c r="I61" i="5"/>
  <c r="M61" i="5" s="1"/>
  <c r="B61" i="5"/>
  <c r="F61" i="5" s="1"/>
  <c r="P20" i="5"/>
  <c r="M63" i="4"/>
  <c r="P28" i="4"/>
  <c r="P11" i="4"/>
  <c r="I52" i="4"/>
  <c r="B52" i="4"/>
  <c r="E70" i="4"/>
  <c r="L70" i="4"/>
  <c r="M47" i="4"/>
  <c r="I53" i="5"/>
  <c r="P12" i="5"/>
  <c r="B53" i="5"/>
  <c r="K73" i="5"/>
  <c r="D73" i="5"/>
  <c r="F73" i="5" s="1"/>
  <c r="P32" i="5"/>
  <c r="B60" i="2"/>
  <c r="I60" i="2"/>
  <c r="P19" i="2"/>
  <c r="L76" i="4"/>
  <c r="E76" i="4"/>
  <c r="P29" i="5"/>
  <c r="I70" i="5"/>
  <c r="B70" i="5"/>
  <c r="E63" i="3"/>
  <c r="L63" i="3"/>
  <c r="C53" i="4"/>
  <c r="J53" i="4"/>
  <c r="M53" i="4" s="1"/>
  <c r="C72" i="5"/>
  <c r="J72" i="5"/>
  <c r="D74" i="4"/>
  <c r="K74" i="4"/>
  <c r="M73" i="5"/>
  <c r="C67" i="1"/>
  <c r="F67" i="1" s="1"/>
  <c r="J67" i="1"/>
  <c r="M67" i="1" s="1"/>
  <c r="P26" i="1"/>
  <c r="D54" i="2"/>
  <c r="K54" i="2"/>
  <c r="I68" i="1"/>
  <c r="P27" i="1"/>
  <c r="B68" i="1"/>
  <c r="K65" i="5"/>
  <c r="M65" i="5" s="1"/>
  <c r="D65" i="5"/>
  <c r="F65" i="5" s="1"/>
  <c r="P24" i="5"/>
  <c r="C48" i="4"/>
  <c r="J48" i="4"/>
  <c r="M38" i="4"/>
  <c r="D64" i="1"/>
  <c r="K64" i="1"/>
  <c r="I64" i="3"/>
  <c r="B64" i="3"/>
  <c r="P23" i="3"/>
  <c r="E66" i="5"/>
  <c r="L66" i="5"/>
  <c r="K48" i="2"/>
  <c r="D48" i="2"/>
  <c r="D79" i="2" s="1"/>
  <c r="N38" i="2"/>
  <c r="K49" i="3"/>
  <c r="D49" i="3"/>
  <c r="N38" i="3"/>
  <c r="B59" i="1"/>
  <c r="I59" i="1"/>
  <c r="M59" i="1" s="1"/>
  <c r="P18" i="1"/>
  <c r="E68" i="2"/>
  <c r="L68" i="2"/>
  <c r="B48" i="1"/>
  <c r="I48" i="1"/>
  <c r="L38" i="1"/>
  <c r="P7" i="1"/>
  <c r="L54" i="4"/>
  <c r="E54" i="4"/>
  <c r="B59" i="4"/>
  <c r="F59" i="4" s="1"/>
  <c r="I59" i="4"/>
  <c r="M59" i="4" s="1"/>
  <c r="P18" i="4"/>
  <c r="K60" i="3"/>
  <c r="D60" i="3"/>
  <c r="F60" i="3" s="1"/>
  <c r="P19" i="3"/>
  <c r="K69" i="4"/>
  <c r="D69" i="4"/>
  <c r="L59" i="5"/>
  <c r="E59" i="5"/>
  <c r="D52" i="4"/>
  <c r="K52" i="4"/>
  <c r="L60" i="2"/>
  <c r="E60" i="2"/>
  <c r="I58" i="4"/>
  <c r="P17" i="4"/>
  <c r="B58" i="4"/>
  <c r="D76" i="4"/>
  <c r="K76" i="4"/>
  <c r="M76" i="4" s="1"/>
  <c r="B58" i="5"/>
  <c r="F58" i="5" s="1"/>
  <c r="P17" i="5"/>
  <c r="I58" i="5"/>
  <c r="M58" i="5" s="1"/>
  <c r="J70" i="5"/>
  <c r="C70" i="5"/>
  <c r="C63" i="3"/>
  <c r="F63" i="3" s="1"/>
  <c r="J63" i="3"/>
  <c r="M63" i="3" s="1"/>
  <c r="P22" i="3"/>
  <c r="D55" i="4"/>
  <c r="K55" i="4"/>
  <c r="M55" i="4" s="1"/>
  <c r="P34" i="5"/>
  <c r="I75" i="5"/>
  <c r="I79" i="5" s="1"/>
  <c r="B75" i="5"/>
  <c r="P14" i="4"/>
  <c r="B74" i="4"/>
  <c r="P33" i="4"/>
  <c r="I74" i="4"/>
  <c r="M74" i="4" s="1"/>
  <c r="M60" i="5"/>
  <c r="D76" i="2"/>
  <c r="K76" i="2"/>
  <c r="E74" i="4"/>
  <c r="L74" i="4"/>
  <c r="E68" i="5"/>
  <c r="L68" i="5"/>
  <c r="K60" i="2"/>
  <c r="D60" i="2"/>
  <c r="J71" i="1"/>
  <c r="M71" i="1" s="1"/>
  <c r="C71" i="1"/>
  <c r="F71" i="1" s="1"/>
  <c r="P30" i="1"/>
  <c r="C75" i="1"/>
  <c r="J75" i="1"/>
  <c r="P34" i="1"/>
  <c r="C67" i="3"/>
  <c r="J67" i="3"/>
  <c r="M55" i="3"/>
  <c r="K69" i="5"/>
  <c r="M69" i="5" s="1"/>
  <c r="D69" i="5"/>
  <c r="F69" i="5" s="1"/>
  <c r="M56" i="2"/>
  <c r="D53" i="5"/>
  <c r="D79" i="5" s="1"/>
  <c r="N38" i="5"/>
  <c r="K53" i="5"/>
  <c r="K79" i="5" s="1"/>
  <c r="J49" i="1"/>
  <c r="M49" i="1" s="1"/>
  <c r="C49" i="1"/>
  <c r="C79" i="1" s="1"/>
  <c r="P8" i="1"/>
  <c r="M38" i="1"/>
  <c r="F77" i="1"/>
  <c r="J48" i="2"/>
  <c r="P7" i="2"/>
  <c r="M38" i="2"/>
  <c r="C48" i="2"/>
  <c r="J49" i="3"/>
  <c r="M49" i="3" s="1"/>
  <c r="C49" i="3"/>
  <c r="P8" i="3"/>
  <c r="M38" i="3"/>
  <c r="K59" i="1"/>
  <c r="D59" i="1"/>
  <c r="K68" i="2"/>
  <c r="M68" i="2" s="1"/>
  <c r="D68" i="2"/>
  <c r="F68" i="2" s="1"/>
  <c r="P27" i="2"/>
  <c r="E70" i="1"/>
  <c r="L70" i="1"/>
  <c r="E71" i="3"/>
  <c r="L71" i="3"/>
  <c r="K54" i="4"/>
  <c r="D54" i="4"/>
  <c r="F54" i="4" s="1"/>
  <c r="B67" i="3"/>
  <c r="I67" i="3"/>
  <c r="M67" i="3" s="1"/>
  <c r="P26" i="3"/>
  <c r="M75" i="1"/>
  <c r="J64" i="4"/>
  <c r="M64" i="4" s="1"/>
  <c r="C64" i="4"/>
  <c r="F64" i="4" s="1"/>
  <c r="P23" i="4"/>
  <c r="M58" i="2"/>
  <c r="I71" i="3"/>
  <c r="M71" i="3" s="1"/>
  <c r="B71" i="3"/>
  <c r="P30" i="3"/>
  <c r="J50" i="3"/>
  <c r="C50" i="3"/>
  <c r="P9" i="3"/>
  <c r="M51" i="4"/>
  <c r="K59" i="5"/>
  <c r="M59" i="5" s="1"/>
  <c r="D59" i="5"/>
  <c r="F59" i="5" s="1"/>
  <c r="P18" i="5"/>
  <c r="B78" i="5"/>
  <c r="P37" i="5"/>
  <c r="I78" i="5"/>
  <c r="P6" i="4"/>
  <c r="J61" i="4"/>
  <c r="C61" i="4"/>
  <c r="D67" i="4"/>
  <c r="K67" i="4"/>
  <c r="J71" i="5"/>
  <c r="P30" i="5"/>
  <c r="C71" i="5"/>
  <c r="L75" i="4"/>
  <c r="E75" i="4"/>
  <c r="M50" i="5"/>
  <c r="M55" i="5"/>
  <c r="L58" i="4"/>
  <c r="E58" i="4"/>
  <c r="M77" i="5"/>
  <c r="M51" i="1"/>
  <c r="D63" i="3"/>
  <c r="K63" i="3"/>
  <c r="E55" i="4"/>
  <c r="L55" i="4"/>
  <c r="M78" i="4"/>
  <c r="E75" i="5"/>
  <c r="L75" i="5"/>
  <c r="F53" i="4"/>
  <c r="J74" i="4"/>
  <c r="C74" i="4"/>
  <c r="L66" i="1"/>
  <c r="M66" i="1" s="1"/>
  <c r="E66" i="1"/>
  <c r="F66" i="1" s="1"/>
  <c r="P25" i="1"/>
  <c r="D52" i="3"/>
  <c r="K52" i="3"/>
  <c r="B70" i="2"/>
  <c r="I70" i="2"/>
  <c r="P29" i="2"/>
  <c r="J78" i="3"/>
  <c r="M78" i="3" s="1"/>
  <c r="C78" i="3"/>
  <c r="P37" i="3"/>
  <c r="L56" i="5"/>
  <c r="L79" i="5" s="1"/>
  <c r="E56" i="5"/>
  <c r="P27" i="4"/>
  <c r="I68" i="4"/>
  <c r="M68" i="4" s="1"/>
  <c r="B68" i="4"/>
  <c r="F68" i="4" s="1"/>
  <c r="J53" i="5"/>
  <c r="C53" i="5"/>
  <c r="E74" i="1"/>
  <c r="F74" i="1" s="1"/>
  <c r="L74" i="1"/>
  <c r="M74" i="1" s="1"/>
  <c r="P33" i="1"/>
  <c r="E76" i="1"/>
  <c r="F76" i="1" s="1"/>
  <c r="L76" i="1"/>
  <c r="M76" i="1" s="1"/>
  <c r="P35" i="1"/>
  <c r="L74" i="2"/>
  <c r="E74" i="2"/>
  <c r="C71" i="3"/>
  <c r="J71" i="3"/>
  <c r="M60" i="3"/>
  <c r="K61" i="4"/>
  <c r="D61" i="4"/>
  <c r="K70" i="4"/>
  <c r="M70" i="4" s="1"/>
  <c r="D70" i="4"/>
  <c r="F70" i="4" s="1"/>
  <c r="E73" i="5"/>
  <c r="L73" i="5"/>
  <c r="K74" i="2"/>
  <c r="D74" i="2"/>
  <c r="P33" i="2"/>
  <c r="C57" i="1"/>
  <c r="J57" i="1"/>
  <c r="L68" i="1"/>
  <c r="E68" i="1"/>
  <c r="L50" i="1"/>
  <c r="M50" i="1" s="1"/>
  <c r="E50" i="1"/>
  <c r="F50" i="1" s="1"/>
  <c r="P9" i="1"/>
  <c r="J65" i="1"/>
  <c r="M65" i="1" s="1"/>
  <c r="C65" i="1"/>
  <c r="F65" i="1" s="1"/>
  <c r="P24" i="1"/>
  <c r="I52" i="3"/>
  <c r="B52" i="3"/>
  <c r="P11" i="3"/>
  <c r="L38" i="3"/>
  <c r="I57" i="1"/>
  <c r="M57" i="1" s="1"/>
  <c r="B57" i="1"/>
  <c r="F57" i="1" s="1"/>
  <c r="P16" i="1"/>
  <c r="J61" i="1"/>
  <c r="C61" i="1"/>
  <c r="I79" i="2"/>
  <c r="C70" i="2"/>
  <c r="J70" i="2"/>
  <c r="D70" i="1"/>
  <c r="K70" i="1"/>
  <c r="K68" i="1"/>
  <c r="D68" i="1"/>
  <c r="E79" i="3"/>
  <c r="E78" i="3"/>
  <c r="L78" i="3"/>
  <c r="F75" i="1"/>
  <c r="C72" i="4"/>
  <c r="F72" i="4" s="1"/>
  <c r="J72" i="4"/>
  <c r="M72" i="4" s="1"/>
  <c r="P31" i="4"/>
  <c r="E64" i="1"/>
  <c r="L64" i="1"/>
  <c r="L50" i="2"/>
  <c r="E50" i="2"/>
  <c r="C64" i="3"/>
  <c r="J64" i="3"/>
  <c r="K50" i="4"/>
  <c r="K79" i="4" s="1"/>
  <c r="K80" i="4" s="1"/>
  <c r="D94" i="4" s="1"/>
  <c r="D50" i="4"/>
  <c r="D79" i="4" s="1"/>
  <c r="D80" i="4" s="1"/>
  <c r="C94" i="4" s="1"/>
  <c r="I76" i="2"/>
  <c r="B76" i="2"/>
  <c r="F76" i="2" s="1"/>
  <c r="P35" i="2"/>
  <c r="K50" i="3"/>
  <c r="D50" i="3"/>
  <c r="C60" i="5"/>
  <c r="F60" i="5" s="1"/>
  <c r="J60" i="5"/>
  <c r="J78" i="5"/>
  <c r="C78" i="5"/>
  <c r="J75" i="5"/>
  <c r="C75" i="5"/>
  <c r="P20" i="4"/>
  <c r="I61" i="4"/>
  <c r="B61" i="4"/>
  <c r="J67" i="4"/>
  <c r="C67" i="4"/>
  <c r="P15" i="5"/>
  <c r="P38" i="5" s="1"/>
  <c r="D56" i="5"/>
  <c r="K56" i="5"/>
  <c r="M56" i="5" s="1"/>
  <c r="D71" i="5"/>
  <c r="K71" i="5"/>
  <c r="K75" i="4"/>
  <c r="D75" i="4"/>
  <c r="D58" i="4"/>
  <c r="K58" i="4"/>
  <c r="C52" i="5"/>
  <c r="C79" i="5" s="1"/>
  <c r="J52" i="5"/>
  <c r="M38" i="5"/>
  <c r="C68" i="5"/>
  <c r="F68" i="5" s="1"/>
  <c r="J68" i="5"/>
  <c r="P27" i="5"/>
  <c r="F47" i="4"/>
  <c r="B79" i="4"/>
  <c r="B80" i="4" s="1"/>
  <c r="C92" i="4" s="1"/>
  <c r="P12" i="4"/>
  <c r="F76" i="4"/>
  <c r="P31" i="1"/>
  <c r="O38" i="2"/>
  <c r="M52" i="3" l="1"/>
  <c r="I79" i="3"/>
  <c r="I80" i="3" s="1"/>
  <c r="D92" i="3" s="1"/>
  <c r="M71" i="5"/>
  <c r="M78" i="5"/>
  <c r="M79" i="5" s="1"/>
  <c r="M80" i="5" s="1"/>
  <c r="D96" i="5" s="1"/>
  <c r="B93" i="1"/>
  <c r="C80" i="1"/>
  <c r="C93" i="1" s="1"/>
  <c r="J80" i="1"/>
  <c r="D93" i="1" s="1"/>
  <c r="M58" i="4"/>
  <c r="P38" i="1"/>
  <c r="B94" i="2"/>
  <c r="D80" i="2"/>
  <c r="C94" i="2" s="1"/>
  <c r="F64" i="3"/>
  <c r="C79" i="4"/>
  <c r="C80" i="4" s="1"/>
  <c r="C93" i="4" s="1"/>
  <c r="F48" i="4"/>
  <c r="F79" i="4" s="1"/>
  <c r="M68" i="1"/>
  <c r="I79" i="4"/>
  <c r="I80" i="4" s="1"/>
  <c r="D92" i="4" s="1"/>
  <c r="M69" i="4"/>
  <c r="D80" i="1"/>
  <c r="C94" i="1" s="1"/>
  <c r="B94" i="1"/>
  <c r="K80" i="1"/>
  <c r="D94" i="1" s="1"/>
  <c r="M62" i="2"/>
  <c r="F66" i="5"/>
  <c r="L80" i="1"/>
  <c r="D95" i="1" s="1"/>
  <c r="B95" i="1"/>
  <c r="E95" i="1" s="1"/>
  <c r="F95" i="1" s="1"/>
  <c r="E80" i="1"/>
  <c r="C95" i="1" s="1"/>
  <c r="F50" i="2"/>
  <c r="E79" i="4"/>
  <c r="M61" i="1"/>
  <c r="C79" i="2"/>
  <c r="I80" i="1"/>
  <c r="D92" i="1" s="1"/>
  <c r="B80" i="1"/>
  <c r="C92" i="1" s="1"/>
  <c r="B92" i="1"/>
  <c r="M64" i="3"/>
  <c r="L80" i="5"/>
  <c r="D95" i="5" s="1"/>
  <c r="E80" i="5"/>
  <c r="C95" i="5" s="1"/>
  <c r="B95" i="5"/>
  <c r="E95" i="5" s="1"/>
  <c r="F69" i="4"/>
  <c r="D79" i="1"/>
  <c r="F75" i="4"/>
  <c r="M50" i="2"/>
  <c r="M52" i="5"/>
  <c r="B96" i="4"/>
  <c r="E92" i="4"/>
  <c r="F74" i="2"/>
  <c r="M70" i="2"/>
  <c r="F50" i="3"/>
  <c r="C80" i="2"/>
  <c r="C93" i="2" s="1"/>
  <c r="B93" i="2"/>
  <c r="J80" i="2"/>
  <c r="D93" i="2" s="1"/>
  <c r="M75" i="5"/>
  <c r="I79" i="1"/>
  <c r="M48" i="1"/>
  <c r="F59" i="1"/>
  <c r="K79" i="2"/>
  <c r="K80" i="2" s="1"/>
  <c r="D94" i="2" s="1"/>
  <c r="K79" i="1"/>
  <c r="M58" i="3"/>
  <c r="F54" i="2"/>
  <c r="M75" i="4"/>
  <c r="M50" i="4"/>
  <c r="M79" i="3"/>
  <c r="M70" i="1"/>
  <c r="F52" i="5"/>
  <c r="B79" i="5"/>
  <c r="C80" i="5"/>
  <c r="C93" i="5" s="1"/>
  <c r="B93" i="5"/>
  <c r="F61" i="4"/>
  <c r="E79" i="2"/>
  <c r="M48" i="2"/>
  <c r="B92" i="3"/>
  <c r="B79" i="2"/>
  <c r="M74" i="2"/>
  <c r="F70" i="2"/>
  <c r="M50" i="3"/>
  <c r="F67" i="3"/>
  <c r="J80" i="3"/>
  <c r="D93" i="3" s="1"/>
  <c r="B93" i="3"/>
  <c r="E93" i="3" s="1"/>
  <c r="F93" i="3" s="1"/>
  <c r="P38" i="2"/>
  <c r="J79" i="1"/>
  <c r="B79" i="1"/>
  <c r="F48" i="1"/>
  <c r="B94" i="3"/>
  <c r="F70" i="5"/>
  <c r="F53" i="5"/>
  <c r="I80" i="2"/>
  <c r="D92" i="2" s="1"/>
  <c r="B80" i="2"/>
  <c r="C92" i="2" s="1"/>
  <c r="B92" i="2"/>
  <c r="F49" i="1"/>
  <c r="F64" i="1"/>
  <c r="F58" i="3"/>
  <c r="M54" i="2"/>
  <c r="F67" i="4"/>
  <c r="F50" i="4"/>
  <c r="J79" i="3"/>
  <c r="F70" i="1"/>
  <c r="E94" i="4"/>
  <c r="F94" i="4" s="1"/>
  <c r="F75" i="5"/>
  <c r="F78" i="5"/>
  <c r="F79" i="5" s="1"/>
  <c r="F80" i="5" s="1"/>
  <c r="C96" i="5" s="1"/>
  <c r="E80" i="2"/>
  <c r="C95" i="2" s="1"/>
  <c r="B95" i="2"/>
  <c r="L80" i="2"/>
  <c r="D95" i="2" s="1"/>
  <c r="M61" i="4"/>
  <c r="F48" i="2"/>
  <c r="F79" i="2" s="1"/>
  <c r="F71" i="5"/>
  <c r="P38" i="3"/>
  <c r="J79" i="2"/>
  <c r="F74" i="4"/>
  <c r="F58" i="4"/>
  <c r="D79" i="3"/>
  <c r="D80" i="3" s="1"/>
  <c r="C94" i="3" s="1"/>
  <c r="B93" i="4"/>
  <c r="F68" i="1"/>
  <c r="M70" i="5"/>
  <c r="M60" i="2"/>
  <c r="F52" i="4"/>
  <c r="F72" i="5"/>
  <c r="M64" i="1"/>
  <c r="E79" i="1"/>
  <c r="L79" i="4"/>
  <c r="J79" i="5"/>
  <c r="J80" i="5" s="1"/>
  <c r="D93" i="5" s="1"/>
  <c r="M76" i="2"/>
  <c r="L79" i="2"/>
  <c r="M68" i="5"/>
  <c r="F56" i="5"/>
  <c r="F52" i="3"/>
  <c r="B79" i="3"/>
  <c r="B80" i="3" s="1"/>
  <c r="C92" i="3" s="1"/>
  <c r="F78" i="3"/>
  <c r="P38" i="4"/>
  <c r="F71" i="3"/>
  <c r="M54" i="4"/>
  <c r="F49" i="3"/>
  <c r="F79" i="3" s="1"/>
  <c r="C79" i="3"/>
  <c r="C80" i="3" s="1"/>
  <c r="C93" i="3" s="1"/>
  <c r="D80" i="5"/>
  <c r="C94" i="5" s="1"/>
  <c r="B94" i="5"/>
  <c r="K80" i="5"/>
  <c r="D94" i="5" s="1"/>
  <c r="K79" i="3"/>
  <c r="K80" i="3" s="1"/>
  <c r="D94" i="3" s="1"/>
  <c r="J79" i="4"/>
  <c r="J80" i="4" s="1"/>
  <c r="D93" i="4" s="1"/>
  <c r="M48" i="4"/>
  <c r="M79" i="4" s="1"/>
  <c r="F60" i="2"/>
  <c r="M53" i="5"/>
  <c r="M52" i="4"/>
  <c r="F77" i="4"/>
  <c r="F79" i="1"/>
  <c r="M66" i="5"/>
  <c r="M72" i="5"/>
  <c r="E80" i="3"/>
  <c r="C95" i="3" s="1"/>
  <c r="B95" i="3"/>
  <c r="L80" i="3"/>
  <c r="D95" i="3" s="1"/>
  <c r="L79" i="1"/>
  <c r="M67" i="4"/>
  <c r="B95" i="4"/>
  <c r="L80" i="4"/>
  <c r="D95" i="4" s="1"/>
  <c r="E80" i="4"/>
  <c r="C95" i="4" s="1"/>
  <c r="F61" i="1"/>
  <c r="B80" i="5"/>
  <c r="C92" i="5" s="1"/>
  <c r="B92" i="5"/>
  <c r="I80" i="5"/>
  <c r="D92" i="5" s="1"/>
  <c r="E93" i="5" l="1"/>
  <c r="E93" i="2"/>
  <c r="F93" i="2" s="1"/>
  <c r="E95" i="3"/>
  <c r="F95" i="3" s="1"/>
  <c r="M79" i="1"/>
  <c r="F92" i="4"/>
  <c r="E92" i="1"/>
  <c r="B96" i="1"/>
  <c r="F80" i="1"/>
  <c r="C96" i="1" s="1"/>
  <c r="M80" i="1"/>
  <c r="D96" i="1" s="1"/>
  <c r="E92" i="3"/>
  <c r="B96" i="3"/>
  <c r="E94" i="1"/>
  <c r="F94" i="1" s="1"/>
  <c r="E94" i="5"/>
  <c r="F80" i="4"/>
  <c r="C96" i="4" s="1"/>
  <c r="M80" i="4"/>
  <c r="D96" i="4" s="1"/>
  <c r="E93" i="4"/>
  <c r="F93" i="4" s="1"/>
  <c r="F80" i="3"/>
  <c r="C96" i="3" s="1"/>
  <c r="M80" i="3"/>
  <c r="D96" i="3" s="1"/>
  <c r="E95" i="2"/>
  <c r="F95" i="2" s="1"/>
  <c r="F80" i="2"/>
  <c r="C96" i="2" s="1"/>
  <c r="M79" i="2"/>
  <c r="M80" i="2" s="1"/>
  <c r="D96" i="2" s="1"/>
  <c r="E94" i="2"/>
  <c r="F94" i="2" s="1"/>
  <c r="E93" i="1"/>
  <c r="F93" i="1" s="1"/>
  <c r="E92" i="5"/>
  <c r="E96" i="5" s="1"/>
  <c r="B98" i="5" s="1"/>
  <c r="B96" i="5"/>
  <c r="E95" i="4"/>
  <c r="F95" i="4" s="1"/>
  <c r="E92" i="2"/>
  <c r="B96" i="2"/>
  <c r="E94" i="3"/>
  <c r="F94" i="3" s="1"/>
  <c r="F92" i="2" l="1"/>
  <c r="E96" i="2"/>
  <c r="E96" i="4"/>
  <c r="E96" i="3"/>
  <c r="F92" i="3"/>
  <c r="F92" i="1"/>
  <c r="E96" i="1"/>
  <c r="F96" i="2" l="1"/>
  <c r="B98" i="2"/>
  <c r="F96" i="3"/>
  <c r="B98" i="3"/>
  <c r="F96" i="4"/>
  <c r="B98" i="4"/>
  <c r="F96" i="1"/>
  <c r="B98" i="1"/>
</calcChain>
</file>

<file path=xl/sharedStrings.xml><?xml version="1.0" encoding="utf-8"?>
<sst xmlns="http://schemas.openxmlformats.org/spreadsheetml/2006/main" count="201" uniqueCount="28">
  <si>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</si>
  <si>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</si>
  <si>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</si>
  <si>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</si>
  <si>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</si>
  <si>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</si>
  <si>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</si>
  <si>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</si>
  <si>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</si>
  <si>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</si>
  <si>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</si>
  <si>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</si>
  <si>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</si>
  <si>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</si>
  <si>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</si>
  <si>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</si>
  <si>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</si>
  <si>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</si>
  <si>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</si>
  <si>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</si>
  <si>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</si>
  <si>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</si>
  <si>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</si>
  <si>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</si>
  <si>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</si>
  <si>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ANUAL</t>
  </si>
  <si>
    <t>BOQUERÓN 1991
 CAPTURAS POR EDAD</t>
  </si>
  <si>
    <t>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</si>
</sst>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0_)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8"/>
      <name val="Arial"/>
      <family val="2"/>
      <charset val="1"/>
    </font>
    <font>
      <sz val="8"/>
      <color indexed="8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9" applyNumberFormat="1" applyFont="1" applyFill="1" applyBorder="1" applyAlignment="1" applyProtection="1">
      <alignment horizontal="center"/>
    </xf>
    <xf numFmtId="0" fontId="7" fillId="0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 vertical="center"/>
    </xf>
    <xf numFmtId="1" fontId="0" fillId="0" borderId="0" xfId="0" applyNumberFormat="1" applyFont="1" applyAlignment="1">
      <alignment vertical="center"/>
    </xf>
    <xf numFmtId="1" fontId="0" fillId="0" borderId="0" xfId="0" applyNumberFormat="1"/>
    <xf numFmtId="1" fontId="0" fillId="0" borderId="0" xfId="0" applyNumberFormat="1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/>
    </xf>
    <xf numFmtId="1" fontId="0" fillId="0" borderId="0" xfId="0" applyNumberFormat="1" applyBorder="1" applyAlignment="1" applyProtection="1">
      <alignment horizontal="center"/>
    </xf>
    <xf numFmtId="175" fontId="0" fillId="0" borderId="0" xfId="0" applyNumberFormat="1" applyProtection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1049106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2"/>
      <c r="E6" s="12"/>
      <c r="F6" s="13">
        <f t="shared" ref="F6:F37" si="0">SUM(B6:E6)</f>
        <v>0</v>
      </c>
      <c r="G6" s="1"/>
      <c r="H6" s="14">
        <v>3.75</v>
      </c>
      <c r="I6" s="26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7">
        <v>5</v>
      </c>
      <c r="D7" s="18"/>
      <c r="E7" s="18"/>
      <c r="F7" s="13">
        <f t="shared" si="0"/>
        <v>5</v>
      </c>
      <c r="G7" s="1"/>
      <c r="H7" s="14">
        <v>4.25</v>
      </c>
      <c r="I7" s="25">
        <v>171956</v>
      </c>
      <c r="J7" s="1">
        <f t="shared" ref="J7:J38" si="6">I7/1000</f>
        <v>171.95599999999999</v>
      </c>
      <c r="K7" s="14">
        <v>4.25</v>
      </c>
      <c r="L7" s="15">
        <f t="shared" si="1"/>
        <v>0</v>
      </c>
      <c r="M7" s="15">
        <f t="shared" si="2"/>
        <v>171.95599999999999</v>
      </c>
      <c r="N7" s="15">
        <f t="shared" si="3"/>
        <v>0</v>
      </c>
      <c r="O7" s="15">
        <f t="shared" si="4"/>
        <v>0</v>
      </c>
      <c r="P7" s="16">
        <f t="shared" si="5"/>
        <v>171.95599999999999</v>
      </c>
      <c r="Q7" s="3"/>
      <c r="R7" s="3"/>
    </row>
    <row r="8" spans="1:18">
      <c r="A8" s="10">
        <v>4.75</v>
      </c>
      <c r="B8" s="11"/>
      <c r="C8" s="17">
        <v>5</v>
      </c>
      <c r="D8" s="18"/>
      <c r="E8" s="18"/>
      <c r="F8" s="13">
        <f t="shared" si="0"/>
        <v>5</v>
      </c>
      <c r="G8" s="1"/>
      <c r="H8" s="14">
        <v>4.75</v>
      </c>
      <c r="I8" s="47">
        <v>3937228</v>
      </c>
      <c r="J8" s="1">
        <f t="shared" si="6"/>
        <v>3937.2280000000001</v>
      </c>
      <c r="K8" s="14">
        <v>4.75</v>
      </c>
      <c r="L8" s="15">
        <f t="shared" si="1"/>
        <v>0</v>
      </c>
      <c r="M8" s="15">
        <f t="shared" si="2"/>
        <v>3937.2280000000001</v>
      </c>
      <c r="N8" s="15">
        <f t="shared" si="3"/>
        <v>0</v>
      </c>
      <c r="O8" s="15">
        <f t="shared" si="4"/>
        <v>0</v>
      </c>
      <c r="P8" s="16">
        <f t="shared" si="5"/>
        <v>3937.2280000000001</v>
      </c>
      <c r="Q8" s="3"/>
      <c r="R8" s="3"/>
    </row>
    <row r="9" spans="1:18">
      <c r="A9" s="14">
        <v>5.25</v>
      </c>
      <c r="B9" s="11"/>
      <c r="C9" s="17">
        <v>5</v>
      </c>
      <c r="D9" s="18"/>
      <c r="E9" s="19"/>
      <c r="F9" s="13">
        <f t="shared" si="0"/>
        <v>5</v>
      </c>
      <c r="G9" s="20"/>
      <c r="H9" s="14">
        <v>5.25</v>
      </c>
      <c r="I9" s="47">
        <v>54887891</v>
      </c>
      <c r="J9" s="1">
        <f t="shared" si="6"/>
        <v>54887.891000000003</v>
      </c>
      <c r="K9" s="14">
        <v>5.25</v>
      </c>
      <c r="L9" s="15">
        <f t="shared" si="1"/>
        <v>0</v>
      </c>
      <c r="M9" s="15">
        <f t="shared" si="2"/>
        <v>54887.891000000003</v>
      </c>
      <c r="N9" s="15">
        <f t="shared" si="3"/>
        <v>0</v>
      </c>
      <c r="O9" s="15">
        <f t="shared" si="4"/>
        <v>0</v>
      </c>
      <c r="P9" s="16">
        <f t="shared" si="5"/>
        <v>54887.891000000003</v>
      </c>
      <c r="Q9" s="3"/>
      <c r="R9" s="3"/>
    </row>
    <row r="10" spans="1:18">
      <c r="A10" s="10">
        <v>5.75</v>
      </c>
      <c r="B10" s="11"/>
      <c r="C10" s="17">
        <v>5</v>
      </c>
      <c r="D10" s="18"/>
      <c r="E10" s="18"/>
      <c r="F10" s="13">
        <f t="shared" si="0"/>
        <v>5</v>
      </c>
      <c r="G10" s="1"/>
      <c r="H10" s="14">
        <v>5.75</v>
      </c>
      <c r="I10" s="47">
        <v>80381858</v>
      </c>
      <c r="J10" s="1">
        <f t="shared" si="6"/>
        <v>80381.857999999993</v>
      </c>
      <c r="K10" s="14">
        <v>5.75</v>
      </c>
      <c r="L10" s="15">
        <f t="shared" si="1"/>
        <v>0</v>
      </c>
      <c r="M10" s="15">
        <f t="shared" si="2"/>
        <v>80381.857999999993</v>
      </c>
      <c r="N10" s="15">
        <f t="shared" si="3"/>
        <v>0</v>
      </c>
      <c r="O10" s="15">
        <f t="shared" si="4"/>
        <v>0</v>
      </c>
      <c r="P10" s="16">
        <f t="shared" si="5"/>
        <v>80381.857999999993</v>
      </c>
      <c r="Q10" s="3"/>
      <c r="R10" s="3"/>
    </row>
    <row r="11" spans="1:18">
      <c r="A11" s="14">
        <v>6.25</v>
      </c>
      <c r="B11" s="11"/>
      <c r="C11">
        <v>5</v>
      </c>
      <c r="D11" s="18"/>
      <c r="E11" s="18"/>
      <c r="F11" s="13">
        <f t="shared" si="0"/>
        <v>5</v>
      </c>
      <c r="G11" s="1"/>
      <c r="H11" s="14">
        <v>6.25</v>
      </c>
      <c r="I11" s="47">
        <v>42528186</v>
      </c>
      <c r="J11" s="1">
        <f t="shared" si="6"/>
        <v>42528.186000000002</v>
      </c>
      <c r="K11" s="14">
        <v>6.25</v>
      </c>
      <c r="L11" s="15">
        <f t="shared" si="1"/>
        <v>0</v>
      </c>
      <c r="M11" s="15">
        <f t="shared" si="2"/>
        <v>42528.186000000002</v>
      </c>
      <c r="N11" s="15">
        <f t="shared" si="3"/>
        <v>0</v>
      </c>
      <c r="O11" s="15">
        <f t="shared" si="4"/>
        <v>0</v>
      </c>
      <c r="P11" s="16">
        <f t="shared" si="5"/>
        <v>42528.186000000002</v>
      </c>
      <c r="Q11" s="3"/>
      <c r="R11" s="3"/>
    </row>
    <row r="12" spans="1:18">
      <c r="A12" s="10">
        <v>6.75</v>
      </c>
      <c r="B12" s="17"/>
      <c r="C12">
        <v>5</v>
      </c>
      <c r="D12" s="18"/>
      <c r="E12" s="21"/>
      <c r="F12" s="13">
        <f t="shared" si="0"/>
        <v>5</v>
      </c>
      <c r="G12" s="1"/>
      <c r="H12" s="14">
        <v>6.75</v>
      </c>
      <c r="I12" s="47">
        <v>26072994</v>
      </c>
      <c r="J12" s="1">
        <f t="shared" si="6"/>
        <v>26072.993999999999</v>
      </c>
      <c r="K12" s="14">
        <v>6.75</v>
      </c>
      <c r="L12" s="15">
        <f t="shared" si="1"/>
        <v>0</v>
      </c>
      <c r="M12" s="15">
        <f t="shared" si="2"/>
        <v>26072.993999999999</v>
      </c>
      <c r="N12" s="15">
        <f t="shared" si="3"/>
        <v>0</v>
      </c>
      <c r="O12" s="15">
        <f t="shared" si="4"/>
        <v>0</v>
      </c>
      <c r="P12" s="16">
        <f t="shared" si="5"/>
        <v>26072.993999999999</v>
      </c>
      <c r="Q12" s="3"/>
      <c r="R12" s="3"/>
    </row>
    <row r="13" spans="1:18">
      <c r="A13" s="14">
        <v>7.25</v>
      </c>
      <c r="B13" s="17"/>
      <c r="C13">
        <v>5</v>
      </c>
      <c r="D13" s="22"/>
      <c r="E13" s="21"/>
      <c r="F13" s="13">
        <f t="shared" si="0"/>
        <v>5</v>
      </c>
      <c r="G13" s="1"/>
      <c r="H13" s="14">
        <v>7.25</v>
      </c>
      <c r="I13" s="47">
        <v>14772285</v>
      </c>
      <c r="J13" s="1">
        <f t="shared" si="6"/>
        <v>14772.285</v>
      </c>
      <c r="K13" s="14">
        <v>7.25</v>
      </c>
      <c r="L13" s="15">
        <f t="shared" si="1"/>
        <v>0</v>
      </c>
      <c r="M13" s="15">
        <f t="shared" si="2"/>
        <v>14772.285</v>
      </c>
      <c r="N13" s="15">
        <f t="shared" si="3"/>
        <v>0</v>
      </c>
      <c r="O13" s="15">
        <f t="shared" si="4"/>
        <v>0</v>
      </c>
      <c r="P13" s="16">
        <f t="shared" si="5"/>
        <v>14772.285</v>
      </c>
      <c r="Q13" s="3"/>
      <c r="R13" s="3"/>
    </row>
    <row r="14" spans="1:18">
      <c r="A14" s="10">
        <v>7.75</v>
      </c>
      <c r="C14">
        <v>5</v>
      </c>
      <c r="D14" s="22"/>
      <c r="E14" s="21"/>
      <c r="F14" s="13">
        <f t="shared" si="0"/>
        <v>5</v>
      </c>
      <c r="G14" s="1"/>
      <c r="H14" s="14">
        <v>7.75</v>
      </c>
      <c r="I14" s="47">
        <v>13125275</v>
      </c>
      <c r="J14" s="1">
        <f t="shared" si="6"/>
        <v>13125.275</v>
      </c>
      <c r="K14" s="14">
        <v>7.75</v>
      </c>
      <c r="L14" s="15">
        <f t="shared" si="1"/>
        <v>0</v>
      </c>
      <c r="M14" s="15">
        <f t="shared" si="2"/>
        <v>13125.275</v>
      </c>
      <c r="N14" s="15">
        <f t="shared" si="3"/>
        <v>0</v>
      </c>
      <c r="O14" s="15">
        <f t="shared" si="4"/>
        <v>0</v>
      </c>
      <c r="P14" s="16">
        <f t="shared" si="5"/>
        <v>13125.275</v>
      </c>
      <c r="Q14" s="3"/>
      <c r="R14" s="3"/>
    </row>
    <row r="15" spans="1:18">
      <c r="A15" s="14">
        <v>8.25</v>
      </c>
      <c r="C15">
        <v>5</v>
      </c>
      <c r="D15" s="22"/>
      <c r="E15" s="21"/>
      <c r="F15" s="13">
        <f t="shared" si="0"/>
        <v>5</v>
      </c>
      <c r="G15" s="1"/>
      <c r="H15" s="14">
        <v>8.25</v>
      </c>
      <c r="I15" s="47">
        <v>11361458</v>
      </c>
      <c r="J15" s="1">
        <f t="shared" si="6"/>
        <v>11361.458000000001</v>
      </c>
      <c r="K15" s="14">
        <v>8.25</v>
      </c>
      <c r="L15" s="15">
        <f t="shared" si="1"/>
        <v>0</v>
      </c>
      <c r="M15" s="15">
        <f t="shared" si="2"/>
        <v>11361.458000000001</v>
      </c>
      <c r="N15" s="15">
        <f t="shared" si="3"/>
        <v>0</v>
      </c>
      <c r="O15" s="15">
        <f t="shared" si="4"/>
        <v>0</v>
      </c>
      <c r="P15" s="16">
        <f t="shared" si="5"/>
        <v>11361.458000000001</v>
      </c>
      <c r="Q15" s="3"/>
      <c r="R15" s="3"/>
    </row>
    <row r="16" spans="1:18">
      <c r="A16" s="10">
        <v>8.75</v>
      </c>
      <c r="C16">
        <v>5</v>
      </c>
      <c r="D16" s="22"/>
      <c r="E16" s="21"/>
      <c r="F16" s="13">
        <f t="shared" si="0"/>
        <v>5</v>
      </c>
      <c r="G16" s="1"/>
      <c r="H16" s="14">
        <v>8.75</v>
      </c>
      <c r="I16" s="47">
        <v>8436181</v>
      </c>
      <c r="J16" s="1">
        <f t="shared" si="6"/>
        <v>8436.1810000000005</v>
      </c>
      <c r="K16" s="14">
        <v>8.75</v>
      </c>
      <c r="L16" s="15">
        <f t="shared" si="1"/>
        <v>0</v>
      </c>
      <c r="M16" s="15">
        <f t="shared" si="2"/>
        <v>8436.1810000000005</v>
      </c>
      <c r="N16" s="15">
        <f t="shared" si="3"/>
        <v>0</v>
      </c>
      <c r="O16" s="15">
        <f t="shared" si="4"/>
        <v>0</v>
      </c>
      <c r="P16" s="16">
        <f t="shared" si="5"/>
        <v>8436.1810000000005</v>
      </c>
      <c r="Q16" s="3"/>
      <c r="R16" s="3"/>
    </row>
    <row r="17" spans="1:18">
      <c r="A17" s="14">
        <v>9.25</v>
      </c>
      <c r="C17">
        <v>10</v>
      </c>
      <c r="D17" s="22"/>
      <c r="E17" s="21"/>
      <c r="F17" s="13">
        <f t="shared" si="0"/>
        <v>10</v>
      </c>
      <c r="G17" s="1"/>
      <c r="H17" s="14">
        <v>9.25</v>
      </c>
      <c r="I17" s="47">
        <v>5633699</v>
      </c>
      <c r="J17" s="1">
        <f t="shared" si="6"/>
        <v>5633.6989999999996</v>
      </c>
      <c r="K17" s="14">
        <v>9.25</v>
      </c>
      <c r="L17" s="15">
        <f t="shared" si="1"/>
        <v>0</v>
      </c>
      <c r="M17" s="15">
        <f t="shared" si="2"/>
        <v>5633.6989999999996</v>
      </c>
      <c r="N17" s="15">
        <f t="shared" si="3"/>
        <v>0</v>
      </c>
      <c r="O17" s="15">
        <f t="shared" si="4"/>
        <v>0</v>
      </c>
      <c r="P17" s="16">
        <f t="shared" si="5"/>
        <v>5633.6989999999996</v>
      </c>
      <c r="Q17" s="3"/>
      <c r="R17" s="3"/>
    </row>
    <row r="18" spans="1:18">
      <c r="A18" s="10">
        <v>9.75</v>
      </c>
      <c r="C18">
        <v>8</v>
      </c>
      <c r="D18" s="22"/>
      <c r="E18" s="21"/>
      <c r="F18" s="13">
        <f t="shared" si="0"/>
        <v>8</v>
      </c>
      <c r="G18" s="1"/>
      <c r="H18" s="14">
        <v>9.75</v>
      </c>
      <c r="I18" s="47">
        <v>11300908</v>
      </c>
      <c r="J18" s="1">
        <f t="shared" si="6"/>
        <v>11300.907999999999</v>
      </c>
      <c r="K18" s="14">
        <v>9.75</v>
      </c>
      <c r="L18" s="15">
        <f t="shared" si="1"/>
        <v>0</v>
      </c>
      <c r="M18" s="15">
        <f t="shared" si="2"/>
        <v>11300.907999999999</v>
      </c>
      <c r="N18" s="15">
        <f t="shared" si="3"/>
        <v>0</v>
      </c>
      <c r="O18" s="15">
        <f t="shared" si="4"/>
        <v>0</v>
      </c>
      <c r="P18" s="16">
        <f t="shared" si="5"/>
        <v>11300.907999999999</v>
      </c>
      <c r="Q18" s="3"/>
      <c r="R18" s="3"/>
    </row>
    <row r="19" spans="1:18">
      <c r="A19" s="14">
        <v>10.25</v>
      </c>
      <c r="C19">
        <v>5</v>
      </c>
      <c r="D19" s="22"/>
      <c r="E19" s="21"/>
      <c r="F19" s="13">
        <f t="shared" si="0"/>
        <v>5</v>
      </c>
      <c r="G19" s="1"/>
      <c r="H19" s="14">
        <v>10.25</v>
      </c>
      <c r="I19" s="47">
        <v>12949041</v>
      </c>
      <c r="J19" s="1">
        <f t="shared" si="6"/>
        <v>12949.040999999999</v>
      </c>
      <c r="K19" s="14">
        <v>10.25</v>
      </c>
      <c r="L19" s="15">
        <f t="shared" si="1"/>
        <v>0</v>
      </c>
      <c r="M19" s="15">
        <f t="shared" si="2"/>
        <v>12949.040999999999</v>
      </c>
      <c r="N19" s="15">
        <f t="shared" si="3"/>
        <v>0</v>
      </c>
      <c r="O19" s="15">
        <f t="shared" si="4"/>
        <v>0</v>
      </c>
      <c r="P19" s="16">
        <f t="shared" si="5"/>
        <v>12949.040999999999</v>
      </c>
      <c r="Q19" s="3"/>
      <c r="R19" s="3"/>
    </row>
    <row r="20" spans="1:18">
      <c r="A20" s="10">
        <v>10.75</v>
      </c>
      <c r="C20">
        <v>5</v>
      </c>
      <c r="D20" s="23"/>
      <c r="E20" s="21"/>
      <c r="F20" s="13">
        <f t="shared" si="0"/>
        <v>5</v>
      </c>
      <c r="G20" s="1"/>
      <c r="H20" s="14">
        <v>10.75</v>
      </c>
      <c r="I20" s="47">
        <v>19206753</v>
      </c>
      <c r="J20" s="1">
        <f t="shared" si="6"/>
        <v>19206.753000000001</v>
      </c>
      <c r="K20" s="14">
        <v>10.75</v>
      </c>
      <c r="L20" s="15">
        <f t="shared" si="1"/>
        <v>0</v>
      </c>
      <c r="M20" s="15">
        <f t="shared" si="2"/>
        <v>19206.753000000001</v>
      </c>
      <c r="N20" s="15">
        <f t="shared" si="3"/>
        <v>0</v>
      </c>
      <c r="O20" s="15">
        <f t="shared" si="4"/>
        <v>0</v>
      </c>
      <c r="P20" s="16">
        <f t="shared" si="5"/>
        <v>19206.753000000001</v>
      </c>
      <c r="Q20" s="3"/>
      <c r="R20" s="3"/>
    </row>
    <row r="21" spans="1:18">
      <c r="A21" s="14">
        <v>11.25</v>
      </c>
      <c r="C21">
        <v>5</v>
      </c>
      <c r="D21" s="23"/>
      <c r="E21" s="21"/>
      <c r="F21" s="13">
        <f t="shared" si="0"/>
        <v>5</v>
      </c>
      <c r="G21" s="1"/>
      <c r="H21" s="14">
        <v>11.25</v>
      </c>
      <c r="I21" s="47">
        <v>23194263</v>
      </c>
      <c r="J21" s="1">
        <f t="shared" si="6"/>
        <v>23194.262999999999</v>
      </c>
      <c r="K21" s="14">
        <v>11.25</v>
      </c>
      <c r="L21" s="15">
        <f t="shared" si="1"/>
        <v>0</v>
      </c>
      <c r="M21" s="15">
        <f t="shared" si="2"/>
        <v>23194.262999999999</v>
      </c>
      <c r="N21" s="15">
        <f t="shared" si="3"/>
        <v>0</v>
      </c>
      <c r="O21" s="15">
        <f t="shared" si="4"/>
        <v>0</v>
      </c>
      <c r="P21" s="16">
        <f t="shared" si="5"/>
        <v>23194.262999999999</v>
      </c>
      <c r="Q21" s="3"/>
      <c r="R21" s="3"/>
    </row>
    <row r="22" spans="1:18">
      <c r="A22" s="10">
        <v>11.75</v>
      </c>
      <c r="C22">
        <v>5</v>
      </c>
      <c r="D22" s="23"/>
      <c r="E22" s="21"/>
      <c r="F22" s="13">
        <f t="shared" si="0"/>
        <v>5</v>
      </c>
      <c r="G22" s="4"/>
      <c r="H22" s="14">
        <v>11.75</v>
      </c>
      <c r="I22" s="47">
        <v>14748041</v>
      </c>
      <c r="J22" s="1">
        <f t="shared" si="6"/>
        <v>14748.040999999999</v>
      </c>
      <c r="K22" s="14">
        <v>11.75</v>
      </c>
      <c r="L22" s="15">
        <f t="shared" si="1"/>
        <v>0</v>
      </c>
      <c r="M22" s="15">
        <f t="shared" si="2"/>
        <v>14748.040999999999</v>
      </c>
      <c r="N22" s="15">
        <f t="shared" si="3"/>
        <v>0</v>
      </c>
      <c r="O22" s="15">
        <f t="shared" si="4"/>
        <v>0</v>
      </c>
      <c r="P22" s="16">
        <f t="shared" si="5"/>
        <v>14748.040999999999</v>
      </c>
      <c r="Q22" s="3"/>
      <c r="R22" s="3"/>
    </row>
    <row r="23" spans="1:18">
      <c r="A23" s="14">
        <v>12.25</v>
      </c>
      <c r="C23">
        <v>5</v>
      </c>
      <c r="D23" s="23"/>
      <c r="E23" s="21"/>
      <c r="F23" s="13">
        <f t="shared" si="0"/>
        <v>5</v>
      </c>
      <c r="G23" s="4"/>
      <c r="H23" s="14">
        <v>12.25</v>
      </c>
      <c r="I23" s="47">
        <v>6648706</v>
      </c>
      <c r="J23" s="1">
        <f t="shared" si="6"/>
        <v>6648.7060000000001</v>
      </c>
      <c r="K23" s="14">
        <v>12.25</v>
      </c>
      <c r="L23" s="15">
        <f t="shared" si="1"/>
        <v>0</v>
      </c>
      <c r="M23" s="15">
        <f t="shared" si="2"/>
        <v>6648.7060000000001</v>
      </c>
      <c r="N23" s="15">
        <f t="shared" si="3"/>
        <v>0</v>
      </c>
      <c r="O23" s="15">
        <f t="shared" si="4"/>
        <v>0</v>
      </c>
      <c r="P23" s="16">
        <f t="shared" si="5"/>
        <v>6648.7060000000001</v>
      </c>
      <c r="Q23" s="3"/>
      <c r="R23" s="3"/>
    </row>
    <row r="24" spans="1:18">
      <c r="A24" s="10">
        <v>12.75</v>
      </c>
      <c r="C24">
        <v>5</v>
      </c>
      <c r="D24" s="23"/>
      <c r="E24" s="18"/>
      <c r="F24" s="13">
        <f t="shared" si="0"/>
        <v>5</v>
      </c>
      <c r="G24" s="4"/>
      <c r="H24" s="14">
        <v>12.75</v>
      </c>
      <c r="I24" s="47">
        <v>1377566</v>
      </c>
      <c r="J24" s="1">
        <f t="shared" si="6"/>
        <v>1377.566</v>
      </c>
      <c r="K24" s="14">
        <v>12.75</v>
      </c>
      <c r="L24" s="15">
        <f t="shared" si="1"/>
        <v>0</v>
      </c>
      <c r="M24" s="15">
        <f t="shared" si="2"/>
        <v>1377.566</v>
      </c>
      <c r="N24" s="15">
        <f t="shared" si="3"/>
        <v>0</v>
      </c>
      <c r="O24" s="15">
        <f t="shared" si="4"/>
        <v>0</v>
      </c>
      <c r="P24" s="16">
        <f t="shared" si="5"/>
        <v>1377.566</v>
      </c>
      <c r="Q24" s="3"/>
      <c r="R24" s="3"/>
    </row>
    <row r="25" spans="1:18">
      <c r="A25" s="14">
        <v>13.25</v>
      </c>
      <c r="C25">
        <v>5</v>
      </c>
      <c r="D25" s="23"/>
      <c r="E25" s="18"/>
      <c r="F25" s="13">
        <f t="shared" si="0"/>
        <v>5</v>
      </c>
      <c r="G25" s="4"/>
      <c r="H25" s="14">
        <v>13.25</v>
      </c>
      <c r="I25" s="47">
        <v>579879</v>
      </c>
      <c r="J25" s="1">
        <f t="shared" si="6"/>
        <v>579.87900000000002</v>
      </c>
      <c r="K25" s="14">
        <v>13.25</v>
      </c>
      <c r="L25" s="15">
        <f t="shared" si="1"/>
        <v>0</v>
      </c>
      <c r="M25" s="15">
        <f t="shared" si="2"/>
        <v>579.87900000000002</v>
      </c>
      <c r="N25" s="15">
        <f t="shared" si="3"/>
        <v>0</v>
      </c>
      <c r="O25" s="15">
        <f t="shared" si="4"/>
        <v>0</v>
      </c>
      <c r="P25" s="16">
        <f t="shared" si="5"/>
        <v>579.87900000000002</v>
      </c>
      <c r="Q25" s="3"/>
      <c r="R25" s="3"/>
    </row>
    <row r="26" spans="1:18">
      <c r="A26" s="10">
        <v>13.75</v>
      </c>
      <c r="D26" s="23"/>
      <c r="E26" s="18"/>
      <c r="F26" s="13">
        <f t="shared" si="0"/>
        <v>0</v>
      </c>
      <c r="G26" s="4"/>
      <c r="H26" s="14">
        <v>13.75</v>
      </c>
      <c r="I26" s="47"/>
      <c r="J26" s="1">
        <f t="shared" si="6"/>
        <v>0</v>
      </c>
      <c r="K26" s="14">
        <v>13.75</v>
      </c>
      <c r="L26" s="15">
        <f t="shared" si="1"/>
        <v>0</v>
      </c>
      <c r="M26" s="15">
        <f t="shared" si="2"/>
        <v>0</v>
      </c>
      <c r="N26" s="15">
        <f t="shared" si="3"/>
        <v>0</v>
      </c>
      <c r="O26" s="15">
        <f t="shared" si="4"/>
        <v>0</v>
      </c>
      <c r="P26" s="16">
        <f t="shared" si="5"/>
        <v>0</v>
      </c>
      <c r="Q26" s="3"/>
      <c r="R26" s="3"/>
    </row>
    <row r="27" spans="1:18">
      <c r="A27" s="14">
        <v>14.25</v>
      </c>
      <c r="D27" s="23"/>
      <c r="E27" s="18"/>
      <c r="F27" s="13">
        <f t="shared" si="0"/>
        <v>0</v>
      </c>
      <c r="G27" s="4"/>
      <c r="H27" s="14">
        <v>14.25</v>
      </c>
      <c r="I27" s="47"/>
      <c r="J27" s="1">
        <f t="shared" si="6"/>
        <v>0</v>
      </c>
      <c r="K27" s="14">
        <v>14.25</v>
      </c>
      <c r="L27" s="15">
        <f t="shared" si="1"/>
        <v>0</v>
      </c>
      <c r="M27" s="15">
        <f t="shared" si="2"/>
        <v>0</v>
      </c>
      <c r="N27" s="15">
        <f t="shared" si="3"/>
        <v>0</v>
      </c>
      <c r="O27" s="15">
        <f t="shared" si="4"/>
        <v>0</v>
      </c>
      <c r="P27" s="16">
        <f t="shared" si="5"/>
        <v>0</v>
      </c>
      <c r="Q27" s="3"/>
      <c r="R27" s="3"/>
    </row>
    <row r="28" spans="1:18">
      <c r="A28" s="10">
        <v>14.75</v>
      </c>
      <c r="B28" s="11"/>
      <c r="D28" s="23"/>
      <c r="E28" s="18"/>
      <c r="F28" s="13">
        <f t="shared" si="0"/>
        <v>0</v>
      </c>
      <c r="G28" s="1"/>
      <c r="H28" s="14">
        <v>14.75</v>
      </c>
      <c r="I28" s="47"/>
      <c r="J28" s="1">
        <f t="shared" si="6"/>
        <v>0</v>
      </c>
      <c r="K28" s="14">
        <v>14.75</v>
      </c>
      <c r="L28" s="15">
        <f t="shared" si="1"/>
        <v>0</v>
      </c>
      <c r="M28" s="15">
        <f t="shared" si="2"/>
        <v>0</v>
      </c>
      <c r="N28" s="15">
        <f t="shared" si="3"/>
        <v>0</v>
      </c>
      <c r="O28" s="15">
        <f t="shared" si="4"/>
        <v>0</v>
      </c>
      <c r="P28" s="16">
        <f t="shared" si="5"/>
        <v>0</v>
      </c>
      <c r="Q28" s="3"/>
      <c r="R28" s="3"/>
    </row>
    <row r="29" spans="1:18">
      <c r="A29" s="14">
        <v>15.25</v>
      </c>
      <c r="B29" s="11"/>
      <c r="D29" s="23"/>
      <c r="E29" s="18"/>
      <c r="F29" s="13">
        <f t="shared" si="0"/>
        <v>0</v>
      </c>
      <c r="G29" s="1"/>
      <c r="H29" s="14">
        <v>15.25</v>
      </c>
      <c r="I29" s="47"/>
      <c r="J29" s="1">
        <f t="shared" si="6"/>
        <v>0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0</v>
      </c>
      <c r="O29" s="15">
        <f t="shared" si="4"/>
        <v>0</v>
      </c>
      <c r="P29" s="16">
        <f t="shared" si="5"/>
        <v>0</v>
      </c>
      <c r="Q29" s="3"/>
      <c r="R29" s="3"/>
    </row>
    <row r="30" spans="1:18">
      <c r="A30" s="10">
        <v>15.75</v>
      </c>
      <c r="B30" s="11"/>
      <c r="D30" s="23"/>
      <c r="E30" s="18"/>
      <c r="F30" s="13">
        <f t="shared" si="0"/>
        <v>0</v>
      </c>
      <c r="G30" s="1"/>
      <c r="H30" s="14">
        <v>15.75</v>
      </c>
      <c r="I30" s="47"/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D31" s="18"/>
      <c r="E31" s="18"/>
      <c r="F31" s="13">
        <f t="shared" si="0"/>
        <v>0</v>
      </c>
      <c r="G31" s="1"/>
      <c r="H31" s="14">
        <v>16.25</v>
      </c>
      <c r="I31" s="47"/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D32" s="18"/>
      <c r="E32" s="18"/>
      <c r="F32" s="13">
        <f t="shared" si="0"/>
        <v>0</v>
      </c>
      <c r="G32" s="1"/>
      <c r="H32" s="14">
        <v>16.75</v>
      </c>
      <c r="I32" s="47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5"/>
      <c r="D33" s="18"/>
      <c r="E33" s="18"/>
      <c r="F33" s="13">
        <f t="shared" si="0"/>
        <v>0</v>
      </c>
      <c r="G33" s="1"/>
      <c r="H33" s="14">
        <v>17.25</v>
      </c>
      <c r="I33" s="47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5"/>
      <c r="D34" s="18"/>
      <c r="E34" s="18"/>
      <c r="F34" s="13">
        <f t="shared" si="0"/>
        <v>0</v>
      </c>
      <c r="G34" s="1"/>
      <c r="H34" s="14">
        <v>17.75</v>
      </c>
      <c r="I34" s="47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6"/>
      <c r="D35" s="18"/>
      <c r="E35" s="18"/>
      <c r="F35" s="13">
        <f t="shared" si="0"/>
        <v>0</v>
      </c>
      <c r="G35" s="1"/>
      <c r="H35" s="14">
        <v>18.25</v>
      </c>
      <c r="I35" s="26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6"/>
      <c r="D36" s="18"/>
      <c r="E36" s="18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4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0</v>
      </c>
      <c r="C38" s="29">
        <f>SUM(C6:C37)</f>
        <v>103</v>
      </c>
      <c r="D38" s="29">
        <f>SUM(D6:D37)</f>
        <v>0</v>
      </c>
      <c r="E38" s="29">
        <f>SUM(E6:E37)</f>
        <v>0</v>
      </c>
      <c r="F38" s="30">
        <f>SUM(F6:F37)</f>
        <v>103</v>
      </c>
      <c r="G38" s="31"/>
      <c r="H38" s="28" t="s">
        <v>7</v>
      </c>
      <c r="I38" s="4">
        <f>SUM(I6:I37)</f>
        <v>351314168</v>
      </c>
      <c r="J38" s="1">
        <f t="shared" si="6"/>
        <v>351314.16800000001</v>
      </c>
      <c r="K38" s="28" t="s">
        <v>7</v>
      </c>
      <c r="L38" s="29">
        <f>SUM(L6:L37)</f>
        <v>0</v>
      </c>
      <c r="M38" s="29">
        <f>SUM(M6:M37)</f>
        <v>351314.16800000001</v>
      </c>
      <c r="N38" s="29">
        <f>SUM(N6:N37)</f>
        <v>0</v>
      </c>
      <c r="O38" s="29">
        <f>SUM(O6:O37)</f>
        <v>0</v>
      </c>
      <c r="P38" s="32">
        <f>SUM(P6:P37)</f>
        <v>351314.16800000001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1.9602849936493283E-3</v>
      </c>
      <c r="J44" s="17" t="s">
        <v>12</v>
      </c>
      <c r="K44">
        <v>3.4932157639673154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0.198396629031421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730.81299999999999</v>
      </c>
      <c r="D48" s="15">
        <f t="shared" si="9"/>
        <v>0</v>
      </c>
      <c r="E48" s="15">
        <f t="shared" si="10"/>
        <v>0</v>
      </c>
      <c r="F48" s="13">
        <f t="shared" si="11"/>
        <v>730.81299999999999</v>
      </c>
      <c r="G48" s="1"/>
      <c r="H48" s="14">
        <f t="shared" si="12"/>
        <v>0.30719725570203399</v>
      </c>
      <c r="I48" s="15">
        <f t="shared" si="13"/>
        <v>0</v>
      </c>
      <c r="J48" s="15">
        <f t="shared" si="14"/>
        <v>52.824411301498998</v>
      </c>
      <c r="K48" s="15">
        <f t="shared" si="15"/>
        <v>0</v>
      </c>
      <c r="L48" s="15">
        <f t="shared" si="16"/>
        <v>0</v>
      </c>
      <c r="M48" s="37">
        <f t="shared" si="17"/>
        <v>52.824411301498998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18701.832999999999</v>
      </c>
      <c r="D49" s="15">
        <f t="shared" si="9"/>
        <v>0</v>
      </c>
      <c r="E49" s="15">
        <f t="shared" si="10"/>
        <v>0</v>
      </c>
      <c r="F49" s="13">
        <f t="shared" si="11"/>
        <v>18701.832999999999</v>
      </c>
      <c r="G49" s="1"/>
      <c r="H49" s="14">
        <f t="shared" si="12"/>
        <v>0.45306029125104302</v>
      </c>
      <c r="I49" s="15">
        <f t="shared" si="13"/>
        <v>0</v>
      </c>
      <c r="J49" s="15">
        <f t="shared" si="14"/>
        <v>1783.80166440176</v>
      </c>
      <c r="K49" s="15">
        <f t="shared" si="15"/>
        <v>0</v>
      </c>
      <c r="L49" s="15">
        <f t="shared" si="16"/>
        <v>0</v>
      </c>
      <c r="M49" s="37">
        <f t="shared" si="17"/>
        <v>1783.80166440176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288161.42774999997</v>
      </c>
      <c r="D50" s="15">
        <f t="shared" si="9"/>
        <v>0</v>
      </c>
      <c r="E50" s="15">
        <f t="shared" si="10"/>
        <v>0</v>
      </c>
      <c r="F50" s="13">
        <f t="shared" si="11"/>
        <v>288161.42774999997</v>
      </c>
      <c r="G50" s="1"/>
      <c r="H50" s="14">
        <f t="shared" si="12"/>
        <v>0.64267446774748604</v>
      </c>
      <c r="I50" s="15">
        <f t="shared" si="13"/>
        <v>0</v>
      </c>
      <c r="J50" s="15">
        <f t="shared" si="14"/>
        <v>35275.046134206998</v>
      </c>
      <c r="K50" s="15">
        <f t="shared" si="15"/>
        <v>0</v>
      </c>
      <c r="L50" s="15">
        <f t="shared" si="16"/>
        <v>0</v>
      </c>
      <c r="M50" s="37">
        <f t="shared" si="17"/>
        <v>35275.046134206998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462195.68349999998</v>
      </c>
      <c r="D51" s="15">
        <f t="shared" si="9"/>
        <v>0</v>
      </c>
      <c r="E51" s="15">
        <f t="shared" si="10"/>
        <v>0</v>
      </c>
      <c r="F51" s="13">
        <f t="shared" si="11"/>
        <v>462195.68349999998</v>
      </c>
      <c r="G51" s="1"/>
      <c r="H51" s="14">
        <f t="shared" si="12"/>
        <v>0.88308580893507904</v>
      </c>
      <c r="I51" s="15">
        <f t="shared" si="13"/>
        <v>0</v>
      </c>
      <c r="J51" s="15">
        <f t="shared" si="14"/>
        <v>70984.078095634599</v>
      </c>
      <c r="K51" s="15">
        <f t="shared" si="15"/>
        <v>0</v>
      </c>
      <c r="L51" s="15">
        <f t="shared" si="16"/>
        <v>0</v>
      </c>
      <c r="M51" s="37">
        <f t="shared" si="17"/>
        <v>70984.078095634599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265801.16249999998</v>
      </c>
      <c r="D52" s="15">
        <f t="shared" si="9"/>
        <v>0</v>
      </c>
      <c r="E52" s="15">
        <f t="shared" si="10"/>
        <v>0</v>
      </c>
      <c r="F52" s="13">
        <f t="shared" si="11"/>
        <v>265801.16249999998</v>
      </c>
      <c r="G52" s="1"/>
      <c r="H52" s="14">
        <f t="shared" si="12"/>
        <v>1.1816798721219399</v>
      </c>
      <c r="I52" s="15">
        <f t="shared" si="13"/>
        <v>0</v>
      </c>
      <c r="J52" s="15">
        <f t="shared" si="14"/>
        <v>50254.701394058102</v>
      </c>
      <c r="K52" s="15">
        <f t="shared" si="15"/>
        <v>0</v>
      </c>
      <c r="L52" s="15">
        <f t="shared" si="16"/>
        <v>0</v>
      </c>
      <c r="M52" s="37">
        <f t="shared" si="17"/>
        <v>50254.701394058102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175992.7095</v>
      </c>
      <c r="D53" s="15">
        <f t="shared" si="9"/>
        <v>0</v>
      </c>
      <c r="E53" s="15">
        <f t="shared" si="10"/>
        <v>0</v>
      </c>
      <c r="F53" s="13">
        <f t="shared" si="11"/>
        <v>175992.7095</v>
      </c>
      <c r="G53" s="1"/>
      <c r="H53" s="14">
        <f t="shared" si="12"/>
        <v>1.5461663871167</v>
      </c>
      <c r="I53" s="15">
        <f t="shared" si="13"/>
        <v>0</v>
      </c>
      <c r="J53" s="15">
        <f t="shared" si="14"/>
        <v>40313.186934295401</v>
      </c>
      <c r="K53" s="15">
        <f t="shared" si="15"/>
        <v>0</v>
      </c>
      <c r="L53" s="15">
        <f t="shared" si="16"/>
        <v>0</v>
      </c>
      <c r="M53" s="37">
        <f t="shared" si="17"/>
        <v>40313.186934295401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107099.06625</v>
      </c>
      <c r="D54" s="15">
        <f t="shared" si="9"/>
        <v>0</v>
      </c>
      <c r="E54" s="15">
        <f t="shared" si="10"/>
        <v>0</v>
      </c>
      <c r="F54" s="13">
        <f t="shared" si="11"/>
        <v>107099.06625</v>
      </c>
      <c r="G54" s="1"/>
      <c r="H54" s="14">
        <f t="shared" si="12"/>
        <v>1.98456579690905</v>
      </c>
      <c r="I54" s="15">
        <f t="shared" si="13"/>
        <v>0</v>
      </c>
      <c r="J54" s="15">
        <f t="shared" si="14"/>
        <v>29316.5715531926</v>
      </c>
      <c r="K54" s="15">
        <f t="shared" si="15"/>
        <v>0</v>
      </c>
      <c r="L54" s="15">
        <f t="shared" si="16"/>
        <v>0</v>
      </c>
      <c r="M54" s="37">
        <f t="shared" si="17"/>
        <v>29316.5715531926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101720.88125000001</v>
      </c>
      <c r="D55" s="15">
        <f t="shared" si="9"/>
        <v>0</v>
      </c>
      <c r="E55" s="15">
        <f t="shared" si="10"/>
        <v>0</v>
      </c>
      <c r="F55" s="13">
        <f t="shared" si="11"/>
        <v>101720.88125000001</v>
      </c>
      <c r="G55" s="1"/>
      <c r="H55" s="14">
        <f t="shared" si="12"/>
        <v>2.5051973373510701</v>
      </c>
      <c r="I55" s="15">
        <f t="shared" si="13"/>
        <v>0</v>
      </c>
      <c r="J55" s="15">
        <f t="shared" si="14"/>
        <v>32881.4039820006</v>
      </c>
      <c r="K55" s="15">
        <f t="shared" si="15"/>
        <v>0</v>
      </c>
      <c r="L55" s="15">
        <f t="shared" si="16"/>
        <v>0</v>
      </c>
      <c r="M55" s="37">
        <f t="shared" si="17"/>
        <v>32881.4039820006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93732.0285</v>
      </c>
      <c r="D56" s="15">
        <f t="shared" si="9"/>
        <v>0</v>
      </c>
      <c r="E56" s="15">
        <f t="shared" si="10"/>
        <v>0</v>
      </c>
      <c r="F56" s="13">
        <f t="shared" si="11"/>
        <v>93732.0285</v>
      </c>
      <c r="G56" s="1"/>
      <c r="H56" s="14">
        <f t="shared" si="12"/>
        <v>3.1166683832127098</v>
      </c>
      <c r="I56" s="15">
        <f t="shared" si="13"/>
        <v>0</v>
      </c>
      <c r="J56" s="15">
        <f t="shared" si="14"/>
        <v>35409.896935799101</v>
      </c>
      <c r="K56" s="15">
        <f t="shared" si="15"/>
        <v>0</v>
      </c>
      <c r="L56" s="15">
        <f t="shared" si="16"/>
        <v>0</v>
      </c>
      <c r="M56" s="37">
        <f t="shared" si="17"/>
        <v>35409.896935799101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73816.583750000005</v>
      </c>
      <c r="D57" s="15">
        <f t="shared" si="9"/>
        <v>0</v>
      </c>
      <c r="E57" s="15">
        <f t="shared" si="10"/>
        <v>0</v>
      </c>
      <c r="F57" s="13">
        <f t="shared" si="11"/>
        <v>73816.583750000005</v>
      </c>
      <c r="G57" s="1"/>
      <c r="H57" s="14">
        <f t="shared" si="12"/>
        <v>3.82786485118964</v>
      </c>
      <c r="I57" s="15">
        <f t="shared" si="13"/>
        <v>0</v>
      </c>
      <c r="J57" s="15">
        <f t="shared" si="14"/>
        <v>32292.560728173899</v>
      </c>
      <c r="K57" s="15">
        <f t="shared" si="15"/>
        <v>0</v>
      </c>
      <c r="L57" s="15">
        <f t="shared" si="16"/>
        <v>0</v>
      </c>
      <c r="M57" s="37">
        <f t="shared" si="17"/>
        <v>32292.560728173899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52111.715750000003</v>
      </c>
      <c r="D58" s="15">
        <f t="shared" si="9"/>
        <v>0</v>
      </c>
      <c r="E58" s="15">
        <f t="shared" si="10"/>
        <v>0</v>
      </c>
      <c r="F58" s="13">
        <f t="shared" si="11"/>
        <v>52111.715750000003</v>
      </c>
      <c r="G58" s="1"/>
      <c r="H58" s="14">
        <f t="shared" si="12"/>
        <v>4.6479424959564497</v>
      </c>
      <c r="I58" s="15">
        <f t="shared" si="13"/>
        <v>0</v>
      </c>
      <c r="J58" s="15">
        <f t="shared" si="14"/>
        <v>26185.108991527399</v>
      </c>
      <c r="K58" s="15">
        <f t="shared" si="15"/>
        <v>0</v>
      </c>
      <c r="L58" s="15">
        <f t="shared" si="16"/>
        <v>0</v>
      </c>
      <c r="M58" s="37">
        <f t="shared" si="17"/>
        <v>26185.108991527399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110183.853</v>
      </c>
      <c r="D59" s="15">
        <f t="shared" si="9"/>
        <v>0</v>
      </c>
      <c r="E59" s="15">
        <f t="shared" si="10"/>
        <v>0</v>
      </c>
      <c r="F59" s="13">
        <f t="shared" si="11"/>
        <v>110183.853</v>
      </c>
      <c r="G59" s="1"/>
      <c r="H59" s="14">
        <f t="shared" si="12"/>
        <v>5.5863189688869204</v>
      </c>
      <c r="I59" s="15">
        <f t="shared" si="13"/>
        <v>0</v>
      </c>
      <c r="J59" s="15">
        <f t="shared" si="14"/>
        <v>63130.476726045898</v>
      </c>
      <c r="K59" s="15">
        <f t="shared" si="15"/>
        <v>0</v>
      </c>
      <c r="L59" s="15">
        <f t="shared" si="16"/>
        <v>0</v>
      </c>
      <c r="M59" s="37">
        <f t="shared" si="17"/>
        <v>63130.476726045898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132727.67025</v>
      </c>
      <c r="D60" s="15">
        <f t="shared" si="9"/>
        <v>0</v>
      </c>
      <c r="E60" s="15">
        <f t="shared" si="10"/>
        <v>0</v>
      </c>
      <c r="F60" s="13">
        <f t="shared" si="11"/>
        <v>132727.67025</v>
      </c>
      <c r="G60" s="1"/>
      <c r="H60" s="14">
        <f t="shared" si="12"/>
        <v>6.6526665342540099</v>
      </c>
      <c r="I60" s="15">
        <f t="shared" si="13"/>
        <v>0</v>
      </c>
      <c r="J60" s="15">
        <f t="shared" si="14"/>
        <v>86145.651711383107</v>
      </c>
      <c r="K60" s="15">
        <f t="shared" si="15"/>
        <v>0</v>
      </c>
      <c r="L60" s="15">
        <f t="shared" si="16"/>
        <v>0</v>
      </c>
      <c r="M60" s="37">
        <f t="shared" si="17"/>
        <v>86145.651711383107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206472.59474999999</v>
      </c>
      <c r="D61" s="15">
        <f t="shared" si="9"/>
        <v>0</v>
      </c>
      <c r="E61" s="15">
        <f t="shared" si="10"/>
        <v>0</v>
      </c>
      <c r="F61" s="13">
        <f t="shared" si="11"/>
        <v>206472.59474999999</v>
      </c>
      <c r="G61" s="1"/>
      <c r="H61" s="14">
        <f t="shared" si="12"/>
        <v>7.8569053569779399</v>
      </c>
      <c r="I61" s="15">
        <f t="shared" si="13"/>
        <v>0</v>
      </c>
      <c r="J61" s="15">
        <f t="shared" si="14"/>
        <v>150905.640535852</v>
      </c>
      <c r="K61" s="15">
        <f t="shared" si="15"/>
        <v>0</v>
      </c>
      <c r="L61" s="15">
        <f t="shared" si="16"/>
        <v>0</v>
      </c>
      <c r="M61" s="37">
        <f t="shared" si="17"/>
        <v>150905.640535852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260935.45874999999</v>
      </c>
      <c r="D62" s="15">
        <f t="shared" si="9"/>
        <v>0</v>
      </c>
      <c r="E62" s="15">
        <f t="shared" si="10"/>
        <v>0</v>
      </c>
      <c r="F62" s="13">
        <f t="shared" si="11"/>
        <v>260935.45874999999</v>
      </c>
      <c r="G62" s="1"/>
      <c r="H62" s="14">
        <f t="shared" si="12"/>
        <v>9.2091972909375599</v>
      </c>
      <c r="I62" s="15">
        <f t="shared" si="13"/>
        <v>0</v>
      </c>
      <c r="J62" s="15">
        <f t="shared" si="14"/>
        <v>213600.54398489301</v>
      </c>
      <c r="K62" s="15">
        <f t="shared" si="15"/>
        <v>0</v>
      </c>
      <c r="L62" s="15">
        <f t="shared" si="16"/>
        <v>0</v>
      </c>
      <c r="M62" s="37">
        <f t="shared" si="17"/>
        <v>213600.54398489301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173289.48175000001</v>
      </c>
      <c r="D63" s="15">
        <f t="shared" si="9"/>
        <v>0</v>
      </c>
      <c r="E63" s="15">
        <f t="shared" si="10"/>
        <v>0</v>
      </c>
      <c r="F63" s="13">
        <f t="shared" si="11"/>
        <v>173289.48175000001</v>
      </c>
      <c r="G63" s="1"/>
      <c r="H63" s="14">
        <f t="shared" si="12"/>
        <v>10.7199401086209</v>
      </c>
      <c r="I63" s="15">
        <f t="shared" si="13"/>
        <v>0</v>
      </c>
      <c r="J63" s="15">
        <f t="shared" si="14"/>
        <v>158098.11623948501</v>
      </c>
      <c r="K63" s="15">
        <f t="shared" si="15"/>
        <v>0</v>
      </c>
      <c r="L63" s="15">
        <f t="shared" si="16"/>
        <v>0</v>
      </c>
      <c r="M63" s="37">
        <f t="shared" si="17"/>
        <v>158098.11623948501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81446.648499999996</v>
      </c>
      <c r="D64" s="15">
        <f t="shared" si="9"/>
        <v>0</v>
      </c>
      <c r="E64" s="15">
        <f t="shared" si="10"/>
        <v>0</v>
      </c>
      <c r="F64" s="13">
        <f t="shared" si="11"/>
        <v>81446.648499999996</v>
      </c>
      <c r="G64" s="1"/>
      <c r="H64" s="14">
        <f t="shared" si="12"/>
        <v>12.399762122258601</v>
      </c>
      <c r="I64" s="15">
        <f t="shared" si="13"/>
        <v>0</v>
      </c>
      <c r="J64" s="15">
        <f t="shared" si="14"/>
        <v>82442.372820833494</v>
      </c>
      <c r="K64" s="15">
        <f t="shared" si="15"/>
        <v>0</v>
      </c>
      <c r="L64" s="15">
        <f t="shared" si="16"/>
        <v>0</v>
      </c>
      <c r="M64" s="37">
        <f t="shared" si="17"/>
        <v>82442.372820833494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17563.966499999999</v>
      </c>
      <c r="D65" s="15">
        <f t="shared" si="9"/>
        <v>0</v>
      </c>
      <c r="E65" s="15">
        <f t="shared" si="10"/>
        <v>0</v>
      </c>
      <c r="F65" s="13">
        <f t="shared" si="11"/>
        <v>17563.966499999999</v>
      </c>
      <c r="G65" s="1"/>
      <c r="H65" s="14">
        <f t="shared" si="12"/>
        <v>14.259517154127501</v>
      </c>
      <c r="I65" s="15">
        <f t="shared" si="13"/>
        <v>0</v>
      </c>
      <c r="J65" s="15">
        <f t="shared" si="14"/>
        <v>19643.426007942799</v>
      </c>
      <c r="K65" s="15">
        <f t="shared" si="15"/>
        <v>0</v>
      </c>
      <c r="L65" s="15">
        <f t="shared" si="16"/>
        <v>0</v>
      </c>
      <c r="M65" s="37">
        <f t="shared" si="17"/>
        <v>19643.426007942799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7683.3967499999999</v>
      </c>
      <c r="D66" s="15">
        <f t="shared" si="9"/>
        <v>0</v>
      </c>
      <c r="E66" s="15">
        <f t="shared" si="10"/>
        <v>0</v>
      </c>
      <c r="F66" s="13">
        <f t="shared" si="11"/>
        <v>7683.3967499999999</v>
      </c>
      <c r="G66" s="1"/>
      <c r="H66" s="14">
        <f t="shared" si="12"/>
        <v>16.310279819850301</v>
      </c>
      <c r="I66" s="15">
        <f t="shared" si="13"/>
        <v>0</v>
      </c>
      <c r="J66" s="15">
        <f t="shared" si="14"/>
        <v>9457.9887516549697</v>
      </c>
      <c r="K66" s="15">
        <f t="shared" si="15"/>
        <v>0</v>
      </c>
      <c r="L66" s="15">
        <f t="shared" si="16"/>
        <v>0</v>
      </c>
      <c r="M66" s="37">
        <f t="shared" si="17"/>
        <v>9457.9887516549697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0</v>
      </c>
      <c r="D67" s="15">
        <f t="shared" si="9"/>
        <v>0</v>
      </c>
      <c r="E67" s="15">
        <f t="shared" si="10"/>
        <v>0</v>
      </c>
      <c r="F67" s="13">
        <f t="shared" si="11"/>
        <v>0</v>
      </c>
      <c r="G67" s="1"/>
      <c r="H67" s="14">
        <f t="shared" si="12"/>
        <v>18.563341093552602</v>
      </c>
      <c r="I67" s="15">
        <f t="shared" si="13"/>
        <v>0</v>
      </c>
      <c r="J67" s="15">
        <f t="shared" si="14"/>
        <v>0</v>
      </c>
      <c r="K67" s="15">
        <f t="shared" si="15"/>
        <v>0</v>
      </c>
      <c r="L67" s="15">
        <f t="shared" si="16"/>
        <v>0</v>
      </c>
      <c r="M67" s="37">
        <f t="shared" si="17"/>
        <v>0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0</v>
      </c>
      <c r="D68" s="15">
        <f t="shared" si="9"/>
        <v>0</v>
      </c>
      <c r="E68" s="15">
        <f t="shared" si="10"/>
        <v>0</v>
      </c>
      <c r="F68" s="13">
        <f t="shared" si="11"/>
        <v>0</v>
      </c>
      <c r="G68" s="1"/>
      <c r="H68" s="14">
        <f t="shared" si="12"/>
        <v>21.030204127912299</v>
      </c>
      <c r="I68" s="15">
        <f t="shared" si="13"/>
        <v>0</v>
      </c>
      <c r="J68" s="15">
        <f t="shared" si="14"/>
        <v>0</v>
      </c>
      <c r="K68" s="15">
        <f t="shared" si="15"/>
        <v>0</v>
      </c>
      <c r="L68" s="15">
        <f t="shared" si="16"/>
        <v>0</v>
      </c>
      <c r="M68" s="37">
        <f t="shared" si="17"/>
        <v>0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0</v>
      </c>
      <c r="E69" s="15">
        <f t="shared" si="10"/>
        <v>0</v>
      </c>
      <c r="F69" s="13">
        <f t="shared" si="11"/>
        <v>0</v>
      </c>
      <c r="G69" s="1"/>
      <c r="H69" s="14">
        <f t="shared" si="12"/>
        <v>23.722580305609799</v>
      </c>
      <c r="I69" s="15">
        <f t="shared" si="13"/>
        <v>0</v>
      </c>
      <c r="J69" s="15">
        <f t="shared" si="14"/>
        <v>0</v>
      </c>
      <c r="K69" s="15">
        <f t="shared" si="15"/>
        <v>0</v>
      </c>
      <c r="L69" s="15">
        <f t="shared" si="16"/>
        <v>0</v>
      </c>
      <c r="M69" s="37">
        <f t="shared" si="17"/>
        <v>0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26.652385501614798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37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29.831736538212802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7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33.272947816775698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7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36.988528112083202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7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40.9911775165411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7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45.293784522985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7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49.909423235915298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54.851350702018898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60.1330043517248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0</v>
      </c>
      <c r="C79" s="29">
        <f>SUM(C47:C78)</f>
        <v>2630366.9750000001</v>
      </c>
      <c r="D79" s="29">
        <f>SUM(D47:D78)</f>
        <v>0</v>
      </c>
      <c r="E79" s="29">
        <f>SUM(E47:E78)</f>
        <v>0</v>
      </c>
      <c r="F79" s="29">
        <f>SUM(F47:F78)</f>
        <v>2630366.9750000001</v>
      </c>
      <c r="G79" s="13"/>
      <c r="H79" s="28" t="s">
        <v>7</v>
      </c>
      <c r="I79" s="29">
        <f>SUM(I47:I78)</f>
        <v>0</v>
      </c>
      <c r="J79" s="29">
        <f>SUM(J47:J78)</f>
        <v>1138173.3976026799</v>
      </c>
      <c r="K79" s="29">
        <f>SUM(K47:K78)</f>
        <v>0</v>
      </c>
      <c r="L79" s="29">
        <f>SUM(L47:L78)</f>
        <v>0</v>
      </c>
      <c r="M79" s="29">
        <f>SUM(M47:M78)</f>
        <v>1138173.3976026799</v>
      </c>
      <c r="N79" s="3"/>
      <c r="O79" s="3"/>
      <c r="P79" s="3"/>
    </row>
    <row r="80" spans="1:16">
      <c r="A80" s="6" t="s">
        <v>13</v>
      </c>
      <c r="B80" s="30">
        <f>IF(L38&gt;0,B79/L38,0)</f>
        <v>0</v>
      </c>
      <c r="C80" s="30">
        <f>IF(M38&gt;0,C79/M38,0)</f>
        <v>7.4872214518829203</v>
      </c>
      <c r="D80" s="30">
        <f>IF(N38&gt;0,D79/N38,0)</f>
        <v>0</v>
      </c>
      <c r="E80" s="30">
        <f>IF(O38&gt;0,E79/O38,0)</f>
        <v>0</v>
      </c>
      <c r="F80" s="30">
        <f>IF(P38&gt;0,F79/P38,0)</f>
        <v>7.4872214518829203</v>
      </c>
      <c r="G80" s="13"/>
      <c r="H80" s="6" t="s">
        <v>13</v>
      </c>
      <c r="I80" s="30">
        <f>IF(L38&gt;0,I79/L38,0)</f>
        <v>0</v>
      </c>
      <c r="J80" s="30">
        <f>IF(M38&gt;0,J79/M38,0)</f>
        <v>3.2397594554247502</v>
      </c>
      <c r="K80" s="30">
        <f>IF(N38&gt;0,K79/N38,0)</f>
        <v>0</v>
      </c>
      <c r="L80" s="30">
        <f>IF(O38&gt;0,L79/O38,0)</f>
        <v>0</v>
      </c>
      <c r="M80" s="30">
        <f>IF(P38&gt;0,M79/P38,0)</f>
        <v>3.2397594554247502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9" t="s">
        <v>14</v>
      </c>
      <c r="B85" s="59"/>
      <c r="C85" s="59"/>
      <c r="D85" s="59"/>
      <c r="E85" s="5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9"/>
      <c r="B86" s="59"/>
      <c r="C86" s="59"/>
      <c r="D86" s="59"/>
      <c r="E86" s="5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0" t="s">
        <v>15</v>
      </c>
      <c r="B89" s="61" t="s">
        <v>16</v>
      </c>
      <c r="C89" s="61" t="s">
        <v>17</v>
      </c>
      <c r="D89" s="61" t="s">
        <v>18</v>
      </c>
      <c r="E89" s="6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0"/>
      <c r="B90" s="60"/>
      <c r="C90" s="60"/>
      <c r="D90" s="60"/>
      <c r="E90" s="6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4">
        <f>L$38</f>
        <v>0</v>
      </c>
      <c r="C92" s="54">
        <f>$B$80</f>
        <v>0</v>
      </c>
      <c r="D92" s="54">
        <f>$I$80</f>
        <v>0</v>
      </c>
      <c r="E92" s="54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4">
        <f>M$38</f>
        <v>351314.16800000001</v>
      </c>
      <c r="C93" s="54">
        <f>$C$80</f>
        <v>7.4872214518829203</v>
      </c>
      <c r="D93" s="54">
        <f>$J$80</f>
        <v>3.2397594554247502</v>
      </c>
      <c r="E93" s="54">
        <f>B93*D93</f>
        <v>1138173.3976026799</v>
      </c>
      <c r="F93" s="15">
        <f>E93/1000</f>
        <v>1138.1733976026801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4">
        <f>N$38</f>
        <v>0</v>
      </c>
      <c r="C94" s="54">
        <f>$D$80</f>
        <v>0</v>
      </c>
      <c r="D94" s="54">
        <f>$K$80</f>
        <v>0</v>
      </c>
      <c r="E94" s="54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4">
        <f>O$38</f>
        <v>0</v>
      </c>
      <c r="C95" s="54">
        <f>$E$80</f>
        <v>0</v>
      </c>
      <c r="D95" s="54">
        <f>$L$80</f>
        <v>0</v>
      </c>
      <c r="E95" s="54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4">
        <f>SUM(B92:B95)</f>
        <v>351314.16800000001</v>
      </c>
      <c r="C96" s="54">
        <f>$F$80</f>
        <v>7.4872214518829203</v>
      </c>
      <c r="D96" s="54">
        <f>$M$80</f>
        <v>3.2397594554247502</v>
      </c>
      <c r="E96" s="54">
        <f>SUM(E92:E95)</f>
        <v>1138173.3976026799</v>
      </c>
      <c r="F96" s="15">
        <f>E96/1000</f>
        <v>1138.1733976026801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4">
        <f>$I$2</f>
        <v>1049106</v>
      </c>
      <c r="C97" s="55"/>
      <c r="D97" s="55"/>
      <c r="E97" s="55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20</v>
      </c>
      <c r="B98" s="54">
        <f>IF(E96&gt;0,$I$2/E96,"")</f>
        <v>0.92174531772550505</v>
      </c>
      <c r="C98" s="55"/>
      <c r="D98" s="55"/>
      <c r="E98" s="55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B92" sqref="B92:B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21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3672896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8"/>
      <c r="F6" s="13">
        <f t="shared" ref="F6:F37" si="0">SUM(B6:E6)</f>
        <v>0</v>
      </c>
      <c r="G6" s="1"/>
      <c r="H6" s="14">
        <v>3.75</v>
      </c>
      <c r="I6" s="49">
        <v>0</v>
      </c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8"/>
      <c r="F7" s="13">
        <f t="shared" si="0"/>
        <v>0</v>
      </c>
      <c r="G7" s="1"/>
      <c r="H7" s="14">
        <v>4.25</v>
      </c>
      <c r="I7" s="49">
        <v>0</v>
      </c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1"/>
      <c r="E8" s="18"/>
      <c r="F8" s="13">
        <f t="shared" si="0"/>
        <v>0</v>
      </c>
      <c r="G8" s="1"/>
      <c r="H8" s="14">
        <v>4.75</v>
      </c>
      <c r="I8" s="49">
        <v>0</v>
      </c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>
        <v>2</v>
      </c>
      <c r="D9" s="11"/>
      <c r="E9" s="19"/>
      <c r="F9" s="13">
        <f t="shared" si="0"/>
        <v>2</v>
      </c>
      <c r="G9" s="20"/>
      <c r="H9" s="14">
        <v>5.25</v>
      </c>
      <c r="I9" s="49">
        <v>103355</v>
      </c>
      <c r="J9" s="1">
        <f t="shared" si="6"/>
        <v>103.355</v>
      </c>
      <c r="K9" s="14">
        <v>5.25</v>
      </c>
      <c r="L9" s="15">
        <f t="shared" si="1"/>
        <v>0</v>
      </c>
      <c r="M9" s="15">
        <f t="shared" si="2"/>
        <v>103.355</v>
      </c>
      <c r="N9" s="15">
        <f t="shared" si="3"/>
        <v>0</v>
      </c>
      <c r="O9" s="15">
        <f t="shared" si="4"/>
        <v>0</v>
      </c>
      <c r="P9" s="16">
        <f t="shared" si="5"/>
        <v>103.355</v>
      </c>
      <c r="Q9" s="3"/>
      <c r="R9" s="3"/>
    </row>
    <row r="10" spans="1:18">
      <c r="A10" s="10">
        <v>5.75</v>
      </c>
      <c r="B10" s="11"/>
      <c r="C10" s="17">
        <v>3</v>
      </c>
      <c r="D10" s="11"/>
      <c r="E10" s="18"/>
      <c r="F10" s="13">
        <f t="shared" si="0"/>
        <v>3</v>
      </c>
      <c r="G10" s="1"/>
      <c r="H10" s="14">
        <v>5.75</v>
      </c>
      <c r="I10" s="49">
        <v>155032</v>
      </c>
      <c r="J10" s="1">
        <f t="shared" si="6"/>
        <v>155.03200000000001</v>
      </c>
      <c r="K10" s="14">
        <v>5.75</v>
      </c>
      <c r="L10" s="15">
        <f t="shared" si="1"/>
        <v>0</v>
      </c>
      <c r="M10" s="15">
        <f t="shared" si="2"/>
        <v>155.03200000000001</v>
      </c>
      <c r="N10" s="15">
        <f t="shared" si="3"/>
        <v>0</v>
      </c>
      <c r="O10" s="15">
        <f t="shared" si="4"/>
        <v>0</v>
      </c>
      <c r="P10" s="16">
        <f t="shared" si="5"/>
        <v>155.03200000000001</v>
      </c>
      <c r="Q10" s="3"/>
      <c r="R10" s="3"/>
    </row>
    <row r="11" spans="1:18">
      <c r="A11" s="14">
        <v>6.25</v>
      </c>
      <c r="B11" s="11"/>
      <c r="C11" s="17">
        <v>3</v>
      </c>
      <c r="D11" s="11"/>
      <c r="E11" s="18"/>
      <c r="F11" s="13">
        <f t="shared" si="0"/>
        <v>3</v>
      </c>
      <c r="G11" s="1"/>
      <c r="H11" s="14">
        <v>6.25</v>
      </c>
      <c r="I11" s="49">
        <v>775161</v>
      </c>
      <c r="J11" s="1">
        <f t="shared" si="6"/>
        <v>775.16099999999994</v>
      </c>
      <c r="K11" s="14">
        <v>6.25</v>
      </c>
      <c r="L11" s="15">
        <f t="shared" si="1"/>
        <v>0</v>
      </c>
      <c r="M11" s="15">
        <f t="shared" si="2"/>
        <v>775.16099999999994</v>
      </c>
      <c r="N11" s="15">
        <f t="shared" si="3"/>
        <v>0</v>
      </c>
      <c r="O11" s="15">
        <f t="shared" si="4"/>
        <v>0</v>
      </c>
      <c r="P11" s="16">
        <f t="shared" si="5"/>
        <v>775.16099999999994</v>
      </c>
      <c r="Q11" s="3"/>
      <c r="R11" s="3"/>
    </row>
    <row r="12" spans="1:18">
      <c r="A12" s="10">
        <v>6.75</v>
      </c>
      <c r="B12" s="17"/>
      <c r="C12" s="17">
        <v>3</v>
      </c>
      <c r="D12" s="11"/>
      <c r="E12" s="21"/>
      <c r="F12" s="13">
        <f t="shared" si="0"/>
        <v>3</v>
      </c>
      <c r="G12" s="1"/>
      <c r="H12" s="14">
        <v>6.75</v>
      </c>
      <c r="I12" s="49">
        <v>2029019</v>
      </c>
      <c r="J12" s="1">
        <f t="shared" si="6"/>
        <v>2029.019</v>
      </c>
      <c r="K12" s="14">
        <v>6.75</v>
      </c>
      <c r="L12" s="15">
        <f t="shared" si="1"/>
        <v>0</v>
      </c>
      <c r="M12" s="15">
        <f t="shared" si="2"/>
        <v>2029.019</v>
      </c>
      <c r="N12" s="15">
        <f t="shared" si="3"/>
        <v>0</v>
      </c>
      <c r="O12" s="15">
        <f t="shared" si="4"/>
        <v>0</v>
      </c>
      <c r="P12" s="16">
        <f t="shared" si="5"/>
        <v>2029.019</v>
      </c>
      <c r="Q12" s="3"/>
      <c r="R12" s="3"/>
    </row>
    <row r="13" spans="1:18">
      <c r="A13" s="14">
        <v>7.25</v>
      </c>
      <c r="B13" s="17"/>
      <c r="C13" s="17">
        <v>3</v>
      </c>
      <c r="D13" s="11"/>
      <c r="E13" s="21"/>
      <c r="F13" s="13">
        <f t="shared" si="0"/>
        <v>3</v>
      </c>
      <c r="G13" s="1"/>
      <c r="H13" s="14">
        <v>7.25</v>
      </c>
      <c r="I13" s="49">
        <v>3074353</v>
      </c>
      <c r="J13" s="1">
        <f t="shared" si="6"/>
        <v>3074.3530000000001</v>
      </c>
      <c r="K13" s="14">
        <v>7.25</v>
      </c>
      <c r="L13" s="15">
        <f t="shared" si="1"/>
        <v>0</v>
      </c>
      <c r="M13" s="15">
        <f t="shared" si="2"/>
        <v>3074.3530000000001</v>
      </c>
      <c r="N13" s="15">
        <f t="shared" si="3"/>
        <v>0</v>
      </c>
      <c r="O13" s="15">
        <f t="shared" si="4"/>
        <v>0</v>
      </c>
      <c r="P13" s="16">
        <f t="shared" si="5"/>
        <v>3074.3530000000001</v>
      </c>
      <c r="Q13" s="3"/>
      <c r="R13" s="3"/>
    </row>
    <row r="14" spans="1:18">
      <c r="A14" s="10">
        <v>7.75</v>
      </c>
      <c r="C14">
        <v>3</v>
      </c>
      <c r="D14" s="44"/>
      <c r="E14" s="22"/>
      <c r="F14" s="13">
        <f t="shared" si="0"/>
        <v>3</v>
      </c>
      <c r="G14" s="1"/>
      <c r="H14" s="14">
        <v>7.75</v>
      </c>
      <c r="I14" s="49">
        <v>7086753</v>
      </c>
      <c r="J14" s="1">
        <f t="shared" si="6"/>
        <v>7086.7529999999997</v>
      </c>
      <c r="K14" s="14">
        <v>7.75</v>
      </c>
      <c r="L14" s="15">
        <f t="shared" si="1"/>
        <v>0</v>
      </c>
      <c r="M14" s="15">
        <f t="shared" si="2"/>
        <v>7086.7529999999997</v>
      </c>
      <c r="N14" s="15">
        <f t="shared" si="3"/>
        <v>0</v>
      </c>
      <c r="O14" s="15">
        <f t="shared" si="4"/>
        <v>0</v>
      </c>
      <c r="P14" s="16">
        <f t="shared" si="5"/>
        <v>7086.7529999999997</v>
      </c>
      <c r="Q14" s="3"/>
      <c r="R14" s="3"/>
    </row>
    <row r="15" spans="1:18">
      <c r="A15" s="14">
        <v>8.25</v>
      </c>
      <c r="C15">
        <v>3</v>
      </c>
      <c r="D15" s="26"/>
      <c r="E15" s="22"/>
      <c r="F15" s="13">
        <f t="shared" si="0"/>
        <v>3</v>
      </c>
      <c r="G15" s="1"/>
      <c r="H15" s="14">
        <v>8.25</v>
      </c>
      <c r="I15" s="49">
        <v>7547149</v>
      </c>
      <c r="J15" s="1">
        <f t="shared" si="6"/>
        <v>7547.1490000000003</v>
      </c>
      <c r="K15" s="14">
        <v>8.25</v>
      </c>
      <c r="L15" s="15">
        <f t="shared" si="1"/>
        <v>0</v>
      </c>
      <c r="M15" s="15">
        <f t="shared" si="2"/>
        <v>7547.1490000000003</v>
      </c>
      <c r="N15" s="15">
        <f t="shared" si="3"/>
        <v>0</v>
      </c>
      <c r="O15" s="15">
        <f t="shared" si="4"/>
        <v>0</v>
      </c>
      <c r="P15" s="16">
        <f t="shared" si="5"/>
        <v>7547.1490000000003</v>
      </c>
      <c r="Q15" s="3"/>
      <c r="R15" s="3"/>
    </row>
    <row r="16" spans="1:18">
      <c r="A16" s="10">
        <v>8.75</v>
      </c>
      <c r="C16">
        <v>2</v>
      </c>
      <c r="D16" s="26"/>
      <c r="E16" s="22"/>
      <c r="F16" s="13">
        <f t="shared" si="0"/>
        <v>2</v>
      </c>
      <c r="G16" s="1"/>
      <c r="H16" s="14">
        <v>8.75</v>
      </c>
      <c r="I16" s="49">
        <v>6080016</v>
      </c>
      <c r="J16" s="1">
        <f t="shared" si="6"/>
        <v>6080.0159999999996</v>
      </c>
      <c r="K16" s="14">
        <v>8.75</v>
      </c>
      <c r="L16" s="15">
        <f t="shared" si="1"/>
        <v>0</v>
      </c>
      <c r="M16" s="15">
        <f t="shared" si="2"/>
        <v>6080.0159999999996</v>
      </c>
      <c r="N16" s="15">
        <f t="shared" si="3"/>
        <v>0</v>
      </c>
      <c r="O16" s="15">
        <f t="shared" si="4"/>
        <v>0</v>
      </c>
      <c r="P16" s="16">
        <f t="shared" si="5"/>
        <v>6080.0159999999996</v>
      </c>
      <c r="Q16" s="3"/>
      <c r="R16" s="3"/>
    </row>
    <row r="17" spans="1:18">
      <c r="A17" s="14">
        <v>9.25</v>
      </c>
      <c r="C17">
        <v>9</v>
      </c>
      <c r="D17" s="26"/>
      <c r="E17" s="22"/>
      <c r="F17" s="13">
        <f t="shared" si="0"/>
        <v>9</v>
      </c>
      <c r="G17" s="1"/>
      <c r="H17" s="14">
        <v>9.25</v>
      </c>
      <c r="I17" s="49">
        <v>3123196</v>
      </c>
      <c r="J17" s="1">
        <f t="shared" si="6"/>
        <v>3123.1959999999999</v>
      </c>
      <c r="K17" s="14">
        <v>9.25</v>
      </c>
      <c r="L17" s="15">
        <f t="shared" si="1"/>
        <v>0</v>
      </c>
      <c r="M17" s="15">
        <f t="shared" si="2"/>
        <v>3123.1959999999999</v>
      </c>
      <c r="N17" s="15">
        <f t="shared" si="3"/>
        <v>0</v>
      </c>
      <c r="O17" s="15">
        <f t="shared" si="4"/>
        <v>0</v>
      </c>
      <c r="P17" s="16">
        <f t="shared" si="5"/>
        <v>3123.1959999999999</v>
      </c>
      <c r="Q17" s="3"/>
      <c r="R17" s="3"/>
    </row>
    <row r="18" spans="1:18">
      <c r="A18" s="10">
        <v>9.75</v>
      </c>
      <c r="C18">
        <v>11</v>
      </c>
      <c r="D18" s="26"/>
      <c r="E18" s="22"/>
      <c r="F18" s="13">
        <f t="shared" si="0"/>
        <v>11</v>
      </c>
      <c r="G18" s="1"/>
      <c r="H18" s="14">
        <v>9.75</v>
      </c>
      <c r="I18" s="49">
        <v>5139756</v>
      </c>
      <c r="J18" s="1">
        <f t="shared" si="6"/>
        <v>5139.7560000000003</v>
      </c>
      <c r="K18" s="14">
        <v>9.75</v>
      </c>
      <c r="L18" s="15">
        <f t="shared" si="1"/>
        <v>0</v>
      </c>
      <c r="M18" s="15">
        <f t="shared" si="2"/>
        <v>5139.7560000000003</v>
      </c>
      <c r="N18" s="15">
        <f t="shared" si="3"/>
        <v>0</v>
      </c>
      <c r="O18" s="15">
        <f t="shared" si="4"/>
        <v>0</v>
      </c>
      <c r="P18" s="16">
        <f t="shared" si="5"/>
        <v>5139.7560000000003</v>
      </c>
      <c r="Q18" s="3"/>
      <c r="R18" s="3"/>
    </row>
    <row r="19" spans="1:18">
      <c r="A19" s="14">
        <v>10.25</v>
      </c>
      <c r="C19">
        <v>18</v>
      </c>
      <c r="D19" s="26"/>
      <c r="E19" s="22"/>
      <c r="F19" s="13">
        <f t="shared" si="0"/>
        <v>18</v>
      </c>
      <c r="G19" s="1"/>
      <c r="H19" s="14">
        <v>10.25</v>
      </c>
      <c r="I19" s="49">
        <v>17600034</v>
      </c>
      <c r="J19" s="1">
        <f t="shared" si="6"/>
        <v>17600.034</v>
      </c>
      <c r="K19" s="14">
        <v>10.25</v>
      </c>
      <c r="L19" s="15">
        <f t="shared" si="1"/>
        <v>0</v>
      </c>
      <c r="M19" s="15">
        <f t="shared" si="2"/>
        <v>17600.034</v>
      </c>
      <c r="N19" s="15">
        <f t="shared" si="3"/>
        <v>0</v>
      </c>
      <c r="O19" s="15">
        <f t="shared" si="4"/>
        <v>0</v>
      </c>
      <c r="P19" s="16">
        <f t="shared" si="5"/>
        <v>17600.034</v>
      </c>
      <c r="Q19" s="3"/>
      <c r="R19" s="3"/>
    </row>
    <row r="20" spans="1:18">
      <c r="A20" s="10">
        <v>10.75</v>
      </c>
      <c r="C20">
        <v>27</v>
      </c>
      <c r="D20" s="26"/>
      <c r="E20" s="22"/>
      <c r="F20" s="13">
        <f t="shared" si="0"/>
        <v>27</v>
      </c>
      <c r="G20" s="1"/>
      <c r="H20" s="14">
        <v>10.75</v>
      </c>
      <c r="I20" s="49">
        <v>33151312</v>
      </c>
      <c r="J20" s="1">
        <f t="shared" si="6"/>
        <v>33151.311999999998</v>
      </c>
      <c r="K20" s="14">
        <v>10.75</v>
      </c>
      <c r="L20" s="15">
        <f t="shared" si="1"/>
        <v>0</v>
      </c>
      <c r="M20" s="15">
        <f t="shared" si="2"/>
        <v>33151.311999999998</v>
      </c>
      <c r="N20" s="15">
        <f t="shared" si="3"/>
        <v>0</v>
      </c>
      <c r="O20" s="15">
        <f t="shared" si="4"/>
        <v>0</v>
      </c>
      <c r="P20" s="16">
        <f t="shared" si="5"/>
        <v>33151.311999999998</v>
      </c>
      <c r="Q20" s="3"/>
      <c r="R20" s="3"/>
    </row>
    <row r="21" spans="1:18">
      <c r="A21" s="14">
        <v>11.25</v>
      </c>
      <c r="C21">
        <v>28</v>
      </c>
      <c r="D21" s="26"/>
      <c r="E21" s="22"/>
      <c r="F21" s="13">
        <f t="shared" si="0"/>
        <v>28</v>
      </c>
      <c r="G21" s="1"/>
      <c r="H21" s="14">
        <v>11.25</v>
      </c>
      <c r="I21" s="49">
        <v>38102676</v>
      </c>
      <c r="J21" s="1">
        <f t="shared" si="6"/>
        <v>38102.675999999999</v>
      </c>
      <c r="K21" s="14">
        <v>11.25</v>
      </c>
      <c r="L21" s="15">
        <f t="shared" si="1"/>
        <v>0</v>
      </c>
      <c r="M21" s="15">
        <f t="shared" si="2"/>
        <v>38102.675999999999</v>
      </c>
      <c r="N21" s="15">
        <f t="shared" si="3"/>
        <v>0</v>
      </c>
      <c r="O21" s="15">
        <f t="shared" si="4"/>
        <v>0</v>
      </c>
      <c r="P21" s="16">
        <f t="shared" si="5"/>
        <v>38102.675999999999</v>
      </c>
      <c r="Q21" s="3"/>
      <c r="R21" s="3"/>
    </row>
    <row r="22" spans="1:18">
      <c r="A22" s="10">
        <v>11.75</v>
      </c>
      <c r="C22">
        <v>28</v>
      </c>
      <c r="D22" s="26"/>
      <c r="E22" s="22"/>
      <c r="F22" s="13">
        <f t="shared" si="0"/>
        <v>28</v>
      </c>
      <c r="G22" s="4"/>
      <c r="H22" s="14">
        <v>11.75</v>
      </c>
      <c r="I22" s="49">
        <v>42370196</v>
      </c>
      <c r="J22" s="1">
        <f t="shared" si="6"/>
        <v>42370.196000000004</v>
      </c>
      <c r="K22" s="14">
        <v>11.75</v>
      </c>
      <c r="L22" s="15">
        <f t="shared" si="1"/>
        <v>0</v>
      </c>
      <c r="M22" s="15">
        <f t="shared" si="2"/>
        <v>42370.196000000004</v>
      </c>
      <c r="N22" s="15">
        <f t="shared" si="3"/>
        <v>0</v>
      </c>
      <c r="O22" s="15">
        <f t="shared" si="4"/>
        <v>0</v>
      </c>
      <c r="P22" s="16">
        <f t="shared" si="5"/>
        <v>42370.196000000004</v>
      </c>
      <c r="Q22" s="3"/>
      <c r="R22" s="3"/>
    </row>
    <row r="23" spans="1:18">
      <c r="A23" s="14">
        <v>12.25</v>
      </c>
      <c r="C23">
        <v>30</v>
      </c>
      <c r="D23" s="26"/>
      <c r="E23" s="22"/>
      <c r="F23" s="13">
        <f t="shared" si="0"/>
        <v>30</v>
      </c>
      <c r="G23" s="4"/>
      <c r="H23" s="14">
        <v>12.25</v>
      </c>
      <c r="I23" s="49">
        <v>53801564</v>
      </c>
      <c r="J23" s="1">
        <f t="shared" si="6"/>
        <v>53801.563999999998</v>
      </c>
      <c r="K23" s="14">
        <v>12.25</v>
      </c>
      <c r="L23" s="15">
        <f t="shared" si="1"/>
        <v>0</v>
      </c>
      <c r="M23" s="15">
        <f t="shared" si="2"/>
        <v>53801.563999999998</v>
      </c>
      <c r="N23" s="15">
        <f t="shared" si="3"/>
        <v>0</v>
      </c>
      <c r="O23" s="15">
        <f t="shared" si="4"/>
        <v>0</v>
      </c>
      <c r="P23" s="16">
        <f t="shared" si="5"/>
        <v>53801.563999999998</v>
      </c>
      <c r="Q23" s="3"/>
      <c r="R23" s="3"/>
    </row>
    <row r="24" spans="1:18">
      <c r="A24" s="10">
        <v>12.75</v>
      </c>
      <c r="C24">
        <v>28</v>
      </c>
      <c r="D24" s="26"/>
      <c r="E24" s="22"/>
      <c r="F24" s="13">
        <f t="shared" si="0"/>
        <v>28</v>
      </c>
      <c r="G24" s="4"/>
      <c r="H24" s="14">
        <v>12.75</v>
      </c>
      <c r="I24" s="49">
        <v>47793214</v>
      </c>
      <c r="J24" s="1">
        <f t="shared" si="6"/>
        <v>47793.214</v>
      </c>
      <c r="K24" s="14">
        <v>12.75</v>
      </c>
      <c r="L24" s="15">
        <f t="shared" si="1"/>
        <v>0</v>
      </c>
      <c r="M24" s="15">
        <f t="shared" si="2"/>
        <v>47793.214</v>
      </c>
      <c r="N24" s="15">
        <f t="shared" si="3"/>
        <v>0</v>
      </c>
      <c r="O24" s="15">
        <f t="shared" si="4"/>
        <v>0</v>
      </c>
      <c r="P24" s="16">
        <f t="shared" si="5"/>
        <v>47793.214</v>
      </c>
      <c r="Q24" s="3"/>
      <c r="R24" s="3"/>
    </row>
    <row r="25" spans="1:18">
      <c r="A25" s="14">
        <v>13.25</v>
      </c>
      <c r="C25">
        <v>30</v>
      </c>
      <c r="D25" s="26"/>
      <c r="E25" s="22"/>
      <c r="F25" s="13">
        <f t="shared" si="0"/>
        <v>30</v>
      </c>
      <c r="G25" s="4"/>
      <c r="H25" s="14">
        <v>13.25</v>
      </c>
      <c r="I25" s="49">
        <v>38844392</v>
      </c>
      <c r="J25" s="1">
        <f t="shared" si="6"/>
        <v>38844.392</v>
      </c>
      <c r="K25" s="14">
        <v>13.25</v>
      </c>
      <c r="L25" s="15">
        <f t="shared" si="1"/>
        <v>0</v>
      </c>
      <c r="M25" s="15">
        <f t="shared" si="2"/>
        <v>38844.392</v>
      </c>
      <c r="N25" s="15">
        <f t="shared" si="3"/>
        <v>0</v>
      </c>
      <c r="O25" s="15">
        <f t="shared" si="4"/>
        <v>0</v>
      </c>
      <c r="P25" s="16">
        <f t="shared" si="5"/>
        <v>38844.392</v>
      </c>
      <c r="Q25" s="3"/>
      <c r="R25" s="3"/>
    </row>
    <row r="26" spans="1:18">
      <c r="A26" s="10">
        <v>13.75</v>
      </c>
      <c r="C26">
        <v>21</v>
      </c>
      <c r="D26" s="26"/>
      <c r="E26" s="22"/>
      <c r="F26" s="13">
        <f t="shared" si="0"/>
        <v>21</v>
      </c>
      <c r="G26" s="4"/>
      <c r="H26" s="14">
        <v>13.75</v>
      </c>
      <c r="I26" s="49">
        <v>16369901</v>
      </c>
      <c r="J26" s="1">
        <f t="shared" si="6"/>
        <v>16369.901</v>
      </c>
      <c r="K26" s="14">
        <v>13.75</v>
      </c>
      <c r="L26" s="15">
        <f t="shared" si="1"/>
        <v>0</v>
      </c>
      <c r="M26" s="15">
        <f t="shared" si="2"/>
        <v>16369.901</v>
      </c>
      <c r="N26" s="15">
        <f t="shared" si="3"/>
        <v>0</v>
      </c>
      <c r="O26" s="15">
        <f t="shared" si="4"/>
        <v>0</v>
      </c>
      <c r="P26" s="16">
        <f t="shared" si="5"/>
        <v>16369.901</v>
      </c>
      <c r="Q26" s="3"/>
      <c r="R26" s="3"/>
    </row>
    <row r="27" spans="1:18">
      <c r="A27" s="14">
        <v>14.25</v>
      </c>
      <c r="C27">
        <v>14</v>
      </c>
      <c r="D27">
        <v>1</v>
      </c>
      <c r="E27" s="22"/>
      <c r="F27" s="13">
        <f t="shared" si="0"/>
        <v>15</v>
      </c>
      <c r="G27" s="4"/>
      <c r="H27" s="14">
        <v>14.25</v>
      </c>
      <c r="I27" s="49">
        <v>10062931</v>
      </c>
      <c r="J27" s="1">
        <f t="shared" si="6"/>
        <v>10062.931</v>
      </c>
      <c r="K27" s="14">
        <v>14.25</v>
      </c>
      <c r="L27" s="15">
        <f t="shared" si="1"/>
        <v>0</v>
      </c>
      <c r="M27" s="15">
        <f t="shared" si="2"/>
        <v>9392.0689333333303</v>
      </c>
      <c r="N27" s="15">
        <f t="shared" si="3"/>
        <v>670.86206666666703</v>
      </c>
      <c r="O27" s="15">
        <f t="shared" si="4"/>
        <v>0</v>
      </c>
      <c r="P27" s="16">
        <f t="shared" si="5"/>
        <v>10062.931</v>
      </c>
      <c r="Q27" s="3"/>
      <c r="R27" s="3"/>
    </row>
    <row r="28" spans="1:18">
      <c r="A28" s="10">
        <v>14.75</v>
      </c>
      <c r="B28" s="11"/>
      <c r="C28">
        <v>6</v>
      </c>
      <c r="D28">
        <v>4</v>
      </c>
      <c r="E28" s="22"/>
      <c r="F28" s="13">
        <f t="shared" si="0"/>
        <v>10</v>
      </c>
      <c r="G28" s="1"/>
      <c r="H28" s="14">
        <v>14.75</v>
      </c>
      <c r="I28" s="49">
        <v>2584445</v>
      </c>
      <c r="J28" s="1">
        <f t="shared" si="6"/>
        <v>2584.4450000000002</v>
      </c>
      <c r="K28" s="14">
        <v>14.75</v>
      </c>
      <c r="L28" s="15">
        <f t="shared" si="1"/>
        <v>0</v>
      </c>
      <c r="M28" s="15">
        <f t="shared" si="2"/>
        <v>1550.6669999999999</v>
      </c>
      <c r="N28" s="15">
        <f t="shared" si="3"/>
        <v>1033.778</v>
      </c>
      <c r="O28" s="15">
        <f t="shared" si="4"/>
        <v>0</v>
      </c>
      <c r="P28" s="16">
        <f t="shared" si="5"/>
        <v>2584.4450000000002</v>
      </c>
      <c r="Q28" s="3"/>
      <c r="R28" s="3"/>
    </row>
    <row r="29" spans="1:18">
      <c r="A29" s="14">
        <v>15.25</v>
      </c>
      <c r="B29" s="11"/>
      <c r="C29">
        <v>3</v>
      </c>
      <c r="D29">
        <v>6</v>
      </c>
      <c r="E29" s="22"/>
      <c r="F29" s="13">
        <f t="shared" si="0"/>
        <v>9</v>
      </c>
      <c r="G29" s="1"/>
      <c r="H29" s="14">
        <v>15.25</v>
      </c>
      <c r="I29" s="49">
        <v>1896043</v>
      </c>
      <c r="J29" s="1">
        <f t="shared" si="6"/>
        <v>1896.0429999999999</v>
      </c>
      <c r="K29" s="14">
        <v>15.25</v>
      </c>
      <c r="L29" s="15">
        <f t="shared" si="1"/>
        <v>0</v>
      </c>
      <c r="M29" s="15">
        <f t="shared" si="2"/>
        <v>632.01433333333296</v>
      </c>
      <c r="N29" s="15">
        <f t="shared" si="3"/>
        <v>1264.02866666667</v>
      </c>
      <c r="O29" s="15">
        <f t="shared" si="4"/>
        <v>0</v>
      </c>
      <c r="P29" s="16">
        <f t="shared" si="5"/>
        <v>1896.0429999999999</v>
      </c>
      <c r="Q29" s="3"/>
      <c r="R29" s="3"/>
    </row>
    <row r="30" spans="1:18">
      <c r="A30" s="10">
        <v>15.75</v>
      </c>
      <c r="B30" s="11"/>
      <c r="D30">
        <v>1</v>
      </c>
      <c r="E30" s="22"/>
      <c r="F30" s="13">
        <f t="shared" si="0"/>
        <v>1</v>
      </c>
      <c r="G30" s="1"/>
      <c r="H30" s="14">
        <v>15.75</v>
      </c>
      <c r="I30" s="49">
        <v>558189</v>
      </c>
      <c r="J30" s="1">
        <f t="shared" si="6"/>
        <v>558.18899999999996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558.18899999999996</v>
      </c>
      <c r="O30" s="15">
        <f t="shared" si="4"/>
        <v>0</v>
      </c>
      <c r="P30" s="16">
        <f t="shared" si="5"/>
        <v>558.18899999999996</v>
      </c>
      <c r="Q30" s="3"/>
      <c r="R30" s="3"/>
    </row>
    <row r="31" spans="1:18">
      <c r="A31" s="14">
        <v>16.25</v>
      </c>
      <c r="B31" s="11"/>
      <c r="D31">
        <v>1</v>
      </c>
      <c r="E31" s="18"/>
      <c r="F31" s="13">
        <f t="shared" si="0"/>
        <v>1</v>
      </c>
      <c r="G31" s="1"/>
      <c r="H31" s="14">
        <v>16.25</v>
      </c>
      <c r="I31" s="49">
        <v>357606</v>
      </c>
      <c r="J31" s="1">
        <f t="shared" si="6"/>
        <v>357.60599999999999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357.60599999999999</v>
      </c>
      <c r="O31" s="15">
        <f t="shared" si="4"/>
        <v>0</v>
      </c>
      <c r="P31" s="16">
        <f t="shared" si="5"/>
        <v>357.60599999999999</v>
      </c>
      <c r="Q31" s="3"/>
      <c r="R31" s="3"/>
    </row>
    <row r="32" spans="1:18">
      <c r="A32" s="10">
        <v>16.75</v>
      </c>
      <c r="B32" s="11"/>
      <c r="D32">
        <v>1</v>
      </c>
      <c r="E32" s="18"/>
      <c r="F32" s="13">
        <f t="shared" si="0"/>
        <v>1</v>
      </c>
      <c r="G32" s="1"/>
      <c r="H32" s="14">
        <v>16.75</v>
      </c>
      <c r="I32" s="50">
        <v>168744</v>
      </c>
      <c r="J32" s="1">
        <f t="shared" si="6"/>
        <v>168.744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168.744</v>
      </c>
      <c r="O32" s="15">
        <f t="shared" si="4"/>
        <v>0</v>
      </c>
      <c r="P32" s="16">
        <f t="shared" si="5"/>
        <v>168.744</v>
      </c>
      <c r="Q32" s="3"/>
      <c r="R32" s="3"/>
    </row>
    <row r="33" spans="1:18">
      <c r="A33" s="14">
        <v>17.25</v>
      </c>
      <c r="B33" s="18"/>
      <c r="C33" s="18"/>
      <c r="D33" s="18"/>
      <c r="E33" s="18"/>
      <c r="F33" s="13">
        <f t="shared" si="0"/>
        <v>0</v>
      </c>
      <c r="G33" s="1"/>
      <c r="H33" s="14">
        <v>17.25</v>
      </c>
      <c r="I33" s="48"/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8"/>
      <c r="C34" s="18"/>
      <c r="D34" s="18"/>
      <c r="E34" s="18"/>
      <c r="F34" s="13">
        <f t="shared" si="0"/>
        <v>0</v>
      </c>
      <c r="G34" s="1"/>
      <c r="H34" s="14">
        <v>17.75</v>
      </c>
      <c r="I34" s="48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8"/>
      <c r="C35" s="18"/>
      <c r="D35" s="18"/>
      <c r="E35" s="18"/>
      <c r="F35" s="13">
        <f t="shared" si="0"/>
        <v>0</v>
      </c>
      <c r="G35" s="1"/>
      <c r="H35" s="14">
        <v>18.25</v>
      </c>
      <c r="I35" s="48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8"/>
      <c r="C36" s="18"/>
      <c r="D36" s="18"/>
      <c r="E36" s="18"/>
      <c r="F36" s="13">
        <f t="shared" si="0"/>
        <v>0</v>
      </c>
      <c r="G36" s="1"/>
      <c r="H36" s="14">
        <v>18.75</v>
      </c>
      <c r="I36" s="46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5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0</v>
      </c>
      <c r="C38" s="29">
        <f>SUM(C6:C37)</f>
        <v>275</v>
      </c>
      <c r="D38" s="29">
        <f>SUM(D6:D37)</f>
        <v>14</v>
      </c>
      <c r="E38" s="29">
        <f>SUM(E6:E37)</f>
        <v>0</v>
      </c>
      <c r="F38" s="30">
        <f>SUM(F6:F37)</f>
        <v>289</v>
      </c>
      <c r="G38" s="31"/>
      <c r="H38" s="28" t="s">
        <v>7</v>
      </c>
      <c r="I38" s="46">
        <f>SUM(I6:I37)</f>
        <v>338775037</v>
      </c>
      <c r="J38" s="1">
        <f t="shared" si="6"/>
        <v>338775.03700000001</v>
      </c>
      <c r="K38" s="28" t="s">
        <v>7</v>
      </c>
      <c r="L38" s="29">
        <f>SUM(L6:L37)</f>
        <v>0</v>
      </c>
      <c r="M38" s="29">
        <f>SUM(M6:M37)</f>
        <v>334721.82926666702</v>
      </c>
      <c r="N38" s="29">
        <f>SUM(N6:N37)</f>
        <v>4053.20773333334</v>
      </c>
      <c r="O38" s="29">
        <f>SUM(O6:O37)</f>
        <v>0</v>
      </c>
      <c r="P38" s="32">
        <f>SUM(P6:P37)</f>
        <v>338775.03700000001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2.4229946202839504E-3</v>
      </c>
      <c r="J44" s="17" t="s">
        <v>12</v>
      </c>
      <c r="K44">
        <v>3.404496929427272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0.218092202415755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0.33396475254247199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7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0.48770113467841703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7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542.61374999999998</v>
      </c>
      <c r="D50" s="15">
        <f t="shared" si="9"/>
        <v>0</v>
      </c>
      <c r="E50" s="15">
        <f t="shared" si="10"/>
        <v>0</v>
      </c>
      <c r="F50" s="13">
        <f t="shared" si="11"/>
        <v>542.61374999999998</v>
      </c>
      <c r="G50" s="1"/>
      <c r="H50" s="14">
        <f t="shared" si="12"/>
        <v>0.68569753310108705</v>
      </c>
      <c r="I50" s="15">
        <f t="shared" si="13"/>
        <v>0</v>
      </c>
      <c r="J50" s="15">
        <f t="shared" si="14"/>
        <v>70.870268533662895</v>
      </c>
      <c r="K50" s="15">
        <f t="shared" si="15"/>
        <v>0</v>
      </c>
      <c r="L50" s="15">
        <f t="shared" si="16"/>
        <v>0</v>
      </c>
      <c r="M50" s="37">
        <f t="shared" si="17"/>
        <v>70.870268533662895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891.43399999999997</v>
      </c>
      <c r="D51" s="15">
        <f t="shared" si="9"/>
        <v>0</v>
      </c>
      <c r="E51" s="15">
        <f t="shared" si="10"/>
        <v>0</v>
      </c>
      <c r="F51" s="13">
        <f t="shared" si="11"/>
        <v>891.43399999999997</v>
      </c>
      <c r="G51" s="1"/>
      <c r="H51" s="14">
        <f t="shared" si="12"/>
        <v>0.93462909076335499</v>
      </c>
      <c r="I51" s="15">
        <f t="shared" si="13"/>
        <v>0</v>
      </c>
      <c r="J51" s="15">
        <f t="shared" si="14"/>
        <v>144.89741719922401</v>
      </c>
      <c r="K51" s="15">
        <f t="shared" si="15"/>
        <v>0</v>
      </c>
      <c r="L51" s="15">
        <f t="shared" si="16"/>
        <v>0</v>
      </c>
      <c r="M51" s="37">
        <f t="shared" si="17"/>
        <v>144.89741719922401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4844.7562500000004</v>
      </c>
      <c r="D52" s="15">
        <f t="shared" si="9"/>
        <v>0</v>
      </c>
      <c r="E52" s="15">
        <f t="shared" si="10"/>
        <v>0</v>
      </c>
      <c r="F52" s="13">
        <f t="shared" si="11"/>
        <v>4844.7562500000004</v>
      </c>
      <c r="G52" s="1"/>
      <c r="H52" s="14">
        <f t="shared" si="12"/>
        <v>1.24143368440357</v>
      </c>
      <c r="I52" s="15">
        <f t="shared" si="13"/>
        <v>0</v>
      </c>
      <c r="J52" s="15">
        <f t="shared" si="14"/>
        <v>962.31097623595599</v>
      </c>
      <c r="K52" s="15">
        <f t="shared" si="15"/>
        <v>0</v>
      </c>
      <c r="L52" s="15">
        <f t="shared" si="16"/>
        <v>0</v>
      </c>
      <c r="M52" s="37">
        <f t="shared" si="17"/>
        <v>962.31097623595599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13695.87825</v>
      </c>
      <c r="D53" s="15">
        <f t="shared" si="9"/>
        <v>0</v>
      </c>
      <c r="E53" s="15">
        <f t="shared" si="10"/>
        <v>0</v>
      </c>
      <c r="F53" s="13">
        <f t="shared" si="11"/>
        <v>13695.87825</v>
      </c>
      <c r="G53" s="1"/>
      <c r="H53" s="14">
        <f t="shared" si="12"/>
        <v>1.6132980098004699</v>
      </c>
      <c r="I53" s="15">
        <f t="shared" si="13"/>
        <v>0</v>
      </c>
      <c r="J53" s="15">
        <f t="shared" si="14"/>
        <v>3273.41231454734</v>
      </c>
      <c r="K53" s="15">
        <f t="shared" si="15"/>
        <v>0</v>
      </c>
      <c r="L53" s="15">
        <f t="shared" si="16"/>
        <v>0</v>
      </c>
      <c r="M53" s="37">
        <f t="shared" si="17"/>
        <v>3273.41231454734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22289.059249999998</v>
      </c>
      <c r="D54" s="15">
        <f t="shared" si="9"/>
        <v>0</v>
      </c>
      <c r="E54" s="15">
        <f t="shared" si="10"/>
        <v>0</v>
      </c>
      <c r="F54" s="13">
        <f t="shared" si="11"/>
        <v>22289.059249999998</v>
      </c>
      <c r="G54" s="1"/>
      <c r="H54" s="14">
        <f t="shared" si="12"/>
        <v>2.0576454847076402</v>
      </c>
      <c r="I54" s="15">
        <f t="shared" si="13"/>
        <v>0</v>
      </c>
      <c r="J54" s="15">
        <f t="shared" si="14"/>
        <v>6325.9285688473901</v>
      </c>
      <c r="K54" s="15">
        <f t="shared" si="15"/>
        <v>0</v>
      </c>
      <c r="L54" s="15">
        <f t="shared" si="16"/>
        <v>0</v>
      </c>
      <c r="M54" s="37">
        <f t="shared" si="17"/>
        <v>6325.9285688473901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54922.335749999998</v>
      </c>
      <c r="D55" s="15">
        <f t="shared" si="9"/>
        <v>0</v>
      </c>
      <c r="E55" s="15">
        <f t="shared" si="10"/>
        <v>0</v>
      </c>
      <c r="F55" s="13">
        <f t="shared" si="11"/>
        <v>54922.335749999998</v>
      </c>
      <c r="G55" s="1"/>
      <c r="H55" s="14">
        <f t="shared" si="12"/>
        <v>2.5821256116795599</v>
      </c>
      <c r="I55" s="15">
        <f t="shared" si="13"/>
        <v>0</v>
      </c>
      <c r="J55" s="15">
        <f t="shared" si="14"/>
        <v>18298.886424946999</v>
      </c>
      <c r="K55" s="15">
        <f t="shared" si="15"/>
        <v>0</v>
      </c>
      <c r="L55" s="15">
        <f t="shared" si="16"/>
        <v>0</v>
      </c>
      <c r="M55" s="37">
        <f t="shared" si="17"/>
        <v>18298.886424946999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62263.979249999997</v>
      </c>
      <c r="D56" s="15">
        <f t="shared" si="9"/>
        <v>0</v>
      </c>
      <c r="E56" s="15">
        <f t="shared" si="10"/>
        <v>0</v>
      </c>
      <c r="F56" s="13">
        <f t="shared" si="11"/>
        <v>62263.979249999997</v>
      </c>
      <c r="G56" s="1"/>
      <c r="H56" s="14">
        <f t="shared" si="12"/>
        <v>3.1946045338503599</v>
      </c>
      <c r="I56" s="15">
        <f t="shared" si="13"/>
        <v>0</v>
      </c>
      <c r="J56" s="15">
        <f t="shared" si="14"/>
        <v>24110.156413044198</v>
      </c>
      <c r="K56" s="15">
        <f t="shared" si="15"/>
        <v>0</v>
      </c>
      <c r="L56" s="15">
        <f t="shared" si="16"/>
        <v>0</v>
      </c>
      <c r="M56" s="37">
        <f t="shared" si="17"/>
        <v>24110.156413044198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53200.14</v>
      </c>
      <c r="D57" s="15">
        <f t="shared" si="9"/>
        <v>0</v>
      </c>
      <c r="E57" s="15">
        <f t="shared" si="10"/>
        <v>0</v>
      </c>
      <c r="F57" s="13">
        <f t="shared" si="11"/>
        <v>53200.14</v>
      </c>
      <c r="G57" s="1"/>
      <c r="H57" s="14">
        <f t="shared" si="12"/>
        <v>3.90315657999257</v>
      </c>
      <c r="I57" s="15">
        <f t="shared" si="13"/>
        <v>0</v>
      </c>
      <c r="J57" s="15">
        <f t="shared" si="14"/>
        <v>23731.254456860101</v>
      </c>
      <c r="K57" s="15">
        <f t="shared" si="15"/>
        <v>0</v>
      </c>
      <c r="L57" s="15">
        <f t="shared" si="16"/>
        <v>0</v>
      </c>
      <c r="M57" s="37">
        <f t="shared" si="17"/>
        <v>23731.254456860101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28889.562999999998</v>
      </c>
      <c r="D58" s="15">
        <f t="shared" si="9"/>
        <v>0</v>
      </c>
      <c r="E58" s="15">
        <f t="shared" si="10"/>
        <v>0</v>
      </c>
      <c r="F58" s="13">
        <f t="shared" si="11"/>
        <v>28889.562999999998</v>
      </c>
      <c r="G58" s="1"/>
      <c r="H58" s="14">
        <f t="shared" si="12"/>
        <v>4.7160566404437603</v>
      </c>
      <c r="I58" s="15">
        <f t="shared" si="13"/>
        <v>0</v>
      </c>
      <c r="J58" s="15">
        <f t="shared" si="14"/>
        <v>14729.169235207401</v>
      </c>
      <c r="K58" s="15">
        <f t="shared" si="15"/>
        <v>0</v>
      </c>
      <c r="L58" s="15">
        <f t="shared" si="16"/>
        <v>0</v>
      </c>
      <c r="M58" s="37">
        <f t="shared" si="17"/>
        <v>14729.169235207401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50112.620999999999</v>
      </c>
      <c r="D59" s="15">
        <f t="shared" si="9"/>
        <v>0</v>
      </c>
      <c r="E59" s="15">
        <f t="shared" si="10"/>
        <v>0</v>
      </c>
      <c r="F59" s="13">
        <f t="shared" si="11"/>
        <v>50112.620999999999</v>
      </c>
      <c r="G59" s="1"/>
      <c r="H59" s="14">
        <f t="shared" si="12"/>
        <v>5.6417732486279402</v>
      </c>
      <c r="I59" s="15">
        <f t="shared" si="13"/>
        <v>0</v>
      </c>
      <c r="J59" s="15">
        <f t="shared" si="14"/>
        <v>28997.337905274901</v>
      </c>
      <c r="K59" s="15">
        <f t="shared" si="15"/>
        <v>0</v>
      </c>
      <c r="L59" s="15">
        <f t="shared" si="16"/>
        <v>0</v>
      </c>
      <c r="M59" s="37">
        <f t="shared" si="17"/>
        <v>28997.337905274901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180400.34849999999</v>
      </c>
      <c r="D60" s="15">
        <f t="shared" si="9"/>
        <v>0</v>
      </c>
      <c r="E60" s="15">
        <f t="shared" si="10"/>
        <v>0</v>
      </c>
      <c r="F60" s="13">
        <f t="shared" si="11"/>
        <v>180400.34849999999</v>
      </c>
      <c r="G60" s="1"/>
      <c r="H60" s="14">
        <f t="shared" si="12"/>
        <v>6.6889622676544196</v>
      </c>
      <c r="I60" s="15">
        <f t="shared" si="13"/>
        <v>0</v>
      </c>
      <c r="J60" s="15">
        <f t="shared" si="14"/>
        <v>117725.96333543499</v>
      </c>
      <c r="K60" s="15">
        <f t="shared" si="15"/>
        <v>0</v>
      </c>
      <c r="L60" s="15">
        <f t="shared" si="16"/>
        <v>0</v>
      </c>
      <c r="M60" s="37">
        <f t="shared" si="17"/>
        <v>117725.96333543499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356376.60399999999</v>
      </c>
      <c r="D61" s="15">
        <f t="shared" si="9"/>
        <v>0</v>
      </c>
      <c r="E61" s="15">
        <f t="shared" si="10"/>
        <v>0</v>
      </c>
      <c r="F61" s="13">
        <f t="shared" si="11"/>
        <v>356376.60399999999</v>
      </c>
      <c r="G61" s="1"/>
      <c r="H61" s="14">
        <f t="shared" si="12"/>
        <v>7.8664611003001701</v>
      </c>
      <c r="I61" s="15">
        <f t="shared" si="13"/>
        <v>0</v>
      </c>
      <c r="J61" s="15">
        <f t="shared" si="14"/>
        <v>260783.506271914</v>
      </c>
      <c r="K61" s="15">
        <f t="shared" si="15"/>
        <v>0</v>
      </c>
      <c r="L61" s="15">
        <f t="shared" si="16"/>
        <v>0</v>
      </c>
      <c r="M61" s="37">
        <f t="shared" si="17"/>
        <v>260783.506271914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428655.10499999998</v>
      </c>
      <c r="D62" s="15">
        <f t="shared" si="9"/>
        <v>0</v>
      </c>
      <c r="E62" s="15">
        <f t="shared" si="10"/>
        <v>0</v>
      </c>
      <c r="F62" s="13">
        <f t="shared" si="11"/>
        <v>428655.10499999998</v>
      </c>
      <c r="G62" s="1"/>
      <c r="H62" s="14">
        <f t="shared" si="12"/>
        <v>9.18328335521851</v>
      </c>
      <c r="I62" s="15">
        <f t="shared" si="13"/>
        <v>0</v>
      </c>
      <c r="J62" s="15">
        <f t="shared" si="14"/>
        <v>349907.67030008399</v>
      </c>
      <c r="K62" s="15">
        <f t="shared" si="15"/>
        <v>0</v>
      </c>
      <c r="L62" s="15">
        <f t="shared" si="16"/>
        <v>0</v>
      </c>
      <c r="M62" s="37">
        <f t="shared" si="17"/>
        <v>349907.67030008399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497849.80300000001</v>
      </c>
      <c r="D63" s="15">
        <f t="shared" si="9"/>
        <v>0</v>
      </c>
      <c r="E63" s="15">
        <f t="shared" si="10"/>
        <v>0</v>
      </c>
      <c r="F63" s="13">
        <f t="shared" si="11"/>
        <v>497849.80300000001</v>
      </c>
      <c r="G63" s="1"/>
      <c r="H63" s="14">
        <f t="shared" si="12"/>
        <v>10.648613913601199</v>
      </c>
      <c r="I63" s="15">
        <f t="shared" si="13"/>
        <v>0</v>
      </c>
      <c r="J63" s="15">
        <f t="shared" si="14"/>
        <v>451183.85864761</v>
      </c>
      <c r="K63" s="15">
        <f t="shared" si="15"/>
        <v>0</v>
      </c>
      <c r="L63" s="15">
        <f t="shared" si="16"/>
        <v>0</v>
      </c>
      <c r="M63" s="37">
        <f t="shared" si="17"/>
        <v>451183.85864761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659069.15899999999</v>
      </c>
      <c r="D64" s="15">
        <f t="shared" si="9"/>
        <v>0</v>
      </c>
      <c r="E64" s="15">
        <f t="shared" si="10"/>
        <v>0</v>
      </c>
      <c r="F64" s="13">
        <f t="shared" si="11"/>
        <v>659069.15899999999</v>
      </c>
      <c r="G64" s="1"/>
      <c r="H64" s="14">
        <f t="shared" si="12"/>
        <v>12.2718043495481</v>
      </c>
      <c r="I64" s="15">
        <f t="shared" si="13"/>
        <v>0</v>
      </c>
      <c r="J64" s="15">
        <f t="shared" si="14"/>
        <v>660242.26710768999</v>
      </c>
      <c r="K64" s="15">
        <f t="shared" si="15"/>
        <v>0</v>
      </c>
      <c r="L64" s="15">
        <f t="shared" si="16"/>
        <v>0</v>
      </c>
      <c r="M64" s="37">
        <f t="shared" si="17"/>
        <v>660242.26710768999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609363.47849999997</v>
      </c>
      <c r="D65" s="15">
        <f t="shared" si="9"/>
        <v>0</v>
      </c>
      <c r="E65" s="15">
        <f t="shared" si="10"/>
        <v>0</v>
      </c>
      <c r="F65" s="13">
        <f t="shared" si="11"/>
        <v>609363.47849999997</v>
      </c>
      <c r="G65" s="1"/>
      <c r="H65" s="14">
        <f t="shared" si="12"/>
        <v>14.062368664636899</v>
      </c>
      <c r="I65" s="15">
        <f t="shared" si="13"/>
        <v>0</v>
      </c>
      <c r="J65" s="15">
        <f t="shared" si="14"/>
        <v>672085.79493588605</v>
      </c>
      <c r="K65" s="15">
        <f t="shared" si="15"/>
        <v>0</v>
      </c>
      <c r="L65" s="15">
        <f t="shared" si="16"/>
        <v>0</v>
      </c>
      <c r="M65" s="37">
        <f t="shared" si="17"/>
        <v>672085.79493588605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514688.19400000002</v>
      </c>
      <c r="D66" s="15">
        <f t="shared" si="9"/>
        <v>0</v>
      </c>
      <c r="E66" s="15">
        <f t="shared" si="10"/>
        <v>0</v>
      </c>
      <c r="F66" s="13">
        <f t="shared" si="11"/>
        <v>514688.19400000002</v>
      </c>
      <c r="G66" s="1"/>
      <c r="H66" s="14">
        <f t="shared" si="12"/>
        <v>16.029979303050101</v>
      </c>
      <c r="I66" s="15">
        <f t="shared" si="13"/>
        <v>0</v>
      </c>
      <c r="J66" s="15">
        <f t="shared" si="14"/>
        <v>622674.79979956499</v>
      </c>
      <c r="K66" s="15">
        <f t="shared" si="15"/>
        <v>0</v>
      </c>
      <c r="L66" s="15">
        <f t="shared" si="16"/>
        <v>0</v>
      </c>
      <c r="M66" s="37">
        <f t="shared" si="17"/>
        <v>622674.79979956499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225086.13875000001</v>
      </c>
      <c r="D67" s="15">
        <f t="shared" si="9"/>
        <v>0</v>
      </c>
      <c r="E67" s="15">
        <f t="shared" si="10"/>
        <v>0</v>
      </c>
      <c r="F67" s="13">
        <f t="shared" si="11"/>
        <v>225086.13875000001</v>
      </c>
      <c r="G67" s="1"/>
      <c r="H67" s="14">
        <f t="shared" si="12"/>
        <v>18.184463418412101</v>
      </c>
      <c r="I67" s="15">
        <f t="shared" si="13"/>
        <v>0</v>
      </c>
      <c r="J67" s="15">
        <f t="shared" si="14"/>
        <v>297677.86589752801</v>
      </c>
      <c r="K67" s="15">
        <f t="shared" si="15"/>
        <v>0</v>
      </c>
      <c r="L67" s="15">
        <f t="shared" si="16"/>
        <v>0</v>
      </c>
      <c r="M67" s="37">
        <f t="shared" si="17"/>
        <v>297677.86589752801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133836.9823</v>
      </c>
      <c r="D68" s="15">
        <f t="shared" si="9"/>
        <v>9559.7844499999992</v>
      </c>
      <c r="E68" s="15">
        <f t="shared" si="10"/>
        <v>0</v>
      </c>
      <c r="F68" s="13">
        <f t="shared" si="11"/>
        <v>143396.76675000001</v>
      </c>
      <c r="G68" s="1"/>
      <c r="H68" s="14">
        <f t="shared" si="12"/>
        <v>20.535799367441999</v>
      </c>
      <c r="I68" s="15">
        <f t="shared" si="13"/>
        <v>0</v>
      </c>
      <c r="J68" s="15">
        <f t="shared" si="14"/>
        <v>192873.643260118</v>
      </c>
      <c r="K68" s="15">
        <f t="shared" si="15"/>
        <v>13776.688804294199</v>
      </c>
      <c r="L68" s="15">
        <f t="shared" si="16"/>
        <v>0</v>
      </c>
      <c r="M68" s="37">
        <f t="shared" si="17"/>
        <v>206650.33206441201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22872.338250000001</v>
      </c>
      <c r="D69" s="15">
        <f t="shared" si="9"/>
        <v>15248.2255</v>
      </c>
      <c r="E69" s="15">
        <f t="shared" si="10"/>
        <v>0</v>
      </c>
      <c r="F69" s="13">
        <f t="shared" si="11"/>
        <v>38120.563750000001</v>
      </c>
      <c r="G69" s="1"/>
      <c r="H69" s="14">
        <f t="shared" si="12"/>
        <v>23.094113408818</v>
      </c>
      <c r="I69" s="15">
        <f t="shared" si="13"/>
        <v>0</v>
      </c>
      <c r="J69" s="15">
        <f t="shared" si="14"/>
        <v>35811.279557311602</v>
      </c>
      <c r="K69" s="15">
        <f t="shared" si="15"/>
        <v>23874.186371541098</v>
      </c>
      <c r="L69" s="15">
        <f t="shared" si="16"/>
        <v>0</v>
      </c>
      <c r="M69" s="37">
        <f t="shared" si="17"/>
        <v>59685.465928852696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9638.2185833333297</v>
      </c>
      <c r="D70" s="15">
        <f t="shared" si="9"/>
        <v>19276.437166666699</v>
      </c>
      <c r="E70" s="15">
        <f t="shared" si="10"/>
        <v>0</v>
      </c>
      <c r="F70" s="13">
        <f t="shared" si="11"/>
        <v>28914.655750000002</v>
      </c>
      <c r="G70" s="1"/>
      <c r="H70" s="14">
        <f t="shared" si="12"/>
        <v>25.869676588396199</v>
      </c>
      <c r="I70" s="15">
        <f t="shared" si="13"/>
        <v>0</v>
      </c>
      <c r="J70" s="15">
        <f t="shared" si="14"/>
        <v>16350.0064025642</v>
      </c>
      <c r="K70" s="15">
        <f t="shared" si="15"/>
        <v>32700.012805128401</v>
      </c>
      <c r="L70" s="15">
        <f t="shared" si="16"/>
        <v>0</v>
      </c>
      <c r="M70" s="37">
        <f t="shared" si="17"/>
        <v>49050.019207692603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8791.4767499999998</v>
      </c>
      <c r="E71" s="15">
        <f t="shared" si="10"/>
        <v>0</v>
      </c>
      <c r="F71" s="13">
        <f t="shared" si="11"/>
        <v>8791.4767499999998</v>
      </c>
      <c r="G71" s="1"/>
      <c r="H71" s="14">
        <f t="shared" si="12"/>
        <v>28.872901794249199</v>
      </c>
      <c r="I71" s="15">
        <f t="shared" si="13"/>
        <v>0</v>
      </c>
      <c r="J71" s="15">
        <f t="shared" si="14"/>
        <v>0</v>
      </c>
      <c r="K71" s="15">
        <f t="shared" si="15"/>
        <v>16116.5361796302</v>
      </c>
      <c r="L71" s="15">
        <f t="shared" si="16"/>
        <v>0</v>
      </c>
      <c r="M71" s="37">
        <f t="shared" si="17"/>
        <v>16116.5361796302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5811.0974999999999</v>
      </c>
      <c r="E72" s="15">
        <f t="shared" si="10"/>
        <v>0</v>
      </c>
      <c r="F72" s="13">
        <f t="shared" si="11"/>
        <v>5811.0974999999999</v>
      </c>
      <c r="G72" s="1"/>
      <c r="H72" s="14">
        <f t="shared" si="12"/>
        <v>32.114340966954899</v>
      </c>
      <c r="I72" s="15">
        <f t="shared" si="13"/>
        <v>0</v>
      </c>
      <c r="J72" s="15">
        <f t="shared" si="14"/>
        <v>0</v>
      </c>
      <c r="K72" s="15">
        <f t="shared" si="15"/>
        <v>11484.281015828899</v>
      </c>
      <c r="L72" s="15">
        <f t="shared" si="16"/>
        <v>0</v>
      </c>
      <c r="M72" s="37">
        <f t="shared" si="17"/>
        <v>11484.281015828899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2826.462</v>
      </c>
      <c r="E73" s="15">
        <f t="shared" si="10"/>
        <v>0</v>
      </c>
      <c r="F73" s="13">
        <f t="shared" si="11"/>
        <v>2826.462</v>
      </c>
      <c r="G73" s="1"/>
      <c r="H73" s="14">
        <f t="shared" si="12"/>
        <v>35.604682452241398</v>
      </c>
      <c r="I73" s="15">
        <f t="shared" si="13"/>
        <v>0</v>
      </c>
      <c r="J73" s="15">
        <f t="shared" si="14"/>
        <v>0</v>
      </c>
      <c r="K73" s="15">
        <f t="shared" si="15"/>
        <v>6008.0765357210203</v>
      </c>
      <c r="L73" s="15">
        <f t="shared" si="16"/>
        <v>0</v>
      </c>
      <c r="M73" s="37">
        <f t="shared" si="17"/>
        <v>6008.0765357210203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39.354748484534198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7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43.375492791187398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7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47.677998308259099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52.273474999614798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57.173257771967897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0</v>
      </c>
      <c r="C79" s="29">
        <f>SUM(C47:C78)</f>
        <v>3929488.75038333</v>
      </c>
      <c r="D79" s="29">
        <f>SUM(D47:D78)</f>
        <v>61513.483366666696</v>
      </c>
      <c r="E79" s="29">
        <f>SUM(E47:E78)</f>
        <v>0</v>
      </c>
      <c r="F79" s="29">
        <f>SUM(F47:F78)</f>
        <v>3991002.2337500001</v>
      </c>
      <c r="G79" s="13"/>
      <c r="H79" s="28" t="s">
        <v>7</v>
      </c>
      <c r="I79" s="29">
        <f>SUM(I47:I78)</f>
        <v>0</v>
      </c>
      <c r="J79" s="29">
        <f>SUM(J47:J78)</f>
        <v>3797960.8794963998</v>
      </c>
      <c r="K79" s="29">
        <f>SUM(K47:K78)</f>
        <v>103959.781712144</v>
      </c>
      <c r="L79" s="29">
        <f>SUM(L47:L78)</f>
        <v>0</v>
      </c>
      <c r="M79" s="29">
        <f>SUM(M47:M78)</f>
        <v>3901920.66120855</v>
      </c>
      <c r="N79" s="3"/>
      <c r="O79" s="3"/>
      <c r="P79" s="3"/>
    </row>
    <row r="80" spans="1:16">
      <c r="A80" s="6" t="s">
        <v>13</v>
      </c>
      <c r="B80" s="30">
        <f>IF(L38&gt;0,B79/L38,0)</f>
        <v>0</v>
      </c>
      <c r="C80" s="30">
        <f>IF(M38&gt;0,C79/M38,0)</f>
        <v>11.739565235384701</v>
      </c>
      <c r="D80" s="30">
        <f>IF(N38&gt;0,D79/N38,0)</f>
        <v>15.176494128535101</v>
      </c>
      <c r="E80" s="30">
        <f>IF(O38&gt;0,E79/O38,0)</f>
        <v>0</v>
      </c>
      <c r="F80" s="30">
        <f>IF(P38&gt;0,F79/P38,0)</f>
        <v>11.780685699548799</v>
      </c>
      <c r="G80" s="13"/>
      <c r="H80" s="6" t="s">
        <v>13</v>
      </c>
      <c r="I80" s="30">
        <f>IF(L38&gt;0,I79/L38,0)</f>
        <v>0</v>
      </c>
      <c r="J80" s="30">
        <f>IF(M38&gt;0,J79/M38,0)</f>
        <v>11.3466184378152</v>
      </c>
      <c r="K80" s="30">
        <f>IF(N38&gt;0,K79/N38,0)</f>
        <v>25.648767236178099</v>
      </c>
      <c r="L80" s="30">
        <f>IF(O38&gt;0,L79/O38,0)</f>
        <v>0</v>
      </c>
      <c r="M80" s="30">
        <f>IF(P38&gt;0,M79/P38,0)</f>
        <v>11.517733702464501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9" t="s">
        <v>27</v>
      </c>
      <c r="B85" s="59"/>
      <c r="C85" s="59"/>
      <c r="D85" s="59"/>
      <c r="E85" s="5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9"/>
      <c r="B86" s="59"/>
      <c r="C86" s="59"/>
      <c r="D86" s="59"/>
      <c r="E86" s="5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0" t="s">
        <v>15</v>
      </c>
      <c r="B89" s="61" t="s">
        <v>16</v>
      </c>
      <c r="C89" s="61" t="s">
        <v>17</v>
      </c>
      <c r="D89" s="61" t="s">
        <v>18</v>
      </c>
      <c r="E89" s="6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0"/>
      <c r="B90" s="60"/>
      <c r="C90" s="60"/>
      <c r="D90" s="60"/>
      <c r="E90" s="6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4">
        <f>L$38</f>
        <v>0</v>
      </c>
      <c r="C92" s="54">
        <f>$B$80</f>
        <v>0</v>
      </c>
      <c r="D92" s="54">
        <f>$I$80</f>
        <v>0</v>
      </c>
      <c r="E92" s="54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4">
        <f>M$38</f>
        <v>334721.82926666702</v>
      </c>
      <c r="C93" s="54">
        <f>$C$80</f>
        <v>11.739565235384701</v>
      </c>
      <c r="D93" s="54">
        <f>$J$80</f>
        <v>11.3466184378152</v>
      </c>
      <c r="E93" s="54">
        <f>B93*D93</f>
        <v>3797960.8794963998</v>
      </c>
      <c r="F93" s="15">
        <f>E93/1000</f>
        <v>3797.9608794964001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4">
        <f>N$38</f>
        <v>4053.20773333334</v>
      </c>
      <c r="C94" s="54">
        <f>$D$80</f>
        <v>15.176494128535101</v>
      </c>
      <c r="D94" s="54">
        <f>$K$80</f>
        <v>25.648767236178099</v>
      </c>
      <c r="E94" s="54">
        <f>B94*D94</f>
        <v>103959.781712144</v>
      </c>
      <c r="F94" s="15">
        <f>E94/1000</f>
        <v>103.95978171214399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4">
        <f>O$38</f>
        <v>0</v>
      </c>
      <c r="C95" s="54">
        <f>$E$80</f>
        <v>0</v>
      </c>
      <c r="D95" s="54">
        <f>$L$80</f>
        <v>0</v>
      </c>
      <c r="E95" s="54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4">
        <f>SUM(B92:B95)</f>
        <v>338775.03700000001</v>
      </c>
      <c r="C96" s="54">
        <f>$F$80</f>
        <v>11.780685699548799</v>
      </c>
      <c r="D96" s="54">
        <f>$M$80</f>
        <v>11.517733702464501</v>
      </c>
      <c r="E96" s="54">
        <f>SUM(E92:E95)</f>
        <v>3901920.6612085402</v>
      </c>
      <c r="F96" s="15">
        <f>E96/1000</f>
        <v>3901.92066120854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4">
        <f>$I$2</f>
        <v>3672896</v>
      </c>
      <c r="C97" s="55"/>
      <c r="D97" s="55"/>
      <c r="E97" s="55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20</v>
      </c>
      <c r="B98" s="54">
        <f>IF(E96&gt;0,$I$2/E96,"")</f>
        <v>0.94130463402666797</v>
      </c>
      <c r="C98" s="55"/>
      <c r="D98" s="55"/>
      <c r="E98" s="55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22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701212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7"/>
      <c r="C6" s="11"/>
      <c r="D6" s="11"/>
      <c r="E6" s="18"/>
      <c r="F6" s="13">
        <f t="shared" ref="F6:F37" si="0">SUM(B6:E6)</f>
        <v>0</v>
      </c>
      <c r="G6" s="1"/>
      <c r="H6" s="14">
        <v>3.75</v>
      </c>
      <c r="I6" s="52"/>
      <c r="J6" s="1">
        <f>I6/1000</f>
        <v>0</v>
      </c>
      <c r="K6" s="14">
        <v>3.75</v>
      </c>
      <c r="L6" s="15">
        <f t="shared" ref="L6:O10" si="1">IF($F6&gt;0,($I6/1000)*(B6/$F6),0)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6">
        <f t="shared" ref="P6:P37" si="2">SUM(L6:O6)</f>
        <v>0</v>
      </c>
      <c r="Q6" s="3"/>
      <c r="R6" s="3"/>
    </row>
    <row r="7" spans="1:18">
      <c r="A7" s="14">
        <v>4.25</v>
      </c>
      <c r="B7" s="17"/>
      <c r="C7" s="11"/>
      <c r="D7" s="11"/>
      <c r="E7" s="18"/>
      <c r="F7" s="13">
        <f t="shared" si="0"/>
        <v>0</v>
      </c>
      <c r="G7" s="1"/>
      <c r="H7" s="14">
        <v>4.25</v>
      </c>
      <c r="I7" s="53"/>
      <c r="J7" s="1">
        <f t="shared" ref="J7:J38" si="3">I7/1000</f>
        <v>0</v>
      </c>
      <c r="K7" s="14">
        <v>4.25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6">
        <f t="shared" si="2"/>
        <v>0</v>
      </c>
      <c r="Q7" s="3"/>
      <c r="R7" s="3"/>
    </row>
    <row r="8" spans="1:18">
      <c r="A8" s="10">
        <v>4.75</v>
      </c>
      <c r="B8" s="17"/>
      <c r="C8" s="11"/>
      <c r="D8" s="11"/>
      <c r="E8" s="18"/>
      <c r="F8" s="13">
        <f t="shared" si="0"/>
        <v>0</v>
      </c>
      <c r="G8" s="1"/>
      <c r="H8" s="14">
        <v>4.75</v>
      </c>
      <c r="I8" s="53"/>
      <c r="J8" s="1">
        <f t="shared" si="3"/>
        <v>0</v>
      </c>
      <c r="K8" s="14">
        <v>4.75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6">
        <f t="shared" si="2"/>
        <v>0</v>
      </c>
      <c r="Q8" s="3"/>
      <c r="R8" s="3"/>
    </row>
    <row r="9" spans="1:18">
      <c r="A9" s="14">
        <v>5.25</v>
      </c>
      <c r="B9" s="17"/>
      <c r="C9" s="11"/>
      <c r="D9" s="11"/>
      <c r="E9" s="19"/>
      <c r="F9" s="13">
        <f t="shared" si="0"/>
        <v>0</v>
      </c>
      <c r="G9" s="20"/>
      <c r="H9" s="14">
        <v>5.25</v>
      </c>
      <c r="I9" s="53"/>
      <c r="J9" s="1">
        <f t="shared" si="3"/>
        <v>0</v>
      </c>
      <c r="K9" s="14">
        <v>5.25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6">
        <f t="shared" si="2"/>
        <v>0</v>
      </c>
      <c r="Q9" s="3"/>
      <c r="R9" s="3"/>
    </row>
    <row r="10" spans="1:18">
      <c r="A10" s="10">
        <v>5.75</v>
      </c>
      <c r="B10" s="17"/>
      <c r="C10" s="11"/>
      <c r="D10" s="11"/>
      <c r="E10" s="18"/>
      <c r="F10" s="13">
        <f t="shared" si="0"/>
        <v>0</v>
      </c>
      <c r="G10" s="1"/>
      <c r="H10" s="14">
        <v>5.75</v>
      </c>
      <c r="I10" s="53"/>
      <c r="J10" s="1">
        <f t="shared" si="3"/>
        <v>0</v>
      </c>
      <c r="K10" s="14">
        <v>5.75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6">
        <f t="shared" si="2"/>
        <v>0</v>
      </c>
      <c r="Q10" s="3"/>
      <c r="R10" s="3"/>
    </row>
    <row r="11" spans="1:18">
      <c r="A11" s="14">
        <v>6.25</v>
      </c>
      <c r="B11" s="17"/>
      <c r="C11" s="11"/>
      <c r="D11" s="11"/>
      <c r="E11" s="18"/>
      <c r="F11" s="13">
        <f t="shared" si="0"/>
        <v>0</v>
      </c>
      <c r="G11" s="1"/>
      <c r="H11" s="14">
        <v>6.25</v>
      </c>
      <c r="I11" s="53"/>
      <c r="J11" s="1">
        <f t="shared" si="3"/>
        <v>0</v>
      </c>
      <c r="K11" s="14">
        <v>6.25</v>
      </c>
      <c r="L11" s="15">
        <f t="shared" ref="L11:L32" si="4">IF($F11&gt;0,($I12/1000)*(B11/$F11),0)</f>
        <v>0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2"/>
        <v>0</v>
      </c>
      <c r="Q11" s="3"/>
      <c r="R11" s="3"/>
    </row>
    <row r="12" spans="1:18">
      <c r="A12" s="10">
        <v>6.75</v>
      </c>
      <c r="C12" s="11"/>
      <c r="D12" s="11"/>
      <c r="E12" s="21"/>
      <c r="F12" s="13">
        <f t="shared" si="0"/>
        <v>0</v>
      </c>
      <c r="G12" s="1"/>
      <c r="H12" s="14">
        <v>6.75</v>
      </c>
      <c r="I12" s="53"/>
      <c r="J12" s="1">
        <f t="shared" si="3"/>
        <v>0</v>
      </c>
      <c r="K12" s="14">
        <v>6.75</v>
      </c>
      <c r="L12" s="15">
        <f t="shared" si="4"/>
        <v>0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2"/>
        <v>0</v>
      </c>
      <c r="Q12" s="3"/>
      <c r="R12" s="3"/>
    </row>
    <row r="13" spans="1:18">
      <c r="A13" s="14">
        <v>7.25</v>
      </c>
      <c r="C13" s="11"/>
      <c r="D13" s="11"/>
      <c r="E13" s="21"/>
      <c r="F13" s="13">
        <f t="shared" si="0"/>
        <v>0</v>
      </c>
      <c r="G13" s="1"/>
      <c r="H13" s="14">
        <v>7.25</v>
      </c>
      <c r="I13" s="53"/>
      <c r="J13" s="1">
        <f t="shared" si="3"/>
        <v>0</v>
      </c>
      <c r="K13" s="14">
        <v>7.25</v>
      </c>
      <c r="L13" s="15">
        <f t="shared" si="4"/>
        <v>0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2"/>
        <v>0</v>
      </c>
      <c r="Q13" s="3"/>
      <c r="R13" s="3"/>
    </row>
    <row r="14" spans="1:18">
      <c r="A14" s="10">
        <v>7.75</v>
      </c>
      <c r="D14" s="44"/>
      <c r="E14" s="21"/>
      <c r="F14" s="13">
        <f t="shared" si="0"/>
        <v>0</v>
      </c>
      <c r="G14" s="1"/>
      <c r="H14" s="14">
        <v>7.75</v>
      </c>
      <c r="I14" s="53"/>
      <c r="J14" s="1">
        <f t="shared" si="3"/>
        <v>0</v>
      </c>
      <c r="K14" s="14">
        <v>7.75</v>
      </c>
      <c r="L14" s="15">
        <f t="shared" si="4"/>
        <v>0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2"/>
        <v>0</v>
      </c>
      <c r="Q14" s="3"/>
      <c r="R14" s="3"/>
    </row>
    <row r="15" spans="1:18">
      <c r="A15" s="14">
        <v>8.25</v>
      </c>
      <c r="D15" s="26"/>
      <c r="E15" s="21"/>
      <c r="F15" s="13">
        <f t="shared" si="0"/>
        <v>0</v>
      </c>
      <c r="G15" s="1"/>
      <c r="H15" s="14">
        <v>8.25</v>
      </c>
      <c r="I15" s="53"/>
      <c r="J15" s="1">
        <f t="shared" si="3"/>
        <v>0</v>
      </c>
      <c r="K15" s="14">
        <v>8.25</v>
      </c>
      <c r="L15" s="15">
        <f t="shared" si="4"/>
        <v>0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2"/>
        <v>0</v>
      </c>
      <c r="Q15" s="3"/>
      <c r="R15" s="3"/>
    </row>
    <row r="16" spans="1:18">
      <c r="A16" s="10">
        <v>8.75</v>
      </c>
      <c r="D16" s="26"/>
      <c r="E16" s="21"/>
      <c r="F16" s="13">
        <f t="shared" si="0"/>
        <v>0</v>
      </c>
      <c r="G16" s="1"/>
      <c r="H16" s="14">
        <v>8.75</v>
      </c>
      <c r="I16" s="53"/>
      <c r="J16" s="1">
        <f t="shared" si="3"/>
        <v>0</v>
      </c>
      <c r="K16" s="14">
        <v>8.75</v>
      </c>
      <c r="L16" s="15">
        <f t="shared" si="4"/>
        <v>0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2"/>
        <v>0</v>
      </c>
      <c r="Q16" s="3"/>
      <c r="R16" s="3"/>
    </row>
    <row r="17" spans="1:18">
      <c r="A17" s="14">
        <v>9.25</v>
      </c>
      <c r="B17">
        <v>5</v>
      </c>
      <c r="D17" s="26"/>
      <c r="E17" s="21"/>
      <c r="F17" s="13">
        <f t="shared" si="0"/>
        <v>5</v>
      </c>
      <c r="G17" s="1"/>
      <c r="H17" s="14">
        <v>9.25</v>
      </c>
      <c r="I17" s="53">
        <v>32219</v>
      </c>
      <c r="J17" s="1">
        <f t="shared" si="3"/>
        <v>32.219000000000001</v>
      </c>
      <c r="K17" s="14">
        <v>9.25</v>
      </c>
      <c r="L17" s="15">
        <f t="shared" si="4"/>
        <v>173.126</v>
      </c>
      <c r="M17" s="15">
        <f t="shared" si="5"/>
        <v>0</v>
      </c>
      <c r="N17" s="15">
        <f t="shared" si="6"/>
        <v>0</v>
      </c>
      <c r="O17" s="15">
        <f t="shared" si="7"/>
        <v>0</v>
      </c>
      <c r="P17" s="16">
        <f t="shared" si="2"/>
        <v>173.126</v>
      </c>
      <c r="Q17" s="3"/>
      <c r="R17" s="3"/>
    </row>
    <row r="18" spans="1:18">
      <c r="A18" s="10">
        <v>9.75</v>
      </c>
      <c r="B18">
        <v>8</v>
      </c>
      <c r="D18" s="26"/>
      <c r="E18" s="21"/>
      <c r="F18" s="13">
        <f t="shared" si="0"/>
        <v>8</v>
      </c>
      <c r="G18" s="1"/>
      <c r="H18" s="14">
        <v>9.75</v>
      </c>
      <c r="I18" s="53">
        <v>173126</v>
      </c>
      <c r="J18" s="1">
        <f t="shared" si="3"/>
        <v>173.126</v>
      </c>
      <c r="K18" s="14">
        <v>9.75</v>
      </c>
      <c r="L18" s="15">
        <f t="shared" si="4"/>
        <v>1410.71</v>
      </c>
      <c r="M18" s="15">
        <f t="shared" si="5"/>
        <v>0</v>
      </c>
      <c r="N18" s="15">
        <f t="shared" si="6"/>
        <v>0</v>
      </c>
      <c r="O18" s="15">
        <f t="shared" si="7"/>
        <v>0</v>
      </c>
      <c r="P18" s="16">
        <f t="shared" si="2"/>
        <v>1410.71</v>
      </c>
      <c r="Q18" s="3"/>
      <c r="R18" s="3"/>
    </row>
    <row r="19" spans="1:18">
      <c r="A19" s="14">
        <v>10.25</v>
      </c>
      <c r="B19">
        <v>12</v>
      </c>
      <c r="D19" s="26"/>
      <c r="E19" s="21"/>
      <c r="F19" s="13">
        <f t="shared" si="0"/>
        <v>12</v>
      </c>
      <c r="G19" s="1"/>
      <c r="H19" s="14">
        <v>10.25</v>
      </c>
      <c r="I19" s="53">
        <v>1410710</v>
      </c>
      <c r="J19" s="1">
        <f t="shared" si="3"/>
        <v>1410.71</v>
      </c>
      <c r="K19" s="14">
        <v>10.25</v>
      </c>
      <c r="L19" s="15">
        <f t="shared" si="4"/>
        <v>4708.4319999999998</v>
      </c>
      <c r="M19" s="15">
        <f t="shared" si="5"/>
        <v>0</v>
      </c>
      <c r="N19" s="15">
        <f t="shared" si="6"/>
        <v>0</v>
      </c>
      <c r="O19" s="15">
        <f t="shared" si="7"/>
        <v>0</v>
      </c>
      <c r="P19" s="16">
        <f t="shared" si="2"/>
        <v>4708.4319999999998</v>
      </c>
      <c r="Q19" s="3"/>
      <c r="R19" s="3"/>
    </row>
    <row r="20" spans="1:18">
      <c r="A20" s="10">
        <v>10.75</v>
      </c>
      <c r="B20">
        <v>12</v>
      </c>
      <c r="C20">
        <v>2</v>
      </c>
      <c r="D20" s="26"/>
      <c r="E20" s="21"/>
      <c r="F20" s="13">
        <f t="shared" si="0"/>
        <v>14</v>
      </c>
      <c r="G20" s="1"/>
      <c r="H20" s="14">
        <v>10.75</v>
      </c>
      <c r="I20" s="53">
        <v>4708432</v>
      </c>
      <c r="J20" s="1">
        <f t="shared" si="3"/>
        <v>4708.4319999999998</v>
      </c>
      <c r="K20" s="14">
        <v>10.75</v>
      </c>
      <c r="L20" s="15">
        <f t="shared" si="4"/>
        <v>4619.5877142857098</v>
      </c>
      <c r="M20" s="15">
        <f t="shared" si="5"/>
        <v>769.93128571428599</v>
      </c>
      <c r="N20" s="15">
        <f t="shared" si="6"/>
        <v>0</v>
      </c>
      <c r="O20" s="15">
        <f t="shared" si="7"/>
        <v>0</v>
      </c>
      <c r="P20" s="16">
        <f t="shared" si="2"/>
        <v>5389.5190000000002</v>
      </c>
      <c r="Q20" s="3"/>
      <c r="R20" s="3"/>
    </row>
    <row r="21" spans="1:18">
      <c r="A21" s="14">
        <v>11.25</v>
      </c>
      <c r="B21">
        <v>11</v>
      </c>
      <c r="C21">
        <v>3</v>
      </c>
      <c r="D21" s="26"/>
      <c r="E21" s="21"/>
      <c r="F21" s="13">
        <f t="shared" si="0"/>
        <v>14</v>
      </c>
      <c r="G21" s="1"/>
      <c r="H21" s="14">
        <v>11.25</v>
      </c>
      <c r="I21" s="53">
        <v>5389519</v>
      </c>
      <c r="J21" s="1">
        <f t="shared" si="3"/>
        <v>5389.5190000000002</v>
      </c>
      <c r="K21" s="14">
        <v>11.25</v>
      </c>
      <c r="L21" s="15">
        <f t="shared" si="4"/>
        <v>4538.9865714285697</v>
      </c>
      <c r="M21" s="15">
        <f t="shared" si="5"/>
        <v>1237.9054285714301</v>
      </c>
      <c r="N21" s="15">
        <f t="shared" si="6"/>
        <v>0</v>
      </c>
      <c r="O21" s="15">
        <f t="shared" si="7"/>
        <v>0</v>
      </c>
      <c r="P21" s="16">
        <f t="shared" si="2"/>
        <v>5776.8919999999998</v>
      </c>
      <c r="Q21" s="3"/>
      <c r="R21" s="3"/>
    </row>
    <row r="22" spans="1:18">
      <c r="A22" s="10">
        <v>11.75</v>
      </c>
      <c r="B22">
        <v>4</v>
      </c>
      <c r="C22">
        <v>10</v>
      </c>
      <c r="D22" s="26"/>
      <c r="E22" s="21"/>
      <c r="F22" s="13">
        <f t="shared" si="0"/>
        <v>14</v>
      </c>
      <c r="G22" s="4"/>
      <c r="H22" s="14">
        <v>11.75</v>
      </c>
      <c r="I22" s="53">
        <v>5776892</v>
      </c>
      <c r="J22" s="1">
        <f t="shared" si="3"/>
        <v>5776.8919999999998</v>
      </c>
      <c r="K22" s="14">
        <v>11.75</v>
      </c>
      <c r="L22" s="15">
        <f t="shared" si="4"/>
        <v>1553.2751428571401</v>
      </c>
      <c r="M22" s="15">
        <f t="shared" si="5"/>
        <v>3883.1878571428601</v>
      </c>
      <c r="N22" s="15">
        <f t="shared" si="6"/>
        <v>0</v>
      </c>
      <c r="O22" s="15">
        <f t="shared" si="7"/>
        <v>0</v>
      </c>
      <c r="P22" s="16">
        <f t="shared" si="2"/>
        <v>5436.4629999999997</v>
      </c>
      <c r="Q22" s="3"/>
      <c r="R22" s="3"/>
    </row>
    <row r="23" spans="1:18">
      <c r="A23" s="14">
        <v>12.25</v>
      </c>
      <c r="C23">
        <v>14</v>
      </c>
      <c r="D23" s="26"/>
      <c r="E23" s="21"/>
      <c r="F23" s="13">
        <f t="shared" si="0"/>
        <v>14</v>
      </c>
      <c r="G23" s="4"/>
      <c r="H23" s="14">
        <v>12.25</v>
      </c>
      <c r="I23" s="53">
        <v>5436463</v>
      </c>
      <c r="J23" s="1">
        <f t="shared" si="3"/>
        <v>5436.4629999999997</v>
      </c>
      <c r="K23" s="14">
        <v>12.25</v>
      </c>
      <c r="L23" s="15">
        <f t="shared" si="4"/>
        <v>0</v>
      </c>
      <c r="M23" s="15">
        <f t="shared" si="5"/>
        <v>4861.7370000000001</v>
      </c>
      <c r="N23" s="15">
        <f t="shared" si="6"/>
        <v>0</v>
      </c>
      <c r="O23" s="15">
        <f t="shared" si="7"/>
        <v>0</v>
      </c>
      <c r="P23" s="16">
        <f t="shared" si="2"/>
        <v>4861.7370000000001</v>
      </c>
      <c r="Q23" s="3"/>
      <c r="R23" s="3"/>
    </row>
    <row r="24" spans="1:18">
      <c r="A24" s="10">
        <v>12.75</v>
      </c>
      <c r="B24" s="11"/>
      <c r="C24">
        <v>20</v>
      </c>
      <c r="D24" s="26"/>
      <c r="E24" s="18"/>
      <c r="F24" s="13">
        <f t="shared" si="0"/>
        <v>20</v>
      </c>
      <c r="G24" s="4"/>
      <c r="H24" s="14">
        <v>12.75</v>
      </c>
      <c r="I24" s="53">
        <v>4861737</v>
      </c>
      <c r="J24" s="1">
        <f t="shared" si="3"/>
        <v>4861.7370000000001</v>
      </c>
      <c r="K24" s="14">
        <v>12.75</v>
      </c>
      <c r="L24" s="15">
        <f t="shared" si="4"/>
        <v>0</v>
      </c>
      <c r="M24" s="15">
        <f t="shared" si="5"/>
        <v>5766.8360000000002</v>
      </c>
      <c r="N24" s="15">
        <f t="shared" si="6"/>
        <v>0</v>
      </c>
      <c r="O24" s="15">
        <f t="shared" si="7"/>
        <v>0</v>
      </c>
      <c r="P24" s="16">
        <f t="shared" si="2"/>
        <v>5766.8360000000002</v>
      </c>
      <c r="Q24" s="3"/>
      <c r="R24" s="3"/>
    </row>
    <row r="25" spans="1:18">
      <c r="A25" s="14">
        <v>13.25</v>
      </c>
      <c r="B25" s="11"/>
      <c r="C25">
        <v>16</v>
      </c>
      <c r="D25" s="26"/>
      <c r="E25" s="18"/>
      <c r="F25" s="13">
        <f t="shared" si="0"/>
        <v>16</v>
      </c>
      <c r="G25" s="4"/>
      <c r="H25" s="14">
        <v>13.25</v>
      </c>
      <c r="I25" s="53">
        <v>5766836</v>
      </c>
      <c r="J25" s="1">
        <f t="shared" si="3"/>
        <v>5766.8360000000002</v>
      </c>
      <c r="K25" s="14">
        <v>13.25</v>
      </c>
      <c r="L25" s="15">
        <f t="shared" si="4"/>
        <v>0</v>
      </c>
      <c r="M25" s="15">
        <f t="shared" si="5"/>
        <v>4963.08</v>
      </c>
      <c r="N25" s="15">
        <f t="shared" si="6"/>
        <v>0</v>
      </c>
      <c r="O25" s="15">
        <f t="shared" si="7"/>
        <v>0</v>
      </c>
      <c r="P25" s="16">
        <f t="shared" si="2"/>
        <v>4963.08</v>
      </c>
      <c r="Q25" s="3"/>
      <c r="R25" s="3"/>
    </row>
    <row r="26" spans="1:18">
      <c r="A26" s="10">
        <v>13.75</v>
      </c>
      <c r="B26" s="11"/>
      <c r="C26">
        <v>16</v>
      </c>
      <c r="D26" s="26"/>
      <c r="E26" s="18"/>
      <c r="F26" s="13">
        <f t="shared" si="0"/>
        <v>16</v>
      </c>
      <c r="G26" s="4"/>
      <c r="H26" s="14">
        <v>13.75</v>
      </c>
      <c r="I26" s="53">
        <v>4963080</v>
      </c>
      <c r="J26" s="1">
        <f t="shared" si="3"/>
        <v>4963.08</v>
      </c>
      <c r="K26" s="14">
        <v>13.75</v>
      </c>
      <c r="L26" s="15">
        <f t="shared" si="4"/>
        <v>0</v>
      </c>
      <c r="M26" s="15">
        <f t="shared" si="5"/>
        <v>3621.0149999999999</v>
      </c>
      <c r="N26" s="15">
        <f t="shared" si="6"/>
        <v>0</v>
      </c>
      <c r="O26" s="15">
        <f t="shared" si="7"/>
        <v>0</v>
      </c>
      <c r="P26" s="16">
        <f t="shared" si="2"/>
        <v>3621.0149999999999</v>
      </c>
      <c r="Q26" s="3"/>
      <c r="R26" s="3"/>
    </row>
    <row r="27" spans="1:18">
      <c r="A27" s="14">
        <v>14.25</v>
      </c>
      <c r="B27" s="11"/>
      <c r="C27">
        <v>16</v>
      </c>
      <c r="D27" s="26"/>
      <c r="E27" s="18"/>
      <c r="F27" s="13">
        <f t="shared" si="0"/>
        <v>16</v>
      </c>
      <c r="G27" s="4"/>
      <c r="H27" s="14">
        <v>14.25</v>
      </c>
      <c r="I27" s="53">
        <v>3621015</v>
      </c>
      <c r="J27" s="1">
        <f t="shared" si="3"/>
        <v>3621.0149999999999</v>
      </c>
      <c r="K27" s="14">
        <v>14.25</v>
      </c>
      <c r="L27" s="15">
        <f t="shared" si="4"/>
        <v>0</v>
      </c>
      <c r="M27" s="15">
        <f t="shared" si="5"/>
        <v>1486.28</v>
      </c>
      <c r="N27" s="15">
        <f t="shared" si="6"/>
        <v>0</v>
      </c>
      <c r="O27" s="15">
        <f t="shared" si="7"/>
        <v>0</v>
      </c>
      <c r="P27" s="16">
        <f t="shared" si="2"/>
        <v>1486.28</v>
      </c>
      <c r="Q27" s="3"/>
      <c r="R27" s="3"/>
    </row>
    <row r="28" spans="1:18">
      <c r="A28" s="10">
        <v>14.75</v>
      </c>
      <c r="B28" s="11"/>
      <c r="C28">
        <v>10</v>
      </c>
      <c r="D28" s="26"/>
      <c r="E28" s="18"/>
      <c r="F28" s="13">
        <f t="shared" si="0"/>
        <v>10</v>
      </c>
      <c r="G28" s="1"/>
      <c r="H28" s="14">
        <v>14.75</v>
      </c>
      <c r="I28" s="53">
        <v>1486280</v>
      </c>
      <c r="J28" s="1">
        <f t="shared" si="3"/>
        <v>1486.28</v>
      </c>
      <c r="K28" s="14">
        <v>14.75</v>
      </c>
      <c r="L28" s="15">
        <f t="shared" si="4"/>
        <v>0</v>
      </c>
      <c r="M28" s="15">
        <f t="shared" si="5"/>
        <v>439.56799999999998</v>
      </c>
      <c r="N28" s="15">
        <f t="shared" si="6"/>
        <v>0</v>
      </c>
      <c r="O28" s="15">
        <f t="shared" si="7"/>
        <v>0</v>
      </c>
      <c r="P28" s="16">
        <f t="shared" si="2"/>
        <v>439.56799999999998</v>
      </c>
      <c r="Q28" s="3"/>
      <c r="R28" s="3"/>
    </row>
    <row r="29" spans="1:18">
      <c r="A29" s="14">
        <v>15.25</v>
      </c>
      <c r="B29" s="11"/>
      <c r="C29">
        <v>5</v>
      </c>
      <c r="D29" s="26"/>
      <c r="E29" s="18"/>
      <c r="F29" s="13">
        <f t="shared" si="0"/>
        <v>5</v>
      </c>
      <c r="G29" s="1"/>
      <c r="H29" s="14">
        <v>15.25</v>
      </c>
      <c r="I29" s="53">
        <v>439568</v>
      </c>
      <c r="J29" s="1">
        <f t="shared" si="3"/>
        <v>439.56799999999998</v>
      </c>
      <c r="K29" s="14">
        <v>15.25</v>
      </c>
      <c r="L29" s="15">
        <f t="shared" si="4"/>
        <v>0</v>
      </c>
      <c r="M29" s="15">
        <f t="shared" si="5"/>
        <v>485.89400000000001</v>
      </c>
      <c r="N29" s="15">
        <f t="shared" si="6"/>
        <v>0</v>
      </c>
      <c r="O29" s="15">
        <f t="shared" si="7"/>
        <v>0</v>
      </c>
      <c r="P29" s="16">
        <f t="shared" si="2"/>
        <v>485.89400000000001</v>
      </c>
      <c r="Q29" s="3"/>
      <c r="R29" s="3"/>
    </row>
    <row r="30" spans="1:18">
      <c r="A30" s="10">
        <v>15.75</v>
      </c>
      <c r="B30" s="11"/>
      <c r="C30">
        <v>7</v>
      </c>
      <c r="D30" s="26"/>
      <c r="E30" s="18"/>
      <c r="F30" s="13">
        <f t="shared" si="0"/>
        <v>7</v>
      </c>
      <c r="G30" s="1"/>
      <c r="H30" s="14">
        <v>15.75</v>
      </c>
      <c r="I30" s="53">
        <v>485894</v>
      </c>
      <c r="J30" s="1">
        <f t="shared" si="3"/>
        <v>485.89400000000001</v>
      </c>
      <c r="K30" s="14">
        <v>15.75</v>
      </c>
      <c r="L30" s="15">
        <f t="shared" si="4"/>
        <v>0</v>
      </c>
      <c r="M30" s="15">
        <f t="shared" si="5"/>
        <v>1298.288</v>
      </c>
      <c r="N30" s="15">
        <f t="shared" si="6"/>
        <v>0</v>
      </c>
      <c r="O30" s="15">
        <f t="shared" si="7"/>
        <v>0</v>
      </c>
      <c r="P30" s="16">
        <f t="shared" si="2"/>
        <v>1298.288</v>
      </c>
      <c r="Q30" s="3"/>
      <c r="R30" s="3"/>
    </row>
    <row r="31" spans="1:18">
      <c r="A31" s="14">
        <v>16.25</v>
      </c>
      <c r="B31" s="11"/>
      <c r="C31">
        <v>13</v>
      </c>
      <c r="D31" s="26"/>
      <c r="E31" s="18"/>
      <c r="F31" s="13">
        <f t="shared" si="0"/>
        <v>13</v>
      </c>
      <c r="G31" s="1"/>
      <c r="H31" s="14">
        <v>16.25</v>
      </c>
      <c r="I31" s="53">
        <v>1298288</v>
      </c>
      <c r="J31" s="1">
        <f t="shared" si="3"/>
        <v>1298.288</v>
      </c>
      <c r="K31" s="14">
        <v>16.25</v>
      </c>
      <c r="L31" s="15">
        <f t="shared" si="4"/>
        <v>0</v>
      </c>
      <c r="M31" s="15">
        <f t="shared" si="5"/>
        <v>1560.355</v>
      </c>
      <c r="N31" s="15">
        <f t="shared" si="6"/>
        <v>0</v>
      </c>
      <c r="O31" s="15">
        <f t="shared" si="7"/>
        <v>0</v>
      </c>
      <c r="P31" s="16">
        <f t="shared" si="2"/>
        <v>1560.355</v>
      </c>
      <c r="Q31" s="3"/>
      <c r="R31" s="3"/>
    </row>
    <row r="32" spans="1:18">
      <c r="A32" s="10">
        <v>16.75</v>
      </c>
      <c r="B32" s="11"/>
      <c r="C32" s="25">
        <v>11</v>
      </c>
      <c r="D32" s="25">
        <v>3</v>
      </c>
      <c r="E32" s="18"/>
      <c r="F32" s="13">
        <f t="shared" si="0"/>
        <v>14</v>
      </c>
      <c r="G32" s="1"/>
      <c r="H32" s="14">
        <v>16.75</v>
      </c>
      <c r="I32" s="53">
        <v>1560355</v>
      </c>
      <c r="J32" s="1">
        <f t="shared" si="3"/>
        <v>1560.355</v>
      </c>
      <c r="K32" s="14">
        <v>16.75</v>
      </c>
      <c r="L32" s="15">
        <f t="shared" si="4"/>
        <v>0</v>
      </c>
      <c r="M32" s="15">
        <f t="shared" si="5"/>
        <v>1090.25714285714</v>
      </c>
      <c r="N32" s="15">
        <f t="shared" si="6"/>
        <v>297.34285714285699</v>
      </c>
      <c r="O32" s="15">
        <f t="shared" si="7"/>
        <v>0</v>
      </c>
      <c r="P32" s="16">
        <f t="shared" si="2"/>
        <v>1387.6</v>
      </c>
      <c r="Q32" s="3"/>
      <c r="R32" s="3"/>
    </row>
    <row r="33" spans="1:18">
      <c r="A33" s="14">
        <v>17.25</v>
      </c>
      <c r="B33" s="11"/>
      <c r="C33" s="25">
        <v>4</v>
      </c>
      <c r="D33" s="25">
        <v>5</v>
      </c>
      <c r="E33" s="18"/>
      <c r="F33" s="13">
        <f t="shared" si="0"/>
        <v>9</v>
      </c>
      <c r="G33" s="1"/>
      <c r="H33" s="14">
        <v>17.25</v>
      </c>
      <c r="I33" s="53">
        <v>1387600</v>
      </c>
      <c r="J33" s="1">
        <f t="shared" si="3"/>
        <v>1387.6</v>
      </c>
      <c r="K33" s="14">
        <v>17.25</v>
      </c>
      <c r="L33" s="15">
        <f t="shared" ref="L33:O37" si="8">IF($F33&gt;0,($I33/1000)*(B33/$F33),0)</f>
        <v>0</v>
      </c>
      <c r="M33" s="15">
        <f t="shared" si="8"/>
        <v>616.71111111111099</v>
      </c>
      <c r="N33" s="15">
        <f t="shared" si="8"/>
        <v>770.88888888888903</v>
      </c>
      <c r="O33" s="15">
        <f t="shared" si="8"/>
        <v>0</v>
      </c>
      <c r="P33" s="16">
        <f t="shared" si="2"/>
        <v>1387.6</v>
      </c>
      <c r="Q33" s="3"/>
      <c r="R33" s="3"/>
    </row>
    <row r="34" spans="1:18">
      <c r="A34" s="10">
        <v>17.75</v>
      </c>
      <c r="B34" s="11"/>
      <c r="C34" s="25"/>
      <c r="D34" s="25">
        <v>2</v>
      </c>
      <c r="E34" s="18"/>
      <c r="F34" s="13">
        <f t="shared" si="0"/>
        <v>2</v>
      </c>
      <c r="G34" s="1"/>
      <c r="H34" s="14">
        <v>17.75</v>
      </c>
      <c r="I34" s="53">
        <v>411146</v>
      </c>
      <c r="J34" s="1">
        <f t="shared" si="3"/>
        <v>411.14600000000002</v>
      </c>
      <c r="K34" s="14">
        <v>17.75</v>
      </c>
      <c r="L34" s="15">
        <f t="shared" si="8"/>
        <v>0</v>
      </c>
      <c r="M34" s="15">
        <f t="shared" si="8"/>
        <v>0</v>
      </c>
      <c r="N34" s="15">
        <f t="shared" si="8"/>
        <v>411.14600000000002</v>
      </c>
      <c r="O34" s="15">
        <f t="shared" si="8"/>
        <v>0</v>
      </c>
      <c r="P34" s="16">
        <f t="shared" si="2"/>
        <v>411.14600000000002</v>
      </c>
      <c r="Q34" s="3"/>
      <c r="R34" s="3"/>
    </row>
    <row r="35" spans="1:18">
      <c r="A35" s="14">
        <v>18.25</v>
      </c>
      <c r="B35" s="11"/>
      <c r="C35" s="25"/>
      <c r="D35" s="25">
        <v>2</v>
      </c>
      <c r="E35" s="18"/>
      <c r="F35" s="13">
        <f t="shared" si="0"/>
        <v>2</v>
      </c>
      <c r="G35" s="1"/>
      <c r="H35" s="14">
        <v>18.25</v>
      </c>
      <c r="I35" s="53">
        <v>75004</v>
      </c>
      <c r="J35" s="1">
        <f t="shared" si="3"/>
        <v>75.004000000000005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75.004000000000005</v>
      </c>
      <c r="O35" s="15">
        <f t="shared" si="8"/>
        <v>0</v>
      </c>
      <c r="P35" s="16">
        <f t="shared" si="2"/>
        <v>75.004000000000005</v>
      </c>
      <c r="Q35" s="3"/>
      <c r="R35" s="3"/>
    </row>
    <row r="36" spans="1:18">
      <c r="A36" s="10">
        <v>18.75</v>
      </c>
      <c r="B36" s="11"/>
      <c r="C36" s="25"/>
      <c r="D36" s="25"/>
      <c r="E36" s="18"/>
      <c r="F36" s="13">
        <f t="shared" si="0"/>
        <v>0</v>
      </c>
      <c r="G36" s="1"/>
      <c r="H36" s="14">
        <v>18.75</v>
      </c>
      <c r="I36" s="4"/>
      <c r="J36" s="1">
        <f t="shared" si="3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2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3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2"/>
        <v>0</v>
      </c>
      <c r="Q37" s="3"/>
      <c r="R37" s="3"/>
    </row>
    <row r="38" spans="1:18">
      <c r="A38" s="28" t="s">
        <v>7</v>
      </c>
      <c r="B38" s="29">
        <f>SUM(B6:B37)</f>
        <v>52</v>
      </c>
      <c r="C38" s="29">
        <f>SUM(C6:C37)</f>
        <v>147</v>
      </c>
      <c r="D38" s="29">
        <f>SUM(D6:D37)</f>
        <v>12</v>
      </c>
      <c r="E38" s="29">
        <f>SUM(E6:E37)</f>
        <v>0</v>
      </c>
      <c r="F38" s="30">
        <f>SUM(F6:F37)</f>
        <v>211</v>
      </c>
      <c r="G38" s="31"/>
      <c r="H38" s="28" t="s">
        <v>7</v>
      </c>
      <c r="I38" s="46">
        <f>SUM(I6:I37)</f>
        <v>49284164</v>
      </c>
      <c r="J38" s="1">
        <f t="shared" si="3"/>
        <v>49284.163999999997</v>
      </c>
      <c r="K38" s="28" t="s">
        <v>7</v>
      </c>
      <c r="L38" s="29">
        <f>SUM(L6:L37)</f>
        <v>17004.117428571401</v>
      </c>
      <c r="M38" s="29">
        <f>SUM(M6:M37)</f>
        <v>32081.045825396799</v>
      </c>
      <c r="N38" s="29">
        <f>SUM(N6:N37)</f>
        <v>1554.38174603175</v>
      </c>
      <c r="O38" s="29">
        <f>SUM(O6:O37)</f>
        <v>0</v>
      </c>
      <c r="P38" s="32">
        <f>SUM(P6:P37)</f>
        <v>50639.544999999998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2.4468012848614484E-3</v>
      </c>
      <c r="J44" s="17" t="s">
        <v>12</v>
      </c>
      <c r="K44">
        <v>3.3796374696057208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0.21311611030302199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37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0.32533101891231803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37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0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0</v>
      </c>
      <c r="G49" s="1"/>
      <c r="H49" s="14">
        <f t="shared" si="14"/>
        <v>0.47378115071346799</v>
      </c>
      <c r="I49" s="15">
        <f t="shared" si="15"/>
        <v>0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37">
        <f t="shared" si="19"/>
        <v>0</v>
      </c>
      <c r="N49" s="3"/>
      <c r="O49" s="3"/>
      <c r="P49" s="3"/>
    </row>
    <row r="50" spans="1:16">
      <c r="A50" s="14">
        <v>5.25</v>
      </c>
      <c r="B50" s="15">
        <f t="shared" si="9"/>
        <v>0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0</v>
      </c>
      <c r="G50" s="1"/>
      <c r="H50" s="14">
        <f t="shared" si="14"/>
        <v>0.66447105248109894</v>
      </c>
      <c r="I50" s="15">
        <f t="shared" si="15"/>
        <v>0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37">
        <f t="shared" si="19"/>
        <v>0</v>
      </c>
      <c r="N50" s="3"/>
      <c r="O50" s="3"/>
      <c r="P50" s="3"/>
    </row>
    <row r="51" spans="1:16">
      <c r="A51" s="14">
        <v>5.75</v>
      </c>
      <c r="B51" s="15">
        <f t="shared" si="9"/>
        <v>0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0</v>
      </c>
      <c r="G51" s="1"/>
      <c r="H51" s="14">
        <f t="shared" si="14"/>
        <v>0.90365074764946896</v>
      </c>
      <c r="I51" s="15">
        <f t="shared" si="15"/>
        <v>0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37">
        <f t="shared" si="19"/>
        <v>0</v>
      </c>
      <c r="N51" s="3"/>
      <c r="O51" s="3"/>
      <c r="P51" s="3"/>
    </row>
    <row r="52" spans="1:16">
      <c r="A52" s="14">
        <v>6.25</v>
      </c>
      <c r="B52" s="15">
        <f t="shared" si="9"/>
        <v>0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0</v>
      </c>
      <c r="G52" s="1"/>
      <c r="H52" s="14">
        <f t="shared" si="14"/>
        <v>1.1978008799803499</v>
      </c>
      <c r="I52" s="15">
        <f t="shared" si="15"/>
        <v>0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37">
        <f t="shared" si="19"/>
        <v>0</v>
      </c>
      <c r="N52" s="3"/>
      <c r="O52" s="3"/>
      <c r="P52" s="3"/>
    </row>
    <row r="53" spans="1:16">
      <c r="A53" s="14">
        <v>6.75</v>
      </c>
      <c r="B53" s="15">
        <f t="shared" si="9"/>
        <v>0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0</v>
      </c>
      <c r="G53" s="1"/>
      <c r="H53" s="14">
        <f t="shared" si="14"/>
        <v>1.5536200031644001</v>
      </c>
      <c r="I53" s="15">
        <f t="shared" si="15"/>
        <v>0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37">
        <f t="shared" si="19"/>
        <v>0</v>
      </c>
      <c r="N53" s="3"/>
      <c r="O53" s="3"/>
      <c r="P53" s="3"/>
    </row>
    <row r="54" spans="1:16">
      <c r="A54" s="14">
        <v>7.25</v>
      </c>
      <c r="B54" s="15">
        <f t="shared" si="9"/>
        <v>0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0</v>
      </c>
      <c r="G54" s="1"/>
      <c r="H54" s="14">
        <f t="shared" si="14"/>
        <v>1.97801355497992</v>
      </c>
      <c r="I54" s="15">
        <f t="shared" si="15"/>
        <v>0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37">
        <f t="shared" si="19"/>
        <v>0</v>
      </c>
      <c r="N54" s="3"/>
      <c r="O54" s="3"/>
      <c r="P54" s="3"/>
    </row>
    <row r="55" spans="1:16">
      <c r="A55" s="14">
        <v>7.75</v>
      </c>
      <c r="B55" s="15">
        <f t="shared" si="9"/>
        <v>0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0</v>
      </c>
      <c r="G55" s="1"/>
      <c r="H55" s="14">
        <f t="shared" si="14"/>
        <v>2.47808418156007</v>
      </c>
      <c r="I55" s="15">
        <f t="shared" si="15"/>
        <v>0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37">
        <f t="shared" si="19"/>
        <v>0</v>
      </c>
      <c r="N55" s="3"/>
      <c r="O55" s="3"/>
      <c r="P55" s="3"/>
    </row>
    <row r="56" spans="1:16">
      <c r="A56" s="14">
        <v>8.25</v>
      </c>
      <c r="B56" s="15">
        <f t="shared" si="9"/>
        <v>0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0</v>
      </c>
      <c r="G56" s="1"/>
      <c r="H56" s="14">
        <f t="shared" si="14"/>
        <v>3.0611231627548299</v>
      </c>
      <c r="I56" s="15">
        <f t="shared" si="15"/>
        <v>0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37">
        <f t="shared" si="19"/>
        <v>0</v>
      </c>
      <c r="N56" s="3"/>
      <c r="O56" s="3"/>
      <c r="P56" s="3"/>
    </row>
    <row r="57" spans="1:16">
      <c r="A57" s="14">
        <v>8.75</v>
      </c>
      <c r="B57" s="15">
        <f t="shared" si="9"/>
        <v>0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0</v>
      </c>
      <c r="G57" s="1"/>
      <c r="H57" s="14">
        <f t="shared" si="14"/>
        <v>3.7346027489506302</v>
      </c>
      <c r="I57" s="15">
        <f t="shared" si="15"/>
        <v>0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37">
        <f t="shared" si="19"/>
        <v>0</v>
      </c>
      <c r="N57" s="3"/>
      <c r="O57" s="3"/>
      <c r="P57" s="3"/>
    </row>
    <row r="58" spans="1:16">
      <c r="A58" s="14">
        <v>9.25</v>
      </c>
      <c r="B58" s="15">
        <f t="shared" si="9"/>
        <v>1601.4155000000001</v>
      </c>
      <c r="C58" s="15">
        <f t="shared" si="10"/>
        <v>0</v>
      </c>
      <c r="D58" s="15">
        <f t="shared" si="11"/>
        <v>0</v>
      </c>
      <c r="E58" s="15">
        <f t="shared" si="12"/>
        <v>0</v>
      </c>
      <c r="F58" s="13">
        <f t="shared" si="13"/>
        <v>1601.4155000000001</v>
      </c>
      <c r="G58" s="1"/>
      <c r="H58" s="14">
        <f t="shared" si="14"/>
        <v>4.5061692621112801</v>
      </c>
      <c r="I58" s="15">
        <f t="shared" si="15"/>
        <v>780.13505967227798</v>
      </c>
      <c r="J58" s="15">
        <f t="shared" si="16"/>
        <v>0</v>
      </c>
      <c r="K58" s="15">
        <f t="shared" si="17"/>
        <v>0</v>
      </c>
      <c r="L58" s="15">
        <f t="shared" si="18"/>
        <v>0</v>
      </c>
      <c r="M58" s="37">
        <f t="shared" si="19"/>
        <v>780.13505967227798</v>
      </c>
      <c r="N58" s="3"/>
      <c r="O58" s="3"/>
      <c r="P58" s="3"/>
    </row>
    <row r="59" spans="1:16">
      <c r="A59" s="14">
        <v>9.75</v>
      </c>
      <c r="B59" s="15">
        <f t="shared" si="9"/>
        <v>13754.422500000001</v>
      </c>
      <c r="C59" s="15">
        <f t="shared" si="10"/>
        <v>0</v>
      </c>
      <c r="D59" s="15">
        <f t="shared" si="11"/>
        <v>0</v>
      </c>
      <c r="E59" s="15">
        <f t="shared" si="12"/>
        <v>0</v>
      </c>
      <c r="F59" s="13">
        <f t="shared" si="13"/>
        <v>13754.422500000001</v>
      </c>
      <c r="G59" s="1"/>
      <c r="H59" s="14">
        <f t="shared" si="14"/>
        <v>5.3836368447951104</v>
      </c>
      <c r="I59" s="15">
        <f t="shared" si="15"/>
        <v>7594.7503333209097</v>
      </c>
      <c r="J59" s="15">
        <f t="shared" si="16"/>
        <v>0</v>
      </c>
      <c r="K59" s="15">
        <f t="shared" si="17"/>
        <v>0</v>
      </c>
      <c r="L59" s="15">
        <f t="shared" si="18"/>
        <v>0</v>
      </c>
      <c r="M59" s="37">
        <f t="shared" si="19"/>
        <v>7594.7503333209097</v>
      </c>
      <c r="N59" s="3"/>
      <c r="O59" s="3"/>
      <c r="P59" s="3"/>
    </row>
    <row r="60" spans="1:16">
      <c r="A60" s="14">
        <v>10.25</v>
      </c>
      <c r="B60" s="15">
        <f t="shared" si="9"/>
        <v>48261.428</v>
      </c>
      <c r="C60" s="15">
        <f t="shared" si="10"/>
        <v>0</v>
      </c>
      <c r="D60" s="15">
        <f t="shared" si="11"/>
        <v>0</v>
      </c>
      <c r="E60" s="15">
        <f t="shared" si="12"/>
        <v>0</v>
      </c>
      <c r="F60" s="13">
        <f t="shared" si="13"/>
        <v>48261.428</v>
      </c>
      <c r="G60" s="1"/>
      <c r="H60" s="14">
        <f t="shared" si="14"/>
        <v>6.37498176401823</v>
      </c>
      <c r="I60" s="15">
        <f t="shared" si="15"/>
        <v>30016.168137119901</v>
      </c>
      <c r="J60" s="15">
        <f t="shared" si="16"/>
        <v>0</v>
      </c>
      <c r="K60" s="15">
        <f t="shared" si="17"/>
        <v>0</v>
      </c>
      <c r="L60" s="15">
        <f t="shared" si="18"/>
        <v>0</v>
      </c>
      <c r="M60" s="37">
        <f t="shared" si="19"/>
        <v>30016.168137119901</v>
      </c>
      <c r="N60" s="3"/>
      <c r="O60" s="3"/>
      <c r="P60" s="3"/>
    </row>
    <row r="61" spans="1:16">
      <c r="A61" s="14">
        <v>10.75</v>
      </c>
      <c r="B61" s="15">
        <f t="shared" si="9"/>
        <v>49660.5679285714</v>
      </c>
      <c r="C61" s="15">
        <f t="shared" si="10"/>
        <v>8276.7613214285702</v>
      </c>
      <c r="D61" s="15">
        <f t="shared" si="11"/>
        <v>0</v>
      </c>
      <c r="E61" s="15">
        <f t="shared" si="12"/>
        <v>0</v>
      </c>
      <c r="F61" s="13">
        <f t="shared" si="13"/>
        <v>57937.329250000003</v>
      </c>
      <c r="G61" s="1"/>
      <c r="H61" s="14">
        <f t="shared" si="14"/>
        <v>7.4883371943828498</v>
      </c>
      <c r="I61" s="15">
        <f t="shared" si="15"/>
        <v>34593.030503599701</v>
      </c>
      <c r="J61" s="15">
        <f t="shared" si="16"/>
        <v>5765.5050839332998</v>
      </c>
      <c r="K61" s="15">
        <f t="shared" si="17"/>
        <v>0</v>
      </c>
      <c r="L61" s="15">
        <f t="shared" si="18"/>
        <v>0</v>
      </c>
      <c r="M61" s="37">
        <f t="shared" si="19"/>
        <v>40358.535587532999</v>
      </c>
      <c r="N61" s="3"/>
      <c r="O61" s="3"/>
      <c r="P61" s="3"/>
    </row>
    <row r="62" spans="1:16">
      <c r="A62" s="14">
        <v>11.25</v>
      </c>
      <c r="B62" s="15">
        <f t="shared" si="9"/>
        <v>51063.598928571402</v>
      </c>
      <c r="C62" s="15">
        <f t="shared" si="10"/>
        <v>13926.436071428599</v>
      </c>
      <c r="D62" s="15">
        <f t="shared" si="11"/>
        <v>0</v>
      </c>
      <c r="E62" s="15">
        <f t="shared" si="12"/>
        <v>0</v>
      </c>
      <c r="F62" s="13">
        <f t="shared" si="13"/>
        <v>64990.035000000003</v>
      </c>
      <c r="G62" s="1"/>
      <c r="H62" s="14">
        <f t="shared" si="14"/>
        <v>8.7319884184232599</v>
      </c>
      <c r="I62" s="15">
        <f t="shared" si="15"/>
        <v>39634.378173092999</v>
      </c>
      <c r="J62" s="15">
        <f t="shared" si="16"/>
        <v>10809.375865389</v>
      </c>
      <c r="K62" s="15">
        <f t="shared" si="17"/>
        <v>0</v>
      </c>
      <c r="L62" s="15">
        <f t="shared" si="18"/>
        <v>0</v>
      </c>
      <c r="M62" s="37">
        <f t="shared" si="19"/>
        <v>50443.754038482002</v>
      </c>
      <c r="N62" s="3"/>
      <c r="O62" s="3"/>
      <c r="P62" s="3"/>
    </row>
    <row r="63" spans="1:16">
      <c r="A63" s="14">
        <v>11.75</v>
      </c>
      <c r="B63" s="15">
        <f t="shared" si="9"/>
        <v>18250.9829285714</v>
      </c>
      <c r="C63" s="15">
        <f t="shared" si="10"/>
        <v>45627.457321428599</v>
      </c>
      <c r="D63" s="15">
        <f t="shared" si="11"/>
        <v>0</v>
      </c>
      <c r="E63" s="15">
        <f t="shared" si="12"/>
        <v>0</v>
      </c>
      <c r="F63" s="13">
        <f t="shared" si="13"/>
        <v>63878.44025</v>
      </c>
      <c r="G63" s="1"/>
      <c r="H63" s="14">
        <f t="shared" si="14"/>
        <v>10.114368392706901</v>
      </c>
      <c r="I63" s="15">
        <f t="shared" si="15"/>
        <v>15710.397010091599</v>
      </c>
      <c r="J63" s="15">
        <f t="shared" si="16"/>
        <v>39275.992525228998</v>
      </c>
      <c r="K63" s="15">
        <f t="shared" si="17"/>
        <v>0</v>
      </c>
      <c r="L63" s="15">
        <f t="shared" si="18"/>
        <v>0</v>
      </c>
      <c r="M63" s="37">
        <f t="shared" si="19"/>
        <v>54986.389535320603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59556.278250000003</v>
      </c>
      <c r="D64" s="15">
        <f t="shared" si="11"/>
        <v>0</v>
      </c>
      <c r="E64" s="15">
        <f t="shared" si="12"/>
        <v>0</v>
      </c>
      <c r="F64" s="13">
        <f t="shared" si="13"/>
        <v>59556.278250000003</v>
      </c>
      <c r="G64" s="1"/>
      <c r="H64" s="14">
        <f t="shared" si="14"/>
        <v>11.644053636609801</v>
      </c>
      <c r="I64" s="15">
        <f t="shared" si="15"/>
        <v>0</v>
      </c>
      <c r="J64" s="15">
        <f t="shared" si="16"/>
        <v>56610.3263950904</v>
      </c>
      <c r="K64" s="15">
        <f t="shared" si="17"/>
        <v>0</v>
      </c>
      <c r="L64" s="15">
        <f t="shared" si="18"/>
        <v>0</v>
      </c>
      <c r="M64" s="37">
        <f t="shared" si="19"/>
        <v>56610.3263950904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73527.159</v>
      </c>
      <c r="D65" s="15">
        <f t="shared" si="11"/>
        <v>0</v>
      </c>
      <c r="E65" s="15">
        <f t="shared" si="12"/>
        <v>0</v>
      </c>
      <c r="F65" s="13">
        <f t="shared" si="13"/>
        <v>73527.159</v>
      </c>
      <c r="G65" s="1"/>
      <c r="H65" s="14">
        <f t="shared" si="14"/>
        <v>13.329760407399499</v>
      </c>
      <c r="I65" s="15">
        <f t="shared" si="15"/>
        <v>0</v>
      </c>
      <c r="J65" s="15">
        <f t="shared" si="16"/>
        <v>76870.542188766107</v>
      </c>
      <c r="K65" s="15">
        <f t="shared" si="17"/>
        <v>0</v>
      </c>
      <c r="L65" s="15">
        <f t="shared" si="18"/>
        <v>0</v>
      </c>
      <c r="M65" s="37">
        <f t="shared" si="19"/>
        <v>76870.542188766107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65760.81</v>
      </c>
      <c r="D66" s="15">
        <f t="shared" si="11"/>
        <v>0</v>
      </c>
      <c r="E66" s="15">
        <f t="shared" si="12"/>
        <v>0</v>
      </c>
      <c r="F66" s="13">
        <f t="shared" si="13"/>
        <v>65760.81</v>
      </c>
      <c r="G66" s="1"/>
      <c r="H66" s="14">
        <f t="shared" si="14"/>
        <v>15.180341130691501</v>
      </c>
      <c r="I66" s="15">
        <f t="shared" si="15"/>
        <v>0</v>
      </c>
      <c r="J66" s="15">
        <f t="shared" si="16"/>
        <v>75341.247458912403</v>
      </c>
      <c r="K66" s="15">
        <f t="shared" si="17"/>
        <v>0</v>
      </c>
      <c r="L66" s="15">
        <f t="shared" si="18"/>
        <v>0</v>
      </c>
      <c r="M66" s="37">
        <f t="shared" si="19"/>
        <v>75341.247458912403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49788.956250000003</v>
      </c>
      <c r="D67" s="15">
        <f t="shared" si="11"/>
        <v>0</v>
      </c>
      <c r="E67" s="15">
        <f t="shared" si="12"/>
        <v>0</v>
      </c>
      <c r="F67" s="13">
        <f t="shared" si="13"/>
        <v>49788.956250000003</v>
      </c>
      <c r="G67" s="1"/>
      <c r="H67" s="14">
        <f t="shared" si="14"/>
        <v>17.204781059782601</v>
      </c>
      <c r="I67" s="15">
        <f t="shared" si="15"/>
        <v>0</v>
      </c>
      <c r="J67" s="15">
        <f t="shared" si="16"/>
        <v>62298.770289188702</v>
      </c>
      <c r="K67" s="15">
        <f t="shared" si="17"/>
        <v>0</v>
      </c>
      <c r="L67" s="15">
        <f t="shared" si="18"/>
        <v>0</v>
      </c>
      <c r="M67" s="37">
        <f t="shared" si="19"/>
        <v>62298.770289188702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21179.49</v>
      </c>
      <c r="D68" s="15">
        <f t="shared" si="11"/>
        <v>0</v>
      </c>
      <c r="E68" s="15">
        <f t="shared" si="12"/>
        <v>0</v>
      </c>
      <c r="F68" s="13">
        <f t="shared" si="13"/>
        <v>21179.49</v>
      </c>
      <c r="G68" s="1"/>
      <c r="H68" s="14">
        <f t="shared" si="14"/>
        <v>19.4121951410192</v>
      </c>
      <c r="I68" s="15">
        <f t="shared" si="15"/>
        <v>0</v>
      </c>
      <c r="J68" s="15">
        <f t="shared" si="16"/>
        <v>28851.957394194</v>
      </c>
      <c r="K68" s="15">
        <f t="shared" si="17"/>
        <v>0</v>
      </c>
      <c r="L68" s="15">
        <f t="shared" si="18"/>
        <v>0</v>
      </c>
      <c r="M68" s="37">
        <f t="shared" si="19"/>
        <v>28851.957394194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6483.6279999999997</v>
      </c>
      <c r="D69" s="15">
        <f t="shared" si="11"/>
        <v>0</v>
      </c>
      <c r="E69" s="15">
        <f t="shared" si="12"/>
        <v>0</v>
      </c>
      <c r="F69" s="13">
        <f t="shared" si="13"/>
        <v>6483.6279999999997</v>
      </c>
      <c r="G69" s="1"/>
      <c r="H69" s="14">
        <f t="shared" si="14"/>
        <v>21.8118250653968</v>
      </c>
      <c r="I69" s="15">
        <f t="shared" si="15"/>
        <v>0</v>
      </c>
      <c r="J69" s="15">
        <f t="shared" si="16"/>
        <v>9587.7803203463409</v>
      </c>
      <c r="K69" s="15">
        <f t="shared" si="17"/>
        <v>0</v>
      </c>
      <c r="L69" s="15">
        <f t="shared" si="18"/>
        <v>0</v>
      </c>
      <c r="M69" s="37">
        <f t="shared" si="19"/>
        <v>9587.7803203463409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7409.8834999999999</v>
      </c>
      <c r="D70" s="15">
        <f t="shared" si="11"/>
        <v>0</v>
      </c>
      <c r="E70" s="15">
        <f t="shared" si="12"/>
        <v>0</v>
      </c>
      <c r="F70" s="13">
        <f t="shared" si="13"/>
        <v>7409.8834999999999</v>
      </c>
      <c r="G70" s="1"/>
      <c r="H70" s="14">
        <f t="shared" si="14"/>
        <v>24.413036489120898</v>
      </c>
      <c r="I70" s="15">
        <f t="shared" si="15"/>
        <v>0</v>
      </c>
      <c r="J70" s="15">
        <f t="shared" si="16"/>
        <v>11862.1479518449</v>
      </c>
      <c r="K70" s="15">
        <f t="shared" si="17"/>
        <v>0</v>
      </c>
      <c r="L70" s="15">
        <f t="shared" si="18"/>
        <v>0</v>
      </c>
      <c r="M70" s="37">
        <f t="shared" si="19"/>
        <v>11862.1479518449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20448.036</v>
      </c>
      <c r="D71" s="15">
        <f t="shared" si="11"/>
        <v>0</v>
      </c>
      <c r="E71" s="15">
        <f t="shared" si="12"/>
        <v>0</v>
      </c>
      <c r="F71" s="13">
        <f t="shared" si="13"/>
        <v>20448.036</v>
      </c>
      <c r="G71" s="1"/>
      <c r="H71" s="14">
        <f t="shared" si="14"/>
        <v>27.2253164080022</v>
      </c>
      <c r="I71" s="15">
        <f t="shared" si="15"/>
        <v>0</v>
      </c>
      <c r="J71" s="15">
        <f t="shared" si="16"/>
        <v>35346.301588712398</v>
      </c>
      <c r="K71" s="15">
        <f t="shared" si="17"/>
        <v>0</v>
      </c>
      <c r="L71" s="15">
        <f t="shared" si="18"/>
        <v>0</v>
      </c>
      <c r="M71" s="37">
        <f t="shared" si="19"/>
        <v>35346.301588712398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25355.768749999999</v>
      </c>
      <c r="D72" s="15">
        <f t="shared" si="11"/>
        <v>0</v>
      </c>
      <c r="E72" s="15">
        <f t="shared" si="12"/>
        <v>0</v>
      </c>
      <c r="F72" s="13">
        <f t="shared" si="13"/>
        <v>25355.768749999999</v>
      </c>
      <c r="G72" s="1"/>
      <c r="H72" s="14">
        <f t="shared" si="14"/>
        <v>30.258270672363999</v>
      </c>
      <c r="I72" s="15">
        <f t="shared" si="15"/>
        <v>0</v>
      </c>
      <c r="J72" s="15">
        <f t="shared" si="16"/>
        <v>47213.643934976499</v>
      </c>
      <c r="K72" s="15">
        <f t="shared" si="17"/>
        <v>0</v>
      </c>
      <c r="L72" s="15">
        <f t="shared" si="18"/>
        <v>0</v>
      </c>
      <c r="M72" s="37">
        <f t="shared" si="19"/>
        <v>47213.643934976499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18261.807142857098</v>
      </c>
      <c r="D73" s="15">
        <f t="shared" si="11"/>
        <v>4980.49285714285</v>
      </c>
      <c r="E73" s="15">
        <f t="shared" si="12"/>
        <v>0</v>
      </c>
      <c r="F73" s="13">
        <f t="shared" si="13"/>
        <v>23242.299999999901</v>
      </c>
      <c r="G73" s="1"/>
      <c r="H73" s="14">
        <f t="shared" si="14"/>
        <v>33.5216216306886</v>
      </c>
      <c r="I73" s="15">
        <f t="shared" si="15"/>
        <v>0</v>
      </c>
      <c r="J73" s="15">
        <f t="shared" si="16"/>
        <v>36547.1874230127</v>
      </c>
      <c r="K73" s="15">
        <f t="shared" si="17"/>
        <v>9967.4147517307392</v>
      </c>
      <c r="L73" s="15">
        <f t="shared" si="18"/>
        <v>0</v>
      </c>
      <c r="M73" s="37">
        <f t="shared" si="19"/>
        <v>46514.602174743399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10638.266666666699</v>
      </c>
      <c r="D74" s="15">
        <f t="shared" si="11"/>
        <v>13297.833333333299</v>
      </c>
      <c r="E74" s="15">
        <f t="shared" si="12"/>
        <v>0</v>
      </c>
      <c r="F74" s="13">
        <f t="shared" si="13"/>
        <v>23936.1</v>
      </c>
      <c r="G74" s="1"/>
      <c r="H74" s="14">
        <f t="shared" si="14"/>
        <v>37.025205891545298</v>
      </c>
      <c r="I74" s="15">
        <f t="shared" si="15"/>
        <v>0</v>
      </c>
      <c r="J74" s="15">
        <f t="shared" si="16"/>
        <v>22833.855864492602</v>
      </c>
      <c r="K74" s="15">
        <f t="shared" si="17"/>
        <v>28542.319830615699</v>
      </c>
      <c r="L74" s="15">
        <f t="shared" si="18"/>
        <v>0</v>
      </c>
      <c r="M74" s="37">
        <f t="shared" si="19"/>
        <v>51376.175695108301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0</v>
      </c>
      <c r="D75" s="15">
        <f t="shared" si="11"/>
        <v>7297.8415000000005</v>
      </c>
      <c r="E75" s="15">
        <f t="shared" si="12"/>
        <v>0</v>
      </c>
      <c r="F75" s="13">
        <f t="shared" si="13"/>
        <v>7297.8415000000005</v>
      </c>
      <c r="G75" s="1"/>
      <c r="H75" s="14">
        <f t="shared" si="14"/>
        <v>40.7789721944863</v>
      </c>
      <c r="I75" s="15">
        <f t="shared" si="15"/>
        <v>0</v>
      </c>
      <c r="J75" s="15">
        <f t="shared" si="16"/>
        <v>0</v>
      </c>
      <c r="K75" s="15">
        <f t="shared" si="17"/>
        <v>16766.111301874302</v>
      </c>
      <c r="L75" s="15">
        <f t="shared" si="18"/>
        <v>0</v>
      </c>
      <c r="M75" s="37">
        <f t="shared" si="19"/>
        <v>16766.111301874302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1368.8230000000001</v>
      </c>
      <c r="E76" s="15">
        <f t="shared" si="12"/>
        <v>0</v>
      </c>
      <c r="F76" s="13">
        <f t="shared" si="13"/>
        <v>1368.8230000000001</v>
      </c>
      <c r="G76" s="1"/>
      <c r="H76" s="14">
        <f t="shared" si="14"/>
        <v>44.792979381575996</v>
      </c>
      <c r="I76" s="15">
        <f t="shared" si="15"/>
        <v>0</v>
      </c>
      <c r="J76" s="15">
        <f t="shared" si="16"/>
        <v>0</v>
      </c>
      <c r="K76" s="15">
        <f t="shared" si="17"/>
        <v>3359.6526255357298</v>
      </c>
      <c r="L76" s="15">
        <f t="shared" si="18"/>
        <v>0</v>
      </c>
      <c r="M76" s="37">
        <f t="shared" si="19"/>
        <v>3359.6526255357298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49.0773944620802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37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53.642490763583098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37">
        <f t="shared" si="19"/>
        <v>0</v>
      </c>
      <c r="N78" s="3"/>
      <c r="O78" s="3"/>
      <c r="P78" s="3"/>
    </row>
    <row r="79" spans="1:16">
      <c r="A79" s="28" t="s">
        <v>7</v>
      </c>
      <c r="B79" s="29">
        <f>SUM(B47:B78)</f>
        <v>182592.41578571399</v>
      </c>
      <c r="C79" s="29">
        <f>SUM(C47:C78)</f>
        <v>426240.73827381001</v>
      </c>
      <c r="D79" s="29">
        <f>SUM(D47:D78)</f>
        <v>26944.990690476101</v>
      </c>
      <c r="E79" s="29">
        <f>SUM(E47:E78)</f>
        <v>0</v>
      </c>
      <c r="F79" s="29">
        <f>SUM(F47:F78)</f>
        <v>635778.14474999998</v>
      </c>
      <c r="G79" s="13"/>
      <c r="H79" s="28" t="s">
        <v>7</v>
      </c>
      <c r="I79" s="29">
        <f>SUM(I47:I78)</f>
        <v>128328.85921689701</v>
      </c>
      <c r="J79" s="29">
        <f>SUM(J47:J78)</f>
        <v>519214.63428408798</v>
      </c>
      <c r="K79" s="29">
        <f>SUM(K47:K78)</f>
        <v>58635.4985097565</v>
      </c>
      <c r="L79" s="29">
        <f>SUM(L47:L78)</f>
        <v>0</v>
      </c>
      <c r="M79" s="29">
        <f>SUM(M47:M78)</f>
        <v>706178.99201074196</v>
      </c>
      <c r="N79" s="3"/>
      <c r="O79" s="3"/>
      <c r="P79" s="3"/>
    </row>
    <row r="80" spans="1:16">
      <c r="A80" s="6" t="s">
        <v>13</v>
      </c>
      <c r="B80" s="30">
        <f>IF(L38&gt;0,B79/L38,0)</f>
        <v>10.7381295473125</v>
      </c>
      <c r="C80" s="30">
        <f>IF(M38&gt;0,C79/M38,0)</f>
        <v>13.2863729129547</v>
      </c>
      <c r="D80" s="30">
        <f>IF(N38&gt;0,D79/N38,0)</f>
        <v>17.334860473796201</v>
      </c>
      <c r="E80" s="30">
        <f>IF(O38&gt;0,E79/O38,0)</f>
        <v>0</v>
      </c>
      <c r="F80" s="30">
        <f>IF(P38&gt;0,F79/P38,0)</f>
        <v>12.5549734846551</v>
      </c>
      <c r="G80" s="13"/>
      <c r="H80" s="6" t="s">
        <v>13</v>
      </c>
      <c r="I80" s="30">
        <f>IF(L38&gt;0,I79/L38,0)</f>
        <v>7.5469285457456703</v>
      </c>
      <c r="J80" s="30">
        <f>IF(M38&gt;0,J79/M38,0)</f>
        <v>16.184467211884201</v>
      </c>
      <c r="K80" s="30">
        <f>IF(N38&gt;0,K79/N38,0)</f>
        <v>37.7227142942521</v>
      </c>
      <c r="L80" s="30">
        <f>IF(O38&gt;0,L79/O38,0)</f>
        <v>0</v>
      </c>
      <c r="M80" s="30">
        <f>IF(P38&gt;0,M79/P38,0)</f>
        <v>13.945208078207299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9" t="s">
        <v>27</v>
      </c>
      <c r="B85" s="59"/>
      <c r="C85" s="59"/>
      <c r="D85" s="59"/>
      <c r="E85" s="5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9"/>
      <c r="B86" s="59"/>
      <c r="C86" s="59"/>
      <c r="D86" s="59"/>
      <c r="E86" s="5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0" t="s">
        <v>15</v>
      </c>
      <c r="B89" s="61" t="s">
        <v>16</v>
      </c>
      <c r="C89" s="61" t="s">
        <v>17</v>
      </c>
      <c r="D89" s="61" t="s">
        <v>18</v>
      </c>
      <c r="E89" s="6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0"/>
      <c r="B90" s="60"/>
      <c r="C90" s="60"/>
      <c r="D90" s="60"/>
      <c r="E90" s="6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4">
        <f>L$38</f>
        <v>17004.117428571401</v>
      </c>
      <c r="C92" s="54">
        <f>$B$80</f>
        <v>10.7381295473125</v>
      </c>
      <c r="D92" s="54">
        <f>$I$80</f>
        <v>7.5469285457456703</v>
      </c>
      <c r="E92" s="54">
        <f>B92*D92</f>
        <v>128328.85921689701</v>
      </c>
      <c r="F92" s="15">
        <f>E92/1000</f>
        <v>128.328859216897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4">
        <f>M$38</f>
        <v>32081.045825396799</v>
      </c>
      <c r="C93" s="54">
        <f>$C$80</f>
        <v>13.2863729129547</v>
      </c>
      <c r="D93" s="54">
        <f>$J$80</f>
        <v>16.184467211884201</v>
      </c>
      <c r="E93" s="54">
        <f>B93*D93</f>
        <v>519214.63428408903</v>
      </c>
      <c r="F93" s="15">
        <f>E93/1000</f>
        <v>519.21463428408902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4">
        <f>N$38</f>
        <v>1554.38174603175</v>
      </c>
      <c r="C94" s="54">
        <f>$D$80</f>
        <v>17.334860473796201</v>
      </c>
      <c r="D94" s="54">
        <f>$K$80</f>
        <v>37.7227142942521</v>
      </c>
      <c r="E94" s="54">
        <f>B94*D94</f>
        <v>58635.498509756399</v>
      </c>
      <c r="F94" s="15">
        <f>E94/1000</f>
        <v>58.635498509756403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4">
        <f>O$38</f>
        <v>0</v>
      </c>
      <c r="C95" s="54">
        <f>$E$80</f>
        <v>0</v>
      </c>
      <c r="D95" s="54">
        <f>$L$80</f>
        <v>0</v>
      </c>
      <c r="E95" s="54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4">
        <f>SUM(B92:B95)</f>
        <v>50639.544999999998</v>
      </c>
      <c r="C96" s="54">
        <f>$F$80</f>
        <v>12.5549734846551</v>
      </c>
      <c r="D96" s="54">
        <f>$M$80</f>
        <v>13.945208078207299</v>
      </c>
      <c r="E96" s="54">
        <f>SUM(E92:E95)</f>
        <v>706178.99201074196</v>
      </c>
      <c r="F96" s="15">
        <f>E96/1000</f>
        <v>706.17899201074204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4">
        <f>$I$2</f>
        <v>701212</v>
      </c>
      <c r="C97" s="55"/>
      <c r="D97" s="55"/>
      <c r="E97" s="55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43" t="s">
        <v>20</v>
      </c>
      <c r="B98" s="54">
        <f>IF(E96&gt;0,$I$2/E96,"")</f>
        <v>0.99296638378238999</v>
      </c>
      <c r="C98" s="62" t="s">
        <v>23</v>
      </c>
      <c r="D98" s="62"/>
      <c r="E98" s="6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61"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24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273466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6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2"/>
      <c r="F7" s="13">
        <f t="shared" si="0"/>
        <v>0</v>
      </c>
      <c r="G7" s="1"/>
      <c r="H7" s="14">
        <v>4.25</v>
      </c>
      <c r="I7" s="53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12"/>
      <c r="F8" s="13">
        <f t="shared" si="0"/>
        <v>0</v>
      </c>
      <c r="G8" s="1"/>
      <c r="H8" s="14">
        <v>4.75</v>
      </c>
      <c r="I8" s="53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7"/>
      <c r="C9" s="11"/>
      <c r="D9" s="11"/>
      <c r="E9" s="45"/>
      <c r="F9" s="13">
        <f t="shared" si="0"/>
        <v>0</v>
      </c>
      <c r="G9" s="20"/>
      <c r="H9" s="14">
        <v>5.25</v>
      </c>
      <c r="I9" s="53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7"/>
      <c r="C10" s="11"/>
      <c r="D10" s="11"/>
      <c r="E10" s="12"/>
      <c r="F10" s="13">
        <f t="shared" si="0"/>
        <v>0</v>
      </c>
      <c r="G10" s="1"/>
      <c r="H10" s="14">
        <v>5.75</v>
      </c>
      <c r="I10" s="53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7"/>
      <c r="C11" s="11"/>
      <c r="D11" s="11"/>
      <c r="E11" s="12"/>
      <c r="F11" s="13">
        <f t="shared" si="0"/>
        <v>0</v>
      </c>
      <c r="G11" s="1"/>
      <c r="H11" s="14">
        <v>6.25</v>
      </c>
      <c r="I11" s="53"/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C12" s="11"/>
      <c r="D12" s="11"/>
      <c r="E12" s="27"/>
      <c r="F12" s="13">
        <f t="shared" si="0"/>
        <v>0</v>
      </c>
      <c r="G12" s="1"/>
      <c r="H12" s="14">
        <v>6.75</v>
      </c>
      <c r="I12" s="53"/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C13" s="11"/>
      <c r="D13" s="11"/>
      <c r="E13" s="22"/>
      <c r="F13" s="13">
        <f t="shared" si="0"/>
        <v>0</v>
      </c>
      <c r="G13" s="1"/>
      <c r="H13" s="14">
        <v>7.25</v>
      </c>
      <c r="I13" s="53"/>
      <c r="J13" s="1">
        <f t="shared" si="6"/>
        <v>0</v>
      </c>
      <c r="K13" s="14">
        <v>7.25</v>
      </c>
      <c r="L13" s="15">
        <f t="shared" si="1"/>
        <v>0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0</v>
      </c>
      <c r="Q13" s="3"/>
      <c r="R13" s="3"/>
    </row>
    <row r="14" spans="1:18">
      <c r="A14" s="10">
        <v>7.75</v>
      </c>
      <c r="B14">
        <v>3</v>
      </c>
      <c r="D14" s="44"/>
      <c r="E14" s="22"/>
      <c r="F14" s="13">
        <f t="shared" si="0"/>
        <v>3</v>
      </c>
      <c r="G14" s="1"/>
      <c r="H14" s="14">
        <v>7.75</v>
      </c>
      <c r="I14" s="53">
        <v>235892</v>
      </c>
      <c r="J14" s="1">
        <f t="shared" si="6"/>
        <v>235.892</v>
      </c>
      <c r="K14" s="14">
        <v>7.75</v>
      </c>
      <c r="L14" s="15">
        <f t="shared" si="1"/>
        <v>235.892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235.892</v>
      </c>
      <c r="Q14" s="3"/>
      <c r="R14" s="3"/>
    </row>
    <row r="15" spans="1:18">
      <c r="A15" s="14">
        <v>8.25</v>
      </c>
      <c r="B15">
        <v>5</v>
      </c>
      <c r="D15" s="26"/>
      <c r="E15" s="22"/>
      <c r="F15" s="13">
        <f t="shared" si="0"/>
        <v>5</v>
      </c>
      <c r="G15" s="1"/>
      <c r="H15" s="14">
        <v>8.25</v>
      </c>
      <c r="I15" s="53">
        <v>1128035</v>
      </c>
      <c r="J15" s="1">
        <f t="shared" si="6"/>
        <v>1128.0350000000001</v>
      </c>
      <c r="K15" s="14">
        <v>8.25</v>
      </c>
      <c r="L15" s="15">
        <f t="shared" si="1"/>
        <v>1128.0350000000001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1128.0350000000001</v>
      </c>
      <c r="Q15" s="3"/>
      <c r="R15" s="3"/>
    </row>
    <row r="16" spans="1:18">
      <c r="A16" s="10">
        <v>8.75</v>
      </c>
      <c r="B16">
        <v>5</v>
      </c>
      <c r="D16" s="26"/>
      <c r="E16" s="22"/>
      <c r="F16" s="13">
        <f t="shared" si="0"/>
        <v>5</v>
      </c>
      <c r="G16" s="1"/>
      <c r="H16" s="14">
        <v>8.75</v>
      </c>
      <c r="I16" s="53">
        <v>3400257</v>
      </c>
      <c r="J16" s="1">
        <f t="shared" si="6"/>
        <v>3400.2570000000001</v>
      </c>
      <c r="K16" s="14">
        <v>8.75</v>
      </c>
      <c r="L16" s="15">
        <f t="shared" si="1"/>
        <v>3400.2570000000001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3400.2570000000001</v>
      </c>
      <c r="Q16" s="3"/>
      <c r="R16" s="3"/>
    </row>
    <row r="17" spans="1:18">
      <c r="A17" s="14">
        <v>9.25</v>
      </c>
      <c r="B17">
        <v>5</v>
      </c>
      <c r="D17" s="26"/>
      <c r="E17" s="22"/>
      <c r="F17" s="13">
        <f t="shared" si="0"/>
        <v>5</v>
      </c>
      <c r="G17" s="1"/>
      <c r="H17" s="14">
        <v>9.25</v>
      </c>
      <c r="I17" s="53">
        <v>10955522</v>
      </c>
      <c r="J17" s="1">
        <f t="shared" si="6"/>
        <v>10955.522000000001</v>
      </c>
      <c r="K17" s="14">
        <v>9.25</v>
      </c>
      <c r="L17" s="15">
        <f t="shared" si="1"/>
        <v>10955.522000000001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10955.522000000001</v>
      </c>
      <c r="Q17" s="3"/>
      <c r="R17" s="3"/>
    </row>
    <row r="18" spans="1:18">
      <c r="A18" s="10">
        <v>9.75</v>
      </c>
      <c r="B18">
        <v>8</v>
      </c>
      <c r="D18" s="26"/>
      <c r="E18" s="22"/>
      <c r="F18" s="13">
        <f t="shared" si="0"/>
        <v>8</v>
      </c>
      <c r="G18" s="1"/>
      <c r="H18" s="14">
        <v>9.75</v>
      </c>
      <c r="I18" s="53">
        <v>17793755</v>
      </c>
      <c r="J18" s="1">
        <f t="shared" si="6"/>
        <v>17793.755000000001</v>
      </c>
      <c r="K18" s="14">
        <v>9.75</v>
      </c>
      <c r="L18" s="15">
        <f t="shared" si="1"/>
        <v>17793.755000000001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17793.755000000001</v>
      </c>
      <c r="Q18" s="3"/>
      <c r="R18" s="3"/>
    </row>
    <row r="19" spans="1:18">
      <c r="A19" s="14">
        <v>10.25</v>
      </c>
      <c r="B19">
        <v>11</v>
      </c>
      <c r="D19" s="26"/>
      <c r="E19" s="22"/>
      <c r="F19" s="13">
        <f t="shared" si="0"/>
        <v>11</v>
      </c>
      <c r="G19" s="1"/>
      <c r="H19" s="14">
        <v>10.25</v>
      </c>
      <c r="I19" s="53">
        <v>8696656</v>
      </c>
      <c r="J19" s="1">
        <f t="shared" si="6"/>
        <v>8696.6560000000009</v>
      </c>
      <c r="K19" s="14">
        <v>10.25</v>
      </c>
      <c r="L19" s="15">
        <f t="shared" si="1"/>
        <v>8696.6560000000009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8696.6560000000009</v>
      </c>
      <c r="Q19" s="3"/>
      <c r="R19" s="3"/>
    </row>
    <row r="20" spans="1:18">
      <c r="A20" s="10">
        <v>10.75</v>
      </c>
      <c r="B20">
        <v>9</v>
      </c>
      <c r="D20" s="26"/>
      <c r="E20" s="22"/>
      <c r="F20" s="13">
        <f t="shared" si="0"/>
        <v>9</v>
      </c>
      <c r="G20" s="1"/>
      <c r="H20" s="14">
        <v>10.75</v>
      </c>
      <c r="I20" s="53">
        <v>2611219</v>
      </c>
      <c r="J20" s="1">
        <f t="shared" si="6"/>
        <v>2611.2190000000001</v>
      </c>
      <c r="K20" s="14">
        <v>10.75</v>
      </c>
      <c r="L20" s="15">
        <f t="shared" si="1"/>
        <v>2611.2190000000001</v>
      </c>
      <c r="M20" s="15">
        <f t="shared" si="2"/>
        <v>0</v>
      </c>
      <c r="N20" s="15">
        <f t="shared" si="3"/>
        <v>0</v>
      </c>
      <c r="O20" s="15">
        <f t="shared" si="4"/>
        <v>0</v>
      </c>
      <c r="P20" s="16">
        <f t="shared" si="5"/>
        <v>2611.2190000000001</v>
      </c>
      <c r="Q20" s="3"/>
      <c r="R20" s="3"/>
    </row>
    <row r="21" spans="1:18">
      <c r="A21" s="14">
        <v>11.25</v>
      </c>
      <c r="B21">
        <v>10</v>
      </c>
      <c r="D21" s="26"/>
      <c r="E21" s="22"/>
      <c r="F21" s="13">
        <f t="shared" si="0"/>
        <v>10</v>
      </c>
      <c r="G21" s="1"/>
      <c r="H21" s="14">
        <v>11.25</v>
      </c>
      <c r="I21" s="53">
        <v>426640</v>
      </c>
      <c r="J21" s="1">
        <f t="shared" si="6"/>
        <v>426.64</v>
      </c>
      <c r="K21" s="14">
        <v>11.25</v>
      </c>
      <c r="L21" s="15">
        <f t="shared" si="1"/>
        <v>426.64</v>
      </c>
      <c r="M21" s="15">
        <f t="shared" si="2"/>
        <v>0</v>
      </c>
      <c r="N21" s="15">
        <f t="shared" si="3"/>
        <v>0</v>
      </c>
      <c r="O21" s="15">
        <f t="shared" si="4"/>
        <v>0</v>
      </c>
      <c r="P21" s="16">
        <f t="shared" si="5"/>
        <v>426.64</v>
      </c>
      <c r="Q21" s="3"/>
      <c r="R21" s="3"/>
    </row>
    <row r="22" spans="1:18">
      <c r="A22" s="10">
        <v>11.75</v>
      </c>
      <c r="B22">
        <v>12</v>
      </c>
      <c r="C22">
        <v>2</v>
      </c>
      <c r="D22" s="26"/>
      <c r="E22" s="22"/>
      <c r="F22" s="13">
        <f t="shared" si="0"/>
        <v>14</v>
      </c>
      <c r="G22" s="4"/>
      <c r="H22" s="14">
        <v>11.75</v>
      </c>
      <c r="I22" s="53">
        <v>117946</v>
      </c>
      <c r="J22" s="1">
        <f t="shared" si="6"/>
        <v>117.946</v>
      </c>
      <c r="K22" s="14">
        <v>11.75</v>
      </c>
      <c r="L22" s="15">
        <f t="shared" si="1"/>
        <v>101.096571428571</v>
      </c>
      <c r="M22" s="15">
        <f t="shared" si="2"/>
        <v>16.8494285714286</v>
      </c>
      <c r="N22" s="15">
        <f t="shared" si="3"/>
        <v>0</v>
      </c>
      <c r="O22" s="15">
        <f t="shared" si="4"/>
        <v>0</v>
      </c>
      <c r="P22" s="16">
        <f t="shared" si="5"/>
        <v>117.946</v>
      </c>
      <c r="Q22" s="3"/>
      <c r="R22" s="3"/>
    </row>
    <row r="23" spans="1:18">
      <c r="A23" s="14">
        <v>12.25</v>
      </c>
      <c r="B23">
        <v>9</v>
      </c>
      <c r="C23">
        <v>5</v>
      </c>
      <c r="D23" s="26"/>
      <c r="E23" s="22"/>
      <c r="F23" s="13">
        <f t="shared" si="0"/>
        <v>14</v>
      </c>
      <c r="G23" s="4"/>
      <c r="H23" s="14">
        <v>12.25</v>
      </c>
      <c r="I23" s="53">
        <v>95772</v>
      </c>
      <c r="J23" s="1">
        <f t="shared" si="6"/>
        <v>95.772000000000006</v>
      </c>
      <c r="K23" s="14">
        <v>12.25</v>
      </c>
      <c r="L23" s="15">
        <f t="shared" si="1"/>
        <v>61.567714285714302</v>
      </c>
      <c r="M23" s="15">
        <f t="shared" si="2"/>
        <v>34.204285714285703</v>
      </c>
      <c r="N23" s="15">
        <f t="shared" si="3"/>
        <v>0</v>
      </c>
      <c r="O23" s="15">
        <f t="shared" si="4"/>
        <v>0</v>
      </c>
      <c r="P23" s="16">
        <f t="shared" si="5"/>
        <v>95.772000000000006</v>
      </c>
      <c r="Q23" s="3"/>
      <c r="R23" s="3"/>
    </row>
    <row r="24" spans="1:18">
      <c r="A24" s="10">
        <v>12.75</v>
      </c>
      <c r="C24">
        <v>0</v>
      </c>
      <c r="D24" s="26"/>
      <c r="E24" s="22"/>
      <c r="F24" s="13">
        <f t="shared" si="0"/>
        <v>0</v>
      </c>
      <c r="G24" s="4"/>
      <c r="H24" s="14">
        <v>12.75</v>
      </c>
      <c r="I24" s="53">
        <v>0</v>
      </c>
      <c r="J24" s="1">
        <f t="shared" si="6"/>
        <v>0</v>
      </c>
      <c r="K24" s="14">
        <v>12.75</v>
      </c>
      <c r="L24" s="15">
        <f t="shared" si="1"/>
        <v>0</v>
      </c>
      <c r="M24" s="15">
        <f t="shared" si="2"/>
        <v>0</v>
      </c>
      <c r="N24" s="15">
        <f t="shared" si="3"/>
        <v>0</v>
      </c>
      <c r="O24" s="15">
        <f t="shared" si="4"/>
        <v>0</v>
      </c>
      <c r="P24" s="16">
        <f t="shared" si="5"/>
        <v>0</v>
      </c>
      <c r="Q24" s="3"/>
      <c r="R24" s="3"/>
    </row>
    <row r="25" spans="1:18">
      <c r="A25" s="14">
        <v>13.25</v>
      </c>
      <c r="C25">
        <v>0</v>
      </c>
      <c r="D25" s="26"/>
      <c r="E25" s="22"/>
      <c r="F25" s="13">
        <f t="shared" si="0"/>
        <v>0</v>
      </c>
      <c r="G25" s="4"/>
      <c r="H25" s="14">
        <v>13.25</v>
      </c>
      <c r="I25" s="53">
        <v>0</v>
      </c>
      <c r="J25" s="1">
        <f t="shared" si="6"/>
        <v>0</v>
      </c>
      <c r="K25" s="14">
        <v>13.25</v>
      </c>
      <c r="L25" s="15">
        <f t="shared" si="1"/>
        <v>0</v>
      </c>
      <c r="M25" s="15">
        <f t="shared" si="2"/>
        <v>0</v>
      </c>
      <c r="N25" s="15">
        <f t="shared" si="3"/>
        <v>0</v>
      </c>
      <c r="O25" s="15">
        <f t="shared" si="4"/>
        <v>0</v>
      </c>
      <c r="P25" s="16">
        <f t="shared" si="5"/>
        <v>0</v>
      </c>
      <c r="Q25" s="3"/>
      <c r="R25" s="3"/>
    </row>
    <row r="26" spans="1:18">
      <c r="A26" s="10">
        <v>13.75</v>
      </c>
      <c r="C26">
        <v>0</v>
      </c>
      <c r="D26" s="26"/>
      <c r="E26" s="22"/>
      <c r="F26" s="13">
        <f t="shared" si="0"/>
        <v>0</v>
      </c>
      <c r="G26" s="4"/>
      <c r="H26" s="14">
        <v>13.75</v>
      </c>
      <c r="I26" s="53">
        <v>0</v>
      </c>
      <c r="J26" s="1">
        <f t="shared" si="6"/>
        <v>0</v>
      </c>
      <c r="K26" s="14">
        <v>13.75</v>
      </c>
      <c r="L26" s="15">
        <f t="shared" si="1"/>
        <v>0</v>
      </c>
      <c r="M26" s="15">
        <f t="shared" si="2"/>
        <v>0</v>
      </c>
      <c r="N26" s="15">
        <f t="shared" si="3"/>
        <v>0</v>
      </c>
      <c r="O26" s="15">
        <f t="shared" si="4"/>
        <v>0</v>
      </c>
      <c r="P26" s="16">
        <f t="shared" si="5"/>
        <v>0</v>
      </c>
      <c r="Q26" s="3"/>
      <c r="R26" s="3"/>
    </row>
    <row r="27" spans="1:18">
      <c r="A27" s="14">
        <v>14.25</v>
      </c>
      <c r="C27">
        <v>0</v>
      </c>
      <c r="D27" s="26"/>
      <c r="E27" s="22"/>
      <c r="F27" s="13">
        <f t="shared" si="0"/>
        <v>0</v>
      </c>
      <c r="G27" s="4"/>
      <c r="H27" s="14">
        <v>14.25</v>
      </c>
      <c r="I27" s="53">
        <v>0</v>
      </c>
      <c r="J27" s="1">
        <f t="shared" si="6"/>
        <v>0</v>
      </c>
      <c r="K27" s="14">
        <v>14.25</v>
      </c>
      <c r="L27" s="15">
        <f t="shared" si="1"/>
        <v>0</v>
      </c>
      <c r="M27" s="15">
        <f t="shared" si="2"/>
        <v>0</v>
      </c>
      <c r="N27" s="15">
        <f t="shared" si="3"/>
        <v>0</v>
      </c>
      <c r="O27" s="15">
        <f t="shared" si="4"/>
        <v>0</v>
      </c>
      <c r="P27" s="16">
        <f t="shared" si="5"/>
        <v>0</v>
      </c>
      <c r="Q27" s="3"/>
      <c r="R27" s="3"/>
    </row>
    <row r="28" spans="1:18">
      <c r="A28" s="10">
        <v>14.75</v>
      </c>
      <c r="B28" s="11"/>
      <c r="C28">
        <v>4</v>
      </c>
      <c r="D28" s="26"/>
      <c r="E28" s="22"/>
      <c r="F28" s="13">
        <f t="shared" si="0"/>
        <v>4</v>
      </c>
      <c r="G28" s="1"/>
      <c r="H28" s="14">
        <v>14.75</v>
      </c>
      <c r="I28" s="53">
        <v>26696</v>
      </c>
      <c r="J28" s="1">
        <f t="shared" si="6"/>
        <v>26.696000000000002</v>
      </c>
      <c r="K28" s="14">
        <v>14.75</v>
      </c>
      <c r="L28" s="15">
        <f t="shared" si="1"/>
        <v>0</v>
      </c>
      <c r="M28" s="15">
        <f t="shared" si="2"/>
        <v>26.696000000000002</v>
      </c>
      <c r="N28" s="15">
        <f t="shared" si="3"/>
        <v>0</v>
      </c>
      <c r="O28" s="15">
        <f t="shared" si="4"/>
        <v>0</v>
      </c>
      <c r="P28" s="16">
        <f t="shared" si="5"/>
        <v>26.696000000000002</v>
      </c>
      <c r="Q28" s="3"/>
      <c r="R28" s="3"/>
    </row>
    <row r="29" spans="1:18">
      <c r="A29" s="14">
        <v>15.25</v>
      </c>
      <c r="B29" s="11"/>
      <c r="C29">
        <v>4</v>
      </c>
      <c r="D29" s="26"/>
      <c r="E29" s="22"/>
      <c r="F29" s="13">
        <f t="shared" si="0"/>
        <v>4</v>
      </c>
      <c r="G29" s="1"/>
      <c r="H29" s="14">
        <v>15.25</v>
      </c>
      <c r="I29" s="53">
        <v>55042</v>
      </c>
      <c r="J29" s="1">
        <f t="shared" si="6"/>
        <v>55.042000000000002</v>
      </c>
      <c r="K29" s="14">
        <v>15.25</v>
      </c>
      <c r="L29" s="15">
        <f t="shared" si="1"/>
        <v>0</v>
      </c>
      <c r="M29" s="15">
        <f t="shared" si="2"/>
        <v>55.042000000000002</v>
      </c>
      <c r="N29" s="15">
        <f t="shared" si="3"/>
        <v>0</v>
      </c>
      <c r="O29" s="15">
        <f t="shared" si="4"/>
        <v>0</v>
      </c>
      <c r="P29" s="16">
        <f t="shared" si="5"/>
        <v>55.042000000000002</v>
      </c>
      <c r="Q29" s="3"/>
      <c r="R29" s="3"/>
    </row>
    <row r="30" spans="1:18">
      <c r="A30" s="10">
        <v>15.75</v>
      </c>
      <c r="B30" s="11"/>
      <c r="C30">
        <v>10</v>
      </c>
      <c r="D30" s="26"/>
      <c r="E30" s="22"/>
      <c r="F30" s="13">
        <f t="shared" si="0"/>
        <v>10</v>
      </c>
      <c r="G30" s="1"/>
      <c r="H30" s="14">
        <v>15.75</v>
      </c>
      <c r="I30" s="53">
        <v>131182</v>
      </c>
      <c r="J30" s="1">
        <f t="shared" si="6"/>
        <v>131.18199999999999</v>
      </c>
      <c r="K30" s="14">
        <v>15.75</v>
      </c>
      <c r="L30" s="15">
        <f t="shared" si="1"/>
        <v>0</v>
      </c>
      <c r="M30" s="15">
        <f t="shared" si="2"/>
        <v>131.18199999999999</v>
      </c>
      <c r="N30" s="15">
        <f t="shared" si="3"/>
        <v>0</v>
      </c>
      <c r="O30" s="15">
        <f t="shared" si="4"/>
        <v>0</v>
      </c>
      <c r="P30" s="16">
        <f t="shared" si="5"/>
        <v>131.18199999999999</v>
      </c>
      <c r="Q30" s="3"/>
      <c r="R30" s="3"/>
    </row>
    <row r="31" spans="1:18">
      <c r="A31" s="14">
        <v>16.25</v>
      </c>
      <c r="B31" s="11"/>
      <c r="C31">
        <v>14</v>
      </c>
      <c r="D31" s="26"/>
      <c r="E31" s="22"/>
      <c r="F31" s="13">
        <f t="shared" si="0"/>
        <v>14</v>
      </c>
      <c r="G31" s="1"/>
      <c r="H31" s="14">
        <v>16.25</v>
      </c>
      <c r="I31" s="53">
        <v>236675</v>
      </c>
      <c r="J31" s="1">
        <f t="shared" si="6"/>
        <v>236.67500000000001</v>
      </c>
      <c r="K31" s="14">
        <v>16.25</v>
      </c>
      <c r="L31" s="15">
        <f t="shared" si="1"/>
        <v>0</v>
      </c>
      <c r="M31" s="15">
        <f t="shared" si="2"/>
        <v>236.67500000000001</v>
      </c>
      <c r="N31" s="15">
        <f t="shared" si="3"/>
        <v>0</v>
      </c>
      <c r="O31" s="15">
        <f t="shared" si="4"/>
        <v>0</v>
      </c>
      <c r="P31" s="16">
        <f t="shared" si="5"/>
        <v>236.67500000000001</v>
      </c>
      <c r="Q31" s="3"/>
      <c r="R31" s="3"/>
    </row>
    <row r="32" spans="1:18">
      <c r="A32" s="10">
        <v>16.75</v>
      </c>
      <c r="B32" s="11"/>
      <c r="C32">
        <v>22</v>
      </c>
      <c r="D32" s="26">
        <v>4</v>
      </c>
      <c r="E32" s="22"/>
      <c r="F32" s="13">
        <f t="shared" si="0"/>
        <v>26</v>
      </c>
      <c r="G32" s="1"/>
      <c r="H32" s="14">
        <v>16.75</v>
      </c>
      <c r="I32" s="53">
        <v>564268</v>
      </c>
      <c r="J32" s="1">
        <f t="shared" si="6"/>
        <v>564.26800000000003</v>
      </c>
      <c r="K32" s="14">
        <v>16.75</v>
      </c>
      <c r="L32" s="15">
        <f t="shared" si="1"/>
        <v>0</v>
      </c>
      <c r="M32" s="15">
        <f t="shared" si="2"/>
        <v>477.45753846153798</v>
      </c>
      <c r="N32" s="15">
        <f t="shared" si="3"/>
        <v>86.810461538461595</v>
      </c>
      <c r="O32" s="15">
        <f t="shared" si="4"/>
        <v>0</v>
      </c>
      <c r="P32" s="16">
        <f t="shared" si="5"/>
        <v>564.26800000000003</v>
      </c>
      <c r="Q32" s="3"/>
      <c r="R32" s="3"/>
    </row>
    <row r="33" spans="1:18">
      <c r="A33" s="14">
        <v>17.25</v>
      </c>
      <c r="B33" s="11"/>
      <c r="C33" s="25">
        <v>9</v>
      </c>
      <c r="D33" s="26">
        <v>7</v>
      </c>
      <c r="E33" s="22"/>
      <c r="F33" s="13">
        <f t="shared" si="0"/>
        <v>16</v>
      </c>
      <c r="G33" s="1"/>
      <c r="H33" s="14">
        <v>17.25</v>
      </c>
      <c r="I33" s="53">
        <v>323003</v>
      </c>
      <c r="J33" s="1">
        <f t="shared" si="6"/>
        <v>323.00299999999999</v>
      </c>
      <c r="K33" s="14">
        <v>17.25</v>
      </c>
      <c r="L33" s="15">
        <f t="shared" si="1"/>
        <v>0</v>
      </c>
      <c r="M33" s="15">
        <f t="shared" si="2"/>
        <v>181.6891875</v>
      </c>
      <c r="N33" s="15">
        <f t="shared" si="3"/>
        <v>141.31381250000001</v>
      </c>
      <c r="O33" s="15">
        <f t="shared" si="4"/>
        <v>0</v>
      </c>
      <c r="P33" s="16">
        <f t="shared" si="5"/>
        <v>323.00299999999999</v>
      </c>
      <c r="Q33" s="3"/>
      <c r="R33" s="3"/>
    </row>
    <row r="34" spans="1:18">
      <c r="A34" s="10">
        <v>17.75</v>
      </c>
      <c r="B34" s="11"/>
      <c r="C34" s="25">
        <v>1</v>
      </c>
      <c r="D34" s="26">
        <v>5</v>
      </c>
      <c r="E34" s="22"/>
      <c r="F34" s="13">
        <f t="shared" si="0"/>
        <v>6</v>
      </c>
      <c r="G34" s="1"/>
      <c r="H34" s="14">
        <v>17.75</v>
      </c>
      <c r="I34" s="53">
        <v>177970</v>
      </c>
      <c r="J34" s="1">
        <f t="shared" si="6"/>
        <v>177.97</v>
      </c>
      <c r="K34" s="14">
        <v>17.75</v>
      </c>
      <c r="L34" s="15">
        <f t="shared" si="1"/>
        <v>0</v>
      </c>
      <c r="M34" s="15">
        <f t="shared" si="2"/>
        <v>29.661666666666701</v>
      </c>
      <c r="N34" s="15">
        <f t="shared" si="3"/>
        <v>148.308333333333</v>
      </c>
      <c r="O34" s="15">
        <f t="shared" si="4"/>
        <v>0</v>
      </c>
      <c r="P34" s="16">
        <f t="shared" si="5"/>
        <v>177.97</v>
      </c>
      <c r="Q34" s="3"/>
      <c r="R34" s="3"/>
    </row>
    <row r="35" spans="1:18">
      <c r="A35" s="14">
        <v>18.25</v>
      </c>
      <c r="B35" s="11"/>
      <c r="C35" s="26"/>
      <c r="D35" s="26"/>
      <c r="E35" s="12"/>
      <c r="F35" s="13">
        <f t="shared" si="0"/>
        <v>0</v>
      </c>
      <c r="G35" s="1"/>
      <c r="H35" s="14">
        <v>18.25</v>
      </c>
      <c r="I35" s="53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6"/>
      <c r="D36" s="26"/>
      <c r="E36" s="12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77</v>
      </c>
      <c r="C38" s="29">
        <f>SUM(C6:C37)</f>
        <v>71</v>
      </c>
      <c r="D38" s="29">
        <f>SUM(D6:D37)</f>
        <v>16</v>
      </c>
      <c r="E38" s="29">
        <f>SUM(E6:E37)</f>
        <v>0</v>
      </c>
      <c r="F38" s="30">
        <f>SUM(F6:F37)</f>
        <v>164</v>
      </c>
      <c r="G38" s="31"/>
      <c r="H38" s="28" t="s">
        <v>7</v>
      </c>
      <c r="I38" s="46">
        <f>SUM(I6:I37)</f>
        <v>46976530</v>
      </c>
      <c r="J38" s="1">
        <f t="shared" si="6"/>
        <v>46976.53</v>
      </c>
      <c r="K38" s="28" t="s">
        <v>7</v>
      </c>
      <c r="L38" s="29">
        <f>SUM(L6:L37)</f>
        <v>45410.640285714297</v>
      </c>
      <c r="M38" s="29">
        <f>SUM(M6:M37)</f>
        <v>1189.4571069139199</v>
      </c>
      <c r="N38" s="29">
        <f>SUM(N6:N37)</f>
        <v>376.43260737179497</v>
      </c>
      <c r="O38" s="29">
        <f>SUM(O6:O37)</f>
        <v>0</v>
      </c>
      <c r="P38" s="32">
        <f>SUM(P6:P37)</f>
        <v>46976.53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3.950175582923353E-3</v>
      </c>
      <c r="J44" s="17" t="s">
        <v>12</v>
      </c>
      <c r="K44">
        <v>3.1765635865667425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0.26306509233247499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0.39150182743816098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7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0.55741246947950995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7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0.76603430678209805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7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1.0227031968640099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7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1.33284572254901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7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1.7019726119463501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7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0</v>
      </c>
      <c r="G54" s="1"/>
      <c r="H54" s="14">
        <f t="shared" si="12"/>
        <v>2.13567313190328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37">
        <f t="shared" si="17"/>
        <v>0</v>
      </c>
      <c r="N54" s="3"/>
      <c r="O54" s="3"/>
      <c r="P54" s="3"/>
    </row>
    <row r="55" spans="1:16">
      <c r="A55" s="14">
        <v>7.75</v>
      </c>
      <c r="B55" s="15">
        <f t="shared" si="7"/>
        <v>1828.163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1828.163</v>
      </c>
      <c r="G55" s="1"/>
      <c r="H55" s="14">
        <f t="shared" si="12"/>
        <v>2.6396102482569099</v>
      </c>
      <c r="I55" s="15">
        <f t="shared" si="13"/>
        <v>622.66294068181901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37">
        <f t="shared" si="17"/>
        <v>622.66294068181901</v>
      </c>
      <c r="N55" s="3"/>
      <c r="O55" s="3"/>
      <c r="P55" s="3"/>
    </row>
    <row r="56" spans="1:16">
      <c r="A56" s="14">
        <v>8.25</v>
      </c>
      <c r="B56" s="15">
        <f t="shared" si="7"/>
        <v>9306.2887499999997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9306.2887499999997</v>
      </c>
      <c r="G56" s="1"/>
      <c r="H56" s="14">
        <f t="shared" si="12"/>
        <v>3.2195164015698099</v>
      </c>
      <c r="I56" s="15">
        <f t="shared" si="13"/>
        <v>3631.7271840448002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37">
        <f t="shared" si="17"/>
        <v>3631.7271840448002</v>
      </c>
      <c r="N56" s="3"/>
      <c r="O56" s="3"/>
      <c r="P56" s="3"/>
    </row>
    <row r="57" spans="1:16">
      <c r="A57" s="14">
        <v>8.75</v>
      </c>
      <c r="B57" s="15">
        <f t="shared" si="7"/>
        <v>29752.248749999999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29752.248749999999</v>
      </c>
      <c r="G57" s="1"/>
      <c r="H57" s="14">
        <f t="shared" si="12"/>
        <v>3.88118978488379</v>
      </c>
      <c r="I57" s="15">
        <f t="shared" si="13"/>
        <v>13197.0427343796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37">
        <f t="shared" si="17"/>
        <v>13197.0427343796</v>
      </c>
      <c r="N57" s="3"/>
      <c r="O57" s="3"/>
      <c r="P57" s="3"/>
    </row>
    <row r="58" spans="1:16">
      <c r="A58" s="14">
        <v>9.25</v>
      </c>
      <c r="B58" s="15">
        <f t="shared" si="7"/>
        <v>101338.5785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101338.5785</v>
      </c>
      <c r="G58" s="1"/>
      <c r="H58" s="14">
        <f t="shared" si="12"/>
        <v>4.6304910366514598</v>
      </c>
      <c r="I58" s="15">
        <f t="shared" si="13"/>
        <v>50729.4464228379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37">
        <f t="shared" si="17"/>
        <v>50729.4464228379</v>
      </c>
      <c r="N58" s="3"/>
      <c r="O58" s="3"/>
      <c r="P58" s="3"/>
    </row>
    <row r="59" spans="1:16">
      <c r="A59" s="14">
        <v>9.75</v>
      </c>
      <c r="B59" s="15">
        <f t="shared" si="7"/>
        <v>173489.11124999999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173489.11124999999</v>
      </c>
      <c r="G59" s="1"/>
      <c r="H59" s="14">
        <f t="shared" si="12"/>
        <v>5.4733402811952203</v>
      </c>
      <c r="I59" s="15">
        <f t="shared" si="13"/>
        <v>97391.275995218894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37">
        <f t="shared" si="17"/>
        <v>97391.275995218894</v>
      </c>
      <c r="N59" s="3"/>
      <c r="O59" s="3"/>
      <c r="P59" s="3"/>
    </row>
    <row r="60" spans="1:16">
      <c r="A60" s="14">
        <v>10.25</v>
      </c>
      <c r="B60" s="15">
        <f t="shared" si="7"/>
        <v>89140.724000000002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89140.724000000002</v>
      </c>
      <c r="G60" s="1"/>
      <c r="H60" s="14">
        <f t="shared" si="12"/>
        <v>6.4157144631709198</v>
      </c>
      <c r="I60" s="15">
        <f t="shared" si="13"/>
        <v>55795.261680422198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37">
        <f t="shared" si="17"/>
        <v>55795.261680422198</v>
      </c>
      <c r="N60" s="3"/>
      <c r="O60" s="3"/>
      <c r="P60" s="3"/>
    </row>
    <row r="61" spans="1:16">
      <c r="A61" s="14">
        <v>10.75</v>
      </c>
      <c r="B61" s="15">
        <f t="shared" si="7"/>
        <v>28070.60425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3">
        <f t="shared" si="11"/>
        <v>28070.60425</v>
      </c>
      <c r="G61" s="1"/>
      <c r="H61" s="14">
        <f t="shared" si="12"/>
        <v>7.4636449331085801</v>
      </c>
      <c r="I61" s="15">
        <f t="shared" si="13"/>
        <v>19489.211458586899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37">
        <f t="shared" si="17"/>
        <v>19489.211458586899</v>
      </c>
      <c r="N61" s="3"/>
      <c r="O61" s="3"/>
      <c r="P61" s="3"/>
    </row>
    <row r="62" spans="1:16">
      <c r="A62" s="14">
        <v>11.25</v>
      </c>
      <c r="B62" s="15">
        <f t="shared" si="7"/>
        <v>4799.7</v>
      </c>
      <c r="C62" s="15">
        <f t="shared" si="8"/>
        <v>0</v>
      </c>
      <c r="D62" s="15">
        <f t="shared" si="9"/>
        <v>0</v>
      </c>
      <c r="E62" s="15">
        <f t="shared" si="10"/>
        <v>0</v>
      </c>
      <c r="F62" s="13">
        <f t="shared" si="11"/>
        <v>4799.7</v>
      </c>
      <c r="G62" s="1"/>
      <c r="H62" s="14">
        <f t="shared" si="12"/>
        <v>8.6232152491796601</v>
      </c>
      <c r="I62" s="15">
        <f t="shared" si="13"/>
        <v>3679.0085539100101</v>
      </c>
      <c r="J62" s="15">
        <f t="shared" si="14"/>
        <v>0</v>
      </c>
      <c r="K62" s="15">
        <f t="shared" si="15"/>
        <v>0</v>
      </c>
      <c r="L62" s="15">
        <f t="shared" si="16"/>
        <v>0</v>
      </c>
      <c r="M62" s="37">
        <f t="shared" si="17"/>
        <v>3679.0085539100101</v>
      </c>
      <c r="N62" s="3"/>
      <c r="O62" s="3"/>
      <c r="P62" s="3"/>
    </row>
    <row r="63" spans="1:16">
      <c r="A63" s="14">
        <v>11.75</v>
      </c>
      <c r="B63" s="15">
        <f t="shared" si="7"/>
        <v>1187.8847142857101</v>
      </c>
      <c r="C63" s="15">
        <f t="shared" si="8"/>
        <v>197.98078571428599</v>
      </c>
      <c r="D63" s="15">
        <f t="shared" si="9"/>
        <v>0</v>
      </c>
      <c r="E63" s="15">
        <f t="shared" si="10"/>
        <v>0</v>
      </c>
      <c r="F63" s="13">
        <f t="shared" si="11"/>
        <v>1385.8655000000001</v>
      </c>
      <c r="G63" s="1"/>
      <c r="H63" s="14">
        <f t="shared" si="12"/>
        <v>9.9005591665889501</v>
      </c>
      <c r="I63" s="15">
        <f t="shared" si="13"/>
        <v>1000.91258696785</v>
      </c>
      <c r="J63" s="15">
        <f t="shared" si="14"/>
        <v>166.81876449464301</v>
      </c>
      <c r="K63" s="15">
        <f t="shared" si="15"/>
        <v>0</v>
      </c>
      <c r="L63" s="15">
        <f t="shared" si="16"/>
        <v>0</v>
      </c>
      <c r="M63" s="37">
        <f t="shared" si="17"/>
        <v>1167.73135146249</v>
      </c>
      <c r="N63" s="3"/>
      <c r="O63" s="3"/>
      <c r="P63" s="3"/>
    </row>
    <row r="64" spans="1:16">
      <c r="A64" s="14">
        <v>12.25</v>
      </c>
      <c r="B64" s="15">
        <f t="shared" si="7"/>
        <v>754.20450000000005</v>
      </c>
      <c r="C64" s="15">
        <f t="shared" si="8"/>
        <v>419.0025</v>
      </c>
      <c r="D64" s="15">
        <f t="shared" si="9"/>
        <v>0</v>
      </c>
      <c r="E64" s="15">
        <f t="shared" si="10"/>
        <v>0</v>
      </c>
      <c r="F64" s="13">
        <f t="shared" si="11"/>
        <v>1173.2070000000001</v>
      </c>
      <c r="G64" s="1"/>
      <c r="H64" s="14">
        <f t="shared" si="12"/>
        <v>11.301858790886699</v>
      </c>
      <c r="I64" s="15">
        <f t="shared" si="13"/>
        <v>695.82961293480105</v>
      </c>
      <c r="J64" s="15">
        <f t="shared" si="14"/>
        <v>386.57200718600001</v>
      </c>
      <c r="K64" s="15">
        <f t="shared" si="15"/>
        <v>0</v>
      </c>
      <c r="L64" s="15">
        <f t="shared" si="16"/>
        <v>0</v>
      </c>
      <c r="M64" s="37">
        <f t="shared" si="17"/>
        <v>1082.4016201208001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0</v>
      </c>
      <c r="D65" s="15">
        <f t="shared" si="9"/>
        <v>0</v>
      </c>
      <c r="E65" s="15">
        <f t="shared" si="10"/>
        <v>0</v>
      </c>
      <c r="F65" s="13">
        <f t="shared" si="11"/>
        <v>0</v>
      </c>
      <c r="G65" s="1"/>
      <c r="H65" s="14">
        <f t="shared" si="12"/>
        <v>12.8333428753812</v>
      </c>
      <c r="I65" s="15">
        <f t="shared" si="13"/>
        <v>0</v>
      </c>
      <c r="J65" s="15">
        <f t="shared" si="14"/>
        <v>0</v>
      </c>
      <c r="K65" s="15">
        <f t="shared" si="15"/>
        <v>0</v>
      </c>
      <c r="L65" s="15">
        <f t="shared" si="16"/>
        <v>0</v>
      </c>
      <c r="M65" s="37">
        <f t="shared" si="17"/>
        <v>0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0</v>
      </c>
      <c r="D66" s="15">
        <f t="shared" si="9"/>
        <v>0</v>
      </c>
      <c r="E66" s="15">
        <f t="shared" si="10"/>
        <v>0</v>
      </c>
      <c r="F66" s="13">
        <f t="shared" si="11"/>
        <v>0</v>
      </c>
      <c r="G66" s="1"/>
      <c r="H66" s="14">
        <f t="shared" si="12"/>
        <v>14.501285245944301</v>
      </c>
      <c r="I66" s="15">
        <f t="shared" si="13"/>
        <v>0</v>
      </c>
      <c r="J66" s="15">
        <f t="shared" si="14"/>
        <v>0</v>
      </c>
      <c r="K66" s="15">
        <f t="shared" si="15"/>
        <v>0</v>
      </c>
      <c r="L66" s="15">
        <f t="shared" si="16"/>
        <v>0</v>
      </c>
      <c r="M66" s="37">
        <f t="shared" si="17"/>
        <v>0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0</v>
      </c>
      <c r="D67" s="15">
        <f t="shared" si="9"/>
        <v>0</v>
      </c>
      <c r="E67" s="15">
        <f t="shared" si="10"/>
        <v>0</v>
      </c>
      <c r="F67" s="13">
        <f t="shared" si="11"/>
        <v>0</v>
      </c>
      <c r="G67" s="1"/>
      <c r="H67" s="14">
        <f t="shared" si="12"/>
        <v>16.312003339026699</v>
      </c>
      <c r="I67" s="15">
        <f t="shared" si="13"/>
        <v>0</v>
      </c>
      <c r="J67" s="15">
        <f t="shared" si="14"/>
        <v>0</v>
      </c>
      <c r="K67" s="15">
        <f t="shared" si="15"/>
        <v>0</v>
      </c>
      <c r="L67" s="15">
        <f t="shared" si="16"/>
        <v>0</v>
      </c>
      <c r="M67" s="37">
        <f t="shared" si="17"/>
        <v>0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0</v>
      </c>
      <c r="D68" s="15">
        <f t="shared" si="9"/>
        <v>0</v>
      </c>
      <c r="E68" s="15">
        <f t="shared" si="10"/>
        <v>0</v>
      </c>
      <c r="F68" s="13">
        <f t="shared" si="11"/>
        <v>0</v>
      </c>
      <c r="G68" s="1"/>
      <c r="H68" s="14">
        <f t="shared" si="12"/>
        <v>18.2718568407536</v>
      </c>
      <c r="I68" s="15">
        <f t="shared" si="13"/>
        <v>0</v>
      </c>
      <c r="J68" s="15">
        <f t="shared" si="14"/>
        <v>0</v>
      </c>
      <c r="K68" s="15">
        <f t="shared" si="15"/>
        <v>0</v>
      </c>
      <c r="L68" s="15">
        <f t="shared" si="16"/>
        <v>0</v>
      </c>
      <c r="M68" s="37">
        <f t="shared" si="17"/>
        <v>0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393.76600000000002</v>
      </c>
      <c r="D69" s="15">
        <f t="shared" si="9"/>
        <v>0</v>
      </c>
      <c r="E69" s="15">
        <f t="shared" si="10"/>
        <v>0</v>
      </c>
      <c r="F69" s="13">
        <f t="shared" si="11"/>
        <v>393.76600000000002</v>
      </c>
      <c r="G69" s="1"/>
      <c r="H69" s="14">
        <f t="shared" si="12"/>
        <v>20.387246416671999</v>
      </c>
      <c r="I69" s="15">
        <f t="shared" si="13"/>
        <v>0</v>
      </c>
      <c r="J69" s="15">
        <f t="shared" si="14"/>
        <v>544.25793033947605</v>
      </c>
      <c r="K69" s="15">
        <f t="shared" si="15"/>
        <v>0</v>
      </c>
      <c r="L69" s="15">
        <f t="shared" si="16"/>
        <v>0</v>
      </c>
      <c r="M69" s="37">
        <f t="shared" si="17"/>
        <v>544.25793033947605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839.39049999999997</v>
      </c>
      <c r="D70" s="15">
        <f t="shared" si="9"/>
        <v>0</v>
      </c>
      <c r="E70" s="15">
        <f t="shared" si="10"/>
        <v>0</v>
      </c>
      <c r="F70" s="13">
        <f t="shared" si="11"/>
        <v>839.39049999999997</v>
      </c>
      <c r="G70" s="1"/>
      <c r="H70" s="14">
        <f t="shared" si="12"/>
        <v>22.6646125231239</v>
      </c>
      <c r="I70" s="15">
        <f t="shared" si="13"/>
        <v>0</v>
      </c>
      <c r="J70" s="15">
        <f t="shared" si="14"/>
        <v>1247.5056024977901</v>
      </c>
      <c r="K70" s="15">
        <f t="shared" si="15"/>
        <v>0</v>
      </c>
      <c r="L70" s="15">
        <f t="shared" si="16"/>
        <v>0</v>
      </c>
      <c r="M70" s="37">
        <f t="shared" si="17"/>
        <v>1247.5056024977901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2066.1165000000001</v>
      </c>
      <c r="D71" s="15">
        <f t="shared" si="9"/>
        <v>0</v>
      </c>
      <c r="E71" s="15">
        <f t="shared" si="10"/>
        <v>0</v>
      </c>
      <c r="F71" s="13">
        <f t="shared" si="11"/>
        <v>2066.1165000000001</v>
      </c>
      <c r="G71" s="1"/>
      <c r="H71" s="14">
        <f t="shared" si="12"/>
        <v>25.110434292397699</v>
      </c>
      <c r="I71" s="15">
        <f t="shared" si="13"/>
        <v>0</v>
      </c>
      <c r="J71" s="15">
        <f t="shared" si="14"/>
        <v>3294.0369913453101</v>
      </c>
      <c r="K71" s="15">
        <f t="shared" si="15"/>
        <v>0</v>
      </c>
      <c r="L71" s="15">
        <f t="shared" si="16"/>
        <v>0</v>
      </c>
      <c r="M71" s="37">
        <f t="shared" si="17"/>
        <v>3294.0369913453101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3845.96875</v>
      </c>
      <c r="D72" s="15">
        <f t="shared" si="9"/>
        <v>0</v>
      </c>
      <c r="E72" s="15">
        <f t="shared" si="10"/>
        <v>0</v>
      </c>
      <c r="F72" s="13">
        <f t="shared" si="11"/>
        <v>3845.96875</v>
      </c>
      <c r="G72" s="1"/>
      <c r="H72" s="14">
        <f t="shared" si="12"/>
        <v>27.731228484797501</v>
      </c>
      <c r="I72" s="15">
        <f t="shared" si="13"/>
        <v>0</v>
      </c>
      <c r="J72" s="15">
        <f t="shared" si="14"/>
        <v>6563.2885016394503</v>
      </c>
      <c r="K72" s="15">
        <f t="shared" si="15"/>
        <v>0</v>
      </c>
      <c r="L72" s="15">
        <f t="shared" si="16"/>
        <v>0</v>
      </c>
      <c r="M72" s="37">
        <f t="shared" si="17"/>
        <v>6563.2885016394503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7997.4137692307604</v>
      </c>
      <c r="D73" s="15">
        <f t="shared" si="9"/>
        <v>1454.0752307692301</v>
      </c>
      <c r="E73" s="15">
        <f t="shared" si="10"/>
        <v>0</v>
      </c>
      <c r="F73" s="13">
        <f t="shared" si="11"/>
        <v>9451.4889999999905</v>
      </c>
      <c r="G73" s="1"/>
      <c r="H73" s="14">
        <f t="shared" si="12"/>
        <v>30.533548501606401</v>
      </c>
      <c r="I73" s="15">
        <f t="shared" si="13"/>
        <v>0</v>
      </c>
      <c r="J73" s="15">
        <f t="shared" si="14"/>
        <v>14578.472908072999</v>
      </c>
      <c r="K73" s="15">
        <f t="shared" si="15"/>
        <v>2650.6314378314501</v>
      </c>
      <c r="L73" s="15">
        <f t="shared" si="16"/>
        <v>0</v>
      </c>
      <c r="M73" s="37">
        <f t="shared" si="17"/>
        <v>17229.104345904401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3134.1384843750002</v>
      </c>
      <c r="D74" s="15">
        <f t="shared" si="9"/>
        <v>2437.6632656249999</v>
      </c>
      <c r="E74" s="15">
        <f t="shared" si="10"/>
        <v>0</v>
      </c>
      <c r="F74" s="13">
        <f t="shared" si="11"/>
        <v>5571.8017499999996</v>
      </c>
      <c r="G74" s="1"/>
      <c r="H74" s="14">
        <f t="shared" si="12"/>
        <v>33.523983453633697</v>
      </c>
      <c r="I74" s="15">
        <f t="shared" si="13"/>
        <v>0</v>
      </c>
      <c r="J74" s="15">
        <f t="shared" si="14"/>
        <v>6090.9453154541497</v>
      </c>
      <c r="K74" s="15">
        <f t="shared" si="15"/>
        <v>4737.4019120199</v>
      </c>
      <c r="L74" s="15">
        <f t="shared" si="16"/>
        <v>0</v>
      </c>
      <c r="M74" s="37">
        <f t="shared" si="17"/>
        <v>10828.347227474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526.49458333333405</v>
      </c>
      <c r="D75" s="15">
        <f t="shared" si="9"/>
        <v>2632.4729166666598</v>
      </c>
      <c r="E75" s="15">
        <f t="shared" si="10"/>
        <v>0</v>
      </c>
      <c r="F75" s="13">
        <f t="shared" si="11"/>
        <v>3158.9674999999902</v>
      </c>
      <c r="G75" s="1"/>
      <c r="H75" s="14">
        <f t="shared" si="12"/>
        <v>36.709157280640397</v>
      </c>
      <c r="I75" s="15">
        <f t="shared" si="13"/>
        <v>0</v>
      </c>
      <c r="J75" s="15">
        <f t="shared" si="14"/>
        <v>1088.8547868726</v>
      </c>
      <c r="K75" s="15">
        <f t="shared" si="15"/>
        <v>5444.2739343629601</v>
      </c>
      <c r="L75" s="15">
        <f t="shared" si="16"/>
        <v>0</v>
      </c>
      <c r="M75" s="37">
        <f t="shared" si="17"/>
        <v>6533.1287212355601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40.095727917467499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43.690386503134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47.499856629575397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439667.50771428598</v>
      </c>
      <c r="C79" s="29">
        <f>SUM(C47:C78)</f>
        <v>19420.2718726534</v>
      </c>
      <c r="D79" s="29">
        <f>SUM(D47:D78)</f>
        <v>6524.2114130608898</v>
      </c>
      <c r="E79" s="29">
        <f>SUM(E47:E78)</f>
        <v>0</v>
      </c>
      <c r="F79" s="29">
        <f>SUM(F47:F78)</f>
        <v>465611.99099999998</v>
      </c>
      <c r="G79" s="13"/>
      <c r="H79" s="28" t="s">
        <v>7</v>
      </c>
      <c r="I79" s="29">
        <f>SUM(I47:I78)</f>
        <v>246232.37916998501</v>
      </c>
      <c r="J79" s="29">
        <f>SUM(J47:J78)</f>
        <v>33960.752807902398</v>
      </c>
      <c r="K79" s="29">
        <f>SUM(K47:K78)</f>
        <v>12832.307284214299</v>
      </c>
      <c r="L79" s="29">
        <f>SUM(L47:L78)</f>
        <v>0</v>
      </c>
      <c r="M79" s="29">
        <f>SUM(M47:M78)</f>
        <v>293025.43926210102</v>
      </c>
      <c r="N79" s="3"/>
      <c r="O79" s="3"/>
      <c r="P79" s="3"/>
    </row>
    <row r="80" spans="1:16">
      <c r="A80" s="6" t="s">
        <v>13</v>
      </c>
      <c r="B80" s="30">
        <f>IF(L38&gt;0,B79/L38,0)</f>
        <v>9.6820371822108093</v>
      </c>
      <c r="C80" s="30">
        <f>IF(M38&gt;0,C79/M38,0)</f>
        <v>16.327004782072301</v>
      </c>
      <c r="D80" s="30">
        <f>IF(N38&gt;0,D79/N38,0)</f>
        <v>17.331685101915401</v>
      </c>
      <c r="E80" s="30">
        <f>IF(O38&gt;0,E79/O38,0)</f>
        <v>0</v>
      </c>
      <c r="F80" s="30">
        <f>IF(P38&gt;0,F79/P38,0)</f>
        <v>9.91158757362453</v>
      </c>
      <c r="G80" s="13"/>
      <c r="H80" s="6" t="s">
        <v>13</v>
      </c>
      <c r="I80" s="30">
        <f>IF(L38&gt;0,I79/L38,0)</f>
        <v>5.4223498638368</v>
      </c>
      <c r="J80" s="30">
        <f>IF(M38&gt;0,J79/M38,0)</f>
        <v>28.5514732818021</v>
      </c>
      <c r="K80" s="30">
        <f>IF(N38&gt;0,K79/N38,0)</f>
        <v>34.089255375106497</v>
      </c>
      <c r="L80" s="30">
        <f>IF(O38&gt;0,L79/O38,0)</f>
        <v>0</v>
      </c>
      <c r="M80" s="30">
        <f>IF(P38&gt;0,M79/P38,0)</f>
        <v>6.2376986819184204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9" t="s">
        <v>27</v>
      </c>
      <c r="B85" s="59"/>
      <c r="C85" s="59"/>
      <c r="D85" s="59"/>
      <c r="E85" s="5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9"/>
      <c r="B86" s="59"/>
      <c r="C86" s="59"/>
      <c r="D86" s="59"/>
      <c r="E86" s="5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60" t="s">
        <v>15</v>
      </c>
      <c r="B89" s="61" t="s">
        <v>16</v>
      </c>
      <c r="C89" s="61" t="s">
        <v>17</v>
      </c>
      <c r="D89" s="61" t="s">
        <v>18</v>
      </c>
      <c r="E89" s="6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60"/>
      <c r="B90" s="60"/>
      <c r="C90" s="60"/>
      <c r="D90" s="60"/>
      <c r="E90" s="6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9">
        <v>0</v>
      </c>
      <c r="B92" s="54">
        <f>L$38</f>
        <v>45410.640285714297</v>
      </c>
      <c r="C92" s="54">
        <f>$B$80</f>
        <v>9.6820371822108093</v>
      </c>
      <c r="D92" s="54">
        <f>$I$80</f>
        <v>5.4223498638368</v>
      </c>
      <c r="E92" s="54">
        <f>B92*D92</f>
        <v>246232.37916998501</v>
      </c>
      <c r="F92" s="15">
        <f>E92/1000</f>
        <v>246.23237916998499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9">
        <v>1</v>
      </c>
      <c r="B93" s="54">
        <f>M$38</f>
        <v>1189.4571069139199</v>
      </c>
      <c r="C93" s="54">
        <f>$C$80</f>
        <v>16.327004782072301</v>
      </c>
      <c r="D93" s="54">
        <f>$J$80</f>
        <v>28.5514732818021</v>
      </c>
      <c r="E93" s="54">
        <f>B93*D93</f>
        <v>33960.752807902398</v>
      </c>
      <c r="F93" s="15">
        <f>E93/1000</f>
        <v>33.960752807902402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4">
        <f>N$38</f>
        <v>376.43260737179497</v>
      </c>
      <c r="C94" s="54">
        <f>$D$80</f>
        <v>17.331685101915401</v>
      </c>
      <c r="D94" s="54">
        <f>$K$80</f>
        <v>34.089255375106497</v>
      </c>
      <c r="E94" s="54">
        <f>B94*D94</f>
        <v>12832.307284214299</v>
      </c>
      <c r="F94" s="15">
        <f>E94/1000</f>
        <v>12.8323072842143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4">
        <f>O$38</f>
        <v>0</v>
      </c>
      <c r="C95" s="54">
        <f>$E$80</f>
        <v>0</v>
      </c>
      <c r="D95" s="54">
        <f>$L$80</f>
        <v>0</v>
      </c>
      <c r="E95" s="54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4">
        <f>SUM(B92:B95)</f>
        <v>46976.53</v>
      </c>
      <c r="C96" s="54">
        <f>$F$80</f>
        <v>9.91158757362453</v>
      </c>
      <c r="D96" s="54">
        <f>$M$80</f>
        <v>6.2376986819184204</v>
      </c>
      <c r="E96" s="54">
        <f>SUM(E92:E95)</f>
        <v>293025.43926210201</v>
      </c>
      <c r="F96" s="15">
        <f>E96/1000</f>
        <v>293.025439262102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4">
        <f>$I$2</f>
        <v>273466</v>
      </c>
      <c r="C97" s="55"/>
      <c r="D97" s="55"/>
      <c r="E97" s="55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20</v>
      </c>
      <c r="B98" s="54">
        <f>IF(E96&gt;0,$I$2/E96,"")</f>
        <v>0.93325003006101903</v>
      </c>
      <c r="C98" s="55"/>
      <c r="D98" s="55"/>
      <c r="E98" s="55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6" zoomScale="80" zoomScaleNormal="80" workbookViewId="0">
      <selection activeCell="G98" sqref="G98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25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6">
        <f>SUM('1Q'!I2,'2Q'!I2,'3Q'!I2,'4Q'!I2)</f>
        <v>5696680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46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>
        <v>5</v>
      </c>
      <c r="D7" s="11"/>
      <c r="E7" s="12"/>
      <c r="F7" s="13">
        <f t="shared" si="0"/>
        <v>5</v>
      </c>
      <c r="G7" s="1"/>
      <c r="H7" s="14">
        <v>4.25</v>
      </c>
      <c r="I7" s="46">
        <f>SUM('1Q'!I7,'2Q'!I7,'3Q'!I7,'4Q'!I7)</f>
        <v>171956</v>
      </c>
      <c r="J7" s="1"/>
      <c r="K7" s="14">
        <v>4.25</v>
      </c>
      <c r="L7" s="15">
        <f t="shared" si="1"/>
        <v>0</v>
      </c>
      <c r="M7" s="15">
        <f t="shared" si="2"/>
        <v>171.95599999999999</v>
      </c>
      <c r="N7" s="15">
        <f t="shared" si="3"/>
        <v>0</v>
      </c>
      <c r="O7" s="15">
        <f t="shared" si="4"/>
        <v>0</v>
      </c>
      <c r="P7" s="16">
        <f t="shared" si="5"/>
        <v>171.95599999999999</v>
      </c>
      <c r="Q7" s="3"/>
      <c r="R7" s="3"/>
    </row>
    <row r="8" spans="1:18">
      <c r="A8" s="10">
        <v>4.75</v>
      </c>
      <c r="B8" s="11"/>
      <c r="C8" s="11">
        <v>5</v>
      </c>
      <c r="D8" s="11"/>
      <c r="E8" s="12"/>
      <c r="F8" s="13">
        <f t="shared" si="0"/>
        <v>5</v>
      </c>
      <c r="G8" s="1"/>
      <c r="H8" s="14">
        <v>4.75</v>
      </c>
      <c r="I8" s="46">
        <f>SUM('1Q'!I8,'2Q'!I8,'3Q'!I8,'4Q'!I8)</f>
        <v>3937228</v>
      </c>
      <c r="J8" s="1"/>
      <c r="K8" s="14">
        <v>4.75</v>
      </c>
      <c r="L8" s="15">
        <f t="shared" si="1"/>
        <v>0</v>
      </c>
      <c r="M8" s="15">
        <f t="shared" si="2"/>
        <v>3937.2280000000001</v>
      </c>
      <c r="N8" s="15">
        <f t="shared" si="3"/>
        <v>0</v>
      </c>
      <c r="O8" s="15">
        <f t="shared" si="4"/>
        <v>0</v>
      </c>
      <c r="P8" s="16">
        <f t="shared" si="5"/>
        <v>3937.2280000000001</v>
      </c>
      <c r="Q8" s="3"/>
      <c r="R8" s="3"/>
    </row>
    <row r="9" spans="1:18">
      <c r="A9" s="14">
        <v>5.25</v>
      </c>
      <c r="B9" s="11"/>
      <c r="C9" s="11">
        <v>7</v>
      </c>
      <c r="D9" s="11"/>
      <c r="E9" s="45"/>
      <c r="F9" s="13">
        <f t="shared" si="0"/>
        <v>7</v>
      </c>
      <c r="G9" s="20"/>
      <c r="H9" s="14">
        <v>5.25</v>
      </c>
      <c r="I9" s="46">
        <f>SUM('1Q'!I9,'2Q'!I9,'3Q'!I9,'4Q'!I9)</f>
        <v>54991246</v>
      </c>
      <c r="J9" s="1"/>
      <c r="K9" s="14">
        <v>5.25</v>
      </c>
      <c r="L9" s="15">
        <f t="shared" si="1"/>
        <v>0</v>
      </c>
      <c r="M9" s="15">
        <f t="shared" si="2"/>
        <v>54991.245999999999</v>
      </c>
      <c r="N9" s="15">
        <f t="shared" si="3"/>
        <v>0</v>
      </c>
      <c r="O9" s="15">
        <f t="shared" si="4"/>
        <v>0</v>
      </c>
      <c r="P9" s="16">
        <f t="shared" si="5"/>
        <v>54991.245999999999</v>
      </c>
      <c r="Q9" s="3"/>
      <c r="R9" s="3"/>
    </row>
    <row r="10" spans="1:18">
      <c r="A10" s="10">
        <v>5.75</v>
      </c>
      <c r="B10" s="11"/>
      <c r="C10" s="11">
        <v>8</v>
      </c>
      <c r="D10" s="11"/>
      <c r="E10" s="12"/>
      <c r="F10" s="13">
        <f t="shared" si="0"/>
        <v>8</v>
      </c>
      <c r="G10" s="1"/>
      <c r="H10" s="14">
        <v>5.75</v>
      </c>
      <c r="I10" s="46">
        <f>SUM('1Q'!I10,'2Q'!I10,'3Q'!I10,'4Q'!I10)</f>
        <v>80536890</v>
      </c>
      <c r="J10" s="1"/>
      <c r="K10" s="14">
        <v>5.75</v>
      </c>
      <c r="L10" s="15">
        <f t="shared" si="1"/>
        <v>0</v>
      </c>
      <c r="M10" s="15">
        <f t="shared" si="2"/>
        <v>80536.89</v>
      </c>
      <c r="N10" s="15">
        <f t="shared" si="3"/>
        <v>0</v>
      </c>
      <c r="O10" s="15">
        <f t="shared" si="4"/>
        <v>0</v>
      </c>
      <c r="P10" s="16">
        <f t="shared" si="5"/>
        <v>80536.89</v>
      </c>
      <c r="Q10" s="3"/>
      <c r="R10" s="3"/>
    </row>
    <row r="11" spans="1:18">
      <c r="A11" s="14">
        <v>6.25</v>
      </c>
      <c r="B11" s="11"/>
      <c r="C11" s="11">
        <v>8</v>
      </c>
      <c r="D11" s="11"/>
      <c r="E11" s="12"/>
      <c r="F11" s="13">
        <f t="shared" si="0"/>
        <v>8</v>
      </c>
      <c r="G11" s="1"/>
      <c r="H11" s="14">
        <v>6.25</v>
      </c>
      <c r="I11" s="46">
        <f>SUM('1Q'!I11,'2Q'!I11,'3Q'!I11,'4Q'!I11)</f>
        <v>43303347</v>
      </c>
      <c r="J11" s="1"/>
      <c r="K11" s="14">
        <v>6.25</v>
      </c>
      <c r="L11" s="15">
        <f t="shared" si="1"/>
        <v>0</v>
      </c>
      <c r="M11" s="15">
        <f t="shared" si="2"/>
        <v>43303.347000000002</v>
      </c>
      <c r="N11" s="15">
        <f t="shared" si="3"/>
        <v>0</v>
      </c>
      <c r="O11" s="15">
        <f t="shared" si="4"/>
        <v>0</v>
      </c>
      <c r="P11" s="16">
        <f t="shared" si="5"/>
        <v>43303.347000000002</v>
      </c>
      <c r="Q11" s="3"/>
      <c r="R11" s="3"/>
    </row>
    <row r="12" spans="1:18">
      <c r="A12" s="10">
        <v>6.75</v>
      </c>
      <c r="B12" s="11"/>
      <c r="C12" s="11">
        <v>8</v>
      </c>
      <c r="D12" s="11"/>
      <c r="E12" s="27"/>
      <c r="F12" s="13">
        <f t="shared" si="0"/>
        <v>8</v>
      </c>
      <c r="G12" s="1"/>
      <c r="H12" s="14">
        <v>6.75</v>
      </c>
      <c r="I12" s="46">
        <f>SUM('1Q'!I12,'2Q'!I12,'3Q'!I12,'4Q'!I12)</f>
        <v>28102013</v>
      </c>
      <c r="J12" s="1"/>
      <c r="K12" s="14">
        <v>6.75</v>
      </c>
      <c r="L12" s="15">
        <f t="shared" si="1"/>
        <v>0</v>
      </c>
      <c r="M12" s="15">
        <f t="shared" si="2"/>
        <v>28102.012999999999</v>
      </c>
      <c r="N12" s="15">
        <f t="shared" si="3"/>
        <v>0</v>
      </c>
      <c r="O12" s="15">
        <f t="shared" si="4"/>
        <v>0</v>
      </c>
      <c r="P12" s="16">
        <f t="shared" si="5"/>
        <v>28102.012999999999</v>
      </c>
      <c r="Q12" s="3"/>
      <c r="R12" s="3"/>
    </row>
    <row r="13" spans="1:18">
      <c r="A13" s="14">
        <v>7.25</v>
      </c>
      <c r="B13" s="11"/>
      <c r="C13" s="11">
        <v>8</v>
      </c>
      <c r="D13" s="11"/>
      <c r="E13" s="22"/>
      <c r="F13" s="13">
        <f t="shared" si="0"/>
        <v>8</v>
      </c>
      <c r="G13" s="1"/>
      <c r="H13" s="14">
        <v>7.25</v>
      </c>
      <c r="I13" s="46">
        <f>SUM('1Q'!I13,'2Q'!I13,'3Q'!I13,'4Q'!I13)</f>
        <v>17846638</v>
      </c>
      <c r="J13" s="1"/>
      <c r="K13" s="14">
        <v>7.25</v>
      </c>
      <c r="L13" s="15">
        <f t="shared" si="1"/>
        <v>0</v>
      </c>
      <c r="M13" s="15">
        <f t="shared" si="2"/>
        <v>17846.637999999999</v>
      </c>
      <c r="N13" s="15">
        <f t="shared" si="3"/>
        <v>0</v>
      </c>
      <c r="O13" s="15">
        <f t="shared" si="4"/>
        <v>0</v>
      </c>
      <c r="P13" s="16">
        <f t="shared" si="5"/>
        <v>17846.637999999999</v>
      </c>
      <c r="Q13" s="3"/>
      <c r="R13" s="3"/>
    </row>
    <row r="14" spans="1:18">
      <c r="A14" s="10">
        <v>7.75</v>
      </c>
      <c r="B14" s="11">
        <v>3</v>
      </c>
      <c r="C14" s="11">
        <v>8</v>
      </c>
      <c r="D14" s="11"/>
      <c r="E14" s="22"/>
      <c r="F14" s="13">
        <f t="shared" si="0"/>
        <v>11</v>
      </c>
      <c r="G14" s="1"/>
      <c r="H14" s="14">
        <v>7.75</v>
      </c>
      <c r="I14" s="46">
        <f>SUM('1Q'!I14,'2Q'!I14,'3Q'!I14,'4Q'!I14)</f>
        <v>20447920</v>
      </c>
      <c r="J14" s="4"/>
      <c r="K14" s="14">
        <v>7.75</v>
      </c>
      <c r="L14" s="15">
        <f t="shared" si="1"/>
        <v>5576.7054545454503</v>
      </c>
      <c r="M14" s="15">
        <f t="shared" si="2"/>
        <v>14871.214545454501</v>
      </c>
      <c r="N14" s="15">
        <f t="shared" si="3"/>
        <v>0</v>
      </c>
      <c r="O14" s="15">
        <f t="shared" si="4"/>
        <v>0</v>
      </c>
      <c r="P14" s="16">
        <f t="shared" si="5"/>
        <v>20447.919999999998</v>
      </c>
      <c r="Q14" s="3"/>
      <c r="R14" s="3"/>
    </row>
    <row r="15" spans="1:18">
      <c r="A15" s="14">
        <v>8.25</v>
      </c>
      <c r="B15" s="11">
        <v>5</v>
      </c>
      <c r="C15" s="11">
        <v>8</v>
      </c>
      <c r="D15" s="11"/>
      <c r="E15" s="22"/>
      <c r="F15" s="13">
        <f t="shared" si="0"/>
        <v>13</v>
      </c>
      <c r="G15" s="1"/>
      <c r="H15" s="14">
        <v>8.25</v>
      </c>
      <c r="I15" s="46">
        <f>SUM('1Q'!I15,'2Q'!I15,'3Q'!I15,'4Q'!I15)</f>
        <v>20036642</v>
      </c>
      <c r="J15" s="4"/>
      <c r="K15" s="14">
        <v>8.25</v>
      </c>
      <c r="L15" s="15">
        <f t="shared" si="1"/>
        <v>7706.4007692307696</v>
      </c>
      <c r="M15" s="15">
        <f t="shared" si="2"/>
        <v>12330.241230769199</v>
      </c>
      <c r="N15" s="15">
        <f t="shared" si="3"/>
        <v>0</v>
      </c>
      <c r="O15" s="15">
        <f t="shared" si="4"/>
        <v>0</v>
      </c>
      <c r="P15" s="16">
        <f t="shared" si="5"/>
        <v>20036.642</v>
      </c>
      <c r="Q15" s="3"/>
      <c r="R15" s="3"/>
    </row>
    <row r="16" spans="1:18">
      <c r="A16" s="10">
        <v>8.75</v>
      </c>
      <c r="B16" s="11">
        <v>5</v>
      </c>
      <c r="C16" s="11">
        <v>7</v>
      </c>
      <c r="D16" s="11"/>
      <c r="E16" s="22"/>
      <c r="F16" s="13">
        <f t="shared" si="0"/>
        <v>12</v>
      </c>
      <c r="G16" s="1"/>
      <c r="H16" s="14">
        <v>8.75</v>
      </c>
      <c r="I16" s="46">
        <f>SUM('1Q'!I16,'2Q'!I16,'3Q'!I16,'4Q'!I16)</f>
        <v>17916454</v>
      </c>
      <c r="J16" s="4"/>
      <c r="K16" s="14">
        <v>8.75</v>
      </c>
      <c r="L16" s="15">
        <f t="shared" si="1"/>
        <v>7465.1891666666697</v>
      </c>
      <c r="M16" s="15">
        <f t="shared" si="2"/>
        <v>10451.2648333333</v>
      </c>
      <c r="N16" s="15">
        <f t="shared" si="3"/>
        <v>0</v>
      </c>
      <c r="O16" s="15">
        <f t="shared" si="4"/>
        <v>0</v>
      </c>
      <c r="P16" s="16">
        <f t="shared" si="5"/>
        <v>17916.454000000002</v>
      </c>
      <c r="Q16" s="3"/>
      <c r="R16" s="3"/>
    </row>
    <row r="17" spans="1:18">
      <c r="A17" s="14">
        <v>9.25</v>
      </c>
      <c r="B17" s="11">
        <v>10</v>
      </c>
      <c r="C17" s="11">
        <v>19</v>
      </c>
      <c r="D17" s="11"/>
      <c r="E17" s="22"/>
      <c r="F17" s="13">
        <f t="shared" si="0"/>
        <v>29</v>
      </c>
      <c r="G17" s="1"/>
      <c r="H17" s="14">
        <v>9.25</v>
      </c>
      <c r="I17" s="46">
        <f>SUM('1Q'!I17,'2Q'!I17,'3Q'!I17,'4Q'!I17)</f>
        <v>19744636</v>
      </c>
      <c r="J17" s="4"/>
      <c r="K17" s="14">
        <v>9.25</v>
      </c>
      <c r="L17" s="15">
        <f t="shared" si="1"/>
        <v>6808.49517241379</v>
      </c>
      <c r="M17" s="15">
        <f t="shared" si="2"/>
        <v>12936.1408275862</v>
      </c>
      <c r="N17" s="15">
        <f t="shared" si="3"/>
        <v>0</v>
      </c>
      <c r="O17" s="15">
        <f t="shared" si="4"/>
        <v>0</v>
      </c>
      <c r="P17" s="16">
        <f t="shared" si="5"/>
        <v>19744.635999999999</v>
      </c>
      <c r="Q17" s="3"/>
      <c r="R17" s="3"/>
    </row>
    <row r="18" spans="1:18">
      <c r="A18" s="10">
        <v>9.75</v>
      </c>
      <c r="B18" s="11">
        <v>16</v>
      </c>
      <c r="C18" s="11">
        <v>19</v>
      </c>
      <c r="D18" s="11"/>
      <c r="E18" s="22"/>
      <c r="F18" s="13">
        <f t="shared" si="0"/>
        <v>35</v>
      </c>
      <c r="G18" s="1"/>
      <c r="H18" s="14">
        <v>9.75</v>
      </c>
      <c r="I18" s="46">
        <f>SUM('1Q'!I18,'2Q'!I18,'3Q'!I18,'4Q'!I18)</f>
        <v>34407545</v>
      </c>
      <c r="J18" s="4"/>
      <c r="K18" s="14">
        <v>9.75</v>
      </c>
      <c r="L18" s="15">
        <f t="shared" si="1"/>
        <v>15729.163428571401</v>
      </c>
      <c r="M18" s="15">
        <f t="shared" si="2"/>
        <v>18678.381571428599</v>
      </c>
      <c r="N18" s="15">
        <f t="shared" si="3"/>
        <v>0</v>
      </c>
      <c r="O18" s="15">
        <f t="shared" si="4"/>
        <v>0</v>
      </c>
      <c r="P18" s="16">
        <f t="shared" si="5"/>
        <v>34407.544999999998</v>
      </c>
      <c r="Q18" s="3"/>
      <c r="R18" s="3"/>
    </row>
    <row r="19" spans="1:18">
      <c r="A19" s="14">
        <v>10.25</v>
      </c>
      <c r="B19" s="11">
        <v>23</v>
      </c>
      <c r="C19" s="11">
        <v>23</v>
      </c>
      <c r="D19" s="11"/>
      <c r="E19" s="22"/>
      <c r="F19" s="13">
        <f t="shared" si="0"/>
        <v>46</v>
      </c>
      <c r="G19" s="1"/>
      <c r="H19" s="14">
        <v>10.25</v>
      </c>
      <c r="I19" s="46">
        <f>SUM('1Q'!I19,'2Q'!I19,'3Q'!I19,'4Q'!I19)</f>
        <v>40656441</v>
      </c>
      <c r="J19" s="4"/>
      <c r="K19" s="14">
        <v>10.25</v>
      </c>
      <c r="L19" s="15">
        <f t="shared" si="1"/>
        <v>20328.220499999999</v>
      </c>
      <c r="M19" s="15">
        <f t="shared" si="2"/>
        <v>20328.220499999999</v>
      </c>
      <c r="N19" s="15">
        <f t="shared" si="3"/>
        <v>0</v>
      </c>
      <c r="O19" s="15">
        <f t="shared" si="4"/>
        <v>0</v>
      </c>
      <c r="P19" s="16">
        <f t="shared" si="5"/>
        <v>40656.440999999999</v>
      </c>
      <c r="Q19" s="3"/>
      <c r="R19" s="3"/>
    </row>
    <row r="20" spans="1:18">
      <c r="A20" s="10">
        <v>10.75</v>
      </c>
      <c r="B20" s="11">
        <v>21</v>
      </c>
      <c r="C20" s="11">
        <v>34</v>
      </c>
      <c r="D20" s="11"/>
      <c r="E20" s="22"/>
      <c r="F20" s="13">
        <f t="shared" si="0"/>
        <v>55</v>
      </c>
      <c r="G20" s="1"/>
      <c r="H20" s="14">
        <v>10.75</v>
      </c>
      <c r="I20" s="46">
        <f>SUM('1Q'!I20,'2Q'!I20,'3Q'!I20,'4Q'!I20)</f>
        <v>59677716</v>
      </c>
      <c r="J20" s="4"/>
      <c r="K20" s="14">
        <v>10.75</v>
      </c>
      <c r="L20" s="15">
        <f t="shared" si="1"/>
        <v>22786.0370181818</v>
      </c>
      <c r="M20" s="15">
        <f t="shared" si="2"/>
        <v>36891.678981818201</v>
      </c>
      <c r="N20" s="15">
        <f t="shared" si="3"/>
        <v>0</v>
      </c>
      <c r="O20" s="15">
        <f t="shared" si="4"/>
        <v>0</v>
      </c>
      <c r="P20" s="16">
        <f t="shared" si="5"/>
        <v>59677.716</v>
      </c>
      <c r="Q20" s="3"/>
      <c r="R20" s="3"/>
    </row>
    <row r="21" spans="1:18">
      <c r="A21" s="14">
        <v>11.25</v>
      </c>
      <c r="B21" s="11">
        <v>21</v>
      </c>
      <c r="C21" s="11">
        <v>36</v>
      </c>
      <c r="D21" s="11"/>
      <c r="E21" s="22"/>
      <c r="F21" s="13">
        <f t="shared" si="0"/>
        <v>57</v>
      </c>
      <c r="G21" s="1"/>
      <c r="H21" s="14">
        <v>11.25</v>
      </c>
      <c r="I21" s="46">
        <f>SUM('1Q'!I21,'2Q'!I21,'3Q'!I21,'4Q'!I21)</f>
        <v>67113098</v>
      </c>
      <c r="J21" s="4"/>
      <c r="K21" s="14">
        <v>11.25</v>
      </c>
      <c r="L21" s="15">
        <f t="shared" si="1"/>
        <v>24725.878210526302</v>
      </c>
      <c r="M21" s="15">
        <f t="shared" si="2"/>
        <v>42387.219789473696</v>
      </c>
      <c r="N21" s="15">
        <f t="shared" si="3"/>
        <v>0</v>
      </c>
      <c r="O21" s="15">
        <f t="shared" si="4"/>
        <v>0</v>
      </c>
      <c r="P21" s="16">
        <f t="shared" si="5"/>
        <v>67113.097999999998</v>
      </c>
      <c r="Q21" s="3"/>
      <c r="R21" s="3"/>
    </row>
    <row r="22" spans="1:18">
      <c r="A22" s="10">
        <v>11.75</v>
      </c>
      <c r="B22" s="11">
        <v>16</v>
      </c>
      <c r="C22" s="11">
        <v>45</v>
      </c>
      <c r="D22" s="11"/>
      <c r="E22" s="22"/>
      <c r="F22" s="13">
        <f t="shared" si="0"/>
        <v>61</v>
      </c>
      <c r="G22" s="4"/>
      <c r="H22" s="14">
        <v>11.75</v>
      </c>
      <c r="I22" s="46">
        <f>SUM('1Q'!I22,'2Q'!I22,'3Q'!I22,'4Q'!I22)</f>
        <v>63013075</v>
      </c>
      <c r="J22" s="4"/>
      <c r="K22" s="14">
        <v>11.75</v>
      </c>
      <c r="L22" s="15">
        <f t="shared" si="1"/>
        <v>16528.0196721311</v>
      </c>
      <c r="M22" s="15">
        <f t="shared" si="2"/>
        <v>46485.055327868897</v>
      </c>
      <c r="N22" s="15">
        <f t="shared" si="3"/>
        <v>0</v>
      </c>
      <c r="O22" s="15">
        <f t="shared" si="4"/>
        <v>0</v>
      </c>
      <c r="P22" s="16">
        <f t="shared" si="5"/>
        <v>63013.074999999997</v>
      </c>
      <c r="Q22" s="3"/>
      <c r="R22" s="3"/>
    </row>
    <row r="23" spans="1:18">
      <c r="A23" s="14">
        <v>12.25</v>
      </c>
      <c r="B23" s="11">
        <v>9</v>
      </c>
      <c r="C23" s="11">
        <v>54</v>
      </c>
      <c r="D23" s="11"/>
      <c r="E23" s="22"/>
      <c r="F23" s="13">
        <f t="shared" si="0"/>
        <v>63</v>
      </c>
      <c r="G23" s="4"/>
      <c r="H23" s="14">
        <v>12.25</v>
      </c>
      <c r="I23" s="46">
        <f>SUM('1Q'!I23,'2Q'!I23,'3Q'!I23,'4Q'!I23)</f>
        <v>65982505</v>
      </c>
      <c r="J23" s="4"/>
      <c r="K23" s="14">
        <v>12.25</v>
      </c>
      <c r="L23" s="15">
        <f t="shared" si="1"/>
        <v>9426.0721428571396</v>
      </c>
      <c r="M23" s="15">
        <f t="shared" si="2"/>
        <v>56556.4328571429</v>
      </c>
      <c r="N23" s="15">
        <f t="shared" si="3"/>
        <v>0</v>
      </c>
      <c r="O23" s="15">
        <f t="shared" si="4"/>
        <v>0</v>
      </c>
      <c r="P23" s="16">
        <f t="shared" si="5"/>
        <v>65982.505000000005</v>
      </c>
      <c r="Q23" s="3"/>
      <c r="R23" s="3"/>
    </row>
    <row r="24" spans="1:18">
      <c r="A24" s="10">
        <v>12.75</v>
      </c>
      <c r="B24" s="11"/>
      <c r="C24" s="11">
        <v>53</v>
      </c>
      <c r="D24" s="11"/>
      <c r="E24" s="22"/>
      <c r="F24" s="13">
        <f t="shared" si="0"/>
        <v>53</v>
      </c>
      <c r="G24" s="4"/>
      <c r="H24" s="14">
        <v>12.75</v>
      </c>
      <c r="I24" s="46">
        <f>SUM('1Q'!I24,'2Q'!I24,'3Q'!I24,'4Q'!I24)</f>
        <v>54032517</v>
      </c>
      <c r="J24" s="4"/>
      <c r="K24" s="14">
        <v>12.75</v>
      </c>
      <c r="L24" s="15">
        <f t="shared" si="1"/>
        <v>0</v>
      </c>
      <c r="M24" s="15">
        <f t="shared" si="2"/>
        <v>54032.517</v>
      </c>
      <c r="N24" s="15">
        <f t="shared" si="3"/>
        <v>0</v>
      </c>
      <c r="O24" s="15">
        <f t="shared" si="4"/>
        <v>0</v>
      </c>
      <c r="P24" s="16">
        <f t="shared" si="5"/>
        <v>54032.517</v>
      </c>
      <c r="Q24" s="3"/>
      <c r="R24" s="3"/>
    </row>
    <row r="25" spans="1:18">
      <c r="A25" s="14">
        <v>13.25</v>
      </c>
      <c r="B25" s="11"/>
      <c r="C25" s="11">
        <v>51</v>
      </c>
      <c r="D25" s="11"/>
      <c r="E25" s="22"/>
      <c r="F25" s="13">
        <f t="shared" si="0"/>
        <v>51</v>
      </c>
      <c r="G25" s="4"/>
      <c r="H25" s="14">
        <v>13.25</v>
      </c>
      <c r="I25" s="46">
        <f>SUM('1Q'!I25,'2Q'!I25,'3Q'!I25,'4Q'!I25)</f>
        <v>45191107</v>
      </c>
      <c r="J25" s="4"/>
      <c r="K25" s="14">
        <v>13.25</v>
      </c>
      <c r="L25" s="15">
        <f t="shared" si="1"/>
        <v>0</v>
      </c>
      <c r="M25" s="15">
        <f t="shared" si="2"/>
        <v>45191.107000000004</v>
      </c>
      <c r="N25" s="15">
        <f t="shared" si="3"/>
        <v>0</v>
      </c>
      <c r="O25" s="15">
        <f t="shared" si="4"/>
        <v>0</v>
      </c>
      <c r="P25" s="16">
        <f t="shared" si="5"/>
        <v>45191.107000000004</v>
      </c>
      <c r="Q25" s="3"/>
      <c r="R25" s="3"/>
    </row>
    <row r="26" spans="1:18">
      <c r="A26" s="10">
        <v>13.75</v>
      </c>
      <c r="B26" s="11"/>
      <c r="C26" s="11">
        <v>37</v>
      </c>
      <c r="D26" s="11"/>
      <c r="E26" s="22"/>
      <c r="F26" s="13">
        <f t="shared" si="0"/>
        <v>37</v>
      </c>
      <c r="G26" s="4"/>
      <c r="H26" s="14">
        <v>13.75</v>
      </c>
      <c r="I26" s="46">
        <f>SUM('1Q'!I26,'2Q'!I26,'3Q'!I26,'4Q'!I26)</f>
        <v>21332981</v>
      </c>
      <c r="J26" s="4"/>
      <c r="K26" s="14">
        <v>13.75</v>
      </c>
      <c r="L26" s="15">
        <f t="shared" si="1"/>
        <v>0</v>
      </c>
      <c r="M26" s="15">
        <f t="shared" si="2"/>
        <v>21332.981</v>
      </c>
      <c r="N26" s="15">
        <f t="shared" si="3"/>
        <v>0</v>
      </c>
      <c r="O26" s="15">
        <f t="shared" si="4"/>
        <v>0</v>
      </c>
      <c r="P26" s="16">
        <f t="shared" si="5"/>
        <v>21332.981</v>
      </c>
      <c r="Q26" s="3"/>
      <c r="R26" s="3"/>
    </row>
    <row r="27" spans="1:18">
      <c r="A27" s="14">
        <v>14.25</v>
      </c>
      <c r="B27" s="11"/>
      <c r="C27" s="11">
        <v>30</v>
      </c>
      <c r="D27" s="11">
        <v>1</v>
      </c>
      <c r="E27" s="22"/>
      <c r="F27" s="13">
        <f t="shared" si="0"/>
        <v>31</v>
      </c>
      <c r="G27" s="4"/>
      <c r="H27" s="14">
        <v>14.25</v>
      </c>
      <c r="I27" s="46">
        <f>SUM('1Q'!I27,'2Q'!I27,'3Q'!I27,'4Q'!I27)</f>
        <v>13683946</v>
      </c>
      <c r="J27" s="4"/>
      <c r="K27" s="14">
        <v>14.25</v>
      </c>
      <c r="L27" s="15">
        <f t="shared" si="1"/>
        <v>0</v>
      </c>
      <c r="M27" s="15">
        <f t="shared" si="2"/>
        <v>13242.5283870968</v>
      </c>
      <c r="N27" s="15">
        <f t="shared" si="3"/>
        <v>441.41761290322597</v>
      </c>
      <c r="O27" s="15">
        <f t="shared" si="4"/>
        <v>0</v>
      </c>
      <c r="P27" s="16">
        <f t="shared" si="5"/>
        <v>13683.946</v>
      </c>
      <c r="Q27" s="3"/>
      <c r="R27" s="3"/>
    </row>
    <row r="28" spans="1:18">
      <c r="A28" s="10">
        <v>14.75</v>
      </c>
      <c r="B28" s="11"/>
      <c r="C28" s="11">
        <v>20</v>
      </c>
      <c r="D28" s="11">
        <v>4</v>
      </c>
      <c r="E28" s="22"/>
      <c r="F28" s="13">
        <f t="shared" si="0"/>
        <v>24</v>
      </c>
      <c r="G28" s="1"/>
      <c r="H28" s="14">
        <v>14.75</v>
      </c>
      <c r="I28" s="46">
        <f>SUM('1Q'!I28,'2Q'!I28,'3Q'!I28,'4Q'!I28)</f>
        <v>4097421</v>
      </c>
      <c r="J28" s="4"/>
      <c r="K28" s="14">
        <v>14.75</v>
      </c>
      <c r="L28" s="15">
        <f t="shared" si="1"/>
        <v>0</v>
      </c>
      <c r="M28" s="15">
        <f t="shared" si="2"/>
        <v>3414.5174999999999</v>
      </c>
      <c r="N28" s="15">
        <f t="shared" si="3"/>
        <v>682.90350000000001</v>
      </c>
      <c r="O28" s="15">
        <f t="shared" si="4"/>
        <v>0</v>
      </c>
      <c r="P28" s="16">
        <f t="shared" si="5"/>
        <v>4097.4210000000003</v>
      </c>
      <c r="Q28" s="3"/>
      <c r="R28" s="3"/>
    </row>
    <row r="29" spans="1:18">
      <c r="A29" s="14">
        <v>15.25</v>
      </c>
      <c r="B29" s="11"/>
      <c r="C29" s="11">
        <v>12</v>
      </c>
      <c r="D29" s="11">
        <v>6</v>
      </c>
      <c r="E29" s="22"/>
      <c r="F29" s="13">
        <f t="shared" si="0"/>
        <v>18</v>
      </c>
      <c r="G29" s="1"/>
      <c r="H29" s="14">
        <v>15.25</v>
      </c>
      <c r="I29" s="46">
        <f>SUM('1Q'!I29,'2Q'!I29,'3Q'!I29,'4Q'!I29)</f>
        <v>2390653</v>
      </c>
      <c r="J29" s="4"/>
      <c r="K29" s="14">
        <v>15.25</v>
      </c>
      <c r="L29" s="15">
        <f t="shared" si="1"/>
        <v>0</v>
      </c>
      <c r="M29" s="15">
        <f t="shared" si="2"/>
        <v>1593.76866666667</v>
      </c>
      <c r="N29" s="15">
        <f t="shared" si="3"/>
        <v>796.88433333333296</v>
      </c>
      <c r="O29" s="15">
        <f t="shared" si="4"/>
        <v>0</v>
      </c>
      <c r="P29" s="16">
        <f t="shared" si="5"/>
        <v>2390.6529999999998</v>
      </c>
      <c r="Q29" s="3"/>
      <c r="R29" s="3"/>
    </row>
    <row r="30" spans="1:18">
      <c r="A30" s="10">
        <v>15.75</v>
      </c>
      <c r="B30" s="11"/>
      <c r="C30" s="11">
        <v>17</v>
      </c>
      <c r="D30" s="11">
        <v>1</v>
      </c>
      <c r="E30" s="22"/>
      <c r="F30" s="13">
        <f t="shared" si="0"/>
        <v>18</v>
      </c>
      <c r="G30" s="1"/>
      <c r="H30" s="14">
        <v>15.75</v>
      </c>
      <c r="I30" s="46">
        <f>SUM('1Q'!I30,'2Q'!I30,'3Q'!I30,'4Q'!I30)</f>
        <v>1175265</v>
      </c>
      <c r="J30" s="4"/>
      <c r="K30" s="14">
        <v>15.75</v>
      </c>
      <c r="L30" s="15">
        <f t="shared" si="1"/>
        <v>0</v>
      </c>
      <c r="M30" s="15">
        <f t="shared" si="2"/>
        <v>1109.9725000000001</v>
      </c>
      <c r="N30" s="15">
        <f t="shared" si="3"/>
        <v>65.292500000000004</v>
      </c>
      <c r="O30" s="15">
        <f t="shared" si="4"/>
        <v>0</v>
      </c>
      <c r="P30" s="16">
        <f t="shared" si="5"/>
        <v>1175.2650000000001</v>
      </c>
      <c r="Q30" s="3"/>
      <c r="R30" s="3"/>
    </row>
    <row r="31" spans="1:18">
      <c r="A31" s="14">
        <v>16.25</v>
      </c>
      <c r="B31" s="11"/>
      <c r="C31" s="11">
        <v>27</v>
      </c>
      <c r="D31" s="11">
        <v>1</v>
      </c>
      <c r="E31" s="22"/>
      <c r="F31" s="13">
        <f t="shared" si="0"/>
        <v>28</v>
      </c>
      <c r="G31" s="1"/>
      <c r="H31" s="14">
        <v>16.25</v>
      </c>
      <c r="I31" s="46">
        <f>SUM('1Q'!I31,'2Q'!I31,'3Q'!I31,'4Q'!I31)</f>
        <v>1892569</v>
      </c>
      <c r="J31" s="4"/>
      <c r="K31" s="14">
        <v>16.25</v>
      </c>
      <c r="L31" s="15">
        <f t="shared" si="1"/>
        <v>0</v>
      </c>
      <c r="M31" s="15">
        <f t="shared" si="2"/>
        <v>1824.9772499999999</v>
      </c>
      <c r="N31" s="15">
        <f t="shared" si="3"/>
        <v>67.591750000000005</v>
      </c>
      <c r="O31" s="15">
        <f t="shared" si="4"/>
        <v>0</v>
      </c>
      <c r="P31" s="16">
        <f t="shared" si="5"/>
        <v>1892.569</v>
      </c>
      <c r="Q31" s="3"/>
      <c r="R31" s="3"/>
    </row>
    <row r="32" spans="1:18">
      <c r="A32" s="10">
        <v>16.75</v>
      </c>
      <c r="B32" s="11"/>
      <c r="C32" s="11">
        <v>33</v>
      </c>
      <c r="D32" s="11">
        <v>8</v>
      </c>
      <c r="E32" s="22"/>
      <c r="F32" s="13">
        <f t="shared" si="0"/>
        <v>41</v>
      </c>
      <c r="G32" s="1"/>
      <c r="H32" s="14">
        <v>16.75</v>
      </c>
      <c r="I32" s="46">
        <f>SUM('1Q'!I32,'2Q'!I32,'3Q'!I32,'4Q'!I32)</f>
        <v>2293367</v>
      </c>
      <c r="J32" s="24"/>
      <c r="K32" s="14">
        <v>16.75</v>
      </c>
      <c r="L32" s="15">
        <f t="shared" si="1"/>
        <v>0</v>
      </c>
      <c r="M32" s="15">
        <f t="shared" si="2"/>
        <v>1845.8807560975599</v>
      </c>
      <c r="N32" s="15">
        <f t="shared" si="3"/>
        <v>447.48624390243901</v>
      </c>
      <c r="O32" s="15">
        <f t="shared" si="4"/>
        <v>0</v>
      </c>
      <c r="P32" s="16">
        <f t="shared" si="5"/>
        <v>2293.3670000000002</v>
      </c>
      <c r="Q32" s="3"/>
      <c r="R32" s="3"/>
    </row>
    <row r="33" spans="1:18">
      <c r="A33" s="14">
        <v>17.25</v>
      </c>
      <c r="B33" s="11"/>
      <c r="C33" s="11">
        <v>13</v>
      </c>
      <c r="D33" s="11">
        <v>12</v>
      </c>
      <c r="E33" s="22"/>
      <c r="F33" s="13">
        <f t="shared" si="0"/>
        <v>25</v>
      </c>
      <c r="G33" s="1"/>
      <c r="H33" s="14">
        <v>17.25</v>
      </c>
      <c r="I33" s="46">
        <f>SUM('1Q'!I33,'2Q'!I33,'3Q'!I33,'4Q'!I33)</f>
        <v>1710603</v>
      </c>
      <c r="J33" s="24"/>
      <c r="K33" s="14">
        <v>17.25</v>
      </c>
      <c r="L33" s="15">
        <f t="shared" si="1"/>
        <v>0</v>
      </c>
      <c r="M33" s="15">
        <f t="shared" si="2"/>
        <v>889.51355999999998</v>
      </c>
      <c r="N33" s="15">
        <f t="shared" si="3"/>
        <v>821.08943999999997</v>
      </c>
      <c r="O33" s="15">
        <f t="shared" si="4"/>
        <v>0</v>
      </c>
      <c r="P33" s="16">
        <f t="shared" si="5"/>
        <v>1710.6030000000001</v>
      </c>
      <c r="Q33" s="3"/>
      <c r="R33" s="3"/>
    </row>
    <row r="34" spans="1:18">
      <c r="A34" s="10">
        <v>17.75</v>
      </c>
      <c r="B34" s="11"/>
      <c r="C34" s="11">
        <v>1</v>
      </c>
      <c r="D34" s="11">
        <v>7</v>
      </c>
      <c r="E34" s="22"/>
      <c r="F34" s="13">
        <f t="shared" si="0"/>
        <v>8</v>
      </c>
      <c r="G34" s="1"/>
      <c r="H34" s="14">
        <v>17.75</v>
      </c>
      <c r="I34" s="46">
        <f>SUM('1Q'!I34,'2Q'!I34,'3Q'!I34,'4Q'!I34)</f>
        <v>589116</v>
      </c>
      <c r="J34" s="24"/>
      <c r="K34" s="14">
        <v>17.75</v>
      </c>
      <c r="L34" s="15">
        <f t="shared" si="1"/>
        <v>0</v>
      </c>
      <c r="M34" s="15">
        <f t="shared" si="2"/>
        <v>73.639499999999998</v>
      </c>
      <c r="N34" s="15">
        <f t="shared" si="3"/>
        <v>515.47649999999999</v>
      </c>
      <c r="O34" s="15">
        <f t="shared" si="4"/>
        <v>0</v>
      </c>
      <c r="P34" s="16">
        <f t="shared" si="5"/>
        <v>589.11599999999999</v>
      </c>
      <c r="Q34" s="3"/>
      <c r="R34" s="3"/>
    </row>
    <row r="35" spans="1:18">
      <c r="A35" s="14">
        <v>18.25</v>
      </c>
      <c r="B35" s="11"/>
      <c r="C35" s="11"/>
      <c r="D35" s="11">
        <v>2</v>
      </c>
      <c r="E35" s="12"/>
      <c r="F35" s="13">
        <f t="shared" si="0"/>
        <v>2</v>
      </c>
      <c r="G35" s="1"/>
      <c r="H35" s="14">
        <v>18.25</v>
      </c>
      <c r="I35" s="46">
        <f>SUM('1Q'!I35,'2Q'!I35,'3Q'!I35,'4Q'!I35)</f>
        <v>75004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75.004000000000005</v>
      </c>
      <c r="O35" s="15">
        <f t="shared" si="4"/>
        <v>0</v>
      </c>
      <c r="P35" s="16">
        <f t="shared" si="5"/>
        <v>75.004000000000005</v>
      </c>
      <c r="Q35" s="3"/>
      <c r="R35" s="3"/>
    </row>
    <row r="36" spans="1:18">
      <c r="A36" s="10">
        <v>18.75</v>
      </c>
      <c r="B36" s="11"/>
      <c r="C36" s="26"/>
      <c r="D36" s="26"/>
      <c r="E36" s="12"/>
      <c r="F36" s="13">
        <f t="shared" si="0"/>
        <v>0</v>
      </c>
      <c r="G36" s="1"/>
      <c r="H36" s="14">
        <v>18.75</v>
      </c>
      <c r="I36" s="46">
        <f>SUM('1Q'!I36,'2Q'!I36,'3Q'!I36,'4Q'!I36)</f>
        <v>0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46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129</v>
      </c>
      <c r="C38" s="29">
        <f>SUM(C6:C37)</f>
        <v>596</v>
      </c>
      <c r="D38" s="29">
        <f>SUM(D6:D37)</f>
        <v>42</v>
      </c>
      <c r="E38" s="29">
        <f>SUM(E6:E37)</f>
        <v>0</v>
      </c>
      <c r="F38" s="30">
        <f>SUM(F6:F37)</f>
        <v>767</v>
      </c>
      <c r="G38" s="31"/>
      <c r="H38" s="28" t="s">
        <v>7</v>
      </c>
      <c r="I38" s="46">
        <f>SUM(I6:I37)</f>
        <v>786349899</v>
      </c>
      <c r="J38" s="1"/>
      <c r="K38" s="28" t="s">
        <v>7</v>
      </c>
      <c r="L38" s="29">
        <f>SUM(L6:L37)</f>
        <v>137080.18153512399</v>
      </c>
      <c r="M38" s="29">
        <f>SUM(M6:M37)</f>
        <v>645356.57158473704</v>
      </c>
      <c r="N38" s="29">
        <f>SUM(N6:N37)</f>
        <v>3913.1458801389999</v>
      </c>
      <c r="O38" s="29">
        <f>SUM(O6:O37)</f>
        <v>0</v>
      </c>
      <c r="P38" s="32">
        <f>SUM(P6:P37)</f>
        <v>786349.89899999998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3.1793719213605099E-3</v>
      </c>
      <c r="J44" s="17" t="s">
        <v>12</v>
      </c>
      <c r="K44">
        <v>3.28895193735814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0.245641977272785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37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730.81299999999999</v>
      </c>
      <c r="D48" s="15">
        <f t="shared" si="8"/>
        <v>0</v>
      </c>
      <c r="E48" s="15">
        <f t="shared" si="9"/>
        <v>0</v>
      </c>
      <c r="F48" s="13">
        <f t="shared" si="10"/>
        <v>730.81299999999999</v>
      </c>
      <c r="G48" s="1"/>
      <c r="H48" s="14">
        <f t="shared" si="11"/>
        <v>0.37075099338485401</v>
      </c>
      <c r="I48" s="15">
        <f t="shared" si="12"/>
        <v>0</v>
      </c>
      <c r="J48" s="15">
        <f t="shared" si="13"/>
        <v>63.7528578184859</v>
      </c>
      <c r="K48" s="15">
        <f t="shared" si="14"/>
        <v>0</v>
      </c>
      <c r="L48" s="15">
        <f t="shared" si="15"/>
        <v>0</v>
      </c>
      <c r="M48" s="37">
        <f t="shared" si="16"/>
        <v>63.7528578184859</v>
      </c>
      <c r="N48" s="3"/>
      <c r="O48" s="3"/>
      <c r="P48" s="3"/>
    </row>
    <row r="49" spans="1:16">
      <c r="A49" s="14">
        <v>4.75</v>
      </c>
      <c r="B49" s="15">
        <f t="shared" si="6"/>
        <v>0</v>
      </c>
      <c r="C49" s="15">
        <f t="shared" si="7"/>
        <v>18701.832999999999</v>
      </c>
      <c r="D49" s="15">
        <f t="shared" si="8"/>
        <v>0</v>
      </c>
      <c r="E49" s="15">
        <f t="shared" si="9"/>
        <v>0</v>
      </c>
      <c r="F49" s="13">
        <f t="shared" si="10"/>
        <v>18701.832999999999</v>
      </c>
      <c r="G49" s="1"/>
      <c r="H49" s="14">
        <f t="shared" si="11"/>
        <v>0.53450785615035701</v>
      </c>
      <c r="I49" s="15">
        <f t="shared" si="12"/>
        <v>0</v>
      </c>
      <c r="J49" s="15">
        <f t="shared" si="13"/>
        <v>2104.4792974551601</v>
      </c>
      <c r="K49" s="15">
        <f t="shared" si="14"/>
        <v>0</v>
      </c>
      <c r="L49" s="15">
        <f t="shared" si="15"/>
        <v>0</v>
      </c>
      <c r="M49" s="37">
        <f t="shared" si="16"/>
        <v>2104.4792974551601</v>
      </c>
      <c r="N49" s="3"/>
      <c r="O49" s="3"/>
      <c r="P49" s="3"/>
    </row>
    <row r="50" spans="1:16">
      <c r="A50" s="14">
        <v>5.25</v>
      </c>
      <c r="B50" s="15">
        <f t="shared" si="6"/>
        <v>0</v>
      </c>
      <c r="C50" s="15">
        <f t="shared" si="7"/>
        <v>288704.04149999999</v>
      </c>
      <c r="D50" s="15">
        <f t="shared" si="8"/>
        <v>0</v>
      </c>
      <c r="E50" s="15">
        <f t="shared" si="9"/>
        <v>0</v>
      </c>
      <c r="F50" s="13">
        <f t="shared" si="10"/>
        <v>288704.04149999999</v>
      </c>
      <c r="G50" s="1"/>
      <c r="H50" s="14">
        <f t="shared" si="11"/>
        <v>0.74286632306156297</v>
      </c>
      <c r="I50" s="15">
        <f t="shared" si="12"/>
        <v>0</v>
      </c>
      <c r="J50" s="15">
        <f t="shared" si="13"/>
        <v>40851.144716593903</v>
      </c>
      <c r="K50" s="15">
        <f t="shared" si="14"/>
        <v>0</v>
      </c>
      <c r="L50" s="15">
        <f t="shared" si="15"/>
        <v>0</v>
      </c>
      <c r="M50" s="37">
        <f t="shared" si="16"/>
        <v>40851.144716593903</v>
      </c>
      <c r="N50" s="3"/>
      <c r="O50" s="3"/>
      <c r="P50" s="3"/>
    </row>
    <row r="51" spans="1:16">
      <c r="A51" s="14">
        <v>5.75</v>
      </c>
      <c r="B51" s="15">
        <f t="shared" si="6"/>
        <v>0</v>
      </c>
      <c r="C51" s="15">
        <f t="shared" si="7"/>
        <v>463087.11749999999</v>
      </c>
      <c r="D51" s="15">
        <f t="shared" si="8"/>
        <v>0</v>
      </c>
      <c r="E51" s="15">
        <f t="shared" si="9"/>
        <v>0</v>
      </c>
      <c r="F51" s="13">
        <f t="shared" si="10"/>
        <v>463087.11749999999</v>
      </c>
      <c r="G51" s="1"/>
      <c r="H51" s="14">
        <f t="shared" si="11"/>
        <v>1.00196456783752</v>
      </c>
      <c r="I51" s="15">
        <f t="shared" si="12"/>
        <v>0</v>
      </c>
      <c r="J51" s="15">
        <f t="shared" si="13"/>
        <v>80695.110183827899</v>
      </c>
      <c r="K51" s="15">
        <f t="shared" si="14"/>
        <v>0</v>
      </c>
      <c r="L51" s="15">
        <f t="shared" si="15"/>
        <v>0</v>
      </c>
      <c r="M51" s="37">
        <f t="shared" si="16"/>
        <v>80695.110183827899</v>
      </c>
      <c r="N51" s="3"/>
      <c r="O51" s="3"/>
      <c r="P51" s="3"/>
    </row>
    <row r="52" spans="1:16">
      <c r="A52" s="14">
        <v>6.25</v>
      </c>
      <c r="B52" s="15">
        <f t="shared" si="6"/>
        <v>0</v>
      </c>
      <c r="C52" s="15">
        <f t="shared" si="7"/>
        <v>270645.91875000001</v>
      </c>
      <c r="D52" s="15">
        <f t="shared" si="8"/>
        <v>0</v>
      </c>
      <c r="E52" s="15">
        <f t="shared" si="9"/>
        <v>0</v>
      </c>
      <c r="F52" s="13">
        <f t="shared" si="10"/>
        <v>270645.91875000001</v>
      </c>
      <c r="G52" s="1"/>
      <c r="H52" s="14">
        <f t="shared" si="11"/>
        <v>1.3181124417650101</v>
      </c>
      <c r="I52" s="15">
        <f t="shared" si="12"/>
        <v>0</v>
      </c>
      <c r="J52" s="15">
        <f t="shared" si="13"/>
        <v>57078.680450767497</v>
      </c>
      <c r="K52" s="15">
        <f t="shared" si="14"/>
        <v>0</v>
      </c>
      <c r="L52" s="15">
        <f t="shared" si="15"/>
        <v>0</v>
      </c>
      <c r="M52" s="37">
        <f t="shared" si="16"/>
        <v>57078.680450767497</v>
      </c>
      <c r="N52" s="3"/>
      <c r="O52" s="3"/>
      <c r="P52" s="3"/>
    </row>
    <row r="53" spans="1:16">
      <c r="A53" s="14">
        <v>6.75</v>
      </c>
      <c r="B53" s="15">
        <f t="shared" si="6"/>
        <v>0</v>
      </c>
      <c r="C53" s="15">
        <f t="shared" si="7"/>
        <v>189688.58775000001</v>
      </c>
      <c r="D53" s="15">
        <f t="shared" si="8"/>
        <v>0</v>
      </c>
      <c r="E53" s="15">
        <f t="shared" si="9"/>
        <v>0</v>
      </c>
      <c r="F53" s="13">
        <f t="shared" si="10"/>
        <v>189688.58775000001</v>
      </c>
      <c r="G53" s="1"/>
      <c r="H53" s="14">
        <f t="shared" si="11"/>
        <v>1.6977806704567</v>
      </c>
      <c r="I53" s="15">
        <f t="shared" si="12"/>
        <v>0</v>
      </c>
      <c r="J53" s="15">
        <f t="shared" si="13"/>
        <v>47711.054472322903</v>
      </c>
      <c r="K53" s="15">
        <f t="shared" si="14"/>
        <v>0</v>
      </c>
      <c r="L53" s="15">
        <f t="shared" si="15"/>
        <v>0</v>
      </c>
      <c r="M53" s="37">
        <f t="shared" si="16"/>
        <v>47711.054472322903</v>
      </c>
      <c r="N53" s="3"/>
      <c r="O53" s="3"/>
      <c r="P53" s="3"/>
    </row>
    <row r="54" spans="1:16">
      <c r="A54" s="14">
        <v>7.25</v>
      </c>
      <c r="B54" s="15">
        <f t="shared" si="6"/>
        <v>0</v>
      </c>
      <c r="C54" s="15">
        <f t="shared" si="7"/>
        <v>129388.12549999999</v>
      </c>
      <c r="D54" s="15">
        <f t="shared" si="8"/>
        <v>0</v>
      </c>
      <c r="E54" s="15">
        <f t="shared" si="9"/>
        <v>0</v>
      </c>
      <c r="F54" s="13">
        <f t="shared" si="10"/>
        <v>129388.12549999999</v>
      </c>
      <c r="G54" s="1"/>
      <c r="H54" s="14">
        <f t="shared" si="11"/>
        <v>2.14759155708829</v>
      </c>
      <c r="I54" s="15">
        <f t="shared" si="12"/>
        <v>0</v>
      </c>
      <c r="J54" s="15">
        <f t="shared" si="13"/>
        <v>38327.289091211002</v>
      </c>
      <c r="K54" s="15">
        <f t="shared" si="14"/>
        <v>0</v>
      </c>
      <c r="L54" s="15">
        <f t="shared" si="15"/>
        <v>0</v>
      </c>
      <c r="M54" s="37">
        <f t="shared" si="16"/>
        <v>38327.289091211002</v>
      </c>
      <c r="N54" s="3"/>
      <c r="O54" s="3"/>
      <c r="P54" s="3"/>
    </row>
    <row r="55" spans="1:16">
      <c r="A55" s="14">
        <v>7.75</v>
      </c>
      <c r="B55" s="15">
        <f t="shared" si="6"/>
        <v>43219.467272727197</v>
      </c>
      <c r="C55" s="15">
        <f t="shared" si="7"/>
        <v>115251.91272727201</v>
      </c>
      <c r="D55" s="15">
        <f t="shared" si="8"/>
        <v>0</v>
      </c>
      <c r="E55" s="15">
        <f t="shared" si="9"/>
        <v>0</v>
      </c>
      <c r="F55" s="13">
        <f t="shared" si="10"/>
        <v>158471.37999999899</v>
      </c>
      <c r="G55" s="1"/>
      <c r="H55" s="14">
        <f t="shared" si="11"/>
        <v>2.6743108837189902</v>
      </c>
      <c r="I55" s="15">
        <f t="shared" si="12"/>
        <v>14913.844092386</v>
      </c>
      <c r="J55" s="15">
        <f t="shared" si="13"/>
        <v>39770.2509130291</v>
      </c>
      <c r="K55" s="15">
        <f t="shared" si="14"/>
        <v>0</v>
      </c>
      <c r="L55" s="15">
        <f t="shared" si="15"/>
        <v>0</v>
      </c>
      <c r="M55" s="37">
        <f t="shared" si="16"/>
        <v>54684.095005415104</v>
      </c>
      <c r="N55" s="3"/>
      <c r="O55" s="3"/>
      <c r="P55" s="3"/>
    </row>
    <row r="56" spans="1:16">
      <c r="A56" s="14">
        <v>8.25</v>
      </c>
      <c r="B56" s="15">
        <f t="shared" si="6"/>
        <v>63577.806346153797</v>
      </c>
      <c r="C56" s="15">
        <f t="shared" si="7"/>
        <v>101724.490153846</v>
      </c>
      <c r="D56" s="15">
        <f t="shared" si="8"/>
        <v>0</v>
      </c>
      <c r="E56" s="15">
        <f t="shared" si="9"/>
        <v>0</v>
      </c>
      <c r="F56" s="13">
        <f t="shared" si="10"/>
        <v>165302.2965</v>
      </c>
      <c r="G56" s="1"/>
      <c r="H56" s="14">
        <f t="shared" si="11"/>
        <v>3.2848407827941699</v>
      </c>
      <c r="I56" s="15">
        <f t="shared" si="12"/>
        <v>25314.299535325601</v>
      </c>
      <c r="J56" s="15">
        <f t="shared" si="13"/>
        <v>40502.879256520799</v>
      </c>
      <c r="K56" s="15">
        <f t="shared" si="14"/>
        <v>0</v>
      </c>
      <c r="L56" s="15">
        <f t="shared" si="15"/>
        <v>0</v>
      </c>
      <c r="M56" s="37">
        <f t="shared" si="16"/>
        <v>65817.178791846396</v>
      </c>
      <c r="N56" s="3"/>
      <c r="O56" s="3"/>
      <c r="P56" s="3"/>
    </row>
    <row r="57" spans="1:16">
      <c r="A57" s="14">
        <v>8.75</v>
      </c>
      <c r="B57" s="15">
        <f t="shared" si="6"/>
        <v>65320.405208333403</v>
      </c>
      <c r="C57" s="15">
        <f t="shared" si="7"/>
        <v>91448.567291666404</v>
      </c>
      <c r="D57" s="15">
        <f t="shared" si="8"/>
        <v>0</v>
      </c>
      <c r="E57" s="15">
        <f t="shared" si="9"/>
        <v>0</v>
      </c>
      <c r="F57" s="13">
        <f t="shared" si="10"/>
        <v>156768.9725</v>
      </c>
      <c r="G57" s="1"/>
      <c r="H57" s="14">
        <f t="shared" si="11"/>
        <v>3.9862134064663199</v>
      </c>
      <c r="I57" s="15">
        <f t="shared" si="12"/>
        <v>29757.837137973798</v>
      </c>
      <c r="J57" s="15">
        <f t="shared" si="13"/>
        <v>41660.971993163199</v>
      </c>
      <c r="K57" s="15">
        <f t="shared" si="14"/>
        <v>0</v>
      </c>
      <c r="L57" s="15">
        <f t="shared" si="15"/>
        <v>0</v>
      </c>
      <c r="M57" s="37">
        <f t="shared" si="16"/>
        <v>71418.809131136994</v>
      </c>
      <c r="N57" s="3"/>
      <c r="O57" s="3"/>
      <c r="P57" s="3"/>
    </row>
    <row r="58" spans="1:16">
      <c r="A58" s="14">
        <v>9.25</v>
      </c>
      <c r="B58" s="15">
        <f t="shared" si="6"/>
        <v>62978.580344827598</v>
      </c>
      <c r="C58" s="15">
        <f t="shared" si="7"/>
        <v>119659.302655172</v>
      </c>
      <c r="D58" s="15">
        <f t="shared" si="8"/>
        <v>0</v>
      </c>
      <c r="E58" s="15">
        <f t="shared" si="9"/>
        <v>0</v>
      </c>
      <c r="F58" s="13">
        <f t="shared" si="10"/>
        <v>182637.883</v>
      </c>
      <c r="G58" s="1"/>
      <c r="H58" s="14">
        <f t="shared" si="11"/>
        <v>4.7855852607637903</v>
      </c>
      <c r="I58" s="15">
        <f t="shared" si="12"/>
        <v>32582.6341450849</v>
      </c>
      <c r="J58" s="15">
        <f t="shared" si="13"/>
        <v>61907.004875661201</v>
      </c>
      <c r="K58" s="15">
        <f t="shared" si="14"/>
        <v>0</v>
      </c>
      <c r="L58" s="15">
        <f t="shared" si="15"/>
        <v>0</v>
      </c>
      <c r="M58" s="37">
        <f t="shared" si="16"/>
        <v>94489.639020746094</v>
      </c>
      <c r="N58" s="3"/>
      <c r="O58" s="3"/>
      <c r="P58" s="3"/>
    </row>
    <row r="59" spans="1:16">
      <c r="A59" s="14">
        <v>9.75</v>
      </c>
      <c r="B59" s="15">
        <f t="shared" si="6"/>
        <v>153359.34342857101</v>
      </c>
      <c r="C59" s="15">
        <f t="shared" si="7"/>
        <v>182114.22032142899</v>
      </c>
      <c r="D59" s="15">
        <f t="shared" si="8"/>
        <v>0</v>
      </c>
      <c r="E59" s="15">
        <f t="shared" si="9"/>
        <v>0</v>
      </c>
      <c r="F59" s="13">
        <f t="shared" si="10"/>
        <v>335473.56374999997</v>
      </c>
      <c r="G59" s="1"/>
      <c r="H59" s="14">
        <f t="shared" si="11"/>
        <v>5.6902321002504896</v>
      </c>
      <c r="I59" s="15">
        <f t="shared" si="12"/>
        <v>89502.590651342995</v>
      </c>
      <c r="J59" s="15">
        <f t="shared" si="13"/>
        <v>106284.32639847</v>
      </c>
      <c r="K59" s="15">
        <f t="shared" si="14"/>
        <v>0</v>
      </c>
      <c r="L59" s="15">
        <f t="shared" si="15"/>
        <v>0</v>
      </c>
      <c r="M59" s="37">
        <f t="shared" si="16"/>
        <v>195786.917049813</v>
      </c>
      <c r="N59" s="3"/>
      <c r="O59" s="3"/>
      <c r="P59" s="3"/>
    </row>
    <row r="60" spans="1:16">
      <c r="A60" s="14">
        <v>10.25</v>
      </c>
      <c r="B60" s="15">
        <f t="shared" si="6"/>
        <v>208364.260125</v>
      </c>
      <c r="C60" s="15">
        <f t="shared" si="7"/>
        <v>208364.260125</v>
      </c>
      <c r="D60" s="15">
        <f t="shared" si="8"/>
        <v>0</v>
      </c>
      <c r="E60" s="15">
        <f t="shared" si="9"/>
        <v>0</v>
      </c>
      <c r="F60" s="13">
        <f t="shared" si="10"/>
        <v>416728.52025</v>
      </c>
      <c r="G60" s="1"/>
      <c r="H60" s="14">
        <f t="shared" si="11"/>
        <v>6.7075443000378403</v>
      </c>
      <c r="I60" s="15">
        <f t="shared" si="12"/>
        <v>136352.43954468699</v>
      </c>
      <c r="J60" s="15">
        <f t="shared" si="13"/>
        <v>136352.43954468699</v>
      </c>
      <c r="K60" s="15">
        <f t="shared" si="14"/>
        <v>0</v>
      </c>
      <c r="L60" s="15">
        <f t="shared" si="15"/>
        <v>0</v>
      </c>
      <c r="M60" s="37">
        <f t="shared" si="16"/>
        <v>272704.87908937398</v>
      </c>
      <c r="N60" s="3"/>
      <c r="O60" s="3"/>
      <c r="P60" s="3"/>
    </row>
    <row r="61" spans="1:16">
      <c r="A61" s="14">
        <v>10.75</v>
      </c>
      <c r="B61" s="15">
        <f t="shared" si="6"/>
        <v>244949.89794545399</v>
      </c>
      <c r="C61" s="15">
        <f t="shared" si="7"/>
        <v>396585.54905454599</v>
      </c>
      <c r="D61" s="15">
        <f t="shared" si="8"/>
        <v>0</v>
      </c>
      <c r="E61" s="15">
        <f t="shared" si="9"/>
        <v>0</v>
      </c>
      <c r="F61" s="13">
        <f t="shared" si="10"/>
        <v>641535.44700000004</v>
      </c>
      <c r="G61" s="1"/>
      <c r="H61" s="14">
        <f t="shared" si="11"/>
        <v>7.8450226380308399</v>
      </c>
      <c r="I61" s="15">
        <f t="shared" si="12"/>
        <v>178756.976238645</v>
      </c>
      <c r="J61" s="15">
        <f t="shared" si="13"/>
        <v>289416.05676732998</v>
      </c>
      <c r="K61" s="15">
        <f t="shared" si="14"/>
        <v>0</v>
      </c>
      <c r="L61" s="15">
        <f t="shared" si="15"/>
        <v>0</v>
      </c>
      <c r="M61" s="37">
        <f t="shared" si="16"/>
        <v>468173.03300597501</v>
      </c>
      <c r="N61" s="3"/>
      <c r="O61" s="3"/>
      <c r="P61" s="3"/>
    </row>
    <row r="62" spans="1:16">
      <c r="A62" s="14">
        <v>11.25</v>
      </c>
      <c r="B62" s="15">
        <f t="shared" si="6"/>
        <v>278166.12986842101</v>
      </c>
      <c r="C62" s="15">
        <f t="shared" si="7"/>
        <v>476856.22263157897</v>
      </c>
      <c r="D62" s="15">
        <f t="shared" si="8"/>
        <v>0</v>
      </c>
      <c r="E62" s="15">
        <f t="shared" si="9"/>
        <v>0</v>
      </c>
      <c r="F62" s="13">
        <f t="shared" si="10"/>
        <v>755022.35250000004</v>
      </c>
      <c r="G62" s="1"/>
      <c r="H62" s="14">
        <f t="shared" si="11"/>
        <v>9.1102744325819298</v>
      </c>
      <c r="I62" s="15">
        <f t="shared" si="12"/>
        <v>225259.53608449199</v>
      </c>
      <c r="J62" s="15">
        <f t="shared" si="13"/>
        <v>386159.204716273</v>
      </c>
      <c r="K62" s="15">
        <f t="shared" si="14"/>
        <v>0</v>
      </c>
      <c r="L62" s="15">
        <f t="shared" si="15"/>
        <v>0</v>
      </c>
      <c r="M62" s="37">
        <f t="shared" si="16"/>
        <v>611418.74080076499</v>
      </c>
      <c r="N62" s="3"/>
      <c r="O62" s="3"/>
      <c r="P62" s="3"/>
    </row>
    <row r="63" spans="1:16">
      <c r="A63" s="14">
        <v>11.75</v>
      </c>
      <c r="B63" s="15">
        <f t="shared" si="6"/>
        <v>194204.23114754001</v>
      </c>
      <c r="C63" s="15">
        <f t="shared" si="7"/>
        <v>546199.40010245994</v>
      </c>
      <c r="D63" s="15">
        <f t="shared" si="8"/>
        <v>0</v>
      </c>
      <c r="E63" s="15">
        <f t="shared" si="9"/>
        <v>0</v>
      </c>
      <c r="F63" s="13">
        <f t="shared" si="10"/>
        <v>740403.63124999998</v>
      </c>
      <c r="G63" s="1"/>
      <c r="H63" s="14">
        <f t="shared" si="11"/>
        <v>10.5110099902929</v>
      </c>
      <c r="I63" s="15">
        <f t="shared" si="12"/>
        <v>173726.17989352799</v>
      </c>
      <c r="J63" s="15">
        <f t="shared" si="13"/>
        <v>488604.88095054799</v>
      </c>
      <c r="K63" s="15">
        <f t="shared" si="14"/>
        <v>0</v>
      </c>
      <c r="L63" s="15">
        <f t="shared" si="15"/>
        <v>0</v>
      </c>
      <c r="M63" s="37">
        <f t="shared" si="16"/>
        <v>662331.06084407598</v>
      </c>
      <c r="N63" s="3"/>
      <c r="O63" s="3"/>
      <c r="P63" s="3"/>
    </row>
    <row r="64" spans="1:16">
      <c r="A64" s="14">
        <v>12.25</v>
      </c>
      <c r="B64" s="15">
        <f t="shared" si="6"/>
        <v>115469.38374999999</v>
      </c>
      <c r="C64" s="15">
        <f t="shared" si="7"/>
        <v>692816.30250000104</v>
      </c>
      <c r="D64" s="15">
        <f t="shared" si="8"/>
        <v>0</v>
      </c>
      <c r="E64" s="15">
        <f t="shared" si="9"/>
        <v>0</v>
      </c>
      <c r="F64" s="13">
        <f t="shared" si="10"/>
        <v>808285.68625000096</v>
      </c>
      <c r="G64" s="1"/>
      <c r="H64" s="14">
        <f t="shared" si="11"/>
        <v>12.0550393262464</v>
      </c>
      <c r="I64" s="15">
        <f t="shared" si="12"/>
        <v>113631.67037417799</v>
      </c>
      <c r="J64" s="15">
        <f t="shared" si="13"/>
        <v>681790.02224507194</v>
      </c>
      <c r="K64" s="15">
        <f t="shared" si="14"/>
        <v>0</v>
      </c>
      <c r="L64" s="15">
        <f t="shared" si="15"/>
        <v>0</v>
      </c>
      <c r="M64" s="37">
        <f t="shared" si="16"/>
        <v>795421.69261925004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688914.59175000002</v>
      </c>
      <c r="D65" s="15">
        <f t="shared" si="8"/>
        <v>0</v>
      </c>
      <c r="E65" s="15">
        <f t="shared" si="9"/>
        <v>0</v>
      </c>
      <c r="F65" s="13">
        <f t="shared" si="10"/>
        <v>688914.59175000002</v>
      </c>
      <c r="G65" s="1"/>
      <c r="H65" s="14">
        <f t="shared" si="11"/>
        <v>13.7502691249611</v>
      </c>
      <c r="I65" s="15">
        <f t="shared" si="12"/>
        <v>0</v>
      </c>
      <c r="J65" s="15">
        <f t="shared" si="13"/>
        <v>742961.65024903603</v>
      </c>
      <c r="K65" s="15">
        <f t="shared" si="14"/>
        <v>0</v>
      </c>
      <c r="L65" s="15">
        <f t="shared" si="15"/>
        <v>0</v>
      </c>
      <c r="M65" s="37">
        <f t="shared" si="16"/>
        <v>742961.65024903603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598782.16775000002</v>
      </c>
      <c r="D66" s="15">
        <f t="shared" si="8"/>
        <v>0</v>
      </c>
      <c r="E66" s="15">
        <f t="shared" si="9"/>
        <v>0</v>
      </c>
      <c r="F66" s="13">
        <f t="shared" si="10"/>
        <v>598782.16775000002</v>
      </c>
      <c r="G66" s="1"/>
      <c r="H66" s="14">
        <f t="shared" si="11"/>
        <v>15.604699915213001</v>
      </c>
      <c r="I66" s="15">
        <f t="shared" si="12"/>
        <v>0</v>
      </c>
      <c r="J66" s="15">
        <f t="shared" si="13"/>
        <v>705193.66357128206</v>
      </c>
      <c r="K66" s="15">
        <f t="shared" si="14"/>
        <v>0</v>
      </c>
      <c r="L66" s="15">
        <f t="shared" si="15"/>
        <v>0</v>
      </c>
      <c r="M66" s="37">
        <f t="shared" si="16"/>
        <v>705193.66357128206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293328.48875000002</v>
      </c>
      <c r="D67" s="15">
        <f t="shared" si="8"/>
        <v>0</v>
      </c>
      <c r="E67" s="15">
        <f t="shared" si="9"/>
        <v>0</v>
      </c>
      <c r="F67" s="13">
        <f t="shared" si="10"/>
        <v>293328.48875000002</v>
      </c>
      <c r="G67" s="1"/>
      <c r="H67" s="14">
        <f t="shared" si="11"/>
        <v>17.6264234358034</v>
      </c>
      <c r="I67" s="15">
        <f t="shared" si="12"/>
        <v>0</v>
      </c>
      <c r="J67" s="15">
        <f t="shared" si="13"/>
        <v>376024.15625394898</v>
      </c>
      <c r="K67" s="15">
        <f t="shared" si="14"/>
        <v>0</v>
      </c>
      <c r="L67" s="15">
        <f t="shared" si="15"/>
        <v>0</v>
      </c>
      <c r="M67" s="37">
        <f t="shared" si="16"/>
        <v>376024.15625394898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188706.029516129</v>
      </c>
      <c r="D68" s="15">
        <f t="shared" si="8"/>
        <v>6290.20098387097</v>
      </c>
      <c r="E68" s="15">
        <f t="shared" si="9"/>
        <v>0</v>
      </c>
      <c r="F68" s="13">
        <f t="shared" si="10"/>
        <v>194996.23050000001</v>
      </c>
      <c r="G68" s="1"/>
      <c r="H68" s="14">
        <f t="shared" si="11"/>
        <v>19.823620172594399</v>
      </c>
      <c r="I68" s="15">
        <f t="shared" si="12"/>
        <v>0</v>
      </c>
      <c r="J68" s="15">
        <f t="shared" si="13"/>
        <v>262514.852870606</v>
      </c>
      <c r="K68" s="15">
        <f t="shared" si="14"/>
        <v>8750.4950956868597</v>
      </c>
      <c r="L68" s="15">
        <f t="shared" si="15"/>
        <v>0</v>
      </c>
      <c r="M68" s="37">
        <f t="shared" si="16"/>
        <v>271265.34796629299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50364.133125</v>
      </c>
      <c r="D69" s="15">
        <f t="shared" si="8"/>
        <v>10072.826625</v>
      </c>
      <c r="E69" s="15">
        <f t="shared" si="9"/>
        <v>0</v>
      </c>
      <c r="F69" s="13">
        <f t="shared" si="10"/>
        <v>60436.959750000002</v>
      </c>
      <c r="G69" s="1"/>
      <c r="H69" s="14">
        <f t="shared" si="11"/>
        <v>22.204557049805899</v>
      </c>
      <c r="I69" s="15">
        <f t="shared" si="12"/>
        <v>0</v>
      </c>
      <c r="J69" s="15">
        <f t="shared" si="13"/>
        <v>75817.848626310602</v>
      </c>
      <c r="K69" s="15">
        <f t="shared" si="14"/>
        <v>15163.569725262099</v>
      </c>
      <c r="L69" s="15">
        <f t="shared" si="15"/>
        <v>0</v>
      </c>
      <c r="M69" s="37">
        <f t="shared" si="16"/>
        <v>90981.418351572705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24304.972166666699</v>
      </c>
      <c r="D70" s="15">
        <f t="shared" si="8"/>
        <v>12152.4860833333</v>
      </c>
      <c r="E70" s="15">
        <f t="shared" si="9"/>
        <v>0</v>
      </c>
      <c r="F70" s="13">
        <f t="shared" si="10"/>
        <v>36457.458250000003</v>
      </c>
      <c r="G70" s="1"/>
      <c r="H70" s="14">
        <f t="shared" si="11"/>
        <v>24.777585260798901</v>
      </c>
      <c r="I70" s="15">
        <f t="shared" si="12"/>
        <v>0</v>
      </c>
      <c r="J70" s="15">
        <f t="shared" si="13"/>
        <v>39489.7390243232</v>
      </c>
      <c r="K70" s="15">
        <f t="shared" si="14"/>
        <v>19744.869512161498</v>
      </c>
      <c r="L70" s="15">
        <f t="shared" si="15"/>
        <v>0</v>
      </c>
      <c r="M70" s="37">
        <f t="shared" si="16"/>
        <v>59234.608536484702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17482.066875</v>
      </c>
      <c r="D71" s="15">
        <f t="shared" si="8"/>
        <v>1028.3568749999999</v>
      </c>
      <c r="E71" s="15">
        <f t="shared" si="9"/>
        <v>0</v>
      </c>
      <c r="F71" s="13">
        <f t="shared" si="10"/>
        <v>18510.423750000002</v>
      </c>
      <c r="G71" s="1"/>
      <c r="H71" s="14">
        <f t="shared" si="11"/>
        <v>27.551138225444099</v>
      </c>
      <c r="I71" s="15">
        <f t="shared" si="12"/>
        <v>0</v>
      </c>
      <c r="J71" s="15">
        <f t="shared" si="13"/>
        <v>30581.005773941801</v>
      </c>
      <c r="K71" s="15">
        <f t="shared" si="14"/>
        <v>1798.88269258481</v>
      </c>
      <c r="L71" s="15">
        <f t="shared" si="15"/>
        <v>0</v>
      </c>
      <c r="M71" s="37">
        <f t="shared" si="16"/>
        <v>32379.888466526601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29655.880312500001</v>
      </c>
      <c r="D72" s="15">
        <f t="shared" si="8"/>
        <v>1098.3659375</v>
      </c>
      <c r="E72" s="15">
        <f t="shared" si="9"/>
        <v>0</v>
      </c>
      <c r="F72" s="13">
        <f t="shared" si="10"/>
        <v>30754.24625</v>
      </c>
      <c r="G72" s="1"/>
      <c r="H72" s="14">
        <f t="shared" si="11"/>
        <v>30.533729662750901</v>
      </c>
      <c r="I72" s="15">
        <f t="shared" si="12"/>
        <v>0</v>
      </c>
      <c r="J72" s="15">
        <f t="shared" si="13"/>
        <v>55723.361992170598</v>
      </c>
      <c r="K72" s="15">
        <f t="shared" si="14"/>
        <v>2063.82822193224</v>
      </c>
      <c r="L72" s="15">
        <f t="shared" si="15"/>
        <v>0</v>
      </c>
      <c r="M72" s="37">
        <f t="shared" si="16"/>
        <v>57787.190214102797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30918.502664634099</v>
      </c>
      <c r="D73" s="15">
        <f t="shared" si="8"/>
        <v>7495.3945853658497</v>
      </c>
      <c r="E73" s="15">
        <f t="shared" si="9"/>
        <v>0</v>
      </c>
      <c r="F73" s="13">
        <f t="shared" si="10"/>
        <v>38413.897250000002</v>
      </c>
      <c r="G73" s="1"/>
      <c r="H73" s="14">
        <f t="shared" si="11"/>
        <v>33.733951768780003</v>
      </c>
      <c r="I73" s="15">
        <f t="shared" si="12"/>
        <v>0</v>
      </c>
      <c r="J73" s="15">
        <f t="shared" si="13"/>
        <v>62268.852397114199</v>
      </c>
      <c r="K73" s="15">
        <f t="shared" si="14"/>
        <v>15095.479368997399</v>
      </c>
      <c r="L73" s="15">
        <f t="shared" si="15"/>
        <v>0</v>
      </c>
      <c r="M73" s="37">
        <f t="shared" si="16"/>
        <v>77364.331766111602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15344.108910000001</v>
      </c>
      <c r="D74" s="15">
        <f t="shared" si="8"/>
        <v>14163.79284</v>
      </c>
      <c r="E74" s="15">
        <f t="shared" si="9"/>
        <v>0</v>
      </c>
      <c r="F74" s="13">
        <f t="shared" si="10"/>
        <v>29507.901750000001</v>
      </c>
      <c r="G74" s="1"/>
      <c r="H74" s="14">
        <f t="shared" si="11"/>
        <v>37.160473491003899</v>
      </c>
      <c r="I74" s="15">
        <f t="shared" si="12"/>
        <v>0</v>
      </c>
      <c r="J74" s="15">
        <f t="shared" si="13"/>
        <v>33054.745066268501</v>
      </c>
      <c r="K74" s="15">
        <f t="shared" si="14"/>
        <v>30512.072368863199</v>
      </c>
      <c r="L74" s="15">
        <f t="shared" si="15"/>
        <v>0</v>
      </c>
      <c r="M74" s="37">
        <f t="shared" si="16"/>
        <v>63566.817435131699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1307.1011249999999</v>
      </c>
      <c r="D75" s="15">
        <f t="shared" si="8"/>
        <v>9149.7078750000001</v>
      </c>
      <c r="E75" s="15">
        <f t="shared" si="9"/>
        <v>0</v>
      </c>
      <c r="F75" s="13">
        <f t="shared" si="10"/>
        <v>10456.808999999999</v>
      </c>
      <c r="G75" s="1"/>
      <c r="H75" s="14">
        <f t="shared" si="11"/>
        <v>40.822038891266899</v>
      </c>
      <c r="I75" s="15">
        <f t="shared" si="12"/>
        <v>0</v>
      </c>
      <c r="J75" s="15">
        <f t="shared" si="13"/>
        <v>3006.1145329334499</v>
      </c>
      <c r="K75" s="15">
        <f t="shared" si="14"/>
        <v>21042.801730534102</v>
      </c>
      <c r="L75" s="15">
        <f t="shared" si="15"/>
        <v>0</v>
      </c>
      <c r="M75" s="37">
        <f t="shared" si="16"/>
        <v>24048.916263467599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1368.8230000000001</v>
      </c>
      <c r="E76" s="15">
        <f t="shared" si="9"/>
        <v>0</v>
      </c>
      <c r="F76" s="13">
        <f t="shared" si="10"/>
        <v>1368.8230000000001</v>
      </c>
      <c r="G76" s="1"/>
      <c r="H76" s="14">
        <f t="shared" si="11"/>
        <v>44.727465590346903</v>
      </c>
      <c r="I76" s="15">
        <f t="shared" si="12"/>
        <v>0</v>
      </c>
      <c r="J76" s="15">
        <f t="shared" si="13"/>
        <v>0</v>
      </c>
      <c r="K76" s="15">
        <f t="shared" si="14"/>
        <v>3354.73882913838</v>
      </c>
      <c r="L76" s="15">
        <f t="shared" si="15"/>
        <v>0</v>
      </c>
      <c r="M76" s="37">
        <f t="shared" si="16"/>
        <v>3354.73882913838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48.885643287851501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37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53.3055323518279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37">
        <f t="shared" si="16"/>
        <v>0</v>
      </c>
      <c r="N78" s="3"/>
      <c r="O78" s="3"/>
      <c r="P78" s="3"/>
    </row>
    <row r="79" spans="1:16">
      <c r="A79" s="28" t="s">
        <v>7</v>
      </c>
      <c r="B79" s="29">
        <f>SUM(B47:B78)</f>
        <v>1429609.50543703</v>
      </c>
      <c r="C79" s="29">
        <f>SUM(C47:C78)</f>
        <v>6231074.7075079</v>
      </c>
      <c r="D79" s="29">
        <f>SUM(D47:D78)</f>
        <v>62819.954805070098</v>
      </c>
      <c r="E79" s="29">
        <f>SUM(E47:E78)</f>
        <v>0</v>
      </c>
      <c r="F79" s="29">
        <f>SUM(F47:F78)</f>
        <v>7723504.16775</v>
      </c>
      <c r="G79" s="13"/>
      <c r="H79" s="28" t="s">
        <v>7</v>
      </c>
      <c r="I79" s="29">
        <f>SUM(I47:I78)</f>
        <v>1019798.00769764</v>
      </c>
      <c r="J79" s="29">
        <f>SUM(J47:J78)</f>
        <v>4925915.5390886897</v>
      </c>
      <c r="K79" s="29">
        <f>SUM(K47:K78)</f>
        <v>117526.737545161</v>
      </c>
      <c r="L79" s="29">
        <f>SUM(L47:L78)</f>
        <v>0</v>
      </c>
      <c r="M79" s="29">
        <f>SUM(M47:M78)</f>
        <v>6063240.2843314903</v>
      </c>
      <c r="N79" s="3"/>
      <c r="O79" s="3"/>
      <c r="P79" s="3"/>
    </row>
    <row r="80" spans="1:16">
      <c r="A80" s="6" t="s">
        <v>13</v>
      </c>
      <c r="B80" s="30">
        <f>IF(L38&gt;0,B79/L38,0)</f>
        <v>10.429002131651799</v>
      </c>
      <c r="C80" s="30">
        <f>IF(M38&gt;0,C79/M38,0)</f>
        <v>9.6552432900882597</v>
      </c>
      <c r="D80" s="30">
        <f>IF(N38&gt;0,D79/N38,0)</f>
        <v>16.053568338433301</v>
      </c>
      <c r="E80" s="30">
        <f>IF(O38&gt;0,E79/O38,0)</f>
        <v>0</v>
      </c>
      <c r="F80" s="30">
        <f>IF(P38&gt;0,F79/P38,0)</f>
        <v>9.8219687922284606</v>
      </c>
      <c r="G80" s="13"/>
      <c r="H80" s="6" t="s">
        <v>13</v>
      </c>
      <c r="I80" s="30">
        <f>IF(L38&gt;0,I79/L38,0)</f>
        <v>7.4394270293283604</v>
      </c>
      <c r="J80" s="30">
        <f>IF(M38&gt;0,J79/M38,0)</f>
        <v>7.6328587264442298</v>
      </c>
      <c r="K80" s="30">
        <f>IF(N38&gt;0,K79/N38,0)</f>
        <v>30.0338247397478</v>
      </c>
      <c r="L80" s="30">
        <f>IF(O38&gt;0,L79/O38,0)</f>
        <v>0</v>
      </c>
      <c r="M80" s="30">
        <f>IF(P38&gt;0,M79/P38,0)</f>
        <v>7.7106136747039802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9" t="s">
        <v>26</v>
      </c>
      <c r="B85" s="59"/>
      <c r="C85" s="59"/>
      <c r="D85" s="59"/>
      <c r="E85" s="5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9"/>
      <c r="B86" s="59"/>
      <c r="C86" s="59"/>
      <c r="D86" s="59"/>
      <c r="E86" s="5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60" t="s">
        <v>15</v>
      </c>
      <c r="B89" s="61" t="s">
        <v>16</v>
      </c>
      <c r="C89" s="61" t="s">
        <v>17</v>
      </c>
      <c r="D89" s="61" t="s">
        <v>18</v>
      </c>
      <c r="E89" s="6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60"/>
      <c r="B90" s="60"/>
      <c r="C90" s="60"/>
      <c r="D90" s="60"/>
      <c r="E90" s="6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9">
        <v>0</v>
      </c>
      <c r="B92" s="40">
        <f>L$38</f>
        <v>137080.18153999999</v>
      </c>
      <c r="C92" s="41">
        <f>$B$80</f>
        <v>10.4</v>
      </c>
      <c r="D92" s="41">
        <f>$I$80</f>
        <v>7.4</v>
      </c>
      <c r="E92" s="40">
        <f>B92*D92</f>
        <v>1014393.3434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9">
        <v>1</v>
      </c>
      <c r="B93" s="40">
        <f>M$38</f>
        <v>645356.57157999999</v>
      </c>
      <c r="C93" s="41">
        <f>$C$80</f>
        <v>9.6999999999999993</v>
      </c>
      <c r="D93" s="41">
        <f>$J$80</f>
        <v>7.6</v>
      </c>
      <c r="E93" s="40">
        <f>B93*D93</f>
        <v>4904709.9440099997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40">
        <f>N$38</f>
        <v>3913.14588</v>
      </c>
      <c r="C94" s="41">
        <f>$D$80</f>
        <v>16.100000000000001</v>
      </c>
      <c r="D94" s="41">
        <f>$K$80</f>
        <v>30</v>
      </c>
      <c r="E94" s="40">
        <f>B94*D94</f>
        <v>117394.37639999999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40">
        <f>O$38</f>
        <v>0</v>
      </c>
      <c r="C95" s="41">
        <f>$E$80</f>
        <v>0</v>
      </c>
      <c r="D95" s="41">
        <f>$L$80</f>
        <v>0</v>
      </c>
      <c r="E95" s="4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40">
        <f>SUM(B92:B95)</f>
        <v>786349.89899999998</v>
      </c>
      <c r="C96" s="41">
        <f>$F$80</f>
        <v>9.8000000000000007</v>
      </c>
      <c r="D96" s="41">
        <f>$M$80</f>
        <v>7.7</v>
      </c>
      <c r="E96" s="40">
        <f>SUM(E92:E95)</f>
        <v>6036497.6638099998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42">
        <f>$I$2</f>
        <v>5696680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20</v>
      </c>
      <c r="B98" s="40">
        <f>IF(E96&gt;0,$I$2/E96,"")</f>
        <v>0.94371000000000005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2023-09-19T12:30:41Z</dcterms:created>
  <dcterms:modified xsi:type="dcterms:W3CDTF">2023-09-19T12:30:41Z</dcterms:modified>
</cp:coreProperties>
</file>