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E403BF04-FB40-5D43-9A22-8088297519C2}" xr6:coauthVersionLast="47" xr6:coauthVersionMax="47" xr10:uidLastSave="{00000000-0000-0000-0000-000000000000}"/>
  <bookViews>
    <workbookView xWindow="1840" yWindow="-21100" windowWidth="29400" windowHeight="17380" tabRatio="383" activeTab="1" xr2:uid="{00000000-000D-0000-FFFF-FFFF00000000}"/>
  </bookViews>
  <sheets>
    <sheet name="1Q" sheetId="1" r:id="rId1"/>
    <sheet name="2Q" sheetId="2" r:id="rId2"/>
    <sheet name="3Q" sheetId="3" r:id="rId3"/>
    <sheet name="4Q" sheetId="4" r:id="rId4"/>
    <sheet name="ANUAL" sheetId="5" r:id="rId5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L8" i="2"/>
  <c r="L9" i="2"/>
  <c r="L10" i="2"/>
  <c r="L11" i="2"/>
  <c r="L12" i="2"/>
  <c r="L13" i="2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2" i="5"/>
  <c r="F6" i="1"/>
  <c r="N6" i="1" s="1"/>
  <c r="D47" i="1" s="1"/>
  <c r="F7" i="1"/>
  <c r="N7" i="1" s="1"/>
  <c r="L7" i="1"/>
  <c r="M7" i="1"/>
  <c r="C48" i="1" s="1"/>
  <c r="F8" i="1"/>
  <c r="L8" i="1" s="1"/>
  <c r="B49" i="1" s="1"/>
  <c r="N8" i="1"/>
  <c r="K49" i="1" s="1"/>
  <c r="F9" i="1"/>
  <c r="O9" i="1" s="1"/>
  <c r="L9" i="1"/>
  <c r="N9" i="1"/>
  <c r="F10" i="1"/>
  <c r="N10" i="1"/>
  <c r="D51" i="1" s="1"/>
  <c r="L10" i="1"/>
  <c r="O10" i="1"/>
  <c r="E51" i="1" s="1"/>
  <c r="F11" i="1"/>
  <c r="L11" i="1"/>
  <c r="M11" i="1"/>
  <c r="J52" i="1" s="1"/>
  <c r="N11" i="1"/>
  <c r="O11" i="1"/>
  <c r="F12" i="1"/>
  <c r="N12" i="1" s="1"/>
  <c r="F13" i="1"/>
  <c r="M13" i="1" s="1"/>
  <c r="C54" i="1" s="1"/>
  <c r="F14" i="1"/>
  <c r="L14" i="1" s="1"/>
  <c r="N14" i="1"/>
  <c r="D55" i="1" s="1"/>
  <c r="F15" i="1"/>
  <c r="O15" i="1" s="1"/>
  <c r="L15" i="1"/>
  <c r="M15" i="1"/>
  <c r="J56" i="1" s="1"/>
  <c r="N15" i="1"/>
  <c r="F16" i="1"/>
  <c r="N16" i="1"/>
  <c r="K57" i="1" s="1"/>
  <c r="D57" i="1"/>
  <c r="L16" i="1"/>
  <c r="O16" i="1"/>
  <c r="L57" i="1" s="1"/>
  <c r="F17" i="1"/>
  <c r="L17" i="1"/>
  <c r="M17" i="1"/>
  <c r="N17" i="1"/>
  <c r="O17" i="1"/>
  <c r="F18" i="1"/>
  <c r="N18" i="1" s="1"/>
  <c r="F19" i="1"/>
  <c r="M19" i="1" s="1"/>
  <c r="F20" i="1"/>
  <c r="L20" i="1" s="1"/>
  <c r="N20" i="1"/>
  <c r="D61" i="1" s="1"/>
  <c r="F21" i="1"/>
  <c r="O21" i="1" s="1"/>
  <c r="E62" i="1" s="1"/>
  <c r="L21" i="1"/>
  <c r="M21" i="1"/>
  <c r="C62" i="1" s="1"/>
  <c r="N21" i="1"/>
  <c r="F22" i="1"/>
  <c r="N22" i="1"/>
  <c r="K63" i="1"/>
  <c r="L22" i="1"/>
  <c r="O22" i="1"/>
  <c r="L63" i="1" s="1"/>
  <c r="F23" i="1"/>
  <c r="L23" i="1"/>
  <c r="M23" i="1"/>
  <c r="N23" i="1"/>
  <c r="O23" i="1"/>
  <c r="L64" i="1" s="1"/>
  <c r="F24" i="1"/>
  <c r="N24" i="1" s="1"/>
  <c r="D65" i="1" s="1"/>
  <c r="O24" i="1"/>
  <c r="E65" i="1" s="1"/>
  <c r="F25" i="1"/>
  <c r="M25" i="1" s="1"/>
  <c r="J66" i="1" s="1"/>
  <c r="F26" i="1"/>
  <c r="L26" i="1" s="1"/>
  <c r="N26" i="1"/>
  <c r="K67" i="1" s="1"/>
  <c r="F27" i="1"/>
  <c r="O27" i="1" s="1"/>
  <c r="L68" i="1" s="1"/>
  <c r="L27" i="1"/>
  <c r="M27" i="1"/>
  <c r="N27" i="1"/>
  <c r="F28" i="1"/>
  <c r="N28" i="1"/>
  <c r="D69" i="1"/>
  <c r="L28" i="1"/>
  <c r="O28" i="1"/>
  <c r="E69" i="1" s="1"/>
  <c r="F29" i="1"/>
  <c r="L29" i="1"/>
  <c r="M29" i="1"/>
  <c r="N29" i="1"/>
  <c r="O29" i="1"/>
  <c r="E70" i="1" s="1"/>
  <c r="F30" i="1"/>
  <c r="N30" i="1" s="1"/>
  <c r="K71" i="1" s="1"/>
  <c r="O30" i="1"/>
  <c r="L71" i="1" s="1"/>
  <c r="F31" i="1"/>
  <c r="L31" i="1" s="1"/>
  <c r="O31" i="1"/>
  <c r="F32" i="1"/>
  <c r="L32" i="1" s="1"/>
  <c r="B73" i="1" s="1"/>
  <c r="F33" i="1"/>
  <c r="N33" i="1" s="1"/>
  <c r="L33" i="1"/>
  <c r="F34" i="1"/>
  <c r="O34" i="1" s="1"/>
  <c r="N34" i="1"/>
  <c r="L34" i="1"/>
  <c r="F35" i="1"/>
  <c r="L35" i="1"/>
  <c r="M35" i="1"/>
  <c r="C76" i="1" s="1"/>
  <c r="N35" i="1"/>
  <c r="O35" i="1"/>
  <c r="F36" i="1"/>
  <c r="N36" i="1"/>
  <c r="D77" i="1"/>
  <c r="L36" i="1"/>
  <c r="O36" i="1"/>
  <c r="E77" i="1" s="1"/>
  <c r="F37" i="1"/>
  <c r="L37" i="1" s="1"/>
  <c r="O37" i="1"/>
  <c r="B38" i="1"/>
  <c r="C38" i="1"/>
  <c r="D38" i="1"/>
  <c r="E38" i="1"/>
  <c r="I38" i="1"/>
  <c r="J38" i="1" s="1"/>
  <c r="H47" i="1"/>
  <c r="H48" i="1"/>
  <c r="J48" i="1" s="1"/>
  <c r="H49" i="1"/>
  <c r="H50" i="1"/>
  <c r="H51" i="1"/>
  <c r="K51" i="1" s="1"/>
  <c r="L51" i="1"/>
  <c r="C52" i="1"/>
  <c r="E52" i="1"/>
  <c r="H52" i="1"/>
  <c r="L52" i="1"/>
  <c r="H53" i="1"/>
  <c r="H54" i="1"/>
  <c r="J54" i="1"/>
  <c r="H55" i="1"/>
  <c r="C56" i="1"/>
  <c r="H56" i="1"/>
  <c r="B57" i="1"/>
  <c r="E57" i="1"/>
  <c r="H57" i="1"/>
  <c r="C58" i="1"/>
  <c r="E58" i="1"/>
  <c r="H58" i="1"/>
  <c r="H59" i="1"/>
  <c r="H60" i="1"/>
  <c r="H61" i="1"/>
  <c r="K61" i="1"/>
  <c r="H62" i="1"/>
  <c r="J62" i="1"/>
  <c r="D63" i="1"/>
  <c r="E63" i="1"/>
  <c r="H63" i="1"/>
  <c r="C64" i="1"/>
  <c r="E64" i="1"/>
  <c r="H64" i="1"/>
  <c r="J64" i="1" s="1"/>
  <c r="H65" i="1"/>
  <c r="L65" i="1"/>
  <c r="C66" i="1"/>
  <c r="H66" i="1"/>
  <c r="D67" i="1"/>
  <c r="H67" i="1"/>
  <c r="C68" i="1"/>
  <c r="H68" i="1"/>
  <c r="J68" i="1"/>
  <c r="H69" i="1"/>
  <c r="K69" i="1"/>
  <c r="L69" i="1"/>
  <c r="C70" i="1"/>
  <c r="H70" i="1"/>
  <c r="J70" i="1"/>
  <c r="L70" i="1"/>
  <c r="D71" i="1"/>
  <c r="E71" i="1"/>
  <c r="H71" i="1"/>
  <c r="E72" i="1"/>
  <c r="H72" i="1"/>
  <c r="H73" i="1"/>
  <c r="H74" i="1"/>
  <c r="D75" i="1"/>
  <c r="E75" i="1"/>
  <c r="H75" i="1"/>
  <c r="K75" i="1" s="1"/>
  <c r="E76" i="1"/>
  <c r="H76" i="1"/>
  <c r="J76" i="1"/>
  <c r="L76" i="1"/>
  <c r="H77" i="1"/>
  <c r="K77" i="1"/>
  <c r="L77" i="1"/>
  <c r="E78" i="1"/>
  <c r="H78" i="1"/>
  <c r="B97" i="1"/>
  <c r="F6" i="2"/>
  <c r="O6" i="2"/>
  <c r="F7" i="2"/>
  <c r="M7" i="2"/>
  <c r="O7" i="2"/>
  <c r="E48" i="2" s="1"/>
  <c r="F8" i="2"/>
  <c r="F9" i="2"/>
  <c r="N9" i="2"/>
  <c r="D50" i="2"/>
  <c r="B50" i="2"/>
  <c r="F50" i="2" s="1"/>
  <c r="M9" i="2"/>
  <c r="O9" i="2"/>
  <c r="E50" i="2" s="1"/>
  <c r="F10" i="2"/>
  <c r="O10" i="2"/>
  <c r="E51" i="2"/>
  <c r="F11" i="2"/>
  <c r="N11" i="2" s="1"/>
  <c r="D52" i="2" s="1"/>
  <c r="F12" i="2"/>
  <c r="F13" i="2"/>
  <c r="B54" i="2" s="1"/>
  <c r="N13" i="2"/>
  <c r="D54" i="2"/>
  <c r="M13" i="2"/>
  <c r="O13" i="2"/>
  <c r="E54" i="2" s="1"/>
  <c r="F14" i="2"/>
  <c r="O14" i="2" s="1"/>
  <c r="F15" i="2"/>
  <c r="N15" i="2"/>
  <c r="K56" i="2" s="1"/>
  <c r="M15" i="2"/>
  <c r="O15" i="2"/>
  <c r="E56" i="2" s="1"/>
  <c r="F16" i="2"/>
  <c r="O16" i="2"/>
  <c r="F17" i="2"/>
  <c r="O17" i="2" s="1"/>
  <c r="E58" i="2" s="1"/>
  <c r="M17" i="2"/>
  <c r="F18" i="2"/>
  <c r="F19" i="2"/>
  <c r="O19" i="2" s="1"/>
  <c r="N19" i="2"/>
  <c r="D60" i="2" s="1"/>
  <c r="M19" i="2"/>
  <c r="F20" i="2"/>
  <c r="F21" i="2"/>
  <c r="N21" i="2"/>
  <c r="D62" i="2"/>
  <c r="F22" i="2"/>
  <c r="O22" i="2"/>
  <c r="E63" i="2" s="1"/>
  <c r="F23" i="2"/>
  <c r="N23" i="2"/>
  <c r="K64" i="2"/>
  <c r="M23" i="2"/>
  <c r="O23" i="2"/>
  <c r="E64" i="2" s="1"/>
  <c r="F24" i="2"/>
  <c r="O24" i="2"/>
  <c r="F25" i="2"/>
  <c r="O25" i="2" s="1"/>
  <c r="L66" i="2" s="1"/>
  <c r="F26" i="2"/>
  <c r="F27" i="2"/>
  <c r="O27" i="2" s="1"/>
  <c r="L68" i="2" s="1"/>
  <c r="M27" i="2"/>
  <c r="F28" i="2"/>
  <c r="F29" i="2"/>
  <c r="O29" i="2" s="1"/>
  <c r="E70" i="2" s="1"/>
  <c r="N29" i="2"/>
  <c r="K70" i="2" s="1"/>
  <c r="M29" i="2"/>
  <c r="F30" i="2"/>
  <c r="O30" i="2"/>
  <c r="E71" i="2"/>
  <c r="F31" i="2"/>
  <c r="M31" i="2" s="1"/>
  <c r="F32" i="2"/>
  <c r="O32" i="2" s="1"/>
  <c r="L73" i="2" s="1"/>
  <c r="F33" i="2"/>
  <c r="N33" i="2" s="1"/>
  <c r="D74" i="2" s="1"/>
  <c r="M33" i="2"/>
  <c r="O33" i="2"/>
  <c r="E74" i="2" s="1"/>
  <c r="F34" i="2"/>
  <c r="F35" i="2"/>
  <c r="N35" i="2"/>
  <c r="M35" i="2"/>
  <c r="O35" i="2"/>
  <c r="E76" i="2" s="1"/>
  <c r="F36" i="2"/>
  <c r="F37" i="2"/>
  <c r="N37" i="2"/>
  <c r="D78" i="2" s="1"/>
  <c r="M37" i="2"/>
  <c r="O37" i="2"/>
  <c r="L78" i="2" s="1"/>
  <c r="B38" i="2"/>
  <c r="C38" i="2"/>
  <c r="D38" i="2"/>
  <c r="E38" i="2"/>
  <c r="I38" i="2"/>
  <c r="J38" i="2" s="1"/>
  <c r="H47" i="2"/>
  <c r="H48" i="2"/>
  <c r="H49" i="2"/>
  <c r="H50" i="2"/>
  <c r="I50" i="2"/>
  <c r="K50" i="2"/>
  <c r="H51" i="2"/>
  <c r="H52" i="2"/>
  <c r="H53" i="2"/>
  <c r="H54" i="2"/>
  <c r="I54" i="2"/>
  <c r="M54" i="2" s="1"/>
  <c r="K54" i="2"/>
  <c r="L54" i="2"/>
  <c r="H55" i="2"/>
  <c r="H56" i="2"/>
  <c r="H57" i="2"/>
  <c r="H58" i="2"/>
  <c r="L58" i="2"/>
  <c r="H59" i="2"/>
  <c r="H60" i="2"/>
  <c r="H61" i="2"/>
  <c r="H62" i="2"/>
  <c r="K62" i="2"/>
  <c r="H63" i="2"/>
  <c r="H64" i="2"/>
  <c r="H65" i="2"/>
  <c r="E66" i="2"/>
  <c r="H66" i="2"/>
  <c r="H67" i="2"/>
  <c r="E68" i="2"/>
  <c r="H68" i="2"/>
  <c r="H69" i="2"/>
  <c r="H70" i="2"/>
  <c r="L70" i="2"/>
  <c r="H71" i="2"/>
  <c r="H72" i="2"/>
  <c r="H73" i="2"/>
  <c r="H74" i="2"/>
  <c r="K74" i="2"/>
  <c r="H75" i="2"/>
  <c r="D76" i="2"/>
  <c r="H76" i="2"/>
  <c r="K76" i="2" s="1"/>
  <c r="H77" i="2"/>
  <c r="H78" i="2"/>
  <c r="B97" i="2"/>
  <c r="F6" i="3"/>
  <c r="L6" i="3"/>
  <c r="B47" i="3" s="1"/>
  <c r="F7" i="3"/>
  <c r="O7" i="3" s="1"/>
  <c r="M7" i="3"/>
  <c r="J48" i="3" s="1"/>
  <c r="L7" i="3"/>
  <c r="N7" i="3"/>
  <c r="F8" i="3"/>
  <c r="O8" i="3" s="1"/>
  <c r="E49" i="3" s="1"/>
  <c r="F9" i="3"/>
  <c r="O9" i="3" s="1"/>
  <c r="E50" i="3" s="1"/>
  <c r="L9" i="3"/>
  <c r="F10" i="3"/>
  <c r="N10" i="3" s="1"/>
  <c r="K51" i="3" s="1"/>
  <c r="L10" i="3"/>
  <c r="B51" i="3" s="1"/>
  <c r="M10" i="3"/>
  <c r="C51" i="3" s="1"/>
  <c r="O10" i="3"/>
  <c r="L51" i="3" s="1"/>
  <c r="F11" i="3"/>
  <c r="M11" i="3"/>
  <c r="C52" i="3"/>
  <c r="O11" i="3"/>
  <c r="L52" i="3" s="1"/>
  <c r="F12" i="3"/>
  <c r="F13" i="3"/>
  <c r="N13" i="3"/>
  <c r="D54" i="3" s="1"/>
  <c r="F14" i="3"/>
  <c r="L14" i="3" s="1"/>
  <c r="B55" i="3" s="1"/>
  <c r="M14" i="3"/>
  <c r="N14" i="3"/>
  <c r="O14" i="3"/>
  <c r="F15" i="3"/>
  <c r="M15" i="3" s="1"/>
  <c r="C56" i="3" s="1"/>
  <c r="L15" i="3"/>
  <c r="N15" i="3"/>
  <c r="D56" i="3" s="1"/>
  <c r="O15" i="3"/>
  <c r="P15" i="3"/>
  <c r="F16" i="3"/>
  <c r="L16" i="3" s="1"/>
  <c r="M16" i="3"/>
  <c r="N16" i="3"/>
  <c r="P16" i="3" s="1"/>
  <c r="O16" i="3"/>
  <c r="L57" i="3" s="1"/>
  <c r="F17" i="3"/>
  <c r="M17" i="3" s="1"/>
  <c r="C58" i="3" s="1"/>
  <c r="L17" i="3"/>
  <c r="N17" i="3"/>
  <c r="O17" i="3"/>
  <c r="E58" i="3" s="1"/>
  <c r="F18" i="3"/>
  <c r="L18" i="3"/>
  <c r="I59" i="3" s="1"/>
  <c r="M18" i="3"/>
  <c r="C59" i="3"/>
  <c r="N18" i="3"/>
  <c r="O18" i="3"/>
  <c r="F19" i="3"/>
  <c r="F20" i="3"/>
  <c r="N20" i="3" s="1"/>
  <c r="L20" i="3"/>
  <c r="F21" i="3"/>
  <c r="N21" i="3" s="1"/>
  <c r="D62" i="3" s="1"/>
  <c r="O21" i="3"/>
  <c r="E62" i="3" s="1"/>
  <c r="F22" i="3"/>
  <c r="L22" i="3"/>
  <c r="B63" i="3"/>
  <c r="O22" i="3"/>
  <c r="L63" i="3" s="1"/>
  <c r="F23" i="3"/>
  <c r="M23" i="3"/>
  <c r="C64" i="3" s="1"/>
  <c r="F24" i="3"/>
  <c r="L24" i="3" s="1"/>
  <c r="F25" i="3"/>
  <c r="M25" i="3" s="1"/>
  <c r="C66" i="3" s="1"/>
  <c r="F26" i="3"/>
  <c r="L26" i="3"/>
  <c r="B67" i="3" s="1"/>
  <c r="M26" i="3"/>
  <c r="C67" i="3" s="1"/>
  <c r="N26" i="3"/>
  <c r="O26" i="3"/>
  <c r="L67" i="3" s="1"/>
  <c r="F27" i="3"/>
  <c r="M27" i="3" s="1"/>
  <c r="L27" i="3"/>
  <c r="B68" i="3"/>
  <c r="N27" i="3"/>
  <c r="O27" i="3"/>
  <c r="F28" i="3"/>
  <c r="L28" i="3"/>
  <c r="M28" i="3"/>
  <c r="N28" i="3"/>
  <c r="K69" i="3" s="1"/>
  <c r="O28" i="3"/>
  <c r="F29" i="3"/>
  <c r="M29" i="3"/>
  <c r="C70" i="3"/>
  <c r="L29" i="3"/>
  <c r="P29" i="3" s="1"/>
  <c r="N29" i="3"/>
  <c r="O29" i="3"/>
  <c r="F30" i="3"/>
  <c r="O30" i="3" s="1"/>
  <c r="L71" i="3" s="1"/>
  <c r="F31" i="3"/>
  <c r="M31" i="3"/>
  <c r="C72" i="3" s="1"/>
  <c r="F72" i="3" s="1"/>
  <c r="L31" i="3"/>
  <c r="P31" i="3" s="1"/>
  <c r="N31" i="3"/>
  <c r="O31" i="3"/>
  <c r="F32" i="3"/>
  <c r="O32" i="3" s="1"/>
  <c r="E73" i="3" s="1"/>
  <c r="L32" i="3"/>
  <c r="P32" i="3" s="1"/>
  <c r="M32" i="3"/>
  <c r="C73" i="3" s="1"/>
  <c r="N32" i="3"/>
  <c r="D73" i="3" s="1"/>
  <c r="F33" i="3"/>
  <c r="M33" i="3"/>
  <c r="J74" i="3" s="1"/>
  <c r="L33" i="3"/>
  <c r="P33" i="3" s="1"/>
  <c r="N33" i="3"/>
  <c r="D74" i="3" s="1"/>
  <c r="F74" i="3" s="1"/>
  <c r="O33" i="3"/>
  <c r="F34" i="3"/>
  <c r="N34" i="3" s="1"/>
  <c r="L34" i="3"/>
  <c r="B75" i="3" s="1"/>
  <c r="M34" i="3"/>
  <c r="C75" i="3" s="1"/>
  <c r="O34" i="3"/>
  <c r="L75" i="3" s="1"/>
  <c r="F35" i="3"/>
  <c r="L35" i="3" s="1"/>
  <c r="O35" i="3"/>
  <c r="F36" i="3"/>
  <c r="M36" i="3" s="1"/>
  <c r="L36" i="3"/>
  <c r="B77" i="3" s="1"/>
  <c r="O36" i="3"/>
  <c r="L77" i="3" s="1"/>
  <c r="F37" i="3"/>
  <c r="M37" i="3" s="1"/>
  <c r="B38" i="3"/>
  <c r="C38" i="3"/>
  <c r="D38" i="3"/>
  <c r="E38" i="3"/>
  <c r="I38" i="3"/>
  <c r="J38" i="3" s="1"/>
  <c r="H47" i="3"/>
  <c r="D48" i="3"/>
  <c r="E48" i="3"/>
  <c r="H48" i="3"/>
  <c r="L48" i="3" s="1"/>
  <c r="K48" i="3"/>
  <c r="H49" i="3"/>
  <c r="H50" i="3"/>
  <c r="H51" i="3"/>
  <c r="E52" i="3"/>
  <c r="H52" i="3"/>
  <c r="H53" i="3"/>
  <c r="H54" i="3"/>
  <c r="C55" i="3"/>
  <c r="E55" i="3"/>
  <c r="H55" i="3"/>
  <c r="L55" i="3" s="1"/>
  <c r="J55" i="3"/>
  <c r="E56" i="3"/>
  <c r="H56" i="3"/>
  <c r="K56" i="3" s="1"/>
  <c r="L56" i="3"/>
  <c r="B57" i="3"/>
  <c r="C57" i="3"/>
  <c r="E57" i="3"/>
  <c r="H57" i="3"/>
  <c r="J57" i="3" s="1"/>
  <c r="M57" i="3" s="1"/>
  <c r="I57" i="3"/>
  <c r="H58" i="3"/>
  <c r="K58" i="3" s="1"/>
  <c r="D59" i="3"/>
  <c r="E59" i="3"/>
  <c r="H59" i="3"/>
  <c r="J59" i="3"/>
  <c r="L59" i="3"/>
  <c r="H60" i="3"/>
  <c r="D61" i="3"/>
  <c r="H61" i="3"/>
  <c r="K61" i="3"/>
  <c r="H62" i="3"/>
  <c r="E63" i="3"/>
  <c r="H63" i="3"/>
  <c r="H64" i="3"/>
  <c r="H65" i="3"/>
  <c r="H66" i="3"/>
  <c r="J66" i="3"/>
  <c r="H67" i="3"/>
  <c r="K67" i="3"/>
  <c r="C68" i="3"/>
  <c r="D68" i="3"/>
  <c r="E68" i="3"/>
  <c r="H68" i="3"/>
  <c r="L68" i="3"/>
  <c r="B69" i="3"/>
  <c r="C69" i="3"/>
  <c r="E69" i="3"/>
  <c r="H69" i="3"/>
  <c r="I69" i="3" s="1"/>
  <c r="J69" i="3"/>
  <c r="L69" i="3"/>
  <c r="D70" i="3"/>
  <c r="E70" i="3"/>
  <c r="H70" i="3"/>
  <c r="J70" i="3"/>
  <c r="L70" i="3"/>
  <c r="E71" i="3"/>
  <c r="H71" i="3"/>
  <c r="B72" i="3"/>
  <c r="D72" i="3"/>
  <c r="E72" i="3"/>
  <c r="H72" i="3"/>
  <c r="L72" i="3" s="1"/>
  <c r="B73" i="3"/>
  <c r="H73" i="3"/>
  <c r="I73" i="3"/>
  <c r="B74" i="3"/>
  <c r="C74" i="3"/>
  <c r="E74" i="3"/>
  <c r="H74" i="3"/>
  <c r="L74" i="3"/>
  <c r="E75" i="3"/>
  <c r="H75" i="3"/>
  <c r="H76" i="3"/>
  <c r="L76" i="3"/>
  <c r="E77" i="3"/>
  <c r="H77" i="3"/>
  <c r="H78" i="3"/>
  <c r="B97" i="3"/>
  <c r="F6" i="4"/>
  <c r="M6" i="4" s="1"/>
  <c r="N6" i="4"/>
  <c r="F7" i="4"/>
  <c r="F8" i="4"/>
  <c r="O8" i="4" s="1"/>
  <c r="M8" i="4"/>
  <c r="F9" i="4"/>
  <c r="O9" i="4"/>
  <c r="F10" i="4"/>
  <c r="O10" i="4" s="1"/>
  <c r="M10" i="4"/>
  <c r="C51" i="4" s="1"/>
  <c r="F11" i="4"/>
  <c r="O11" i="4" s="1"/>
  <c r="E52" i="4" s="1"/>
  <c r="F12" i="4"/>
  <c r="N12" i="4" s="1"/>
  <c r="K53" i="4" s="1"/>
  <c r="F13" i="4"/>
  <c r="O13" i="4" s="1"/>
  <c r="F14" i="4"/>
  <c r="N14" i="4" s="1"/>
  <c r="D55" i="4" s="1"/>
  <c r="F15" i="4"/>
  <c r="F16" i="4"/>
  <c r="N16" i="4"/>
  <c r="M16" i="4"/>
  <c r="C57" i="4" s="1"/>
  <c r="O16" i="4"/>
  <c r="F17" i="4"/>
  <c r="O17" i="4"/>
  <c r="F18" i="4"/>
  <c r="N18" i="4"/>
  <c r="M18" i="4"/>
  <c r="C59" i="4" s="1"/>
  <c r="O18" i="4"/>
  <c r="E59" i="4" s="1"/>
  <c r="F19" i="4"/>
  <c r="O19" i="4" s="1"/>
  <c r="F20" i="4"/>
  <c r="N20" i="4"/>
  <c r="M20" i="4"/>
  <c r="O20" i="4"/>
  <c r="E61" i="4" s="1"/>
  <c r="F21" i="4"/>
  <c r="O21" i="4" s="1"/>
  <c r="F22" i="4"/>
  <c r="N22" i="4"/>
  <c r="M22" i="4"/>
  <c r="J63" i="4" s="1"/>
  <c r="O22" i="4"/>
  <c r="L63" i="4" s="1"/>
  <c r="F23" i="4"/>
  <c r="F24" i="4"/>
  <c r="N24" i="4"/>
  <c r="M24" i="4"/>
  <c r="O24" i="4"/>
  <c r="L65" i="4" s="1"/>
  <c r="F25" i="4"/>
  <c r="O25" i="4" s="1"/>
  <c r="E66" i="4" s="1"/>
  <c r="F26" i="4"/>
  <c r="N26" i="4"/>
  <c r="M26" i="4"/>
  <c r="C67" i="4" s="1"/>
  <c r="O26" i="4"/>
  <c r="L67" i="4" s="1"/>
  <c r="F27" i="4"/>
  <c r="O27" i="4"/>
  <c r="F28" i="4"/>
  <c r="O28" i="4" s="1"/>
  <c r="M28" i="4"/>
  <c r="F29" i="4"/>
  <c r="O29" i="4" s="1"/>
  <c r="E70" i="4" s="1"/>
  <c r="F30" i="4"/>
  <c r="M30" i="4" s="1"/>
  <c r="N30" i="4"/>
  <c r="O30" i="4"/>
  <c r="L71" i="4" s="1"/>
  <c r="F31" i="4"/>
  <c r="F32" i="4"/>
  <c r="M32" i="4" s="1"/>
  <c r="C73" i="4" s="1"/>
  <c r="N32" i="4"/>
  <c r="O32" i="4"/>
  <c r="L73" i="4" s="1"/>
  <c r="F33" i="4"/>
  <c r="O33" i="4"/>
  <c r="F34" i="4"/>
  <c r="N34" i="4"/>
  <c r="M34" i="4"/>
  <c r="C75" i="4" s="1"/>
  <c r="O34" i="4"/>
  <c r="F35" i="4"/>
  <c r="O35" i="4" s="1"/>
  <c r="F36" i="4"/>
  <c r="N36" i="4"/>
  <c r="M36" i="4"/>
  <c r="C77" i="4" s="1"/>
  <c r="O36" i="4"/>
  <c r="F37" i="4"/>
  <c r="O37" i="4" s="1"/>
  <c r="E78" i="4" s="1"/>
  <c r="B38" i="4"/>
  <c r="C38" i="4"/>
  <c r="D38" i="4"/>
  <c r="E38" i="4"/>
  <c r="I38" i="4"/>
  <c r="J38" i="4" s="1"/>
  <c r="H47" i="4"/>
  <c r="H48" i="4"/>
  <c r="C49" i="4"/>
  <c r="H49" i="4"/>
  <c r="H50" i="4"/>
  <c r="H51" i="4"/>
  <c r="H52" i="4"/>
  <c r="H53" i="4"/>
  <c r="H54" i="4"/>
  <c r="H55" i="4"/>
  <c r="H56" i="4"/>
  <c r="E57" i="4"/>
  <c r="H57" i="4"/>
  <c r="H58" i="4"/>
  <c r="H59" i="4"/>
  <c r="L59" i="4" s="1"/>
  <c r="H60" i="4"/>
  <c r="C61" i="4"/>
  <c r="H61" i="4"/>
  <c r="L61" i="4"/>
  <c r="H62" i="4"/>
  <c r="H63" i="4"/>
  <c r="H64" i="4"/>
  <c r="C65" i="4"/>
  <c r="E65" i="4"/>
  <c r="H65" i="4"/>
  <c r="H66" i="4"/>
  <c r="H67" i="4"/>
  <c r="H68" i="4"/>
  <c r="C69" i="4"/>
  <c r="H69" i="4"/>
  <c r="H70" i="4"/>
  <c r="E71" i="4"/>
  <c r="H71" i="4"/>
  <c r="H72" i="4"/>
  <c r="H73" i="4"/>
  <c r="H74" i="4"/>
  <c r="E75" i="4"/>
  <c r="H75" i="4"/>
  <c r="L75" i="4"/>
  <c r="H76" i="4"/>
  <c r="E77" i="4"/>
  <c r="H77" i="4"/>
  <c r="L77" i="4" s="1"/>
  <c r="H78" i="4"/>
  <c r="B97" i="4"/>
  <c r="B6" i="5"/>
  <c r="B38" i="5" s="1"/>
  <c r="C6" i="5"/>
  <c r="D6" i="5"/>
  <c r="E6" i="5"/>
  <c r="B7" i="5"/>
  <c r="F7" i="5" s="1"/>
  <c r="C7" i="5"/>
  <c r="D7" i="5"/>
  <c r="E7" i="5"/>
  <c r="B8" i="5"/>
  <c r="C8" i="5"/>
  <c r="D8" i="5"/>
  <c r="E8" i="5"/>
  <c r="B9" i="5"/>
  <c r="C9" i="5"/>
  <c r="D9" i="5"/>
  <c r="E9" i="5"/>
  <c r="B10" i="5"/>
  <c r="C10" i="5"/>
  <c r="F10" i="5" s="1"/>
  <c r="L10" i="5" s="1"/>
  <c r="D10" i="5"/>
  <c r="E10" i="5"/>
  <c r="B11" i="5"/>
  <c r="C11" i="5"/>
  <c r="F11" i="5" s="1"/>
  <c r="D11" i="5"/>
  <c r="E11" i="5"/>
  <c r="E38" i="5" s="1"/>
  <c r="B12" i="5"/>
  <c r="C12" i="5"/>
  <c r="D12" i="5"/>
  <c r="E12" i="5"/>
  <c r="B13" i="5"/>
  <c r="C13" i="5"/>
  <c r="D13" i="5"/>
  <c r="E13" i="5"/>
  <c r="B14" i="5"/>
  <c r="C14" i="5"/>
  <c r="F14" i="5"/>
  <c r="O14" i="5" s="1"/>
  <c r="D14" i="5"/>
  <c r="E14" i="5"/>
  <c r="B15" i="5"/>
  <c r="F15" i="5" s="1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F18" i="5" s="1"/>
  <c r="L18" i="5" s="1"/>
  <c r="B19" i="5"/>
  <c r="C19" i="5"/>
  <c r="F19" i="5"/>
  <c r="M19" i="5" s="1"/>
  <c r="D19" i="5"/>
  <c r="E19" i="5"/>
  <c r="B20" i="5"/>
  <c r="C20" i="5"/>
  <c r="D20" i="5"/>
  <c r="E20" i="5"/>
  <c r="B21" i="5"/>
  <c r="C21" i="5"/>
  <c r="D21" i="5"/>
  <c r="E21" i="5"/>
  <c r="B22" i="5"/>
  <c r="F22" i="5" s="1"/>
  <c r="C22" i="5"/>
  <c r="D22" i="5"/>
  <c r="E22" i="5"/>
  <c r="B23" i="5"/>
  <c r="C23" i="5"/>
  <c r="F23" i="5" s="1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F26" i="5" s="1"/>
  <c r="B27" i="5"/>
  <c r="C27" i="5"/>
  <c r="F27" i="5"/>
  <c r="N27" i="5" s="1"/>
  <c r="D27" i="5"/>
  <c r="E27" i="5"/>
  <c r="L27" i="5"/>
  <c r="I68" i="5" s="1"/>
  <c r="B28" i="5"/>
  <c r="F28" i="5" s="1"/>
  <c r="C28" i="5"/>
  <c r="D28" i="5"/>
  <c r="E28" i="5"/>
  <c r="B29" i="5"/>
  <c r="C29" i="5"/>
  <c r="D29" i="5"/>
  <c r="E29" i="5"/>
  <c r="B30" i="5"/>
  <c r="F30" i="5" s="1"/>
  <c r="C30" i="5"/>
  <c r="D30" i="5"/>
  <c r="E30" i="5"/>
  <c r="B31" i="5"/>
  <c r="F31" i="5" s="1"/>
  <c r="C31" i="5"/>
  <c r="D31" i="5"/>
  <c r="E31" i="5"/>
  <c r="B32" i="5"/>
  <c r="C32" i="5"/>
  <c r="D32" i="5"/>
  <c r="E32" i="5"/>
  <c r="B33" i="5"/>
  <c r="F33" i="5" s="1"/>
  <c r="O33" i="5" s="1"/>
  <c r="C33" i="5"/>
  <c r="D33" i="5"/>
  <c r="E33" i="5"/>
  <c r="B34" i="5"/>
  <c r="F34" i="5"/>
  <c r="L34" i="5" s="1"/>
  <c r="C34" i="5"/>
  <c r="D34" i="5"/>
  <c r="E34" i="5"/>
  <c r="B35" i="5"/>
  <c r="F35" i="5" s="1"/>
  <c r="C35" i="5"/>
  <c r="D35" i="5"/>
  <c r="E35" i="5"/>
  <c r="B36" i="5"/>
  <c r="F36" i="5" s="1"/>
  <c r="C36" i="5"/>
  <c r="D36" i="5"/>
  <c r="E36" i="5"/>
  <c r="B37" i="5"/>
  <c r="C37" i="5"/>
  <c r="D37" i="5"/>
  <c r="E37" i="5"/>
  <c r="F37" i="5" s="1"/>
  <c r="I38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B97" i="5"/>
  <c r="L57" i="4"/>
  <c r="E76" i="3"/>
  <c r="K70" i="3"/>
  <c r="J64" i="3"/>
  <c r="B59" i="3"/>
  <c r="D58" i="3"/>
  <c r="K54" i="3"/>
  <c r="I51" i="3"/>
  <c r="M51" i="3" s="1"/>
  <c r="J75" i="3"/>
  <c r="D69" i="3"/>
  <c r="F69" i="3" s="1"/>
  <c r="J67" i="3"/>
  <c r="I63" i="3"/>
  <c r="K57" i="3"/>
  <c r="D57" i="3"/>
  <c r="F57" i="3" s="1"/>
  <c r="J56" i="3"/>
  <c r="J51" i="3"/>
  <c r="F68" i="3"/>
  <c r="F59" i="3"/>
  <c r="L74" i="2"/>
  <c r="L71" i="2"/>
  <c r="L51" i="2"/>
  <c r="M34" i="5"/>
  <c r="N34" i="5"/>
  <c r="L68" i="4"/>
  <c r="E68" i="4"/>
  <c r="M35" i="5"/>
  <c r="L52" i="4"/>
  <c r="M14" i="5"/>
  <c r="D61" i="4"/>
  <c r="K61" i="4"/>
  <c r="O31" i="5"/>
  <c r="O27" i="5"/>
  <c r="M27" i="5"/>
  <c r="O19" i="5"/>
  <c r="O7" i="5"/>
  <c r="M37" i="4"/>
  <c r="L37" i="4"/>
  <c r="N37" i="4"/>
  <c r="K75" i="4"/>
  <c r="D75" i="4"/>
  <c r="M29" i="4"/>
  <c r="L29" i="4"/>
  <c r="N29" i="4"/>
  <c r="K67" i="4"/>
  <c r="D67" i="4"/>
  <c r="M21" i="4"/>
  <c r="L21" i="4"/>
  <c r="N21" i="4"/>
  <c r="K59" i="4"/>
  <c r="D59" i="4"/>
  <c r="M13" i="4"/>
  <c r="L13" i="4"/>
  <c r="N13" i="4"/>
  <c r="J68" i="3"/>
  <c r="I68" i="3"/>
  <c r="K68" i="3"/>
  <c r="P26" i="3"/>
  <c r="D67" i="3"/>
  <c r="P18" i="3"/>
  <c r="K59" i="3"/>
  <c r="M59" i="3"/>
  <c r="P14" i="3"/>
  <c r="K55" i="3"/>
  <c r="D55" i="3"/>
  <c r="F55" i="3"/>
  <c r="P10" i="3"/>
  <c r="D51" i="3"/>
  <c r="J58" i="1"/>
  <c r="L58" i="1"/>
  <c r="I73" i="1"/>
  <c r="I57" i="1"/>
  <c r="I49" i="1"/>
  <c r="N10" i="5"/>
  <c r="D38" i="5"/>
  <c r="F32" i="5"/>
  <c r="F24" i="5"/>
  <c r="L22" i="5"/>
  <c r="L14" i="5"/>
  <c r="J73" i="4"/>
  <c r="J65" i="4"/>
  <c r="J57" i="4"/>
  <c r="J49" i="4"/>
  <c r="D56" i="2"/>
  <c r="M10" i="5"/>
  <c r="O10" i="5"/>
  <c r="L78" i="4"/>
  <c r="D77" i="4"/>
  <c r="K77" i="4"/>
  <c r="M31" i="4"/>
  <c r="L31" i="4"/>
  <c r="N31" i="4"/>
  <c r="M23" i="4"/>
  <c r="L23" i="4"/>
  <c r="N23" i="4"/>
  <c r="M15" i="4"/>
  <c r="L15" i="4"/>
  <c r="N15" i="4"/>
  <c r="E54" i="4"/>
  <c r="L54" i="4"/>
  <c r="D53" i="4"/>
  <c r="M7" i="4"/>
  <c r="F38" i="4"/>
  <c r="L7" i="4"/>
  <c r="N7" i="4"/>
  <c r="M34" i="2"/>
  <c r="L34" i="2"/>
  <c r="N34" i="2"/>
  <c r="O34" i="2"/>
  <c r="E73" i="2"/>
  <c r="C70" i="2"/>
  <c r="J70" i="2"/>
  <c r="M18" i="2"/>
  <c r="L18" i="2"/>
  <c r="N18" i="2"/>
  <c r="O18" i="2"/>
  <c r="L57" i="2"/>
  <c r="E57" i="2"/>
  <c r="C54" i="2"/>
  <c r="F54" i="2" s="1"/>
  <c r="P13" i="2"/>
  <c r="J54" i="2"/>
  <c r="B63" i="1"/>
  <c r="I63" i="1"/>
  <c r="B55" i="1"/>
  <c r="M33" i="4"/>
  <c r="L33" i="4"/>
  <c r="N33" i="4"/>
  <c r="K71" i="4"/>
  <c r="D71" i="4"/>
  <c r="M25" i="4"/>
  <c r="L25" i="4"/>
  <c r="N25" i="4"/>
  <c r="K63" i="4"/>
  <c r="D63" i="4"/>
  <c r="M17" i="4"/>
  <c r="L17" i="4"/>
  <c r="N17" i="4"/>
  <c r="K55" i="4"/>
  <c r="M9" i="4"/>
  <c r="L9" i="4"/>
  <c r="N9" i="4"/>
  <c r="K47" i="4"/>
  <c r="D47" i="4"/>
  <c r="J72" i="3"/>
  <c r="I72" i="3"/>
  <c r="M72" i="3"/>
  <c r="K72" i="3"/>
  <c r="K62" i="3"/>
  <c r="L62" i="3"/>
  <c r="M12" i="2"/>
  <c r="N12" i="2"/>
  <c r="O12" i="2"/>
  <c r="K52" i="2"/>
  <c r="C50" i="2"/>
  <c r="P9" i="2"/>
  <c r="J50" i="2"/>
  <c r="I77" i="1"/>
  <c r="B77" i="1"/>
  <c r="I69" i="1"/>
  <c r="B69" i="1"/>
  <c r="I61" i="1"/>
  <c r="B61" i="1"/>
  <c r="N30" i="5"/>
  <c r="N14" i="5"/>
  <c r="C38" i="5"/>
  <c r="F29" i="5"/>
  <c r="F25" i="5"/>
  <c r="F21" i="5"/>
  <c r="F17" i="5"/>
  <c r="F13" i="5"/>
  <c r="F9" i="5"/>
  <c r="J77" i="4"/>
  <c r="O31" i="4"/>
  <c r="J69" i="4"/>
  <c r="O23" i="4"/>
  <c r="J61" i="4"/>
  <c r="O15" i="4"/>
  <c r="O7" i="4"/>
  <c r="D64" i="2"/>
  <c r="I55" i="1"/>
  <c r="M26" i="5"/>
  <c r="O26" i="5"/>
  <c r="L70" i="4"/>
  <c r="M35" i="4"/>
  <c r="P35" i="4" s="1"/>
  <c r="L35" i="4"/>
  <c r="N35" i="4"/>
  <c r="E74" i="4"/>
  <c r="L74" i="4"/>
  <c r="D73" i="4"/>
  <c r="K73" i="4"/>
  <c r="M27" i="4"/>
  <c r="L27" i="4"/>
  <c r="N27" i="4"/>
  <c r="D65" i="4"/>
  <c r="K65" i="4"/>
  <c r="M19" i="4"/>
  <c r="L19" i="4"/>
  <c r="N19" i="4"/>
  <c r="E58" i="4"/>
  <c r="L58" i="4"/>
  <c r="D57" i="4"/>
  <c r="K57" i="4"/>
  <c r="M11" i="4"/>
  <c r="L11" i="4"/>
  <c r="N11" i="4"/>
  <c r="E50" i="4"/>
  <c r="L50" i="4"/>
  <c r="C78" i="2"/>
  <c r="J78" i="2"/>
  <c r="M26" i="2"/>
  <c r="L26" i="2"/>
  <c r="N26" i="2"/>
  <c r="O26" i="2"/>
  <c r="L65" i="2"/>
  <c r="E65" i="2"/>
  <c r="M8" i="2"/>
  <c r="N8" i="2"/>
  <c r="F38" i="2"/>
  <c r="O8" i="2"/>
  <c r="B75" i="1"/>
  <c r="I75" i="1"/>
  <c r="B67" i="1"/>
  <c r="I67" i="1"/>
  <c r="B51" i="1"/>
  <c r="I51" i="1"/>
  <c r="I50" i="1"/>
  <c r="B50" i="1"/>
  <c r="F20" i="5"/>
  <c r="F16" i="5"/>
  <c r="F12" i="5"/>
  <c r="F8" i="5"/>
  <c r="J75" i="4"/>
  <c r="J67" i="4"/>
  <c r="J59" i="4"/>
  <c r="J51" i="4"/>
  <c r="I56" i="3"/>
  <c r="M56" i="3" s="1"/>
  <c r="B56" i="3"/>
  <c r="F56" i="3" s="1"/>
  <c r="I48" i="3"/>
  <c r="B48" i="3"/>
  <c r="J76" i="2"/>
  <c r="C76" i="2"/>
  <c r="M32" i="2"/>
  <c r="L32" i="2"/>
  <c r="N32" i="2"/>
  <c r="J68" i="2"/>
  <c r="C68" i="2"/>
  <c r="M24" i="2"/>
  <c r="L24" i="2"/>
  <c r="N24" i="2"/>
  <c r="J60" i="2"/>
  <c r="C60" i="2"/>
  <c r="M16" i="2"/>
  <c r="C57" i="2" s="1"/>
  <c r="F57" i="2" s="1"/>
  <c r="L16" i="2"/>
  <c r="N16" i="2"/>
  <c r="E47" i="2"/>
  <c r="I78" i="1"/>
  <c r="B78" i="1"/>
  <c r="P35" i="1"/>
  <c r="B76" i="1"/>
  <c r="I76" i="1"/>
  <c r="I74" i="1"/>
  <c r="B74" i="1"/>
  <c r="B72" i="1"/>
  <c r="I72" i="1"/>
  <c r="P29" i="1"/>
  <c r="I70" i="1"/>
  <c r="B70" i="1"/>
  <c r="P27" i="1"/>
  <c r="B68" i="1"/>
  <c r="I68" i="1"/>
  <c r="P23" i="1"/>
  <c r="B64" i="1"/>
  <c r="I64" i="1"/>
  <c r="P21" i="1"/>
  <c r="I62" i="1"/>
  <c r="B62" i="1"/>
  <c r="P17" i="1"/>
  <c r="I58" i="1"/>
  <c r="B58" i="1"/>
  <c r="P15" i="1"/>
  <c r="B56" i="1"/>
  <c r="I56" i="1"/>
  <c r="P11" i="1"/>
  <c r="B52" i="1"/>
  <c r="I52" i="1"/>
  <c r="B48" i="1"/>
  <c r="I48" i="1"/>
  <c r="K47" i="1"/>
  <c r="L36" i="4"/>
  <c r="I77" i="4" s="1"/>
  <c r="M77" i="4" s="1"/>
  <c r="L34" i="4"/>
  <c r="L32" i="4"/>
  <c r="L30" i="4"/>
  <c r="L28" i="4"/>
  <c r="L26" i="4"/>
  <c r="L24" i="4"/>
  <c r="L22" i="4"/>
  <c r="L20" i="4"/>
  <c r="B61" i="4" s="1"/>
  <c r="F61" i="4" s="1"/>
  <c r="L18" i="4"/>
  <c r="L16" i="4"/>
  <c r="L14" i="4"/>
  <c r="L12" i="4"/>
  <c r="L10" i="4"/>
  <c r="L8" i="4"/>
  <c r="L6" i="4"/>
  <c r="I74" i="3"/>
  <c r="I70" i="3"/>
  <c r="M70" i="3" s="1"/>
  <c r="J52" i="3"/>
  <c r="L50" i="3"/>
  <c r="B58" i="3"/>
  <c r="F58" i="3"/>
  <c r="I58" i="3"/>
  <c r="B50" i="3"/>
  <c r="I50" i="3"/>
  <c r="M36" i="2"/>
  <c r="L36" i="2"/>
  <c r="N36" i="2"/>
  <c r="J72" i="2"/>
  <c r="C72" i="2"/>
  <c r="M28" i="2"/>
  <c r="J69" i="2" s="1"/>
  <c r="L28" i="2"/>
  <c r="B69" i="2" s="1"/>
  <c r="F69" i="2" s="1"/>
  <c r="N28" i="2"/>
  <c r="J64" i="2"/>
  <c r="C64" i="2"/>
  <c r="M20" i="2"/>
  <c r="L20" i="2"/>
  <c r="N20" i="2"/>
  <c r="J56" i="2"/>
  <c r="C56" i="2"/>
  <c r="K76" i="1"/>
  <c r="D76" i="1"/>
  <c r="D74" i="1"/>
  <c r="K74" i="1"/>
  <c r="D70" i="1"/>
  <c r="K70" i="1"/>
  <c r="M70" i="1" s="1"/>
  <c r="K68" i="1"/>
  <c r="D68" i="1"/>
  <c r="K64" i="1"/>
  <c r="D64" i="1"/>
  <c r="D62" i="1"/>
  <c r="K62" i="1"/>
  <c r="D58" i="1"/>
  <c r="K58" i="1"/>
  <c r="M58" i="1" s="1"/>
  <c r="K56" i="1"/>
  <c r="D56" i="1"/>
  <c r="K52" i="1"/>
  <c r="D52" i="1"/>
  <c r="D50" i="1"/>
  <c r="K50" i="1"/>
  <c r="K48" i="1"/>
  <c r="D48" i="1"/>
  <c r="L58" i="3"/>
  <c r="C74" i="2"/>
  <c r="J74" i="2"/>
  <c r="M30" i="2"/>
  <c r="L30" i="2"/>
  <c r="N30" i="2"/>
  <c r="M22" i="2"/>
  <c r="L22" i="2"/>
  <c r="N22" i="2"/>
  <c r="K63" i="2" s="1"/>
  <c r="C58" i="2"/>
  <c r="J58" i="2"/>
  <c r="M14" i="2"/>
  <c r="C55" i="2" s="1"/>
  <c r="L14" i="2"/>
  <c r="N14" i="2"/>
  <c r="M10" i="2"/>
  <c r="P10" i="2"/>
  <c r="N10" i="2"/>
  <c r="J48" i="2"/>
  <c r="C48" i="2"/>
  <c r="M6" i="2"/>
  <c r="L6" i="2"/>
  <c r="B47" i="2" s="1"/>
  <c r="N6" i="2"/>
  <c r="D47" i="2" s="1"/>
  <c r="O36" i="2"/>
  <c r="O28" i="2"/>
  <c r="O20" i="2"/>
  <c r="L78" i="1"/>
  <c r="L62" i="1"/>
  <c r="L37" i="2"/>
  <c r="L35" i="2"/>
  <c r="L33" i="2"/>
  <c r="P33" i="2" s="1"/>
  <c r="L31" i="2"/>
  <c r="L29" i="2"/>
  <c r="L27" i="2"/>
  <c r="I68" i="2" s="1"/>
  <c r="L25" i="2"/>
  <c r="L23" i="2"/>
  <c r="L21" i="2"/>
  <c r="L19" i="2"/>
  <c r="L17" i="2"/>
  <c r="L15" i="2"/>
  <c r="M9" i="1"/>
  <c r="F38" i="3"/>
  <c r="M36" i="1"/>
  <c r="P36" i="1" s="1"/>
  <c r="M34" i="1"/>
  <c r="M32" i="1"/>
  <c r="J73" i="1" s="1"/>
  <c r="M30" i="1"/>
  <c r="M28" i="1"/>
  <c r="C69" i="1" s="1"/>
  <c r="F69" i="1" s="1"/>
  <c r="M26" i="1"/>
  <c r="J67" i="1" s="1"/>
  <c r="M24" i="1"/>
  <c r="M22" i="1"/>
  <c r="M20" i="1"/>
  <c r="M18" i="1"/>
  <c r="M16" i="1"/>
  <c r="J57" i="1" s="1"/>
  <c r="M57" i="1" s="1"/>
  <c r="M14" i="1"/>
  <c r="M12" i="1"/>
  <c r="C53" i="1" s="1"/>
  <c r="M10" i="1"/>
  <c r="C51" i="1" s="1"/>
  <c r="F51" i="1" s="1"/>
  <c r="M6" i="1"/>
  <c r="M68" i="3"/>
  <c r="P10" i="5"/>
  <c r="J53" i="1"/>
  <c r="I58" i="2"/>
  <c r="B58" i="2"/>
  <c r="K47" i="2"/>
  <c r="J51" i="2"/>
  <c r="C51" i="2"/>
  <c r="B56" i="2"/>
  <c r="F56" i="2" s="1"/>
  <c r="P15" i="2"/>
  <c r="I56" i="2"/>
  <c r="B72" i="2"/>
  <c r="I72" i="2"/>
  <c r="B51" i="2"/>
  <c r="J63" i="2"/>
  <c r="C63" i="2"/>
  <c r="C69" i="2"/>
  <c r="J47" i="1"/>
  <c r="C47" i="1"/>
  <c r="C57" i="1"/>
  <c r="F57" i="1" s="1"/>
  <c r="C65" i="1"/>
  <c r="J65" i="1"/>
  <c r="C73" i="1"/>
  <c r="J50" i="1"/>
  <c r="C50" i="1"/>
  <c r="I62" i="2"/>
  <c r="I70" i="2"/>
  <c r="M70" i="2"/>
  <c r="P29" i="2"/>
  <c r="B70" i="2"/>
  <c r="I78" i="2"/>
  <c r="P37" i="2"/>
  <c r="B78" i="2"/>
  <c r="L69" i="2"/>
  <c r="E69" i="2"/>
  <c r="J47" i="2"/>
  <c r="C47" i="2"/>
  <c r="D51" i="2"/>
  <c r="K51" i="2"/>
  <c r="J55" i="2"/>
  <c r="P22" i="2"/>
  <c r="I63" i="2"/>
  <c r="B63" i="2"/>
  <c r="D71" i="2"/>
  <c r="K71" i="2"/>
  <c r="C61" i="2"/>
  <c r="J61" i="2"/>
  <c r="P28" i="2"/>
  <c r="K77" i="2"/>
  <c r="D77" i="2"/>
  <c r="I53" i="4"/>
  <c r="P20" i="4"/>
  <c r="I69" i="4"/>
  <c r="B69" i="4"/>
  <c r="B77" i="4"/>
  <c r="F77" i="4" s="1"/>
  <c r="J57" i="2"/>
  <c r="P24" i="2"/>
  <c r="B65" i="2"/>
  <c r="I65" i="2"/>
  <c r="K73" i="2"/>
  <c r="D73" i="2"/>
  <c r="M16" i="5"/>
  <c r="O16" i="5"/>
  <c r="N16" i="5"/>
  <c r="L16" i="5"/>
  <c r="E67" i="2"/>
  <c r="L67" i="2"/>
  <c r="C52" i="4"/>
  <c r="J52" i="4"/>
  <c r="D68" i="4"/>
  <c r="K68" i="4"/>
  <c r="I76" i="4"/>
  <c r="B76" i="4"/>
  <c r="L48" i="4"/>
  <c r="E48" i="4"/>
  <c r="L64" i="4"/>
  <c r="E64" i="4"/>
  <c r="O9" i="5"/>
  <c r="M9" i="5"/>
  <c r="N9" i="5"/>
  <c r="L9" i="5"/>
  <c r="O25" i="5"/>
  <c r="M25" i="5"/>
  <c r="L25" i="5"/>
  <c r="N25" i="5"/>
  <c r="K53" i="2"/>
  <c r="D53" i="2"/>
  <c r="K50" i="4"/>
  <c r="D50" i="4"/>
  <c r="J66" i="4"/>
  <c r="C66" i="4"/>
  <c r="B74" i="4"/>
  <c r="P33" i="4"/>
  <c r="I74" i="4"/>
  <c r="P18" i="2"/>
  <c r="I59" i="2"/>
  <c r="B59" i="2"/>
  <c r="P34" i="2"/>
  <c r="I75" i="2"/>
  <c r="B75" i="2"/>
  <c r="C48" i="4"/>
  <c r="J48" i="4"/>
  <c r="D64" i="4"/>
  <c r="K64" i="4"/>
  <c r="L51" i="5"/>
  <c r="E51" i="5"/>
  <c r="I63" i="5"/>
  <c r="B63" i="5"/>
  <c r="M32" i="5"/>
  <c r="O32" i="5"/>
  <c r="L32" i="5"/>
  <c r="N32" i="5"/>
  <c r="J54" i="4"/>
  <c r="C54" i="4"/>
  <c r="B62" i="4"/>
  <c r="P21" i="4"/>
  <c r="I62" i="4"/>
  <c r="K70" i="4"/>
  <c r="D70" i="4"/>
  <c r="J75" i="5"/>
  <c r="C75" i="5"/>
  <c r="M64" i="1"/>
  <c r="P9" i="1"/>
  <c r="P16" i="1"/>
  <c r="J69" i="1"/>
  <c r="M69" i="1" s="1"/>
  <c r="I74" i="2"/>
  <c r="M74" i="2" s="1"/>
  <c r="B74" i="2"/>
  <c r="F74" i="2"/>
  <c r="D55" i="2"/>
  <c r="K55" i="2"/>
  <c r="J51" i="1"/>
  <c r="J75" i="1"/>
  <c r="C75" i="1"/>
  <c r="F75" i="1"/>
  <c r="J55" i="1"/>
  <c r="C55" i="1"/>
  <c r="J63" i="1"/>
  <c r="M63" i="1"/>
  <c r="C63" i="1"/>
  <c r="J71" i="1"/>
  <c r="C71" i="1"/>
  <c r="B60" i="2"/>
  <c r="P19" i="2"/>
  <c r="I60" i="2"/>
  <c r="B68" i="2"/>
  <c r="B76" i="2"/>
  <c r="F76" i="2" s="1"/>
  <c r="P35" i="2"/>
  <c r="I76" i="2"/>
  <c r="L61" i="2"/>
  <c r="E61" i="2"/>
  <c r="P6" i="2"/>
  <c r="I47" i="2"/>
  <c r="P14" i="2"/>
  <c r="I55" i="2"/>
  <c r="B55" i="2"/>
  <c r="D63" i="2"/>
  <c r="P20" i="2"/>
  <c r="B61" i="2"/>
  <c r="I61" i="2"/>
  <c r="K69" i="2"/>
  <c r="D69" i="2"/>
  <c r="B51" i="4"/>
  <c r="I51" i="4"/>
  <c r="B59" i="4"/>
  <c r="F59" i="4" s="1"/>
  <c r="P18" i="4"/>
  <c r="I59" i="4"/>
  <c r="M59" i="4" s="1"/>
  <c r="B67" i="4"/>
  <c r="P26" i="4"/>
  <c r="I67" i="4"/>
  <c r="M67" i="4"/>
  <c r="B75" i="4"/>
  <c r="F75" i="4"/>
  <c r="P34" i="4"/>
  <c r="I75" i="4"/>
  <c r="M75" i="4"/>
  <c r="P16" i="2"/>
  <c r="B57" i="2"/>
  <c r="I57" i="2"/>
  <c r="K65" i="2"/>
  <c r="D65" i="2"/>
  <c r="M48" i="3"/>
  <c r="M12" i="5"/>
  <c r="O12" i="5"/>
  <c r="N12" i="5"/>
  <c r="L12" i="5"/>
  <c r="L49" i="2"/>
  <c r="E49" i="2"/>
  <c r="C49" i="2"/>
  <c r="J49" i="2"/>
  <c r="J67" i="2"/>
  <c r="C67" i="2"/>
  <c r="I52" i="4"/>
  <c r="P11" i="4"/>
  <c r="B52" i="4"/>
  <c r="C60" i="4"/>
  <c r="J60" i="4"/>
  <c r="D76" i="4"/>
  <c r="K76" i="4"/>
  <c r="J67" i="5"/>
  <c r="C67" i="5"/>
  <c r="O21" i="5"/>
  <c r="M21" i="5"/>
  <c r="N21" i="5"/>
  <c r="L21" i="5"/>
  <c r="D71" i="5"/>
  <c r="K71" i="5"/>
  <c r="L53" i="2"/>
  <c r="E53" i="2"/>
  <c r="J58" i="4"/>
  <c r="C58" i="4"/>
  <c r="B66" i="4"/>
  <c r="P25" i="4"/>
  <c r="I66" i="4"/>
  <c r="K74" i="4"/>
  <c r="D74" i="4"/>
  <c r="D59" i="2"/>
  <c r="K59" i="2"/>
  <c r="D75" i="2"/>
  <c r="K75" i="2"/>
  <c r="C56" i="4"/>
  <c r="J56" i="4"/>
  <c r="C72" i="4"/>
  <c r="J72" i="4"/>
  <c r="P14" i="5"/>
  <c r="I55" i="5"/>
  <c r="B55" i="5"/>
  <c r="M28" i="5"/>
  <c r="O28" i="5"/>
  <c r="N28" i="5"/>
  <c r="L28" i="5"/>
  <c r="D51" i="5"/>
  <c r="K51" i="5"/>
  <c r="B54" i="4"/>
  <c r="P13" i="4"/>
  <c r="I54" i="4"/>
  <c r="K62" i="4"/>
  <c r="D62" i="4"/>
  <c r="J78" i="4"/>
  <c r="C78" i="4"/>
  <c r="E60" i="5"/>
  <c r="L60" i="5"/>
  <c r="E68" i="5"/>
  <c r="L68" i="5"/>
  <c r="C55" i="5"/>
  <c r="J55" i="5"/>
  <c r="J76" i="5"/>
  <c r="C76" i="5"/>
  <c r="I75" i="5"/>
  <c r="B75" i="5"/>
  <c r="F52" i="1"/>
  <c r="F58" i="1"/>
  <c r="F76" i="1"/>
  <c r="P34" i="1"/>
  <c r="P28" i="1"/>
  <c r="I66" i="2"/>
  <c r="B66" i="2"/>
  <c r="J71" i="2"/>
  <c r="C71" i="2"/>
  <c r="K61" i="2"/>
  <c r="D61" i="2"/>
  <c r="C77" i="2"/>
  <c r="J77" i="2"/>
  <c r="I49" i="4"/>
  <c r="B49" i="4"/>
  <c r="I57" i="4"/>
  <c r="M57" i="4"/>
  <c r="P16" i="4"/>
  <c r="B57" i="4"/>
  <c r="F57" i="4"/>
  <c r="I65" i="4"/>
  <c r="M65" i="4" s="1"/>
  <c r="P24" i="4"/>
  <c r="B65" i="4"/>
  <c r="F65" i="4" s="1"/>
  <c r="I73" i="4"/>
  <c r="M73" i="4" s="1"/>
  <c r="P32" i="4"/>
  <c r="B73" i="4"/>
  <c r="K57" i="2"/>
  <c r="D57" i="2"/>
  <c r="C73" i="2"/>
  <c r="J73" i="2"/>
  <c r="M8" i="5"/>
  <c r="O8" i="5"/>
  <c r="N8" i="5"/>
  <c r="L8" i="5"/>
  <c r="P8" i="2"/>
  <c r="B49" i="2"/>
  <c r="F49" i="2" s="1"/>
  <c r="I49" i="2"/>
  <c r="M49" i="2" s="1"/>
  <c r="P26" i="2"/>
  <c r="I67" i="2"/>
  <c r="B67" i="2"/>
  <c r="D52" i="4"/>
  <c r="K52" i="4"/>
  <c r="I60" i="4"/>
  <c r="P19" i="4"/>
  <c r="B60" i="4"/>
  <c r="C68" i="4"/>
  <c r="J68" i="4"/>
  <c r="L67" i="5"/>
  <c r="E67" i="5"/>
  <c r="L56" i="4"/>
  <c r="E56" i="4"/>
  <c r="L72" i="4"/>
  <c r="E72" i="4"/>
  <c r="O17" i="5"/>
  <c r="M17" i="5"/>
  <c r="N17" i="5"/>
  <c r="L17" i="5"/>
  <c r="I58" i="5" s="1"/>
  <c r="M58" i="5" s="1"/>
  <c r="C53" i="2"/>
  <c r="J53" i="2"/>
  <c r="J50" i="4"/>
  <c r="C50" i="4"/>
  <c r="B58" i="4"/>
  <c r="P17" i="4"/>
  <c r="I58" i="4"/>
  <c r="K66" i="4"/>
  <c r="D66" i="4"/>
  <c r="E59" i="2"/>
  <c r="L59" i="2"/>
  <c r="E75" i="2"/>
  <c r="L75" i="2"/>
  <c r="I48" i="4"/>
  <c r="P7" i="4"/>
  <c r="B48" i="4"/>
  <c r="I56" i="4"/>
  <c r="P15" i="4"/>
  <c r="B56" i="4"/>
  <c r="C64" i="4"/>
  <c r="J64" i="4"/>
  <c r="I72" i="4"/>
  <c r="P31" i="4"/>
  <c r="B72" i="4"/>
  <c r="M24" i="5"/>
  <c r="C65" i="5" s="1"/>
  <c r="O24" i="5"/>
  <c r="L65" i="5" s="1"/>
  <c r="N24" i="5"/>
  <c r="L24" i="5"/>
  <c r="K54" i="4"/>
  <c r="D54" i="4"/>
  <c r="J70" i="4"/>
  <c r="C70" i="4"/>
  <c r="B78" i="4"/>
  <c r="P37" i="4"/>
  <c r="I78" i="4"/>
  <c r="M78" i="4" s="1"/>
  <c r="J60" i="5"/>
  <c r="C60" i="5"/>
  <c r="J68" i="5"/>
  <c r="C68" i="5"/>
  <c r="P27" i="5"/>
  <c r="L55" i="5"/>
  <c r="E55" i="5"/>
  <c r="M52" i="1"/>
  <c r="M62" i="1"/>
  <c r="M68" i="1"/>
  <c r="M76" i="1"/>
  <c r="P10" i="1"/>
  <c r="F63" i="1"/>
  <c r="C61" i="1"/>
  <c r="J61" i="1"/>
  <c r="C77" i="1"/>
  <c r="F77" i="1" s="1"/>
  <c r="J77" i="1"/>
  <c r="M77" i="1" s="1"/>
  <c r="J59" i="1"/>
  <c r="C59" i="1"/>
  <c r="B64" i="2"/>
  <c r="F64" i="2" s="1"/>
  <c r="P23" i="2"/>
  <c r="I64" i="2"/>
  <c r="L77" i="2"/>
  <c r="E77" i="2"/>
  <c r="P30" i="2"/>
  <c r="I71" i="2"/>
  <c r="B71" i="2"/>
  <c r="F71" i="2" s="1"/>
  <c r="P36" i="2"/>
  <c r="B77" i="2"/>
  <c r="F77" i="2" s="1"/>
  <c r="I77" i="2"/>
  <c r="B47" i="4"/>
  <c r="I47" i="4"/>
  <c r="L38" i="4"/>
  <c r="B55" i="4"/>
  <c r="I55" i="4"/>
  <c r="B63" i="4"/>
  <c r="P22" i="4"/>
  <c r="I63" i="4"/>
  <c r="M63" i="4"/>
  <c r="B71" i="4"/>
  <c r="P30" i="4"/>
  <c r="I71" i="4"/>
  <c r="C65" i="2"/>
  <c r="J65" i="2"/>
  <c r="P32" i="2"/>
  <c r="B73" i="2"/>
  <c r="F73" i="2" s="1"/>
  <c r="I73" i="2"/>
  <c r="M73" i="2"/>
  <c r="M20" i="5"/>
  <c r="O20" i="5"/>
  <c r="N20" i="5"/>
  <c r="D61" i="5" s="1"/>
  <c r="L20" i="5"/>
  <c r="K49" i="2"/>
  <c r="D49" i="2"/>
  <c r="D67" i="2"/>
  <c r="K67" i="2"/>
  <c r="D60" i="4"/>
  <c r="K60" i="4"/>
  <c r="I68" i="4"/>
  <c r="M68" i="4" s="1"/>
  <c r="P27" i="4"/>
  <c r="B68" i="4"/>
  <c r="C76" i="4"/>
  <c r="J76" i="4"/>
  <c r="O13" i="5"/>
  <c r="M13" i="5"/>
  <c r="N13" i="5"/>
  <c r="K54" i="5" s="1"/>
  <c r="L13" i="5"/>
  <c r="O29" i="5"/>
  <c r="L70" i="5" s="1"/>
  <c r="M29" i="5"/>
  <c r="C70" i="5" s="1"/>
  <c r="N29" i="5"/>
  <c r="L29" i="5"/>
  <c r="D55" i="5"/>
  <c r="K55" i="5"/>
  <c r="P12" i="2"/>
  <c r="B53" i="2"/>
  <c r="F53" i="2" s="1"/>
  <c r="I53" i="2"/>
  <c r="B50" i="4"/>
  <c r="F50" i="4" s="1"/>
  <c r="P9" i="4"/>
  <c r="I50" i="4"/>
  <c r="M50" i="4" s="1"/>
  <c r="K58" i="4"/>
  <c r="D58" i="4"/>
  <c r="J74" i="4"/>
  <c r="M74" i="4" s="1"/>
  <c r="C74" i="4"/>
  <c r="J59" i="2"/>
  <c r="C59" i="2"/>
  <c r="J75" i="2"/>
  <c r="C75" i="2"/>
  <c r="D48" i="4"/>
  <c r="K48" i="4"/>
  <c r="D56" i="4"/>
  <c r="K56" i="4"/>
  <c r="I64" i="4"/>
  <c r="M64" i="4" s="1"/>
  <c r="P23" i="4"/>
  <c r="B64" i="4"/>
  <c r="F64" i="4"/>
  <c r="D72" i="4"/>
  <c r="K72" i="4"/>
  <c r="C51" i="5"/>
  <c r="J51" i="5"/>
  <c r="J62" i="4"/>
  <c r="C62" i="4"/>
  <c r="B70" i="4"/>
  <c r="F70" i="4" s="1"/>
  <c r="P29" i="4"/>
  <c r="I70" i="4"/>
  <c r="M70" i="4" s="1"/>
  <c r="K78" i="4"/>
  <c r="D78" i="4"/>
  <c r="E48" i="5"/>
  <c r="L48" i="5"/>
  <c r="E72" i="5"/>
  <c r="L72" i="5"/>
  <c r="D75" i="5"/>
  <c r="K75" i="5"/>
  <c r="F62" i="1"/>
  <c r="F64" i="1"/>
  <c r="F70" i="1"/>
  <c r="M51" i="1"/>
  <c r="P22" i="1"/>
  <c r="F54" i="4"/>
  <c r="F58" i="4"/>
  <c r="F52" i="4"/>
  <c r="M67" i="2"/>
  <c r="K61" i="5"/>
  <c r="J65" i="5"/>
  <c r="L49" i="5"/>
  <c r="E49" i="5"/>
  <c r="F49" i="5" s="1"/>
  <c r="L69" i="5"/>
  <c r="E69" i="5"/>
  <c r="C62" i="5"/>
  <c r="J62" i="5"/>
  <c r="P32" i="5"/>
  <c r="B73" i="5"/>
  <c r="I73" i="5"/>
  <c r="M73" i="5" s="1"/>
  <c r="L57" i="5"/>
  <c r="E57" i="5"/>
  <c r="J70" i="5"/>
  <c r="C54" i="5"/>
  <c r="J54" i="5"/>
  <c r="B61" i="5"/>
  <c r="P20" i="5"/>
  <c r="I61" i="5"/>
  <c r="E65" i="5"/>
  <c r="P17" i="5"/>
  <c r="B58" i="5"/>
  <c r="K49" i="5"/>
  <c r="D49" i="5"/>
  <c r="K69" i="5"/>
  <c r="D69" i="5"/>
  <c r="K62" i="5"/>
  <c r="D62" i="5"/>
  <c r="E53" i="5"/>
  <c r="L53" i="5"/>
  <c r="K73" i="5"/>
  <c r="D73" i="5"/>
  <c r="I66" i="5"/>
  <c r="B66" i="5"/>
  <c r="P25" i="5"/>
  <c r="D50" i="5"/>
  <c r="K50" i="5"/>
  <c r="K57" i="5"/>
  <c r="D57" i="5"/>
  <c r="F56" i="4"/>
  <c r="F75" i="2"/>
  <c r="F78" i="4"/>
  <c r="F72" i="4"/>
  <c r="F67" i="2"/>
  <c r="M55" i="5"/>
  <c r="F66" i="4"/>
  <c r="F61" i="2"/>
  <c r="F59" i="2"/>
  <c r="F74" i="4"/>
  <c r="L54" i="5"/>
  <c r="E54" i="5"/>
  <c r="D58" i="5"/>
  <c r="K58" i="5"/>
  <c r="C53" i="5"/>
  <c r="J53" i="5"/>
  <c r="C66" i="5"/>
  <c r="J66" i="5"/>
  <c r="C50" i="5"/>
  <c r="J50" i="5"/>
  <c r="D70" i="5"/>
  <c r="K70" i="5"/>
  <c r="D54" i="5"/>
  <c r="F54" i="5" s="1"/>
  <c r="J61" i="5"/>
  <c r="M61" i="5" s="1"/>
  <c r="C61" i="5"/>
  <c r="B80" i="4"/>
  <c r="C92" i="4" s="1"/>
  <c r="K65" i="5"/>
  <c r="D65" i="5"/>
  <c r="L58" i="5"/>
  <c r="E58" i="5"/>
  <c r="F58" i="5" s="1"/>
  <c r="B49" i="5"/>
  <c r="P8" i="5"/>
  <c r="I49" i="5"/>
  <c r="M49" i="5" s="1"/>
  <c r="B69" i="5"/>
  <c r="P28" i="5"/>
  <c r="I69" i="5"/>
  <c r="P21" i="5"/>
  <c r="I62" i="5"/>
  <c r="B62" i="5"/>
  <c r="K53" i="5"/>
  <c r="M53" i="5" s="1"/>
  <c r="D53" i="5"/>
  <c r="C73" i="5"/>
  <c r="F73" i="5" s="1"/>
  <c r="J73" i="5"/>
  <c r="D66" i="5"/>
  <c r="K66" i="5"/>
  <c r="P9" i="5"/>
  <c r="I50" i="5"/>
  <c r="B50" i="5"/>
  <c r="B57" i="5"/>
  <c r="P16" i="5"/>
  <c r="I57" i="5"/>
  <c r="M57" i="5" s="1"/>
  <c r="M59" i="2"/>
  <c r="M65" i="2"/>
  <c r="F68" i="4"/>
  <c r="M77" i="2"/>
  <c r="M71" i="2"/>
  <c r="M56" i="4"/>
  <c r="M58" i="4"/>
  <c r="M54" i="4"/>
  <c r="F55" i="5"/>
  <c r="M52" i="4"/>
  <c r="M61" i="2"/>
  <c r="F63" i="2"/>
  <c r="F51" i="2"/>
  <c r="E70" i="5"/>
  <c r="B70" i="5"/>
  <c r="P29" i="5"/>
  <c r="I70" i="5"/>
  <c r="M70" i="5" s="1"/>
  <c r="B54" i="5"/>
  <c r="I54" i="5"/>
  <c r="M54" i="5" s="1"/>
  <c r="E61" i="5"/>
  <c r="L61" i="5"/>
  <c r="B65" i="5"/>
  <c r="P24" i="5"/>
  <c r="I65" i="5"/>
  <c r="C58" i="5"/>
  <c r="J58" i="5"/>
  <c r="C49" i="5"/>
  <c r="J49" i="5"/>
  <c r="C69" i="5"/>
  <c r="J69" i="5"/>
  <c r="L62" i="5"/>
  <c r="E62" i="5"/>
  <c r="B53" i="5"/>
  <c r="F53" i="5"/>
  <c r="P12" i="5"/>
  <c r="I53" i="5"/>
  <c r="L73" i="5"/>
  <c r="E73" i="5"/>
  <c r="L66" i="5"/>
  <c r="E66" i="5"/>
  <c r="L50" i="5"/>
  <c r="E50" i="5"/>
  <c r="C57" i="5"/>
  <c r="J57" i="5"/>
  <c r="M72" i="4"/>
  <c r="M48" i="4"/>
  <c r="M57" i="2"/>
  <c r="M75" i="2"/>
  <c r="F65" i="2"/>
  <c r="M50" i="5"/>
  <c r="F70" i="5"/>
  <c r="M65" i="5"/>
  <c r="M69" i="5"/>
  <c r="F66" i="5"/>
  <c r="F65" i="5"/>
  <c r="F50" i="5"/>
  <c r="M62" i="5"/>
  <c r="F69" i="5"/>
  <c r="F57" i="5"/>
  <c r="F62" i="5"/>
  <c r="M66" i="5"/>
  <c r="F61" i="5"/>
  <c r="M53" i="2" l="1"/>
  <c r="M78" i="2"/>
  <c r="F47" i="2"/>
  <c r="I80" i="4"/>
  <c r="D92" i="4" s="1"/>
  <c r="B92" i="4"/>
  <c r="L74" i="5"/>
  <c r="E74" i="5"/>
  <c r="F48" i="4"/>
  <c r="N35" i="5"/>
  <c r="L35" i="5"/>
  <c r="O35" i="5"/>
  <c r="N26" i="5"/>
  <c r="L26" i="5"/>
  <c r="L15" i="5"/>
  <c r="N15" i="5"/>
  <c r="E69" i="4"/>
  <c r="L69" i="4"/>
  <c r="I76" i="3"/>
  <c r="B76" i="3"/>
  <c r="P35" i="3"/>
  <c r="B65" i="3"/>
  <c r="I65" i="3"/>
  <c r="E55" i="2"/>
  <c r="F55" i="2" s="1"/>
  <c r="L55" i="2"/>
  <c r="M55" i="2" s="1"/>
  <c r="N37" i="5"/>
  <c r="L37" i="5"/>
  <c r="O37" i="5"/>
  <c r="M37" i="5"/>
  <c r="M22" i="5"/>
  <c r="O22" i="5"/>
  <c r="E49" i="4"/>
  <c r="L49" i="4"/>
  <c r="J78" i="3"/>
  <c r="C78" i="3"/>
  <c r="P13" i="5"/>
  <c r="L38" i="2"/>
  <c r="P36" i="4"/>
  <c r="I61" i="4"/>
  <c r="M36" i="5"/>
  <c r="L36" i="5"/>
  <c r="O36" i="5"/>
  <c r="N36" i="5"/>
  <c r="L23" i="5"/>
  <c r="N23" i="5"/>
  <c r="O23" i="5"/>
  <c r="M23" i="5"/>
  <c r="I51" i="5"/>
  <c r="M51" i="5" s="1"/>
  <c r="B51" i="5"/>
  <c r="F51" i="5" s="1"/>
  <c r="L76" i="4"/>
  <c r="M76" i="4" s="1"/>
  <c r="E76" i="4"/>
  <c r="F76" i="4" s="1"/>
  <c r="F73" i="3"/>
  <c r="M33" i="5"/>
  <c r="N33" i="5"/>
  <c r="L33" i="5"/>
  <c r="M30" i="5"/>
  <c r="O30" i="5"/>
  <c r="D68" i="5"/>
  <c r="K68" i="5"/>
  <c r="M68" i="5" s="1"/>
  <c r="I59" i="5"/>
  <c r="B59" i="5"/>
  <c r="L7" i="5"/>
  <c r="M7" i="5"/>
  <c r="N7" i="5"/>
  <c r="C71" i="4"/>
  <c r="F71" i="4" s="1"/>
  <c r="J71" i="4"/>
  <c r="M71" i="4" s="1"/>
  <c r="E51" i="4"/>
  <c r="L51" i="4"/>
  <c r="B53" i="4"/>
  <c r="I69" i="2"/>
  <c r="M69" i="2" s="1"/>
  <c r="B62" i="2"/>
  <c r="I51" i="2"/>
  <c r="M51" i="2" s="1"/>
  <c r="C67" i="1"/>
  <c r="O18" i="5"/>
  <c r="L30" i="5"/>
  <c r="N18" i="5"/>
  <c r="M15" i="5"/>
  <c r="L11" i="5"/>
  <c r="N11" i="5"/>
  <c r="O11" i="5"/>
  <c r="M11" i="5"/>
  <c r="L60" i="4"/>
  <c r="M60" i="4" s="1"/>
  <c r="E60" i="4"/>
  <c r="F60" i="4" s="1"/>
  <c r="C47" i="4"/>
  <c r="J47" i="4"/>
  <c r="M69" i="3"/>
  <c r="C77" i="3"/>
  <c r="J77" i="3"/>
  <c r="D75" i="3"/>
  <c r="F75" i="3" s="1"/>
  <c r="K75" i="3"/>
  <c r="L66" i="4"/>
  <c r="M66" i="4" s="1"/>
  <c r="N22" i="5"/>
  <c r="M18" i="5"/>
  <c r="O15" i="5"/>
  <c r="M31" i="5"/>
  <c r="L31" i="5"/>
  <c r="N31" i="5"/>
  <c r="E62" i="4"/>
  <c r="F62" i="4" s="1"/>
  <c r="L62" i="4"/>
  <c r="M62" i="4" s="1"/>
  <c r="N19" i="3"/>
  <c r="O19" i="3"/>
  <c r="M12" i="3"/>
  <c r="N12" i="3"/>
  <c r="L76" i="2"/>
  <c r="M76" i="2" s="1"/>
  <c r="L47" i="2"/>
  <c r="K59" i="1"/>
  <c r="D59" i="1"/>
  <c r="D53" i="1"/>
  <c r="K53" i="1"/>
  <c r="E50" i="1"/>
  <c r="F50" i="1" s="1"/>
  <c r="L50" i="1"/>
  <c r="M50" i="1" s="1"/>
  <c r="N19" i="5"/>
  <c r="E63" i="4"/>
  <c r="N28" i="4"/>
  <c r="C63" i="4"/>
  <c r="F63" i="4" s="1"/>
  <c r="N10" i="4"/>
  <c r="N8" i="4"/>
  <c r="I77" i="3"/>
  <c r="I75" i="3"/>
  <c r="M75" i="3" s="1"/>
  <c r="I67" i="3"/>
  <c r="M67" i="3" s="1"/>
  <c r="J58" i="3"/>
  <c r="M58" i="3" s="1"/>
  <c r="I55" i="3"/>
  <c r="M55" i="3" s="1"/>
  <c r="E51" i="3"/>
  <c r="F51" i="3" s="1"/>
  <c r="I47" i="3"/>
  <c r="M35" i="3"/>
  <c r="N25" i="3"/>
  <c r="L23" i="3"/>
  <c r="N23" i="3"/>
  <c r="L21" i="3"/>
  <c r="M13" i="3"/>
  <c r="L13" i="3"/>
  <c r="M9" i="3"/>
  <c r="N6" i="3"/>
  <c r="O6" i="3"/>
  <c r="O31" i="2"/>
  <c r="N25" i="2"/>
  <c r="F6" i="5"/>
  <c r="E73" i="4"/>
  <c r="F73" i="4" s="1"/>
  <c r="O14" i="4"/>
  <c r="K74" i="3"/>
  <c r="M74" i="3" s="1"/>
  <c r="L73" i="3"/>
  <c r="B70" i="3"/>
  <c r="F70" i="3" s="1"/>
  <c r="O37" i="3"/>
  <c r="P28" i="3"/>
  <c r="L25" i="3"/>
  <c r="M24" i="3"/>
  <c r="N24" i="3"/>
  <c r="M21" i="3"/>
  <c r="P7" i="3"/>
  <c r="N31" i="2"/>
  <c r="D70" i="2"/>
  <c r="F70" i="2" s="1"/>
  <c r="N27" i="2"/>
  <c r="K60" i="2"/>
  <c r="M60" i="2" s="1"/>
  <c r="N17" i="2"/>
  <c r="K65" i="1"/>
  <c r="L72" i="1"/>
  <c r="L56" i="1"/>
  <c r="M56" i="1" s="1"/>
  <c r="E56" i="1"/>
  <c r="F56" i="1" s="1"/>
  <c r="L19" i="5"/>
  <c r="E67" i="4"/>
  <c r="F67" i="4" s="1"/>
  <c r="O12" i="4"/>
  <c r="P12" i="4" s="1"/>
  <c r="K73" i="3"/>
  <c r="E67" i="3"/>
  <c r="F67" i="3" s="1"/>
  <c r="I61" i="3"/>
  <c r="N37" i="3"/>
  <c r="P34" i="3"/>
  <c r="N30" i="3"/>
  <c r="L19" i="3"/>
  <c r="P17" i="3"/>
  <c r="O12" i="3"/>
  <c r="N8" i="3"/>
  <c r="K78" i="2"/>
  <c r="M11" i="2"/>
  <c r="O11" i="2"/>
  <c r="O34" i="5"/>
  <c r="B68" i="5"/>
  <c r="F68" i="5" s="1"/>
  <c r="M14" i="4"/>
  <c r="M12" i="4"/>
  <c r="O6" i="4"/>
  <c r="B61" i="3"/>
  <c r="C48" i="3"/>
  <c r="F48" i="3" s="1"/>
  <c r="L37" i="3"/>
  <c r="N36" i="3"/>
  <c r="N35" i="3"/>
  <c r="M30" i="3"/>
  <c r="P27" i="3"/>
  <c r="O23" i="3"/>
  <c r="O20" i="3"/>
  <c r="O13" i="3"/>
  <c r="M8" i="3"/>
  <c r="E78" i="2"/>
  <c r="F78" i="2" s="1"/>
  <c r="L63" i="2"/>
  <c r="M63" i="2" s="1"/>
  <c r="L56" i="2"/>
  <c r="M56" i="2" s="1"/>
  <c r="L50" i="2"/>
  <c r="M50" i="2" s="1"/>
  <c r="L48" i="2"/>
  <c r="L60" i="2"/>
  <c r="E60" i="2"/>
  <c r="F60" i="2" s="1"/>
  <c r="L75" i="1"/>
  <c r="M75" i="1" s="1"/>
  <c r="J73" i="3"/>
  <c r="M73" i="3" s="1"/>
  <c r="L49" i="3"/>
  <c r="L30" i="3"/>
  <c r="O25" i="3"/>
  <c r="O24" i="3"/>
  <c r="M22" i="3"/>
  <c r="N22" i="3"/>
  <c r="M20" i="3"/>
  <c r="M19" i="3"/>
  <c r="L12" i="3"/>
  <c r="L11" i="3"/>
  <c r="N11" i="3"/>
  <c r="N9" i="3"/>
  <c r="L8" i="3"/>
  <c r="M6" i="3"/>
  <c r="M25" i="2"/>
  <c r="L64" i="2"/>
  <c r="M64" i="2" s="1"/>
  <c r="M21" i="2"/>
  <c r="O21" i="2"/>
  <c r="N7" i="2"/>
  <c r="E68" i="1"/>
  <c r="F68" i="1" s="1"/>
  <c r="J60" i="1"/>
  <c r="C60" i="1"/>
  <c r="M33" i="1"/>
  <c r="N32" i="1"/>
  <c r="L25" i="1"/>
  <c r="L19" i="1"/>
  <c r="K55" i="1"/>
  <c r="L13" i="1"/>
  <c r="D49" i="1"/>
  <c r="O18" i="1"/>
  <c r="O12" i="1"/>
  <c r="F38" i="1"/>
  <c r="N37" i="1"/>
  <c r="O32" i="1"/>
  <c r="N31" i="1"/>
  <c r="L30" i="1"/>
  <c r="O25" i="1"/>
  <c r="L24" i="1"/>
  <c r="O19" i="1"/>
  <c r="L18" i="1"/>
  <c r="O13" i="1"/>
  <c r="L12" i="1"/>
  <c r="O8" i="1"/>
  <c r="O7" i="1"/>
  <c r="O6" i="1"/>
  <c r="M37" i="1"/>
  <c r="O33" i="1"/>
  <c r="M31" i="1"/>
  <c r="O26" i="1"/>
  <c r="N25" i="1"/>
  <c r="O20" i="1"/>
  <c r="P20" i="1" s="1"/>
  <c r="N19" i="1"/>
  <c r="O14" i="1"/>
  <c r="N13" i="1"/>
  <c r="M8" i="1"/>
  <c r="L6" i="1"/>
  <c r="N38" i="1" l="1"/>
  <c r="D54" i="1"/>
  <c r="D79" i="1" s="1"/>
  <c r="K54" i="1"/>
  <c r="C72" i="1"/>
  <c r="J72" i="1"/>
  <c r="P31" i="1"/>
  <c r="P12" i="1"/>
  <c r="I53" i="1"/>
  <c r="B53" i="1"/>
  <c r="F53" i="1" s="1"/>
  <c r="I71" i="1"/>
  <c r="M71" i="1" s="1"/>
  <c r="B71" i="1"/>
  <c r="F71" i="1" s="1"/>
  <c r="P30" i="1"/>
  <c r="E59" i="1"/>
  <c r="L59" i="1"/>
  <c r="D73" i="1"/>
  <c r="F73" i="1" s="1"/>
  <c r="K73" i="1"/>
  <c r="P32" i="1"/>
  <c r="K48" i="2"/>
  <c r="D48" i="2"/>
  <c r="P8" i="3"/>
  <c r="B49" i="3"/>
  <c r="I49" i="3"/>
  <c r="L38" i="3"/>
  <c r="J61" i="3"/>
  <c r="C61" i="3"/>
  <c r="F61" i="3" s="1"/>
  <c r="E61" i="3"/>
  <c r="L61" i="3"/>
  <c r="B78" i="3"/>
  <c r="P37" i="3"/>
  <c r="I78" i="3"/>
  <c r="L53" i="3"/>
  <c r="E53" i="3"/>
  <c r="M61" i="3"/>
  <c r="D65" i="3"/>
  <c r="K65" i="3"/>
  <c r="K66" i="2"/>
  <c r="D66" i="2"/>
  <c r="C54" i="3"/>
  <c r="J54" i="3"/>
  <c r="D60" i="5"/>
  <c r="K60" i="5"/>
  <c r="D60" i="3"/>
  <c r="K60" i="3"/>
  <c r="J72" i="5"/>
  <c r="C72" i="5"/>
  <c r="J56" i="5"/>
  <c r="C56" i="5"/>
  <c r="B74" i="5"/>
  <c r="P33" i="5"/>
  <c r="I74" i="5"/>
  <c r="K77" i="5"/>
  <c r="D77" i="5"/>
  <c r="K78" i="5"/>
  <c r="D78" i="5"/>
  <c r="K56" i="5"/>
  <c r="D56" i="5"/>
  <c r="D76" i="5"/>
  <c r="K76" i="5"/>
  <c r="E55" i="1"/>
  <c r="F55" i="1" s="1"/>
  <c r="L55" i="1"/>
  <c r="M55" i="1" s="1"/>
  <c r="P14" i="1"/>
  <c r="E74" i="1"/>
  <c r="L74" i="1"/>
  <c r="E54" i="1"/>
  <c r="L54" i="1"/>
  <c r="K72" i="1"/>
  <c r="D72" i="1"/>
  <c r="C74" i="1"/>
  <c r="F74" i="1" s="1"/>
  <c r="J74" i="1"/>
  <c r="M74" i="1" s="1"/>
  <c r="P33" i="1"/>
  <c r="L62" i="2"/>
  <c r="E62" i="2"/>
  <c r="D50" i="3"/>
  <c r="K50" i="3"/>
  <c r="K63" i="3"/>
  <c r="D63" i="3"/>
  <c r="L64" i="3"/>
  <c r="E64" i="3"/>
  <c r="E75" i="5"/>
  <c r="F75" i="5" s="1"/>
  <c r="P34" i="5"/>
  <c r="L75" i="5"/>
  <c r="M75" i="5" s="1"/>
  <c r="D68" i="2"/>
  <c r="F68" i="2" s="1"/>
  <c r="K68" i="2"/>
  <c r="M68" i="2" s="1"/>
  <c r="P27" i="2"/>
  <c r="C65" i="3"/>
  <c r="J65" i="3"/>
  <c r="M65" i="3" s="1"/>
  <c r="L72" i="2"/>
  <c r="E72" i="2"/>
  <c r="P21" i="3"/>
  <c r="B62" i="3"/>
  <c r="I62" i="3"/>
  <c r="D49" i="4"/>
  <c r="P8" i="4"/>
  <c r="K49" i="4"/>
  <c r="N38" i="4"/>
  <c r="M47" i="2"/>
  <c r="P20" i="3"/>
  <c r="L56" i="5"/>
  <c r="E56" i="5"/>
  <c r="D59" i="5"/>
  <c r="K59" i="5"/>
  <c r="D74" i="5"/>
  <c r="K74" i="5"/>
  <c r="E77" i="5"/>
  <c r="L77" i="5"/>
  <c r="B92" i="2"/>
  <c r="L63" i="5"/>
  <c r="E63" i="5"/>
  <c r="B56" i="5"/>
  <c r="I56" i="5"/>
  <c r="M56" i="5" s="1"/>
  <c r="P15" i="5"/>
  <c r="K60" i="1"/>
  <c r="D60" i="1"/>
  <c r="J78" i="1"/>
  <c r="C78" i="1"/>
  <c r="P37" i="1"/>
  <c r="B59" i="1"/>
  <c r="F59" i="1" s="1"/>
  <c r="I59" i="1"/>
  <c r="M59" i="1" s="1"/>
  <c r="P18" i="1"/>
  <c r="E73" i="1"/>
  <c r="L73" i="1"/>
  <c r="P13" i="1"/>
  <c r="I54" i="1"/>
  <c r="M54" i="1" s="1"/>
  <c r="B54" i="1"/>
  <c r="C62" i="2"/>
  <c r="F62" i="2" s="1"/>
  <c r="J62" i="2"/>
  <c r="M62" i="2" s="1"/>
  <c r="D52" i="3"/>
  <c r="K52" i="3"/>
  <c r="J63" i="3"/>
  <c r="M63" i="3" s="1"/>
  <c r="P22" i="3"/>
  <c r="C63" i="3"/>
  <c r="F63" i="3" s="1"/>
  <c r="E52" i="2"/>
  <c r="E79" i="2" s="1"/>
  <c r="L52" i="2"/>
  <c r="L79" i="2" s="1"/>
  <c r="O38" i="2"/>
  <c r="P19" i="3"/>
  <c r="B60" i="3"/>
  <c r="I60" i="3"/>
  <c r="P25" i="3"/>
  <c r="B66" i="3"/>
  <c r="I66" i="3"/>
  <c r="L55" i="4"/>
  <c r="E55" i="4"/>
  <c r="L47" i="3"/>
  <c r="E47" i="3"/>
  <c r="O38" i="3"/>
  <c r="D64" i="3"/>
  <c r="K64" i="3"/>
  <c r="P10" i="4"/>
  <c r="K51" i="4"/>
  <c r="M51" i="4" s="1"/>
  <c r="D51" i="4"/>
  <c r="F51" i="4" s="1"/>
  <c r="P18" i="5"/>
  <c r="J59" i="5"/>
  <c r="C59" i="5"/>
  <c r="F59" i="5" s="1"/>
  <c r="C52" i="5"/>
  <c r="J52" i="5"/>
  <c r="I71" i="5"/>
  <c r="B71" i="5"/>
  <c r="P30" i="5"/>
  <c r="B79" i="4"/>
  <c r="C74" i="5"/>
  <c r="J74" i="5"/>
  <c r="C64" i="5"/>
  <c r="J64" i="5"/>
  <c r="P36" i="5"/>
  <c r="B77" i="5"/>
  <c r="I77" i="5"/>
  <c r="P22" i="5"/>
  <c r="C63" i="5"/>
  <c r="F63" i="5" s="1"/>
  <c r="J63" i="5"/>
  <c r="M63" i="5" s="1"/>
  <c r="B67" i="5"/>
  <c r="I67" i="5"/>
  <c r="P26" i="5"/>
  <c r="N38" i="3"/>
  <c r="D47" i="3"/>
  <c r="K47" i="3"/>
  <c r="K53" i="3"/>
  <c r="D53" i="3"/>
  <c r="E52" i="5"/>
  <c r="L52" i="5"/>
  <c r="K48" i="5"/>
  <c r="D48" i="5"/>
  <c r="E64" i="5"/>
  <c r="L64" i="5"/>
  <c r="P24" i="3"/>
  <c r="D67" i="5"/>
  <c r="K67" i="5"/>
  <c r="P21" i="2"/>
  <c r="E61" i="1"/>
  <c r="F61" i="1" s="1"/>
  <c r="L61" i="1"/>
  <c r="M61" i="1" s="1"/>
  <c r="E47" i="1"/>
  <c r="L47" i="1"/>
  <c r="O38" i="1"/>
  <c r="L60" i="1"/>
  <c r="E60" i="1"/>
  <c r="D78" i="1"/>
  <c r="K78" i="1"/>
  <c r="B52" i="3"/>
  <c r="F52" i="3" s="1"/>
  <c r="P11" i="3"/>
  <c r="I52" i="3"/>
  <c r="M52" i="3" s="1"/>
  <c r="L65" i="3"/>
  <c r="E65" i="3"/>
  <c r="J71" i="3"/>
  <c r="C71" i="3"/>
  <c r="E47" i="4"/>
  <c r="E79" i="4" s="1"/>
  <c r="L47" i="4"/>
  <c r="P6" i="4"/>
  <c r="O38" i="4"/>
  <c r="J52" i="2"/>
  <c r="M38" i="2"/>
  <c r="C52" i="2"/>
  <c r="C79" i="2" s="1"/>
  <c r="K71" i="3"/>
  <c r="D71" i="3"/>
  <c r="E59" i="5"/>
  <c r="L59" i="5"/>
  <c r="M59" i="5" s="1"/>
  <c r="B47" i="1"/>
  <c r="L38" i="1"/>
  <c r="I47" i="1"/>
  <c r="P6" i="1"/>
  <c r="D66" i="1"/>
  <c r="K66" i="1"/>
  <c r="L48" i="1"/>
  <c r="M48" i="1" s="1"/>
  <c r="E48" i="1"/>
  <c r="F48" i="1" s="1"/>
  <c r="P7" i="1"/>
  <c r="I65" i="1"/>
  <c r="M65" i="1" s="1"/>
  <c r="P24" i="1"/>
  <c r="B65" i="1"/>
  <c r="F65" i="1" s="1"/>
  <c r="P19" i="1"/>
  <c r="B60" i="1"/>
  <c r="F60" i="1" s="1"/>
  <c r="I60" i="1"/>
  <c r="M60" i="1" s="1"/>
  <c r="C66" i="2"/>
  <c r="P25" i="2"/>
  <c r="J66" i="2"/>
  <c r="M66" i="2" s="1"/>
  <c r="P12" i="3"/>
  <c r="B53" i="3"/>
  <c r="F53" i="3" s="1"/>
  <c r="I53" i="3"/>
  <c r="M53" i="3" s="1"/>
  <c r="L66" i="3"/>
  <c r="E66" i="3"/>
  <c r="J49" i="3"/>
  <c r="C49" i="3"/>
  <c r="D76" i="3"/>
  <c r="K76" i="3"/>
  <c r="M76" i="3" s="1"/>
  <c r="C53" i="4"/>
  <c r="J53" i="4"/>
  <c r="M38" i="4"/>
  <c r="L78" i="3"/>
  <c r="E78" i="3"/>
  <c r="L6" i="5"/>
  <c r="O6" i="5"/>
  <c r="F38" i="5"/>
  <c r="N6" i="5"/>
  <c r="M6" i="5"/>
  <c r="P9" i="3"/>
  <c r="J50" i="3"/>
  <c r="M50" i="3" s="1"/>
  <c r="C50" i="3"/>
  <c r="K66" i="3"/>
  <c r="D66" i="3"/>
  <c r="D69" i="4"/>
  <c r="F69" i="4" s="1"/>
  <c r="P28" i="4"/>
  <c r="K69" i="4"/>
  <c r="M69" i="4" s="1"/>
  <c r="J53" i="3"/>
  <c r="C53" i="3"/>
  <c r="D72" i="5"/>
  <c r="K72" i="5"/>
  <c r="J79" i="4"/>
  <c r="M47" i="4"/>
  <c r="D52" i="5"/>
  <c r="K52" i="5"/>
  <c r="C48" i="5"/>
  <c r="J48" i="5"/>
  <c r="E71" i="5"/>
  <c r="L71" i="5"/>
  <c r="K64" i="5"/>
  <c r="D64" i="5"/>
  <c r="N38" i="2"/>
  <c r="L78" i="5"/>
  <c r="E78" i="5"/>
  <c r="E76" i="5"/>
  <c r="L76" i="5"/>
  <c r="E53" i="4"/>
  <c r="F53" i="4" s="1"/>
  <c r="L53" i="4"/>
  <c r="K72" i="2"/>
  <c r="M72" i="2" s="1"/>
  <c r="D72" i="2"/>
  <c r="P31" i="2"/>
  <c r="P23" i="3"/>
  <c r="I64" i="3"/>
  <c r="M64" i="3" s="1"/>
  <c r="B64" i="3"/>
  <c r="F64" i="3" s="1"/>
  <c r="K79" i="1"/>
  <c r="K63" i="5"/>
  <c r="D63" i="5"/>
  <c r="C77" i="5"/>
  <c r="J77" i="5"/>
  <c r="J78" i="5"/>
  <c r="C78" i="5"/>
  <c r="J49" i="1"/>
  <c r="C49" i="1"/>
  <c r="P8" i="1"/>
  <c r="M38" i="1"/>
  <c r="L67" i="1"/>
  <c r="M67" i="1" s="1"/>
  <c r="E67" i="1"/>
  <c r="F67" i="1" s="1"/>
  <c r="P26" i="1"/>
  <c r="L49" i="1"/>
  <c r="E49" i="1"/>
  <c r="E66" i="1"/>
  <c r="L66" i="1"/>
  <c r="L53" i="1"/>
  <c r="E53" i="1"/>
  <c r="P25" i="1"/>
  <c r="I66" i="1"/>
  <c r="B66" i="1"/>
  <c r="F66" i="1" s="1"/>
  <c r="B48" i="2"/>
  <c r="I48" i="2"/>
  <c r="P7" i="2"/>
  <c r="C47" i="3"/>
  <c r="J47" i="3"/>
  <c r="M47" i="3" s="1"/>
  <c r="M38" i="3"/>
  <c r="P6" i="3"/>
  <c r="P38" i="3" s="1"/>
  <c r="C60" i="3"/>
  <c r="J60" i="3"/>
  <c r="P30" i="3"/>
  <c r="I71" i="3"/>
  <c r="M71" i="3" s="1"/>
  <c r="B71" i="3"/>
  <c r="F71" i="3" s="1"/>
  <c r="L54" i="3"/>
  <c r="E54" i="3"/>
  <c r="D77" i="3"/>
  <c r="F77" i="3" s="1"/>
  <c r="K77" i="3"/>
  <c r="M77" i="3" s="1"/>
  <c r="P36" i="3"/>
  <c r="J55" i="4"/>
  <c r="M55" i="4" s="1"/>
  <c r="C55" i="4"/>
  <c r="F55" i="4" s="1"/>
  <c r="P14" i="4"/>
  <c r="D49" i="3"/>
  <c r="K49" i="3"/>
  <c r="D78" i="3"/>
  <c r="K78" i="3"/>
  <c r="B60" i="5"/>
  <c r="F60" i="5" s="1"/>
  <c r="I60" i="5"/>
  <c r="M60" i="5" s="1"/>
  <c r="P19" i="5"/>
  <c r="K58" i="2"/>
  <c r="M58" i="2" s="1"/>
  <c r="D58" i="2"/>
  <c r="F58" i="2" s="1"/>
  <c r="P17" i="2"/>
  <c r="J62" i="3"/>
  <c r="C62" i="3"/>
  <c r="B52" i="2"/>
  <c r="I52" i="2"/>
  <c r="P11" i="2"/>
  <c r="P13" i="3"/>
  <c r="B54" i="3"/>
  <c r="F54" i="3" s="1"/>
  <c r="I54" i="3"/>
  <c r="C76" i="3"/>
  <c r="F76" i="3" s="1"/>
  <c r="J76" i="3"/>
  <c r="L60" i="3"/>
  <c r="E60" i="3"/>
  <c r="I72" i="5"/>
  <c r="M72" i="5" s="1"/>
  <c r="B72" i="5"/>
  <c r="F72" i="5" s="1"/>
  <c r="P31" i="5"/>
  <c r="F47" i="4"/>
  <c r="I52" i="5"/>
  <c r="M52" i="5" s="1"/>
  <c r="B52" i="5"/>
  <c r="F52" i="5" s="1"/>
  <c r="P11" i="5"/>
  <c r="B48" i="5"/>
  <c r="I48" i="5"/>
  <c r="P7" i="5"/>
  <c r="J71" i="5"/>
  <c r="C71" i="5"/>
  <c r="B64" i="5"/>
  <c r="F64" i="5" s="1"/>
  <c r="I64" i="5"/>
  <c r="P23" i="5"/>
  <c r="M61" i="4"/>
  <c r="I79" i="4"/>
  <c r="P37" i="5"/>
  <c r="I78" i="5"/>
  <c r="M78" i="5" s="1"/>
  <c r="B78" i="5"/>
  <c r="F65" i="3"/>
  <c r="B76" i="5"/>
  <c r="F76" i="5" s="1"/>
  <c r="I76" i="5"/>
  <c r="M76" i="5" s="1"/>
  <c r="P35" i="5"/>
  <c r="E92" i="4"/>
  <c r="M54" i="3" l="1"/>
  <c r="M48" i="2"/>
  <c r="I79" i="2"/>
  <c r="I80" i="2" s="1"/>
  <c r="D92" i="2" s="1"/>
  <c r="E92" i="2" s="1"/>
  <c r="B47" i="5"/>
  <c r="I47" i="5"/>
  <c r="P6" i="5"/>
  <c r="P38" i="5" s="1"/>
  <c r="L38" i="5"/>
  <c r="M47" i="1"/>
  <c r="I79" i="1"/>
  <c r="L79" i="4"/>
  <c r="F67" i="5"/>
  <c r="F77" i="5"/>
  <c r="F60" i="3"/>
  <c r="M49" i="4"/>
  <c r="K79" i="4"/>
  <c r="F49" i="3"/>
  <c r="B79" i="3"/>
  <c r="F48" i="2"/>
  <c r="B79" i="2"/>
  <c r="B80" i="2" s="1"/>
  <c r="C92" i="2" s="1"/>
  <c r="B92" i="1"/>
  <c r="I80" i="1"/>
  <c r="D92" i="1" s="1"/>
  <c r="B80" i="1"/>
  <c r="C92" i="1" s="1"/>
  <c r="L80" i="1"/>
  <c r="D95" i="1" s="1"/>
  <c r="B95" i="1"/>
  <c r="E95" i="1" s="1"/>
  <c r="F95" i="1" s="1"/>
  <c r="E80" i="1"/>
  <c r="C95" i="1" s="1"/>
  <c r="K79" i="3"/>
  <c r="K80" i="3" s="1"/>
  <c r="D94" i="3" s="1"/>
  <c r="F54" i="1"/>
  <c r="M53" i="1"/>
  <c r="J80" i="3"/>
  <c r="D93" i="3" s="1"/>
  <c r="B93" i="3"/>
  <c r="E93" i="3" s="1"/>
  <c r="F93" i="3" s="1"/>
  <c r="C80" i="1"/>
  <c r="C93" i="1" s="1"/>
  <c r="B93" i="1"/>
  <c r="D80" i="2"/>
  <c r="C94" i="2" s="1"/>
  <c r="K80" i="2"/>
  <c r="D94" i="2" s="1"/>
  <c r="B94" i="2"/>
  <c r="E94" i="2" s="1"/>
  <c r="F94" i="2" s="1"/>
  <c r="J47" i="5"/>
  <c r="J79" i="5" s="1"/>
  <c r="C47" i="5"/>
  <c r="C79" i="5" s="1"/>
  <c r="M38" i="5"/>
  <c r="B79" i="1"/>
  <c r="F47" i="1"/>
  <c r="J80" i="2"/>
  <c r="D93" i="2" s="1"/>
  <c r="B93" i="2"/>
  <c r="C80" i="2"/>
  <c r="C93" i="2" s="1"/>
  <c r="L79" i="1"/>
  <c r="D79" i="3"/>
  <c r="M66" i="3"/>
  <c r="B95" i="2"/>
  <c r="E95" i="2" s="1"/>
  <c r="F95" i="2" s="1"/>
  <c r="E80" i="2"/>
  <c r="C95" i="2" s="1"/>
  <c r="L80" i="2"/>
  <c r="D95" i="2" s="1"/>
  <c r="F49" i="4"/>
  <c r="F79" i="4" s="1"/>
  <c r="D79" i="4"/>
  <c r="M74" i="5"/>
  <c r="D79" i="2"/>
  <c r="D80" i="1"/>
  <c r="C94" i="1" s="1"/>
  <c r="K80" i="1"/>
  <c r="D94" i="1" s="1"/>
  <c r="B94" i="1"/>
  <c r="E94" i="1" s="1"/>
  <c r="F94" i="1" s="1"/>
  <c r="D47" i="5"/>
  <c r="D79" i="5" s="1"/>
  <c r="K47" i="5"/>
  <c r="K79" i="5" s="1"/>
  <c r="N38" i="5"/>
  <c r="B93" i="4"/>
  <c r="J80" i="4"/>
  <c r="D93" i="4" s="1"/>
  <c r="J79" i="2"/>
  <c r="E79" i="1"/>
  <c r="B94" i="3"/>
  <c r="D80" i="3"/>
  <c r="C94" i="3" s="1"/>
  <c r="F71" i="5"/>
  <c r="B95" i="3"/>
  <c r="L80" i="3"/>
  <c r="D95" i="3" s="1"/>
  <c r="E80" i="3"/>
  <c r="C95" i="3" s="1"/>
  <c r="F66" i="3"/>
  <c r="M62" i="3"/>
  <c r="M78" i="3"/>
  <c r="K79" i="2"/>
  <c r="M48" i="5"/>
  <c r="C79" i="4"/>
  <c r="C80" i="4" s="1"/>
  <c r="C93" i="4" s="1"/>
  <c r="C79" i="3"/>
  <c r="C80" i="3" s="1"/>
  <c r="C93" i="3" s="1"/>
  <c r="F47" i="3"/>
  <c r="C79" i="1"/>
  <c r="F49" i="1"/>
  <c r="M53" i="4"/>
  <c r="M79" i="4" s="1"/>
  <c r="L80" i="4"/>
  <c r="D95" i="4" s="1"/>
  <c r="E80" i="4"/>
  <c r="C95" i="4" s="1"/>
  <c r="B95" i="4"/>
  <c r="F78" i="1"/>
  <c r="F56" i="5"/>
  <c r="F62" i="3"/>
  <c r="F74" i="5"/>
  <c r="I80" i="3"/>
  <c r="D92" i="3" s="1"/>
  <c r="B92" i="3"/>
  <c r="B80" i="3"/>
  <c r="C92" i="3" s="1"/>
  <c r="M72" i="1"/>
  <c r="J79" i="3"/>
  <c r="M66" i="1"/>
  <c r="M52" i="2"/>
  <c r="M79" i="2" s="1"/>
  <c r="M71" i="5"/>
  <c r="E79" i="3"/>
  <c r="F92" i="4"/>
  <c r="F78" i="5"/>
  <c r="M64" i="5"/>
  <c r="F48" i="5"/>
  <c r="F52" i="2"/>
  <c r="P38" i="2"/>
  <c r="J79" i="1"/>
  <c r="J80" i="1" s="1"/>
  <c r="D93" i="1" s="1"/>
  <c r="M49" i="1"/>
  <c r="F72" i="2"/>
  <c r="F50" i="3"/>
  <c r="E47" i="5"/>
  <c r="E79" i="5" s="1"/>
  <c r="L47" i="5"/>
  <c r="L79" i="5" s="1"/>
  <c r="O38" i="5"/>
  <c r="F66" i="2"/>
  <c r="P38" i="1"/>
  <c r="P38" i="4"/>
  <c r="M67" i="5"/>
  <c r="M77" i="5"/>
  <c r="L79" i="3"/>
  <c r="M60" i="3"/>
  <c r="M78" i="1"/>
  <c r="K80" i="4"/>
  <c r="D94" i="4" s="1"/>
  <c r="D80" i="4"/>
  <c r="C94" i="4" s="1"/>
  <c r="B94" i="4"/>
  <c r="I79" i="3"/>
  <c r="F78" i="3"/>
  <c r="M49" i="3"/>
  <c r="M79" i="3" s="1"/>
  <c r="M80" i="3" s="1"/>
  <c r="D96" i="3" s="1"/>
  <c r="M73" i="1"/>
  <c r="F72" i="1"/>
  <c r="E93" i="4" l="1"/>
  <c r="B96" i="4"/>
  <c r="E93" i="2"/>
  <c r="F93" i="2" s="1"/>
  <c r="E92" i="1"/>
  <c r="B96" i="1"/>
  <c r="B79" i="5"/>
  <c r="F47" i="5"/>
  <c r="F79" i="5" s="1"/>
  <c r="M80" i="4"/>
  <c r="D96" i="4" s="1"/>
  <c r="F80" i="4"/>
  <c r="C96" i="4" s="1"/>
  <c r="B94" i="5"/>
  <c r="K80" i="5"/>
  <c r="D94" i="5" s="1"/>
  <c r="D80" i="5"/>
  <c r="C94" i="5" s="1"/>
  <c r="F92" i="2"/>
  <c r="B96" i="3"/>
  <c r="E92" i="3"/>
  <c r="F79" i="2"/>
  <c r="F80" i="2" s="1"/>
  <c r="C96" i="2" s="1"/>
  <c r="M79" i="1"/>
  <c r="M80" i="1" s="1"/>
  <c r="D96" i="1" s="1"/>
  <c r="E94" i="3"/>
  <c r="F94" i="3" s="1"/>
  <c r="B96" i="2"/>
  <c r="F79" i="1"/>
  <c r="E95" i="3"/>
  <c r="F95" i="3" s="1"/>
  <c r="I80" i="5"/>
  <c r="D92" i="5" s="1"/>
  <c r="B80" i="5"/>
  <c r="C92" i="5" s="1"/>
  <c r="B92" i="5"/>
  <c r="L80" i="5"/>
  <c r="D95" i="5" s="1"/>
  <c r="B95" i="5"/>
  <c r="E95" i="5" s="1"/>
  <c r="E80" i="5"/>
  <c r="C95" i="5" s="1"/>
  <c r="B93" i="5"/>
  <c r="J80" i="5"/>
  <c r="D93" i="5" s="1"/>
  <c r="C80" i="5"/>
  <c r="C93" i="5" s="1"/>
  <c r="E93" i="1"/>
  <c r="F93" i="1" s="1"/>
  <c r="F80" i="5"/>
  <c r="C96" i="5" s="1"/>
  <c r="F80" i="1"/>
  <c r="C96" i="1" s="1"/>
  <c r="E94" i="4"/>
  <c r="F94" i="4" s="1"/>
  <c r="M80" i="2"/>
  <c r="D96" i="2" s="1"/>
  <c r="E95" i="4"/>
  <c r="F95" i="4" s="1"/>
  <c r="F79" i="3"/>
  <c r="F80" i="3" s="1"/>
  <c r="C96" i="3" s="1"/>
  <c r="M47" i="5"/>
  <c r="M79" i="5" s="1"/>
  <c r="M80" i="5" s="1"/>
  <c r="D96" i="5" s="1"/>
  <c r="I79" i="5"/>
  <c r="E93" i="5" l="1"/>
  <c r="E96" i="3"/>
  <c r="F92" i="3"/>
  <c r="E94" i="5"/>
  <c r="F92" i="1"/>
  <c r="E96" i="1"/>
  <c r="B96" i="5"/>
  <c r="E92" i="5"/>
  <c r="E96" i="2"/>
  <c r="F93" i="4"/>
  <c r="E96" i="4"/>
  <c r="B98" i="4" l="1"/>
  <c r="F96" i="4"/>
  <c r="F96" i="1"/>
  <c r="B98" i="1"/>
  <c r="B98" i="2"/>
  <c r="F96" i="2"/>
  <c r="E96" i="5"/>
  <c r="B98" i="5" s="1"/>
  <c r="F96" i="3"/>
  <c r="B98" i="3"/>
</calcChain>
</file>

<file path=xl/sharedStrings.xml><?xml version="1.0" encoding="utf-8"?>
<sst xmlns="http://schemas.openxmlformats.org/spreadsheetml/2006/main" count="202" uniqueCount="28">
  <si>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</si>
  <si>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</si>
  <si>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</si>
  <si>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</si>
  <si>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</si>
  <si>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</si>
  <si>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</si>
  <si>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</si>
  <si>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</si>
  <si>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</si>
  <si>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</si>
  <si>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</si>
  <si>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</si>
  <si>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</si>
  <si>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 xml:space="preserve"> CAPTURAS POR EDAD</t>
  </si>
  <si>
    <t>EDAD</t>
  </si>
  <si>
    <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</si>
  <si>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</si>
  <si>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</si>
  <si>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</si>
  <si>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</si>
  <si>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</si>
  <si>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</si>
  <si>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r>
      <t xml:space="preserve">OJO </t>
    </r>
    <r>
      <rPr>
        <b/>
        <sz val="8"/>
        <rFont val="MS Sans"/>
        <family val="2"/>
      </rPr>
      <t>FACTOR SOP</t>
    </r>
    <r>
      <rPr>
        <sz val="8"/>
        <rFont val="MS Sans"/>
        <family val="2"/>
      </rPr>
      <t xml:space="preserve"> TAN DESVIADO PUEDE OBEDECER A LA COBERTURA DE TALLAS DE LA RTP</t>
    </r>
  </si>
  <si>
    <t>CUARTO TRIMESTRE</t>
  </si>
  <si>
    <t>BOQUERÓN 1992
 CAPTURAS POR EDAD</t>
  </si>
  <si>
    <t>CAPTURAS POR EDAD</t>
  </si>
  <si>
    <t xml:space="preserve">no considerar edades 0 en este trimestre, solicitar revisar.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</si>
</sst>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"/>
    <numFmt numFmtId="167" formatCode="#"/>
  </numFmts>
  <fonts count="15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8"/>
      <color indexed="8"/>
      <name val="Arial"/>
      <family val="2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3"/>
        <bgColor indexed="29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</borders>
  <cellStyleXfs count="13">
    <xf numFmtId="0" fontId="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2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1" fontId="3" fillId="0" borderId="6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0" fillId="0" borderId="0" xfId="9" applyNumberFormat="1" applyFont="1" applyFill="1" applyBorder="1" applyAlignment="1" applyProtection="1">
      <alignment horizontal="center"/>
    </xf>
    <xf numFmtId="0" fontId="11" fillId="0" borderId="0" xfId="12" applyNumberFormat="1" applyFont="1" applyFill="1" applyBorder="1" applyAlignment="1" applyProtection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horizontal="center"/>
    </xf>
    <xf numFmtId="0" fontId="13" fillId="3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3" fillId="3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</cellXfs>
  <cellStyles count="13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5" xr:uid="{00000000-0005-0000-0000-000005000000}"/>
    <cellStyle name="Piloto de Datos Campo" xfId="6" xr:uid="{00000000-0005-0000-0000-000006000000}"/>
    <cellStyle name="Piloto de Datos Resultado" xfId="7" xr:uid="{00000000-0005-0000-0000-000007000000}"/>
    <cellStyle name="Piloto de Datos Título" xfId="8" xr:uid="{00000000-0005-0000-0000-000008000000}"/>
    <cellStyle name="Piloto de Datos Valor" xfId="9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33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"/>
  <sheetViews>
    <sheetView topLeftCell="A22" zoomScale="80" zoomScaleNormal="80" workbookViewId="0">
      <selection activeCell="K109" sqref="K109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2" t="s">
        <v>0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1125120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10"/>
      <c r="F6" s="11">
        <f t="shared" ref="F6:F37" si="0">SUM(B6:E6)</f>
        <v>0</v>
      </c>
      <c r="G6" s="1"/>
      <c r="H6" s="9">
        <v>3.75</v>
      </c>
      <c r="I6" s="14"/>
      <c r="J6" s="1">
        <f>I6/1000</f>
        <v>0</v>
      </c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0"/>
      <c r="D7" s="10"/>
      <c r="E7" s="10"/>
      <c r="F7" s="11">
        <f t="shared" si="0"/>
        <v>0</v>
      </c>
      <c r="G7" s="1"/>
      <c r="H7" s="9">
        <v>4.25</v>
      </c>
      <c r="I7" s="14"/>
      <c r="J7" s="1">
        <f t="shared" ref="J7:J38" si="6">I7/1000</f>
        <v>0</v>
      </c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0"/>
      <c r="C8" s="13"/>
      <c r="D8" s="10"/>
      <c r="E8" s="10"/>
      <c r="F8" s="11">
        <f t="shared" si="0"/>
        <v>0</v>
      </c>
      <c r="G8" s="1"/>
      <c r="H8" s="9">
        <v>4.75</v>
      </c>
      <c r="I8" s="37"/>
      <c r="J8" s="1">
        <f t="shared" si="6"/>
        <v>0</v>
      </c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0"/>
      <c r="C9" s="13">
        <v>1</v>
      </c>
      <c r="D9" s="10"/>
      <c r="E9" s="10"/>
      <c r="F9" s="11">
        <f t="shared" si="0"/>
        <v>1</v>
      </c>
      <c r="G9" s="1"/>
      <c r="H9" s="9">
        <v>5.25</v>
      </c>
      <c r="I9" s="16">
        <v>1441</v>
      </c>
      <c r="J9" s="1">
        <f t="shared" si="6"/>
        <v>1.4410000000000001</v>
      </c>
      <c r="K9" s="9">
        <v>5.25</v>
      </c>
      <c r="L9" s="1">
        <f t="shared" si="1"/>
        <v>0</v>
      </c>
      <c r="M9" s="1">
        <f t="shared" si="2"/>
        <v>1.4410000000000001</v>
      </c>
      <c r="N9" s="1">
        <f t="shared" si="3"/>
        <v>0</v>
      </c>
      <c r="O9" s="1">
        <f t="shared" si="4"/>
        <v>0</v>
      </c>
      <c r="P9" s="12">
        <f t="shared" si="5"/>
        <v>1.4410000000000001</v>
      </c>
      <c r="Q9" s="3"/>
      <c r="R9" s="3"/>
    </row>
    <row r="10" spans="1:18">
      <c r="A10" s="9">
        <v>5.75</v>
      </c>
      <c r="B10" s="10"/>
      <c r="C10" s="13">
        <v>1</v>
      </c>
      <c r="D10" s="10"/>
      <c r="E10" s="10"/>
      <c r="F10" s="11">
        <f t="shared" si="0"/>
        <v>1</v>
      </c>
      <c r="G10" s="1"/>
      <c r="H10" s="9">
        <v>5.75</v>
      </c>
      <c r="I10" s="16">
        <v>206769</v>
      </c>
      <c r="J10" s="1">
        <f t="shared" si="6"/>
        <v>206.76900000000001</v>
      </c>
      <c r="K10" s="9">
        <v>5.75</v>
      </c>
      <c r="L10" s="1">
        <f t="shared" si="1"/>
        <v>0</v>
      </c>
      <c r="M10" s="1">
        <f t="shared" si="2"/>
        <v>206.76900000000001</v>
      </c>
      <c r="N10" s="1">
        <f t="shared" si="3"/>
        <v>0</v>
      </c>
      <c r="O10" s="1">
        <f t="shared" si="4"/>
        <v>0</v>
      </c>
      <c r="P10" s="12">
        <f t="shared" si="5"/>
        <v>206.76900000000001</v>
      </c>
      <c r="Q10" s="3"/>
      <c r="R10" s="3"/>
    </row>
    <row r="11" spans="1:18">
      <c r="A11" s="9">
        <v>6.25</v>
      </c>
      <c r="B11" s="10"/>
      <c r="C11">
        <v>1</v>
      </c>
      <c r="D11" s="10"/>
      <c r="E11" s="10"/>
      <c r="F11" s="11">
        <f t="shared" si="0"/>
        <v>1</v>
      </c>
      <c r="G11" s="1"/>
      <c r="H11" s="9">
        <v>6.25</v>
      </c>
      <c r="I11" s="16">
        <v>909879</v>
      </c>
      <c r="J11" s="1">
        <f t="shared" si="6"/>
        <v>909.87900000000002</v>
      </c>
      <c r="K11" s="9">
        <v>6.25</v>
      </c>
      <c r="L11" s="1">
        <f t="shared" si="1"/>
        <v>0</v>
      </c>
      <c r="M11" s="1">
        <f t="shared" si="2"/>
        <v>909.87900000000002</v>
      </c>
      <c r="N11" s="1">
        <f t="shared" si="3"/>
        <v>0</v>
      </c>
      <c r="O11" s="1">
        <f t="shared" si="4"/>
        <v>0</v>
      </c>
      <c r="P11" s="12">
        <f t="shared" si="5"/>
        <v>909.87900000000002</v>
      </c>
      <c r="Q11" s="3"/>
      <c r="R11" s="3"/>
    </row>
    <row r="12" spans="1:18">
      <c r="A12" s="9">
        <v>6.75</v>
      </c>
      <c r="B12" s="13"/>
      <c r="C12">
        <v>1</v>
      </c>
      <c r="D12" s="10"/>
      <c r="E12" s="14"/>
      <c r="F12" s="11">
        <f t="shared" si="0"/>
        <v>1</v>
      </c>
      <c r="G12" s="1"/>
      <c r="H12" s="9">
        <v>6.75</v>
      </c>
      <c r="I12" s="16">
        <v>2182264</v>
      </c>
      <c r="J12" s="1">
        <f t="shared" si="6"/>
        <v>2182.2640000000001</v>
      </c>
      <c r="K12" s="9">
        <v>6.75</v>
      </c>
      <c r="L12" s="1">
        <f t="shared" si="1"/>
        <v>0</v>
      </c>
      <c r="M12" s="1">
        <f t="shared" si="2"/>
        <v>2182.2640000000001</v>
      </c>
      <c r="N12" s="1">
        <f t="shared" si="3"/>
        <v>0</v>
      </c>
      <c r="O12" s="1">
        <f t="shared" si="4"/>
        <v>0</v>
      </c>
      <c r="P12" s="12">
        <f t="shared" si="5"/>
        <v>2182.2640000000001</v>
      </c>
      <c r="Q12" s="3"/>
      <c r="R12" s="3"/>
    </row>
    <row r="13" spans="1:18">
      <c r="A13" s="9">
        <v>7.25</v>
      </c>
      <c r="B13" s="13"/>
      <c r="C13">
        <v>7</v>
      </c>
      <c r="D13" s="10"/>
      <c r="E13" s="14"/>
      <c r="F13" s="11">
        <f t="shared" si="0"/>
        <v>7</v>
      </c>
      <c r="G13" s="1"/>
      <c r="H13" s="9">
        <v>7.25</v>
      </c>
      <c r="I13" s="16">
        <v>3496724</v>
      </c>
      <c r="J13" s="1">
        <f t="shared" si="6"/>
        <v>3496.7240000000002</v>
      </c>
      <c r="K13" s="9">
        <v>7.25</v>
      </c>
      <c r="L13" s="1">
        <f t="shared" si="1"/>
        <v>0</v>
      </c>
      <c r="M13" s="1">
        <f t="shared" si="2"/>
        <v>3496.7240000000002</v>
      </c>
      <c r="N13" s="1">
        <f t="shared" si="3"/>
        <v>0</v>
      </c>
      <c r="O13" s="1">
        <f t="shared" si="4"/>
        <v>0</v>
      </c>
      <c r="P13" s="12">
        <f t="shared" si="5"/>
        <v>3496.7240000000002</v>
      </c>
      <c r="Q13" s="3"/>
      <c r="R13" s="3"/>
    </row>
    <row r="14" spans="1:18">
      <c r="A14" s="9">
        <v>7.75</v>
      </c>
      <c r="C14">
        <v>12</v>
      </c>
      <c r="D14" s="10"/>
      <c r="E14" s="14"/>
      <c r="F14" s="11">
        <f t="shared" si="0"/>
        <v>12</v>
      </c>
      <c r="G14" s="1"/>
      <c r="H14" s="9">
        <v>7.75</v>
      </c>
      <c r="I14" s="16">
        <v>6146451</v>
      </c>
      <c r="J14" s="1">
        <f t="shared" si="6"/>
        <v>6146.451</v>
      </c>
      <c r="K14" s="9">
        <v>7.75</v>
      </c>
      <c r="L14" s="1">
        <f t="shared" si="1"/>
        <v>0</v>
      </c>
      <c r="M14" s="1">
        <f t="shared" si="2"/>
        <v>6146.451</v>
      </c>
      <c r="N14" s="1">
        <f t="shared" si="3"/>
        <v>0</v>
      </c>
      <c r="O14" s="1">
        <f t="shared" si="4"/>
        <v>0</v>
      </c>
      <c r="P14" s="12">
        <f t="shared" si="5"/>
        <v>6146.451</v>
      </c>
      <c r="Q14" s="3"/>
      <c r="R14" s="3"/>
    </row>
    <row r="15" spans="1:18">
      <c r="A15" s="9">
        <v>8.25</v>
      </c>
      <c r="C15">
        <v>10</v>
      </c>
      <c r="D15" s="14"/>
      <c r="E15" s="14"/>
      <c r="F15" s="11">
        <f t="shared" si="0"/>
        <v>10</v>
      </c>
      <c r="G15" s="1"/>
      <c r="H15" s="9">
        <v>8.25</v>
      </c>
      <c r="I15" s="16">
        <v>13800065</v>
      </c>
      <c r="J15" s="1">
        <f t="shared" si="6"/>
        <v>13800.065000000001</v>
      </c>
      <c r="K15" s="9">
        <v>8.25</v>
      </c>
      <c r="L15" s="1">
        <f t="shared" si="1"/>
        <v>0</v>
      </c>
      <c r="M15" s="1">
        <f t="shared" si="2"/>
        <v>13800.065000000001</v>
      </c>
      <c r="N15" s="1">
        <f t="shared" si="3"/>
        <v>0</v>
      </c>
      <c r="O15" s="1">
        <f t="shared" si="4"/>
        <v>0</v>
      </c>
      <c r="P15" s="12">
        <f t="shared" si="5"/>
        <v>13800.065000000001</v>
      </c>
      <c r="Q15" s="3"/>
      <c r="R15" s="3"/>
    </row>
    <row r="16" spans="1:18">
      <c r="A16" s="9">
        <v>8.75</v>
      </c>
      <c r="C16">
        <v>13</v>
      </c>
      <c r="D16" s="14"/>
      <c r="E16" s="14"/>
      <c r="F16" s="11">
        <f t="shared" si="0"/>
        <v>13</v>
      </c>
      <c r="G16" s="1"/>
      <c r="H16" s="9">
        <v>8.75</v>
      </c>
      <c r="I16" s="16">
        <v>20298291</v>
      </c>
      <c r="J16" s="1">
        <f t="shared" si="6"/>
        <v>20298.291000000001</v>
      </c>
      <c r="K16" s="9">
        <v>8.75</v>
      </c>
      <c r="L16" s="1">
        <f t="shared" si="1"/>
        <v>0</v>
      </c>
      <c r="M16" s="1">
        <f t="shared" si="2"/>
        <v>20298.291000000001</v>
      </c>
      <c r="N16" s="1">
        <f t="shared" si="3"/>
        <v>0</v>
      </c>
      <c r="O16" s="1">
        <f t="shared" si="4"/>
        <v>0</v>
      </c>
      <c r="P16" s="12">
        <f t="shared" si="5"/>
        <v>20298.291000000001</v>
      </c>
      <c r="Q16" s="3"/>
      <c r="R16" s="3"/>
    </row>
    <row r="17" spans="1:18">
      <c r="A17" s="9">
        <v>9.25</v>
      </c>
      <c r="C17">
        <v>15</v>
      </c>
      <c r="D17" s="14"/>
      <c r="E17" s="14"/>
      <c r="F17" s="11">
        <f t="shared" si="0"/>
        <v>15</v>
      </c>
      <c r="G17" s="1"/>
      <c r="H17" s="9">
        <v>9.25</v>
      </c>
      <c r="I17" s="16">
        <v>13295750</v>
      </c>
      <c r="J17" s="1">
        <f t="shared" si="6"/>
        <v>13295.75</v>
      </c>
      <c r="K17" s="9">
        <v>9.25</v>
      </c>
      <c r="L17" s="1">
        <f t="shared" si="1"/>
        <v>0</v>
      </c>
      <c r="M17" s="1">
        <f t="shared" si="2"/>
        <v>13295.75</v>
      </c>
      <c r="N17" s="1">
        <f t="shared" si="3"/>
        <v>0</v>
      </c>
      <c r="O17" s="1">
        <f t="shared" si="4"/>
        <v>0</v>
      </c>
      <c r="P17" s="12">
        <f t="shared" si="5"/>
        <v>13295.75</v>
      </c>
      <c r="Q17" s="3"/>
      <c r="R17" s="3"/>
    </row>
    <row r="18" spans="1:18">
      <c r="A18" s="9">
        <v>9.75</v>
      </c>
      <c r="C18">
        <v>11</v>
      </c>
      <c r="D18" s="14"/>
      <c r="E18" s="14"/>
      <c r="F18" s="11">
        <f t="shared" si="0"/>
        <v>11</v>
      </c>
      <c r="G18" s="1"/>
      <c r="H18" s="9">
        <v>9.75</v>
      </c>
      <c r="I18" s="16">
        <v>12505975</v>
      </c>
      <c r="J18" s="1">
        <f t="shared" si="6"/>
        <v>12505.975</v>
      </c>
      <c r="K18" s="9">
        <v>9.75</v>
      </c>
      <c r="L18" s="1">
        <f t="shared" si="1"/>
        <v>0</v>
      </c>
      <c r="M18" s="1">
        <f t="shared" si="2"/>
        <v>12505.975</v>
      </c>
      <c r="N18" s="1">
        <f t="shared" si="3"/>
        <v>0</v>
      </c>
      <c r="O18" s="1">
        <f t="shared" si="4"/>
        <v>0</v>
      </c>
      <c r="P18" s="12">
        <f t="shared" si="5"/>
        <v>12505.975</v>
      </c>
      <c r="Q18" s="3"/>
      <c r="R18" s="3"/>
    </row>
    <row r="19" spans="1:18">
      <c r="A19" s="9">
        <v>10.25</v>
      </c>
      <c r="C19">
        <v>19</v>
      </c>
      <c r="D19" s="14"/>
      <c r="E19" s="14"/>
      <c r="F19" s="11">
        <f t="shared" si="0"/>
        <v>19</v>
      </c>
      <c r="G19" s="1"/>
      <c r="H19" s="9">
        <v>10.25</v>
      </c>
      <c r="I19" s="16">
        <v>12138709</v>
      </c>
      <c r="J19" s="1">
        <f t="shared" si="6"/>
        <v>12138.709000000001</v>
      </c>
      <c r="K19" s="9">
        <v>10.25</v>
      </c>
      <c r="L19" s="1">
        <f t="shared" si="1"/>
        <v>0</v>
      </c>
      <c r="M19" s="1">
        <f t="shared" si="2"/>
        <v>12138.709000000001</v>
      </c>
      <c r="N19" s="1">
        <f t="shared" si="3"/>
        <v>0</v>
      </c>
      <c r="O19" s="1">
        <f t="shared" si="4"/>
        <v>0</v>
      </c>
      <c r="P19" s="12">
        <f t="shared" si="5"/>
        <v>12138.709000000001</v>
      </c>
      <c r="Q19" s="3"/>
      <c r="R19" s="3"/>
    </row>
    <row r="20" spans="1:18">
      <c r="A20" s="9">
        <v>10.75</v>
      </c>
      <c r="C20">
        <v>18</v>
      </c>
      <c r="D20" s="14"/>
      <c r="E20" s="14"/>
      <c r="F20" s="11">
        <f t="shared" si="0"/>
        <v>18</v>
      </c>
      <c r="G20" s="1"/>
      <c r="H20" s="9">
        <v>10.75</v>
      </c>
      <c r="I20" s="16">
        <v>12272042</v>
      </c>
      <c r="J20" s="1">
        <f t="shared" si="6"/>
        <v>12272.041999999999</v>
      </c>
      <c r="K20" s="9">
        <v>10.75</v>
      </c>
      <c r="L20" s="1">
        <f t="shared" si="1"/>
        <v>0</v>
      </c>
      <c r="M20" s="1">
        <f t="shared" si="2"/>
        <v>12272.041999999999</v>
      </c>
      <c r="N20" s="1">
        <f t="shared" si="3"/>
        <v>0</v>
      </c>
      <c r="O20" s="1">
        <f t="shared" si="4"/>
        <v>0</v>
      </c>
      <c r="P20" s="12">
        <f t="shared" si="5"/>
        <v>12272.041999999999</v>
      </c>
      <c r="Q20" s="3"/>
      <c r="R20" s="3"/>
    </row>
    <row r="21" spans="1:18">
      <c r="A21" s="9">
        <v>11.25</v>
      </c>
      <c r="C21">
        <v>19</v>
      </c>
      <c r="D21" s="14"/>
      <c r="E21" s="14"/>
      <c r="F21" s="11">
        <f t="shared" si="0"/>
        <v>19</v>
      </c>
      <c r="G21" s="1"/>
      <c r="H21" s="9">
        <v>11.25</v>
      </c>
      <c r="I21" s="16">
        <v>12916521</v>
      </c>
      <c r="J21" s="1">
        <f t="shared" si="6"/>
        <v>12916.521000000001</v>
      </c>
      <c r="K21" s="9">
        <v>11.25</v>
      </c>
      <c r="L21" s="1">
        <f t="shared" si="1"/>
        <v>0</v>
      </c>
      <c r="M21" s="1">
        <f t="shared" si="2"/>
        <v>12916.521000000001</v>
      </c>
      <c r="N21" s="1">
        <f t="shared" si="3"/>
        <v>0</v>
      </c>
      <c r="O21" s="1">
        <f t="shared" si="4"/>
        <v>0</v>
      </c>
      <c r="P21" s="12">
        <f t="shared" si="5"/>
        <v>12916.521000000001</v>
      </c>
      <c r="Q21" s="3"/>
      <c r="R21" s="3"/>
    </row>
    <row r="22" spans="1:18">
      <c r="A22" s="9">
        <v>11.75</v>
      </c>
      <c r="C22">
        <v>22</v>
      </c>
      <c r="D22" s="14"/>
      <c r="E22" s="14"/>
      <c r="F22" s="11">
        <f t="shared" si="0"/>
        <v>22</v>
      </c>
      <c r="G22" s="4"/>
      <c r="H22" s="9">
        <v>11.75</v>
      </c>
      <c r="I22" s="16">
        <v>15824931</v>
      </c>
      <c r="J22" s="1">
        <f t="shared" si="6"/>
        <v>15824.931</v>
      </c>
      <c r="K22" s="9">
        <v>11.75</v>
      </c>
      <c r="L22" s="1">
        <f t="shared" si="1"/>
        <v>0</v>
      </c>
      <c r="M22" s="1">
        <f t="shared" si="2"/>
        <v>15824.931</v>
      </c>
      <c r="N22" s="1">
        <f t="shared" si="3"/>
        <v>0</v>
      </c>
      <c r="O22" s="1">
        <f t="shared" si="4"/>
        <v>0</v>
      </c>
      <c r="P22" s="12">
        <f t="shared" si="5"/>
        <v>15824.931</v>
      </c>
      <c r="Q22" s="3"/>
      <c r="R22" s="3"/>
    </row>
    <row r="23" spans="1:18">
      <c r="A23" s="9">
        <v>12.25</v>
      </c>
      <c r="C23">
        <v>19</v>
      </c>
      <c r="D23" s="14"/>
      <c r="E23" s="14"/>
      <c r="F23" s="11">
        <f t="shared" si="0"/>
        <v>19</v>
      </c>
      <c r="G23" s="4"/>
      <c r="H23" s="9">
        <v>12.25</v>
      </c>
      <c r="I23" s="16">
        <v>18810001</v>
      </c>
      <c r="J23" s="1">
        <f t="shared" si="6"/>
        <v>18810.001</v>
      </c>
      <c r="K23" s="9">
        <v>12.25</v>
      </c>
      <c r="L23" s="1">
        <f t="shared" si="1"/>
        <v>0</v>
      </c>
      <c r="M23" s="1">
        <f t="shared" si="2"/>
        <v>18810.001</v>
      </c>
      <c r="N23" s="1">
        <f t="shared" si="3"/>
        <v>0</v>
      </c>
      <c r="O23" s="1">
        <f t="shared" si="4"/>
        <v>0</v>
      </c>
      <c r="P23" s="12">
        <f t="shared" si="5"/>
        <v>18810.001</v>
      </c>
      <c r="Q23" s="3"/>
      <c r="R23" s="3"/>
    </row>
    <row r="24" spans="1:18">
      <c r="A24" s="9">
        <v>12.75</v>
      </c>
      <c r="C24">
        <v>8</v>
      </c>
      <c r="D24" s="14"/>
      <c r="E24" s="14"/>
      <c r="F24" s="11">
        <f t="shared" si="0"/>
        <v>8</v>
      </c>
      <c r="G24" s="4"/>
      <c r="H24" s="9">
        <v>12.75</v>
      </c>
      <c r="I24" s="16">
        <v>10242095</v>
      </c>
      <c r="J24" s="1">
        <f t="shared" si="6"/>
        <v>10242.094999999999</v>
      </c>
      <c r="K24" s="9">
        <v>12.75</v>
      </c>
      <c r="L24" s="1">
        <f t="shared" si="1"/>
        <v>0</v>
      </c>
      <c r="M24" s="1">
        <f t="shared" si="2"/>
        <v>10242.094999999999</v>
      </c>
      <c r="N24" s="1">
        <f t="shared" si="3"/>
        <v>0</v>
      </c>
      <c r="O24" s="1">
        <f t="shared" si="4"/>
        <v>0</v>
      </c>
      <c r="P24" s="12">
        <f t="shared" si="5"/>
        <v>10242.094999999999</v>
      </c>
      <c r="Q24" s="3"/>
      <c r="R24" s="3"/>
    </row>
    <row r="25" spans="1:18">
      <c r="A25" s="9">
        <v>13.25</v>
      </c>
      <c r="C25">
        <v>9</v>
      </c>
      <c r="D25" s="14"/>
      <c r="E25" s="14"/>
      <c r="F25" s="11">
        <f t="shared" si="0"/>
        <v>9</v>
      </c>
      <c r="G25" s="4"/>
      <c r="H25" s="9">
        <v>13.25</v>
      </c>
      <c r="I25" s="16">
        <v>3102557</v>
      </c>
      <c r="J25" s="1">
        <f t="shared" si="6"/>
        <v>3102.5569999999998</v>
      </c>
      <c r="K25" s="9">
        <v>13.25</v>
      </c>
      <c r="L25" s="1">
        <f t="shared" si="1"/>
        <v>0</v>
      </c>
      <c r="M25" s="1">
        <f t="shared" si="2"/>
        <v>3102.5569999999998</v>
      </c>
      <c r="N25" s="1">
        <f t="shared" si="3"/>
        <v>0</v>
      </c>
      <c r="O25" s="1">
        <f t="shared" si="4"/>
        <v>0</v>
      </c>
      <c r="P25" s="12">
        <f t="shared" si="5"/>
        <v>3102.5569999999998</v>
      </c>
      <c r="Q25" s="3"/>
      <c r="R25" s="3"/>
    </row>
    <row r="26" spans="1:18">
      <c r="A26" s="9">
        <v>13.75</v>
      </c>
      <c r="C26">
        <v>5</v>
      </c>
      <c r="D26" s="14"/>
      <c r="E26" s="14"/>
      <c r="F26" s="11">
        <f t="shared" si="0"/>
        <v>5</v>
      </c>
      <c r="G26" s="4"/>
      <c r="H26" s="9">
        <v>13.75</v>
      </c>
      <c r="I26" s="16">
        <v>559027</v>
      </c>
      <c r="J26" s="1">
        <f t="shared" si="6"/>
        <v>559.02700000000004</v>
      </c>
      <c r="K26" s="9">
        <v>13.75</v>
      </c>
      <c r="L26" s="1">
        <f t="shared" si="1"/>
        <v>0</v>
      </c>
      <c r="M26" s="1">
        <f t="shared" si="2"/>
        <v>559.02700000000004</v>
      </c>
      <c r="N26" s="1">
        <f t="shared" si="3"/>
        <v>0</v>
      </c>
      <c r="O26" s="1">
        <f t="shared" si="4"/>
        <v>0</v>
      </c>
      <c r="P26" s="12">
        <f t="shared" si="5"/>
        <v>559.02700000000004</v>
      </c>
      <c r="Q26" s="3"/>
      <c r="R26" s="3"/>
    </row>
    <row r="27" spans="1:18">
      <c r="A27" s="9">
        <v>14.25</v>
      </c>
      <c r="C27">
        <v>5</v>
      </c>
      <c r="E27" s="14"/>
      <c r="F27" s="11">
        <f t="shared" si="0"/>
        <v>5</v>
      </c>
      <c r="G27" s="4"/>
      <c r="H27" s="9">
        <v>14.25</v>
      </c>
      <c r="I27" s="16">
        <v>695205</v>
      </c>
      <c r="J27" s="1">
        <f t="shared" si="6"/>
        <v>695.20500000000004</v>
      </c>
      <c r="K27" s="9">
        <v>14.25</v>
      </c>
      <c r="L27" s="1">
        <f t="shared" si="1"/>
        <v>0</v>
      </c>
      <c r="M27" s="1">
        <f t="shared" si="2"/>
        <v>695.20500000000004</v>
      </c>
      <c r="N27" s="1">
        <f t="shared" si="3"/>
        <v>0</v>
      </c>
      <c r="O27" s="1">
        <f t="shared" si="4"/>
        <v>0</v>
      </c>
      <c r="P27" s="12">
        <f t="shared" si="5"/>
        <v>695.20500000000004</v>
      </c>
      <c r="Q27" s="3"/>
      <c r="R27" s="3"/>
    </row>
    <row r="28" spans="1:18">
      <c r="A28" s="9">
        <v>14.75</v>
      </c>
      <c r="B28" s="10"/>
      <c r="C28">
        <v>5</v>
      </c>
      <c r="E28" s="14"/>
      <c r="F28" s="11">
        <f t="shared" si="0"/>
        <v>5</v>
      </c>
      <c r="G28" s="1"/>
      <c r="H28" s="9">
        <v>14.75</v>
      </c>
      <c r="I28" s="16">
        <v>271901</v>
      </c>
      <c r="J28" s="1">
        <f t="shared" si="6"/>
        <v>271.90100000000001</v>
      </c>
      <c r="K28" s="9">
        <v>14.75</v>
      </c>
      <c r="L28" s="1">
        <f t="shared" si="1"/>
        <v>0</v>
      </c>
      <c r="M28" s="1">
        <f t="shared" si="2"/>
        <v>271.90100000000001</v>
      </c>
      <c r="N28" s="1">
        <f t="shared" si="3"/>
        <v>0</v>
      </c>
      <c r="O28" s="1">
        <f t="shared" si="4"/>
        <v>0</v>
      </c>
      <c r="P28" s="12">
        <f t="shared" si="5"/>
        <v>271.90100000000001</v>
      </c>
      <c r="Q28" s="3"/>
      <c r="R28" s="3"/>
    </row>
    <row r="29" spans="1:18">
      <c r="A29" s="9">
        <v>15.25</v>
      </c>
      <c r="B29" s="10"/>
      <c r="E29" s="14"/>
      <c r="F29" s="11">
        <f t="shared" si="0"/>
        <v>0</v>
      </c>
      <c r="G29" s="1"/>
      <c r="H29" s="9">
        <v>15.25</v>
      </c>
      <c r="I29" s="16">
        <v>0</v>
      </c>
      <c r="J29" s="1">
        <f t="shared" si="6"/>
        <v>0</v>
      </c>
      <c r="K29" s="9">
        <v>15.25</v>
      </c>
      <c r="L29" s="1">
        <f t="shared" si="1"/>
        <v>0</v>
      </c>
      <c r="M29" s="1">
        <f t="shared" si="2"/>
        <v>0</v>
      </c>
      <c r="N29" s="1">
        <f t="shared" si="3"/>
        <v>0</v>
      </c>
      <c r="O29" s="1">
        <f t="shared" si="4"/>
        <v>0</v>
      </c>
      <c r="P29" s="12">
        <f t="shared" si="5"/>
        <v>0</v>
      </c>
      <c r="Q29" s="3"/>
      <c r="R29" s="3"/>
    </row>
    <row r="30" spans="1:18">
      <c r="A30" s="9">
        <v>15.75</v>
      </c>
      <c r="B30" s="10"/>
      <c r="D30">
        <v>4</v>
      </c>
      <c r="E30" s="14"/>
      <c r="F30" s="11">
        <f t="shared" si="0"/>
        <v>4</v>
      </c>
      <c r="G30" s="1"/>
      <c r="H30" s="9">
        <v>15.75</v>
      </c>
      <c r="I30" s="16">
        <v>19116</v>
      </c>
      <c r="J30" s="1">
        <f t="shared" si="6"/>
        <v>19.116</v>
      </c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19.116</v>
      </c>
      <c r="O30" s="1">
        <f t="shared" si="4"/>
        <v>0</v>
      </c>
      <c r="P30" s="12">
        <f t="shared" si="5"/>
        <v>19.116</v>
      </c>
      <c r="Q30" s="3"/>
      <c r="R30" s="3"/>
    </row>
    <row r="31" spans="1:18">
      <c r="A31" s="9">
        <v>16.25</v>
      </c>
      <c r="B31" s="10"/>
      <c r="C31" s="14"/>
      <c r="D31">
        <v>10</v>
      </c>
      <c r="E31" s="14"/>
      <c r="F31" s="11">
        <f t="shared" si="0"/>
        <v>10</v>
      </c>
      <c r="G31" s="1"/>
      <c r="H31" s="9">
        <v>16.25</v>
      </c>
      <c r="I31" s="16">
        <v>50240</v>
      </c>
      <c r="J31" s="1">
        <f t="shared" si="6"/>
        <v>50.24</v>
      </c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50.24</v>
      </c>
      <c r="O31" s="1">
        <f t="shared" si="4"/>
        <v>0</v>
      </c>
      <c r="P31" s="12">
        <f t="shared" si="5"/>
        <v>50.24</v>
      </c>
      <c r="Q31" s="3"/>
      <c r="R31" s="3"/>
    </row>
    <row r="32" spans="1:18">
      <c r="A32" s="9">
        <v>16.75</v>
      </c>
      <c r="B32" s="10"/>
      <c r="C32" s="14"/>
      <c r="D32">
        <v>13</v>
      </c>
      <c r="E32" s="14">
        <v>3</v>
      </c>
      <c r="F32" s="11">
        <f t="shared" si="0"/>
        <v>16</v>
      </c>
      <c r="G32" s="1"/>
      <c r="H32" s="9">
        <v>16.75</v>
      </c>
      <c r="I32" s="16">
        <v>113040</v>
      </c>
      <c r="J32" s="1">
        <f t="shared" si="6"/>
        <v>113.04</v>
      </c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91.844999999999999</v>
      </c>
      <c r="O32" s="1">
        <f t="shared" si="4"/>
        <v>21.195</v>
      </c>
      <c r="P32" s="12">
        <f t="shared" si="5"/>
        <v>113.04</v>
      </c>
      <c r="Q32" s="3"/>
      <c r="R32" s="3"/>
    </row>
    <row r="33" spans="1:18">
      <c r="A33" s="9">
        <v>17.25</v>
      </c>
      <c r="B33" s="10"/>
      <c r="C33" s="14"/>
      <c r="D33" s="16">
        <v>3</v>
      </c>
      <c r="E33" s="14">
        <v>5</v>
      </c>
      <c r="F33" s="11">
        <f t="shared" si="0"/>
        <v>8</v>
      </c>
      <c r="G33" s="1"/>
      <c r="H33" s="9">
        <v>17.25</v>
      </c>
      <c r="I33" s="16">
        <v>56520</v>
      </c>
      <c r="J33" s="1">
        <f t="shared" si="6"/>
        <v>56.52</v>
      </c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21.195</v>
      </c>
      <c r="O33" s="1">
        <f t="shared" si="4"/>
        <v>35.325000000000003</v>
      </c>
      <c r="P33" s="12">
        <f t="shared" si="5"/>
        <v>56.52</v>
      </c>
      <c r="Q33" s="3"/>
      <c r="R33" s="3"/>
    </row>
    <row r="34" spans="1:18">
      <c r="A34" s="9">
        <v>17.75</v>
      </c>
      <c r="B34" s="10"/>
      <c r="C34" s="14"/>
      <c r="D34" s="14"/>
      <c r="E34" s="14">
        <v>1</v>
      </c>
      <c r="F34" s="11">
        <f t="shared" si="0"/>
        <v>1</v>
      </c>
      <c r="G34" s="1"/>
      <c r="H34" s="9">
        <v>17.75</v>
      </c>
      <c r="I34" s="16">
        <v>6280</v>
      </c>
      <c r="J34" s="1">
        <f t="shared" si="6"/>
        <v>6.28</v>
      </c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6.28</v>
      </c>
      <c r="P34" s="12">
        <f t="shared" si="5"/>
        <v>6.28</v>
      </c>
      <c r="Q34" s="3"/>
      <c r="R34" s="3"/>
    </row>
    <row r="35" spans="1:18">
      <c r="A35" s="9">
        <v>18.25</v>
      </c>
      <c r="B35" s="10"/>
      <c r="C35" s="14"/>
      <c r="D35" s="14"/>
      <c r="E35" s="14"/>
      <c r="F35" s="11">
        <f t="shared" si="0"/>
        <v>0</v>
      </c>
      <c r="G35" s="1"/>
      <c r="H35" s="9">
        <v>18.25</v>
      </c>
      <c r="I35" s="14"/>
      <c r="J35" s="1">
        <f t="shared" si="6"/>
        <v>0</v>
      </c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0"/>
      <c r="D36" s="10"/>
      <c r="E36" s="10"/>
      <c r="F36" s="11">
        <f t="shared" si="0"/>
        <v>0</v>
      </c>
      <c r="G36" s="1"/>
      <c r="H36" s="9">
        <v>18.75</v>
      </c>
      <c r="I36" s="4"/>
      <c r="J36" s="1">
        <f t="shared" si="6"/>
        <v>0</v>
      </c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10"/>
      <c r="C37" s="10"/>
      <c r="D37" s="10"/>
      <c r="E37" s="10"/>
      <c r="F37" s="11">
        <f t="shared" si="0"/>
        <v>0</v>
      </c>
      <c r="G37" s="1"/>
      <c r="H37" s="9">
        <v>19.25</v>
      </c>
      <c r="I37" s="4"/>
      <c r="J37" s="1">
        <f t="shared" si="6"/>
        <v>0</v>
      </c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7">
        <f>SUM(B6:B37)</f>
        <v>0</v>
      </c>
      <c r="C38" s="17">
        <f>SUM(C6:C37)</f>
        <v>201</v>
      </c>
      <c r="D38" s="17">
        <f>SUM(D6:D37)</f>
        <v>30</v>
      </c>
      <c r="E38" s="17">
        <f>SUM(E6:E37)</f>
        <v>9</v>
      </c>
      <c r="F38" s="18">
        <f>SUM(F6:F37)</f>
        <v>240</v>
      </c>
      <c r="G38" s="19"/>
      <c r="H38" s="7" t="s">
        <v>7</v>
      </c>
      <c r="I38" s="36">
        <f>SUM(I6:I37)</f>
        <v>159921794</v>
      </c>
      <c r="J38" s="1">
        <f t="shared" si="6"/>
        <v>159921.79399999999</v>
      </c>
      <c r="K38" s="7" t="s">
        <v>7</v>
      </c>
      <c r="L38" s="17">
        <f>SUM(L6:L37)</f>
        <v>0</v>
      </c>
      <c r="M38" s="17">
        <f>SUM(M6:M37)</f>
        <v>159676.598</v>
      </c>
      <c r="N38" s="17">
        <f>SUM(N6:N37)</f>
        <v>182.39599999999999</v>
      </c>
      <c r="O38" s="17">
        <f>SUM(O6:O37)</f>
        <v>62.8</v>
      </c>
      <c r="P38" s="20">
        <f>SUM(P6:P37)</f>
        <v>159921.79399999999</v>
      </c>
      <c r="Q38" s="21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2"/>
      <c r="B41" s="1"/>
      <c r="C41" s="1"/>
      <c r="D41" s="1"/>
      <c r="E41" s="1"/>
      <c r="F41" s="22"/>
      <c r="G41" s="1"/>
      <c r="H41" s="1"/>
      <c r="I41" s="1"/>
      <c r="J41" s="22"/>
      <c r="K41" s="1"/>
      <c r="L41" s="1"/>
      <c r="M41" s="1"/>
      <c r="N41" s="22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6.7086680510474823E-3</v>
      </c>
      <c r="J44" s="13" t="s">
        <v>12</v>
      </c>
      <c r="K44">
        <v>2.9761491978527785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3" t="s">
        <v>7</v>
      </c>
      <c r="N46" s="3"/>
      <c r="O46" s="3"/>
      <c r="P46" s="3"/>
    </row>
    <row r="47" spans="1:18">
      <c r="A47" s="9">
        <v>3.75</v>
      </c>
      <c r="B47" s="1">
        <f t="shared" ref="B47:B78" si="7">L6*($A47)</f>
        <v>0</v>
      </c>
      <c r="C47" s="1">
        <f t="shared" ref="C47:C78" si="8">M6*($A47)</f>
        <v>0</v>
      </c>
      <c r="D47" s="1">
        <f t="shared" ref="D47:D78" si="9">N6*($A47)</f>
        <v>0</v>
      </c>
      <c r="E47" s="1">
        <f t="shared" ref="E47:E78" si="10">O6*($A47)</f>
        <v>0</v>
      </c>
      <c r="F47" s="11">
        <f t="shared" ref="F47:F78" si="11">SUM(B47:E47)</f>
        <v>0</v>
      </c>
      <c r="G47" s="1"/>
      <c r="H47" s="9">
        <f t="shared" ref="H47:H78" si="12">$I$44*((A47)^$K$44)</f>
        <v>0.34279856894910099</v>
      </c>
      <c r="I47" s="1">
        <f t="shared" ref="I47:I78" si="13">L6*$H47</f>
        <v>0</v>
      </c>
      <c r="J47" s="1">
        <f t="shared" ref="J47:J78" si="14">M6*$H47</f>
        <v>0</v>
      </c>
      <c r="K47" s="1">
        <f t="shared" ref="K47:K78" si="15">N6*$H47</f>
        <v>0</v>
      </c>
      <c r="L47" s="1">
        <f t="shared" ref="L47:L78" si="16">O6*$H47</f>
        <v>0</v>
      </c>
      <c r="M47" s="24">
        <f t="shared" ref="M47:M78" si="17">SUM(I47:L47)</f>
        <v>0</v>
      </c>
      <c r="N47" s="3"/>
      <c r="O47" s="3"/>
      <c r="P47" s="3"/>
    </row>
    <row r="48" spans="1:18">
      <c r="A48" s="9">
        <v>4.25</v>
      </c>
      <c r="B48" s="1">
        <f t="shared" si="7"/>
        <v>0</v>
      </c>
      <c r="C48" s="1">
        <f t="shared" si="8"/>
        <v>0</v>
      </c>
      <c r="D48" s="1">
        <f t="shared" si="9"/>
        <v>0</v>
      </c>
      <c r="E48" s="1">
        <f t="shared" si="10"/>
        <v>0</v>
      </c>
      <c r="F48" s="11">
        <f t="shared" si="11"/>
        <v>0</v>
      </c>
      <c r="G48" s="1"/>
      <c r="H48" s="9">
        <f t="shared" si="12"/>
        <v>0.497525693068534</v>
      </c>
      <c r="I48" s="1">
        <f t="shared" si="13"/>
        <v>0</v>
      </c>
      <c r="J48" s="1">
        <f t="shared" si="14"/>
        <v>0</v>
      </c>
      <c r="K48" s="1">
        <f t="shared" si="15"/>
        <v>0</v>
      </c>
      <c r="L48" s="1">
        <f t="shared" si="16"/>
        <v>0</v>
      </c>
      <c r="M48" s="24">
        <f t="shared" si="17"/>
        <v>0</v>
      </c>
      <c r="N48" s="3"/>
      <c r="O48" s="3"/>
      <c r="P48" s="3"/>
    </row>
    <row r="49" spans="1:16">
      <c r="A49" s="9">
        <v>4.75</v>
      </c>
      <c r="B49" s="1">
        <f t="shared" si="7"/>
        <v>0</v>
      </c>
      <c r="C49" s="1">
        <f t="shared" si="8"/>
        <v>0</v>
      </c>
      <c r="D49" s="1">
        <f t="shared" si="9"/>
        <v>0</v>
      </c>
      <c r="E49" s="1">
        <f t="shared" si="10"/>
        <v>0</v>
      </c>
      <c r="F49" s="11">
        <f t="shared" si="11"/>
        <v>0</v>
      </c>
      <c r="G49" s="1"/>
      <c r="H49" s="9">
        <f t="shared" si="12"/>
        <v>0.69275145518861703</v>
      </c>
      <c r="I49" s="1">
        <f t="shared" si="13"/>
        <v>0</v>
      </c>
      <c r="J49" s="1">
        <f t="shared" si="14"/>
        <v>0</v>
      </c>
      <c r="K49" s="1">
        <f t="shared" si="15"/>
        <v>0</v>
      </c>
      <c r="L49" s="1">
        <f t="shared" si="16"/>
        <v>0</v>
      </c>
      <c r="M49" s="24">
        <f t="shared" si="17"/>
        <v>0</v>
      </c>
      <c r="N49" s="3"/>
      <c r="O49" s="3"/>
      <c r="P49" s="3"/>
    </row>
    <row r="50" spans="1:16">
      <c r="A50" s="9">
        <v>5.25</v>
      </c>
      <c r="B50" s="1">
        <f t="shared" si="7"/>
        <v>0</v>
      </c>
      <c r="C50" s="1">
        <f t="shared" si="8"/>
        <v>7.5652499999999998</v>
      </c>
      <c r="D50" s="1">
        <f t="shared" si="9"/>
        <v>0</v>
      </c>
      <c r="E50" s="1">
        <f t="shared" si="10"/>
        <v>0</v>
      </c>
      <c r="F50" s="11">
        <f t="shared" si="11"/>
        <v>7.5652499999999998</v>
      </c>
      <c r="G50" s="1"/>
      <c r="H50" s="9">
        <f t="shared" si="12"/>
        <v>0.93312072718112704</v>
      </c>
      <c r="I50" s="1">
        <f t="shared" si="13"/>
        <v>0</v>
      </c>
      <c r="J50" s="1">
        <f t="shared" si="14"/>
        <v>1.3446269678680001</v>
      </c>
      <c r="K50" s="1">
        <f t="shared" si="15"/>
        <v>0</v>
      </c>
      <c r="L50" s="1">
        <f t="shared" si="16"/>
        <v>0</v>
      </c>
      <c r="M50" s="24">
        <f t="shared" si="17"/>
        <v>1.3446269678680001</v>
      </c>
      <c r="N50" s="3"/>
      <c r="O50" s="3"/>
      <c r="P50" s="3"/>
    </row>
    <row r="51" spans="1:16">
      <c r="A51" s="9">
        <v>5.75</v>
      </c>
      <c r="B51" s="1">
        <f t="shared" si="7"/>
        <v>0</v>
      </c>
      <c r="C51" s="1">
        <f t="shared" si="8"/>
        <v>1188.92175</v>
      </c>
      <c r="D51" s="1">
        <f t="shared" si="9"/>
        <v>0</v>
      </c>
      <c r="E51" s="1">
        <f t="shared" si="10"/>
        <v>0</v>
      </c>
      <c r="F51" s="11">
        <f t="shared" si="11"/>
        <v>1188.92175</v>
      </c>
      <c r="G51" s="1"/>
      <c r="H51" s="9">
        <f t="shared" si="12"/>
        <v>1.22326668989909</v>
      </c>
      <c r="I51" s="1">
        <f t="shared" si="13"/>
        <v>0</v>
      </c>
      <c r="J51" s="1">
        <f t="shared" si="14"/>
        <v>252.933630203745</v>
      </c>
      <c r="K51" s="1">
        <f t="shared" si="15"/>
        <v>0</v>
      </c>
      <c r="L51" s="1">
        <f t="shared" si="16"/>
        <v>0</v>
      </c>
      <c r="M51" s="24">
        <f t="shared" si="17"/>
        <v>252.933630203745</v>
      </c>
      <c r="N51" s="3"/>
      <c r="O51" s="3"/>
      <c r="P51" s="3"/>
    </row>
    <row r="52" spans="1:16">
      <c r="A52" s="9">
        <v>6.25</v>
      </c>
      <c r="B52" s="1">
        <f t="shared" si="7"/>
        <v>0</v>
      </c>
      <c r="C52" s="1">
        <f t="shared" si="8"/>
        <v>5686.7437499999996</v>
      </c>
      <c r="D52" s="1">
        <f t="shared" si="9"/>
        <v>0</v>
      </c>
      <c r="E52" s="1">
        <f t="shared" si="10"/>
        <v>0</v>
      </c>
      <c r="F52" s="11">
        <f t="shared" si="11"/>
        <v>5686.7437499999996</v>
      </c>
      <c r="G52" s="1"/>
      <c r="H52" s="9">
        <f t="shared" si="12"/>
        <v>1.5678119792604399</v>
      </c>
      <c r="I52" s="1">
        <f t="shared" si="13"/>
        <v>0</v>
      </c>
      <c r="J52" s="1">
        <f t="shared" si="14"/>
        <v>1426.5191958775099</v>
      </c>
      <c r="K52" s="1">
        <f t="shared" si="15"/>
        <v>0</v>
      </c>
      <c r="L52" s="1">
        <f t="shared" si="16"/>
        <v>0</v>
      </c>
      <c r="M52" s="24">
        <f t="shared" si="17"/>
        <v>1426.5191958775099</v>
      </c>
      <c r="N52" s="3"/>
      <c r="O52" s="3"/>
      <c r="P52" s="3"/>
    </row>
    <row r="53" spans="1:16">
      <c r="A53" s="9">
        <v>6.75</v>
      </c>
      <c r="B53" s="1">
        <f t="shared" si="7"/>
        <v>0</v>
      </c>
      <c r="C53" s="1">
        <f t="shared" si="8"/>
        <v>14730.281999999999</v>
      </c>
      <c r="D53" s="1">
        <f t="shared" si="9"/>
        <v>0</v>
      </c>
      <c r="E53" s="1">
        <f t="shared" si="10"/>
        <v>0</v>
      </c>
      <c r="F53" s="11">
        <f t="shared" si="11"/>
        <v>14730.281999999999</v>
      </c>
      <c r="G53" s="1"/>
      <c r="H53" s="9">
        <f t="shared" si="12"/>
        <v>1.9713696291340601</v>
      </c>
      <c r="I53" s="1">
        <f t="shared" si="13"/>
        <v>0</v>
      </c>
      <c r="J53" s="1">
        <f t="shared" si="14"/>
        <v>4302.0489723526098</v>
      </c>
      <c r="K53" s="1">
        <f t="shared" si="15"/>
        <v>0</v>
      </c>
      <c r="L53" s="1">
        <f t="shared" si="16"/>
        <v>0</v>
      </c>
      <c r="M53" s="24">
        <f t="shared" si="17"/>
        <v>4302.0489723526098</v>
      </c>
      <c r="N53" s="3"/>
      <c r="O53" s="3"/>
      <c r="P53" s="3"/>
    </row>
    <row r="54" spans="1:16">
      <c r="A54" s="9">
        <v>7.25</v>
      </c>
      <c r="B54" s="1">
        <f t="shared" si="7"/>
        <v>0</v>
      </c>
      <c r="C54" s="1">
        <f t="shared" si="8"/>
        <v>25351.249</v>
      </c>
      <c r="D54" s="1">
        <f t="shared" si="9"/>
        <v>0</v>
      </c>
      <c r="E54" s="1">
        <f t="shared" si="10"/>
        <v>0</v>
      </c>
      <c r="F54" s="11">
        <f t="shared" si="11"/>
        <v>25351.249</v>
      </c>
      <c r="G54" s="1"/>
      <c r="H54" s="9">
        <f t="shared" si="12"/>
        <v>2.4385438606269401</v>
      </c>
      <c r="I54" s="1">
        <f t="shared" si="13"/>
        <v>0</v>
      </c>
      <c r="J54" s="1">
        <f t="shared" si="14"/>
        <v>8526.9148425068797</v>
      </c>
      <c r="K54" s="1">
        <f t="shared" si="15"/>
        <v>0</v>
      </c>
      <c r="L54" s="1">
        <f t="shared" si="16"/>
        <v>0</v>
      </c>
      <c r="M54" s="24">
        <f t="shared" si="17"/>
        <v>8526.9148425068797</v>
      </c>
      <c r="N54" s="3"/>
      <c r="O54" s="3"/>
      <c r="P54" s="3"/>
    </row>
    <row r="55" spans="1:16">
      <c r="A55" s="9">
        <v>7.75</v>
      </c>
      <c r="B55" s="1">
        <f t="shared" si="7"/>
        <v>0</v>
      </c>
      <c r="C55" s="1">
        <f t="shared" si="8"/>
        <v>47634.99525</v>
      </c>
      <c r="D55" s="1">
        <f t="shared" si="9"/>
        <v>0</v>
      </c>
      <c r="E55" s="1">
        <f t="shared" si="10"/>
        <v>0</v>
      </c>
      <c r="F55" s="11">
        <f t="shared" si="11"/>
        <v>47634.99525</v>
      </c>
      <c r="G55" s="1"/>
      <c r="H55" s="9">
        <f t="shared" si="12"/>
        <v>2.9739307524366199</v>
      </c>
      <c r="I55" s="1">
        <f t="shared" si="13"/>
        <v>0</v>
      </c>
      <c r="J55" s="1">
        <f t="shared" si="14"/>
        <v>18279.119647244799</v>
      </c>
      <c r="K55" s="1">
        <f t="shared" si="15"/>
        <v>0</v>
      </c>
      <c r="L55" s="1">
        <f t="shared" si="16"/>
        <v>0</v>
      </c>
      <c r="M55" s="24">
        <f t="shared" si="17"/>
        <v>18279.119647244799</v>
      </c>
      <c r="N55" s="3"/>
      <c r="O55" s="3"/>
      <c r="P55" s="3"/>
    </row>
    <row r="56" spans="1:16">
      <c r="A56" s="9">
        <v>8.25</v>
      </c>
      <c r="B56" s="1">
        <f t="shared" si="7"/>
        <v>0</v>
      </c>
      <c r="C56" s="1">
        <f t="shared" si="8"/>
        <v>113850.53625</v>
      </c>
      <c r="D56" s="1">
        <f t="shared" si="9"/>
        <v>0</v>
      </c>
      <c r="E56" s="1">
        <f t="shared" si="10"/>
        <v>0</v>
      </c>
      <c r="F56" s="11">
        <f t="shared" si="11"/>
        <v>113850.53625</v>
      </c>
      <c r="G56" s="1"/>
      <c r="H56" s="9">
        <f t="shared" si="12"/>
        <v>3.58211881723035</v>
      </c>
      <c r="I56" s="1">
        <f t="shared" si="13"/>
        <v>0</v>
      </c>
      <c r="J56" s="1">
        <f t="shared" si="14"/>
        <v>49433.472515501897</v>
      </c>
      <c r="K56" s="1">
        <f t="shared" si="15"/>
        <v>0</v>
      </c>
      <c r="L56" s="1">
        <f t="shared" si="16"/>
        <v>0</v>
      </c>
      <c r="M56" s="24">
        <f t="shared" si="17"/>
        <v>49433.472515501897</v>
      </c>
      <c r="N56" s="3"/>
      <c r="O56" s="3"/>
      <c r="P56" s="3"/>
    </row>
    <row r="57" spans="1:16">
      <c r="A57" s="9">
        <v>8.75</v>
      </c>
      <c r="B57" s="1">
        <f t="shared" si="7"/>
        <v>0</v>
      </c>
      <c r="C57" s="1">
        <f t="shared" si="8"/>
        <v>177610.04625000001</v>
      </c>
      <c r="D57" s="1">
        <f t="shared" si="9"/>
        <v>0</v>
      </c>
      <c r="E57" s="1">
        <f t="shared" si="10"/>
        <v>0</v>
      </c>
      <c r="F57" s="11">
        <f t="shared" si="11"/>
        <v>177610.04625000001</v>
      </c>
      <c r="G57" s="1"/>
      <c r="H57" s="9">
        <f t="shared" si="12"/>
        <v>4.2676895024844903</v>
      </c>
      <c r="I57" s="1">
        <f t="shared" si="13"/>
        <v>0</v>
      </c>
      <c r="J57" s="1">
        <f t="shared" si="14"/>
        <v>86626.803419075397</v>
      </c>
      <c r="K57" s="1">
        <f t="shared" si="15"/>
        <v>0</v>
      </c>
      <c r="L57" s="1">
        <f t="shared" si="16"/>
        <v>0</v>
      </c>
      <c r="M57" s="24">
        <f t="shared" si="17"/>
        <v>86626.803419075397</v>
      </c>
      <c r="N57" s="3"/>
      <c r="O57" s="3"/>
      <c r="P57" s="3"/>
    </row>
    <row r="58" spans="1:16">
      <c r="A58" s="9">
        <v>9.25</v>
      </c>
      <c r="B58" s="1">
        <f t="shared" si="7"/>
        <v>0</v>
      </c>
      <c r="C58" s="1">
        <f t="shared" si="8"/>
        <v>122985.6875</v>
      </c>
      <c r="D58" s="1">
        <f t="shared" si="9"/>
        <v>0</v>
      </c>
      <c r="E58" s="1">
        <f t="shared" si="10"/>
        <v>0</v>
      </c>
      <c r="F58" s="11">
        <f t="shared" si="11"/>
        <v>122985.6875</v>
      </c>
      <c r="G58" s="1"/>
      <c r="H58" s="9">
        <f t="shared" si="12"/>
        <v>5.0352176296934799</v>
      </c>
      <c r="I58" s="1">
        <f t="shared" si="13"/>
        <v>0</v>
      </c>
      <c r="J58" s="1">
        <f t="shared" si="14"/>
        <v>66946.994799997105</v>
      </c>
      <c r="K58" s="1">
        <f t="shared" si="15"/>
        <v>0</v>
      </c>
      <c r="L58" s="1">
        <f t="shared" si="16"/>
        <v>0</v>
      </c>
      <c r="M58" s="24">
        <f t="shared" si="17"/>
        <v>66946.994799997105</v>
      </c>
      <c r="N58" s="3"/>
      <c r="O58" s="3"/>
      <c r="P58" s="3"/>
    </row>
    <row r="59" spans="1:16">
      <c r="A59" s="9">
        <v>9.75</v>
      </c>
      <c r="B59" s="1">
        <f t="shared" si="7"/>
        <v>0</v>
      </c>
      <c r="C59" s="1">
        <f t="shared" si="8"/>
        <v>121933.25625000001</v>
      </c>
      <c r="D59" s="1">
        <f t="shared" si="9"/>
        <v>0</v>
      </c>
      <c r="E59" s="1">
        <f t="shared" si="10"/>
        <v>0</v>
      </c>
      <c r="F59" s="11">
        <f t="shared" si="11"/>
        <v>121933.25625000001</v>
      </c>
      <c r="G59" s="1"/>
      <c r="H59" s="9">
        <f t="shared" si="12"/>
        <v>5.8892717826418099</v>
      </c>
      <c r="I59" s="1">
        <f t="shared" si="13"/>
        <v>0</v>
      </c>
      <c r="J59" s="1">
        <f t="shared" si="14"/>
        <v>73651.085681923898</v>
      </c>
      <c r="K59" s="1">
        <f t="shared" si="15"/>
        <v>0</v>
      </c>
      <c r="L59" s="1">
        <f t="shared" si="16"/>
        <v>0</v>
      </c>
      <c r="M59" s="24">
        <f t="shared" si="17"/>
        <v>73651.085681923898</v>
      </c>
      <c r="N59" s="3"/>
      <c r="O59" s="3"/>
      <c r="P59" s="3"/>
    </row>
    <row r="60" spans="1:16">
      <c r="A60" s="9">
        <v>10.25</v>
      </c>
      <c r="B60" s="1">
        <f t="shared" si="7"/>
        <v>0</v>
      </c>
      <c r="C60" s="1">
        <f t="shared" si="8"/>
        <v>124421.76725</v>
      </c>
      <c r="D60" s="1">
        <f t="shared" si="9"/>
        <v>0</v>
      </c>
      <c r="E60" s="1">
        <f t="shared" si="10"/>
        <v>0</v>
      </c>
      <c r="F60" s="11">
        <f t="shared" si="11"/>
        <v>124421.76725</v>
      </c>
      <c r="G60" s="1"/>
      <c r="H60" s="9">
        <f t="shared" si="12"/>
        <v>6.8344146530950098</v>
      </c>
      <c r="I60" s="1">
        <f t="shared" si="13"/>
        <v>0</v>
      </c>
      <c r="J60" s="1">
        <f t="shared" si="14"/>
        <v>82960.970659256302</v>
      </c>
      <c r="K60" s="1">
        <f t="shared" si="15"/>
        <v>0</v>
      </c>
      <c r="L60" s="1">
        <f t="shared" si="16"/>
        <v>0</v>
      </c>
      <c r="M60" s="24">
        <f t="shared" si="17"/>
        <v>82960.970659256302</v>
      </c>
      <c r="N60" s="3"/>
      <c r="O60" s="3"/>
      <c r="P60" s="3"/>
    </row>
    <row r="61" spans="1:16">
      <c r="A61" s="9">
        <v>10.75</v>
      </c>
      <c r="B61" s="1">
        <f t="shared" si="7"/>
        <v>0</v>
      </c>
      <c r="C61" s="1">
        <f t="shared" si="8"/>
        <v>131924.4515</v>
      </c>
      <c r="D61" s="1">
        <f t="shared" si="9"/>
        <v>0</v>
      </c>
      <c r="E61" s="1">
        <f t="shared" si="10"/>
        <v>0</v>
      </c>
      <c r="F61" s="11">
        <f t="shared" si="11"/>
        <v>131924.4515</v>
      </c>
      <c r="G61" s="1"/>
      <c r="H61" s="9">
        <f t="shared" si="12"/>
        <v>7.8752033505338996</v>
      </c>
      <c r="I61" s="1">
        <f t="shared" si="13"/>
        <v>0</v>
      </c>
      <c r="J61" s="1">
        <f t="shared" si="14"/>
        <v>96644.826276292704</v>
      </c>
      <c r="K61" s="1">
        <f t="shared" si="15"/>
        <v>0</v>
      </c>
      <c r="L61" s="1">
        <f t="shared" si="16"/>
        <v>0</v>
      </c>
      <c r="M61" s="24">
        <f t="shared" si="17"/>
        <v>96644.826276292704</v>
      </c>
      <c r="N61" s="3"/>
      <c r="O61" s="3"/>
      <c r="P61" s="3"/>
    </row>
    <row r="62" spans="1:16">
      <c r="A62" s="9">
        <v>11.25</v>
      </c>
      <c r="B62" s="1">
        <f t="shared" si="7"/>
        <v>0</v>
      </c>
      <c r="C62" s="1">
        <f t="shared" si="8"/>
        <v>145310.86124999999</v>
      </c>
      <c r="D62" s="1">
        <f t="shared" si="9"/>
        <v>0</v>
      </c>
      <c r="E62" s="1">
        <f t="shared" si="10"/>
        <v>0</v>
      </c>
      <c r="F62" s="11">
        <f t="shared" si="11"/>
        <v>145310.86124999999</v>
      </c>
      <c r="G62" s="1"/>
      <c r="H62" s="9">
        <f t="shared" si="12"/>
        <v>9.0161896812512907</v>
      </c>
      <c r="I62" s="1">
        <f t="shared" si="13"/>
        <v>0</v>
      </c>
      <c r="J62" s="1">
        <f t="shared" si="14"/>
        <v>116457.803357866</v>
      </c>
      <c r="K62" s="1">
        <f t="shared" si="15"/>
        <v>0</v>
      </c>
      <c r="L62" s="1">
        <f t="shared" si="16"/>
        <v>0</v>
      </c>
      <c r="M62" s="24">
        <f t="shared" si="17"/>
        <v>116457.803357866</v>
      </c>
      <c r="N62" s="3"/>
      <c r="O62" s="3"/>
      <c r="P62" s="3"/>
    </row>
    <row r="63" spans="1:16">
      <c r="A63" s="9">
        <v>11.75</v>
      </c>
      <c r="B63" s="1">
        <f t="shared" si="7"/>
        <v>0</v>
      </c>
      <c r="C63" s="1">
        <f t="shared" si="8"/>
        <v>185942.93925</v>
      </c>
      <c r="D63" s="1">
        <f t="shared" si="9"/>
        <v>0</v>
      </c>
      <c r="E63" s="1">
        <f t="shared" si="10"/>
        <v>0</v>
      </c>
      <c r="F63" s="11">
        <f t="shared" si="11"/>
        <v>185942.93925</v>
      </c>
      <c r="G63" s="1"/>
      <c r="H63" s="9">
        <f t="shared" si="12"/>
        <v>10.261920401131</v>
      </c>
      <c r="I63" s="1">
        <f t="shared" si="13"/>
        <v>0</v>
      </c>
      <c r="J63" s="1">
        <f t="shared" si="14"/>
        <v>162394.18227538999</v>
      </c>
      <c r="K63" s="1">
        <f t="shared" si="15"/>
        <v>0</v>
      </c>
      <c r="L63" s="1">
        <f t="shared" si="16"/>
        <v>0</v>
      </c>
      <c r="M63" s="24">
        <f t="shared" si="17"/>
        <v>162394.18227538999</v>
      </c>
      <c r="N63" s="3"/>
      <c r="O63" s="3"/>
      <c r="P63" s="3"/>
    </row>
    <row r="64" spans="1:16">
      <c r="A64" s="9">
        <v>12.25</v>
      </c>
      <c r="B64" s="1">
        <f t="shared" si="7"/>
        <v>0</v>
      </c>
      <c r="C64" s="1">
        <f t="shared" si="8"/>
        <v>230422.51225</v>
      </c>
      <c r="D64" s="1">
        <f t="shared" si="9"/>
        <v>0</v>
      </c>
      <c r="E64" s="1">
        <f t="shared" si="10"/>
        <v>0</v>
      </c>
      <c r="F64" s="11">
        <f t="shared" si="11"/>
        <v>230422.51225</v>
      </c>
      <c r="G64" s="1"/>
      <c r="H64" s="9">
        <f t="shared" si="12"/>
        <v>11.6169374456545</v>
      </c>
      <c r="I64" s="1">
        <f t="shared" si="13"/>
        <v>0</v>
      </c>
      <c r="J64" s="1">
        <f t="shared" si="14"/>
        <v>218514.60496969899</v>
      </c>
      <c r="K64" s="1">
        <f t="shared" si="15"/>
        <v>0</v>
      </c>
      <c r="L64" s="1">
        <f t="shared" si="16"/>
        <v>0</v>
      </c>
      <c r="M64" s="24">
        <f t="shared" si="17"/>
        <v>218514.60496969899</v>
      </c>
      <c r="N64" s="3"/>
      <c r="O64" s="3"/>
      <c r="P64" s="3"/>
    </row>
    <row r="65" spans="1:16">
      <c r="A65" s="9">
        <v>12.75</v>
      </c>
      <c r="B65" s="1">
        <f t="shared" si="7"/>
        <v>0</v>
      </c>
      <c r="C65" s="1">
        <f t="shared" si="8"/>
        <v>130586.71124999999</v>
      </c>
      <c r="D65" s="1">
        <f t="shared" si="9"/>
        <v>0</v>
      </c>
      <c r="E65" s="1">
        <f t="shared" si="10"/>
        <v>0</v>
      </c>
      <c r="F65" s="11">
        <f t="shared" si="11"/>
        <v>130586.71124999999</v>
      </c>
      <c r="G65" s="1"/>
      <c r="H65" s="9">
        <f t="shared" si="12"/>
        <v>13.085778140071501</v>
      </c>
      <c r="I65" s="1">
        <f t="shared" si="13"/>
        <v>0</v>
      </c>
      <c r="J65" s="1">
        <f t="shared" si="14"/>
        <v>134025.782859536</v>
      </c>
      <c r="K65" s="1">
        <f t="shared" si="15"/>
        <v>0</v>
      </c>
      <c r="L65" s="1">
        <f t="shared" si="16"/>
        <v>0</v>
      </c>
      <c r="M65" s="24">
        <f t="shared" si="17"/>
        <v>134025.782859536</v>
      </c>
      <c r="N65" s="3"/>
      <c r="O65" s="3"/>
      <c r="P65" s="3"/>
    </row>
    <row r="66" spans="1:16">
      <c r="A66" s="9">
        <v>13.25</v>
      </c>
      <c r="B66" s="1">
        <f t="shared" si="7"/>
        <v>0</v>
      </c>
      <c r="C66" s="1">
        <f t="shared" si="8"/>
        <v>41108.880250000002</v>
      </c>
      <c r="D66" s="1">
        <f t="shared" si="9"/>
        <v>0</v>
      </c>
      <c r="E66" s="1">
        <f t="shared" si="10"/>
        <v>0</v>
      </c>
      <c r="F66" s="11">
        <f t="shared" si="11"/>
        <v>41108.880250000002</v>
      </c>
      <c r="G66" s="1"/>
      <c r="H66" s="9">
        <f t="shared" si="12"/>
        <v>14.6729753921868</v>
      </c>
      <c r="I66" s="1">
        <f t="shared" si="13"/>
        <v>0</v>
      </c>
      <c r="J66" s="1">
        <f t="shared" si="14"/>
        <v>45523.742513856901</v>
      </c>
      <c r="K66" s="1">
        <f t="shared" si="15"/>
        <v>0</v>
      </c>
      <c r="L66" s="1">
        <f t="shared" si="16"/>
        <v>0</v>
      </c>
      <c r="M66" s="24">
        <f t="shared" si="17"/>
        <v>45523.742513856901</v>
      </c>
      <c r="N66" s="3"/>
      <c r="O66" s="3"/>
      <c r="P66" s="3"/>
    </row>
    <row r="67" spans="1:16">
      <c r="A67" s="9">
        <v>13.75</v>
      </c>
      <c r="B67" s="1">
        <f t="shared" si="7"/>
        <v>0</v>
      </c>
      <c r="C67" s="1">
        <f t="shared" si="8"/>
        <v>7686.6212500000001</v>
      </c>
      <c r="D67" s="1">
        <f t="shared" si="9"/>
        <v>0</v>
      </c>
      <c r="E67" s="1">
        <f t="shared" si="10"/>
        <v>0</v>
      </c>
      <c r="F67" s="11">
        <f t="shared" si="11"/>
        <v>7686.6212500000001</v>
      </c>
      <c r="G67" s="1"/>
      <c r="H67" s="9">
        <f t="shared" si="12"/>
        <v>16.383057869829901</v>
      </c>
      <c r="I67" s="1">
        <f t="shared" si="13"/>
        <v>0</v>
      </c>
      <c r="J67" s="1">
        <f t="shared" si="14"/>
        <v>9158.5716917974005</v>
      </c>
      <c r="K67" s="1">
        <f t="shared" si="15"/>
        <v>0</v>
      </c>
      <c r="L67" s="1">
        <f t="shared" si="16"/>
        <v>0</v>
      </c>
      <c r="M67" s="24">
        <f t="shared" si="17"/>
        <v>9158.5716917974005</v>
      </c>
      <c r="N67" s="3"/>
      <c r="O67" s="3"/>
      <c r="P67" s="3"/>
    </row>
    <row r="68" spans="1:16">
      <c r="A68" s="9">
        <v>14.25</v>
      </c>
      <c r="B68" s="1">
        <f t="shared" si="7"/>
        <v>0</v>
      </c>
      <c r="C68" s="1">
        <f t="shared" si="8"/>
        <v>9906.6712499999994</v>
      </c>
      <c r="D68" s="1">
        <f t="shared" si="9"/>
        <v>0</v>
      </c>
      <c r="E68" s="1">
        <f t="shared" si="10"/>
        <v>0</v>
      </c>
      <c r="F68" s="11">
        <f t="shared" si="11"/>
        <v>9906.6712499999994</v>
      </c>
      <c r="G68" s="1"/>
      <c r="H68" s="9">
        <f t="shared" si="12"/>
        <v>18.220550164755299</v>
      </c>
      <c r="I68" s="1">
        <f t="shared" si="13"/>
        <v>0</v>
      </c>
      <c r="J68" s="1">
        <f t="shared" si="14"/>
        <v>12667.0175772887</v>
      </c>
      <c r="K68" s="1">
        <f t="shared" si="15"/>
        <v>0</v>
      </c>
      <c r="L68" s="1">
        <f t="shared" si="16"/>
        <v>0</v>
      </c>
      <c r="M68" s="24">
        <f t="shared" si="17"/>
        <v>12667.0175772887</v>
      </c>
      <c r="N68" s="3"/>
      <c r="O68" s="3"/>
      <c r="P68" s="3"/>
    </row>
    <row r="69" spans="1:16">
      <c r="A69" s="9">
        <v>14.75</v>
      </c>
      <c r="B69" s="1">
        <f t="shared" si="7"/>
        <v>0</v>
      </c>
      <c r="C69" s="1">
        <f t="shared" si="8"/>
        <v>4010.5397499999999</v>
      </c>
      <c r="D69" s="1">
        <f t="shared" si="9"/>
        <v>0</v>
      </c>
      <c r="E69" s="1">
        <f t="shared" si="10"/>
        <v>0</v>
      </c>
      <c r="F69" s="11">
        <f t="shared" si="11"/>
        <v>4010.5397499999999</v>
      </c>
      <c r="G69" s="1"/>
      <c r="H69" s="9">
        <f t="shared" si="12"/>
        <v>20.189972944470899</v>
      </c>
      <c r="I69" s="1">
        <f t="shared" si="13"/>
        <v>0</v>
      </c>
      <c r="J69" s="1">
        <f t="shared" si="14"/>
        <v>5489.6738335745804</v>
      </c>
      <c r="K69" s="1">
        <f t="shared" si="15"/>
        <v>0</v>
      </c>
      <c r="L69" s="1">
        <f t="shared" si="16"/>
        <v>0</v>
      </c>
      <c r="M69" s="24">
        <f t="shared" si="17"/>
        <v>5489.6738335745804</v>
      </c>
      <c r="N69" s="3"/>
      <c r="O69" s="3"/>
      <c r="P69" s="3"/>
    </row>
    <row r="70" spans="1:16">
      <c r="A70" s="9">
        <v>15.25</v>
      </c>
      <c r="B70" s="1">
        <f t="shared" si="7"/>
        <v>0</v>
      </c>
      <c r="C70" s="1">
        <f t="shared" si="8"/>
        <v>0</v>
      </c>
      <c r="D70" s="1">
        <f t="shared" si="9"/>
        <v>0</v>
      </c>
      <c r="E70" s="1">
        <f t="shared" si="10"/>
        <v>0</v>
      </c>
      <c r="F70" s="11">
        <f t="shared" si="11"/>
        <v>0</v>
      </c>
      <c r="G70" s="1"/>
      <c r="H70" s="9">
        <f t="shared" si="12"/>
        <v>22.295843093273898</v>
      </c>
      <c r="I70" s="1">
        <f t="shared" si="13"/>
        <v>0</v>
      </c>
      <c r="J70" s="1">
        <f t="shared" si="14"/>
        <v>0</v>
      </c>
      <c r="K70" s="1">
        <f t="shared" si="15"/>
        <v>0</v>
      </c>
      <c r="L70" s="1">
        <f t="shared" si="16"/>
        <v>0</v>
      </c>
      <c r="M70" s="24">
        <f t="shared" si="17"/>
        <v>0</v>
      </c>
      <c r="N70" s="3"/>
      <c r="O70" s="3"/>
      <c r="P70" s="3"/>
    </row>
    <row r="71" spans="1:16">
      <c r="A71" s="9">
        <v>15.75</v>
      </c>
      <c r="B71" s="1">
        <f t="shared" si="7"/>
        <v>0</v>
      </c>
      <c r="C71" s="1">
        <f t="shared" si="8"/>
        <v>0</v>
      </c>
      <c r="D71" s="1">
        <f t="shared" si="9"/>
        <v>301.077</v>
      </c>
      <c r="E71" s="1">
        <f t="shared" si="10"/>
        <v>0</v>
      </c>
      <c r="F71" s="11">
        <f t="shared" si="11"/>
        <v>301.077</v>
      </c>
      <c r="G71" s="1"/>
      <c r="H71" s="9">
        <f t="shared" si="12"/>
        <v>24.5426738436046</v>
      </c>
      <c r="I71" s="1">
        <f t="shared" si="13"/>
        <v>0</v>
      </c>
      <c r="J71" s="1">
        <f t="shared" si="14"/>
        <v>0</v>
      </c>
      <c r="K71" s="1">
        <f t="shared" si="15"/>
        <v>469.15775319434601</v>
      </c>
      <c r="L71" s="1">
        <f t="shared" si="16"/>
        <v>0</v>
      </c>
      <c r="M71" s="24">
        <f t="shared" si="17"/>
        <v>469.15775319434601</v>
      </c>
      <c r="N71" s="3"/>
      <c r="O71" s="3"/>
      <c r="P71" s="3"/>
    </row>
    <row r="72" spans="1:16">
      <c r="A72" s="9">
        <v>16.25</v>
      </c>
      <c r="B72" s="1">
        <f t="shared" si="7"/>
        <v>0</v>
      </c>
      <c r="C72" s="1">
        <f t="shared" si="8"/>
        <v>0</v>
      </c>
      <c r="D72" s="1">
        <f t="shared" si="9"/>
        <v>816.4</v>
      </c>
      <c r="E72" s="1">
        <f t="shared" si="10"/>
        <v>0</v>
      </c>
      <c r="F72" s="11">
        <f t="shared" si="11"/>
        <v>816.4</v>
      </c>
      <c r="G72" s="1"/>
      <c r="H72" s="9">
        <f t="shared" si="12"/>
        <v>26.9349748986767</v>
      </c>
      <c r="I72" s="1">
        <f t="shared" si="13"/>
        <v>0</v>
      </c>
      <c r="J72" s="1">
        <f t="shared" si="14"/>
        <v>0</v>
      </c>
      <c r="K72" s="1">
        <f t="shared" si="15"/>
        <v>1353.21313890952</v>
      </c>
      <c r="L72" s="1">
        <f t="shared" si="16"/>
        <v>0</v>
      </c>
      <c r="M72" s="24">
        <f t="shared" si="17"/>
        <v>1353.21313890952</v>
      </c>
      <c r="N72" s="3"/>
      <c r="O72" s="3"/>
      <c r="P72" s="3"/>
    </row>
    <row r="73" spans="1:16">
      <c r="A73" s="9">
        <v>16.75</v>
      </c>
      <c r="B73" s="1">
        <f t="shared" si="7"/>
        <v>0</v>
      </c>
      <c r="C73" s="1">
        <f t="shared" si="8"/>
        <v>0</v>
      </c>
      <c r="D73" s="1">
        <f t="shared" si="9"/>
        <v>1538.4037499999999</v>
      </c>
      <c r="E73" s="1">
        <f t="shared" si="10"/>
        <v>355.01625000000001</v>
      </c>
      <c r="F73" s="11">
        <f t="shared" si="11"/>
        <v>1893.42</v>
      </c>
      <c r="G73" s="1"/>
      <c r="H73" s="9">
        <f t="shared" si="12"/>
        <v>29.477252547224001</v>
      </c>
      <c r="I73" s="1">
        <f t="shared" si="13"/>
        <v>0</v>
      </c>
      <c r="J73" s="1">
        <f t="shared" si="14"/>
        <v>0</v>
      </c>
      <c r="K73" s="1">
        <f t="shared" si="15"/>
        <v>2707.3382601997901</v>
      </c>
      <c r="L73" s="1">
        <f t="shared" si="16"/>
        <v>624.77036773841303</v>
      </c>
      <c r="M73" s="24">
        <f t="shared" si="17"/>
        <v>3332.1086279381998</v>
      </c>
      <c r="N73" s="3"/>
      <c r="O73" s="3"/>
      <c r="P73" s="3"/>
    </row>
    <row r="74" spans="1:16">
      <c r="A74" s="9">
        <v>17.25</v>
      </c>
      <c r="B74" s="1">
        <f t="shared" si="7"/>
        <v>0</v>
      </c>
      <c r="C74" s="1">
        <f t="shared" si="8"/>
        <v>0</v>
      </c>
      <c r="D74" s="1">
        <f t="shared" si="9"/>
        <v>365.61374999999998</v>
      </c>
      <c r="E74" s="1">
        <f t="shared" si="10"/>
        <v>609.35625000000005</v>
      </c>
      <c r="F74" s="11">
        <f t="shared" si="11"/>
        <v>974.97</v>
      </c>
      <c r="G74" s="1"/>
      <c r="H74" s="9">
        <f t="shared" si="12"/>
        <v>32.174009771097403</v>
      </c>
      <c r="I74" s="1">
        <f t="shared" si="13"/>
        <v>0</v>
      </c>
      <c r="J74" s="1">
        <f t="shared" si="14"/>
        <v>0</v>
      </c>
      <c r="K74" s="1">
        <f t="shared" si="15"/>
        <v>681.92813709840902</v>
      </c>
      <c r="L74" s="1">
        <f t="shared" si="16"/>
        <v>1136.54689516402</v>
      </c>
      <c r="M74" s="24">
        <f t="shared" si="17"/>
        <v>1818.47503226243</v>
      </c>
      <c r="N74" s="3"/>
      <c r="O74" s="3"/>
      <c r="P74" s="3"/>
    </row>
    <row r="75" spans="1:16">
      <c r="A75" s="9">
        <v>17.75</v>
      </c>
      <c r="B75" s="1">
        <f t="shared" si="7"/>
        <v>0</v>
      </c>
      <c r="C75" s="1">
        <f t="shared" si="8"/>
        <v>0</v>
      </c>
      <c r="D75" s="1">
        <f t="shared" si="9"/>
        <v>0</v>
      </c>
      <c r="E75" s="1">
        <f t="shared" si="10"/>
        <v>111.47</v>
      </c>
      <c r="F75" s="11">
        <f t="shared" si="11"/>
        <v>111.47</v>
      </c>
      <c r="G75" s="1"/>
      <c r="H75" s="9">
        <f t="shared" si="12"/>
        <v>35.029746346357101</v>
      </c>
      <c r="I75" s="1">
        <f t="shared" si="13"/>
        <v>0</v>
      </c>
      <c r="J75" s="1">
        <f t="shared" si="14"/>
        <v>0</v>
      </c>
      <c r="K75" s="1">
        <f t="shared" si="15"/>
        <v>0</v>
      </c>
      <c r="L75" s="1">
        <f t="shared" si="16"/>
        <v>219.98680705512299</v>
      </c>
      <c r="M75" s="24">
        <f t="shared" si="17"/>
        <v>219.98680705512299</v>
      </c>
      <c r="N75" s="3"/>
      <c r="O75" s="3"/>
      <c r="P75" s="3"/>
    </row>
    <row r="76" spans="1:16">
      <c r="A76" s="9">
        <v>18.25</v>
      </c>
      <c r="B76" s="1">
        <f t="shared" si="7"/>
        <v>0</v>
      </c>
      <c r="C76" s="1">
        <f t="shared" si="8"/>
        <v>0</v>
      </c>
      <c r="D76" s="1">
        <f t="shared" si="9"/>
        <v>0</v>
      </c>
      <c r="E76" s="1">
        <f t="shared" si="10"/>
        <v>0</v>
      </c>
      <c r="F76" s="11">
        <f t="shared" si="11"/>
        <v>0</v>
      </c>
      <c r="G76" s="1"/>
      <c r="H76" s="9">
        <f t="shared" si="12"/>
        <v>38.0489589384323</v>
      </c>
      <c r="I76" s="1">
        <f t="shared" si="13"/>
        <v>0</v>
      </c>
      <c r="J76" s="1">
        <f t="shared" si="14"/>
        <v>0</v>
      </c>
      <c r="K76" s="1">
        <f t="shared" si="15"/>
        <v>0</v>
      </c>
      <c r="L76" s="1">
        <f t="shared" si="16"/>
        <v>0</v>
      </c>
      <c r="M76" s="24">
        <f t="shared" si="17"/>
        <v>0</v>
      </c>
      <c r="N76" s="3"/>
      <c r="O76" s="3"/>
      <c r="P76" s="3"/>
    </row>
    <row r="77" spans="1:16">
      <c r="A77" s="9">
        <v>18.75</v>
      </c>
      <c r="B77" s="1">
        <f t="shared" si="7"/>
        <v>0</v>
      </c>
      <c r="C77" s="1">
        <f t="shared" si="8"/>
        <v>0</v>
      </c>
      <c r="D77" s="1">
        <f t="shared" si="9"/>
        <v>0</v>
      </c>
      <c r="E77" s="1">
        <f t="shared" si="10"/>
        <v>0</v>
      </c>
      <c r="F77" s="11">
        <f t="shared" si="11"/>
        <v>0</v>
      </c>
      <c r="G77" s="1"/>
      <c r="H77" s="9">
        <f t="shared" si="12"/>
        <v>41.236141191852603</v>
      </c>
      <c r="I77" s="1">
        <f t="shared" si="13"/>
        <v>0</v>
      </c>
      <c r="J77" s="1">
        <f t="shared" si="14"/>
        <v>0</v>
      </c>
      <c r="K77" s="1">
        <f t="shared" si="15"/>
        <v>0</v>
      </c>
      <c r="L77" s="1">
        <f t="shared" si="16"/>
        <v>0</v>
      </c>
      <c r="M77" s="24">
        <f t="shared" si="17"/>
        <v>0</v>
      </c>
      <c r="N77" s="3"/>
      <c r="O77" s="3"/>
      <c r="P77" s="3"/>
    </row>
    <row r="78" spans="1:16">
      <c r="A78" s="9">
        <v>19.25</v>
      </c>
      <c r="B78" s="1">
        <f t="shared" si="7"/>
        <v>0</v>
      </c>
      <c r="C78" s="1">
        <f t="shared" si="8"/>
        <v>0</v>
      </c>
      <c r="D78" s="1">
        <f t="shared" si="9"/>
        <v>0</v>
      </c>
      <c r="E78" s="1">
        <f t="shared" si="10"/>
        <v>0</v>
      </c>
      <c r="F78" s="11">
        <f t="shared" si="11"/>
        <v>0</v>
      </c>
      <c r="G78" s="1"/>
      <c r="H78" s="9">
        <f t="shared" si="12"/>
        <v>44.595783815002001</v>
      </c>
      <c r="I78" s="1">
        <f t="shared" si="13"/>
        <v>0</v>
      </c>
      <c r="J78" s="1">
        <f t="shared" si="14"/>
        <v>0</v>
      </c>
      <c r="K78" s="1">
        <f t="shared" si="15"/>
        <v>0</v>
      </c>
      <c r="L78" s="1">
        <f t="shared" si="16"/>
        <v>0</v>
      </c>
      <c r="M78" s="24">
        <f t="shared" si="17"/>
        <v>0</v>
      </c>
      <c r="N78" s="3"/>
      <c r="O78" s="3"/>
      <c r="P78" s="3"/>
    </row>
    <row r="79" spans="1:16">
      <c r="A79" s="7" t="s">
        <v>7</v>
      </c>
      <c r="B79" s="17">
        <f>SUM(B47:B78)</f>
        <v>0</v>
      </c>
      <c r="C79" s="17">
        <f>SUM(C47:C78)</f>
        <v>1642301.2385</v>
      </c>
      <c r="D79" s="17">
        <f>SUM(D47:D78)</f>
        <v>3021.4944999999998</v>
      </c>
      <c r="E79" s="17">
        <f>SUM(E47:E78)</f>
        <v>1075.8425</v>
      </c>
      <c r="F79" s="17">
        <f>SUM(F47:F78)</f>
        <v>1646398.5755</v>
      </c>
      <c r="G79" s="11"/>
      <c r="H79" s="7" t="s">
        <v>7</v>
      </c>
      <c r="I79" s="17">
        <f>SUM(I47:I78)</f>
        <v>0</v>
      </c>
      <c r="J79" s="17">
        <f>SUM(J47:J78)</f>
        <v>1193284.41334621</v>
      </c>
      <c r="K79" s="17">
        <f>SUM(K47:K78)</f>
        <v>5211.6372894020697</v>
      </c>
      <c r="L79" s="17">
        <f>SUM(L47:L78)</f>
        <v>1981.3040699575599</v>
      </c>
      <c r="M79" s="17">
        <f>SUM(M47:M78)</f>
        <v>1200477.35470557</v>
      </c>
      <c r="N79" s="3"/>
      <c r="O79" s="3"/>
      <c r="P79" s="3"/>
    </row>
    <row r="80" spans="1:16">
      <c r="A80" s="5" t="s">
        <v>13</v>
      </c>
      <c r="B80" s="18">
        <f>IF(L38&gt;0,B79/L38,0)</f>
        <v>0</v>
      </c>
      <c r="C80" s="18">
        <f>IF(M38&gt;0,C79/M38,0)</f>
        <v>10.285171772635101</v>
      </c>
      <c r="D80" s="18">
        <f>IF(N38&gt;0,D79/N38,0)</f>
        <v>16.5655743547008</v>
      </c>
      <c r="E80" s="18">
        <f>IF(O38&gt;0,E79/O38,0)</f>
        <v>17.131250000000001</v>
      </c>
      <c r="F80" s="18">
        <f>IF(P38&gt;0,F79/P38,0)</f>
        <v>10.2950231755154</v>
      </c>
      <c r="G80" s="11"/>
      <c r="H80" s="5" t="s">
        <v>13</v>
      </c>
      <c r="I80" s="18">
        <f>IF(L38&gt;0,I79/L38,0)</f>
        <v>0</v>
      </c>
      <c r="J80" s="18">
        <f>IF(M38&gt;0,J79/M38,0)</f>
        <v>7.4731327463916202</v>
      </c>
      <c r="K80" s="18">
        <f>IF(N38&gt;0,K79/N38,0)</f>
        <v>28.573199463815399</v>
      </c>
      <c r="L80" s="18">
        <f>IF(O38&gt;0,L79/O38,0)</f>
        <v>31.549427865566201</v>
      </c>
      <c r="M80" s="18">
        <f>IF(P38&gt;0,M79/P38,0)</f>
        <v>7.5066526248796999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39" t="s">
        <v>14</v>
      </c>
      <c r="B85" s="39"/>
      <c r="C85" s="39"/>
      <c r="D85" s="39"/>
      <c r="E85" s="39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>
      <c r="A86" s="39"/>
      <c r="B86" s="39"/>
      <c r="C86" s="39"/>
      <c r="D86" s="39"/>
      <c r="E86" s="39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5"/>
      <c r="B87" s="2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0" t="s">
        <v>15</v>
      </c>
      <c r="B89" s="41" t="s">
        <v>16</v>
      </c>
      <c r="C89" s="41" t="s">
        <v>17</v>
      </c>
      <c r="D89" s="41" t="s">
        <v>18</v>
      </c>
      <c r="E89" s="41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0"/>
      <c r="B90" s="40"/>
      <c r="C90" s="40"/>
      <c r="D90" s="40"/>
      <c r="E90" s="41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6">
        <v>0</v>
      </c>
      <c r="B92" s="38">
        <f>L$38</f>
        <v>0</v>
      </c>
      <c r="C92" s="38">
        <f>$B$80</f>
        <v>0</v>
      </c>
      <c r="D92" s="38">
        <f>$I$80</f>
        <v>0</v>
      </c>
      <c r="E92" s="38">
        <f>B92*D92</f>
        <v>0</v>
      </c>
      <c r="F92" s="1">
        <f>E92/1000</f>
        <v>0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6">
        <v>1</v>
      </c>
      <c r="B93" s="38">
        <f>M$38</f>
        <v>159676.598</v>
      </c>
      <c r="C93" s="38">
        <f>$C$80</f>
        <v>10.285171772635101</v>
      </c>
      <c r="D93" s="38">
        <f>$J$80</f>
        <v>7.4731327463916202</v>
      </c>
      <c r="E93" s="38">
        <f>B93*D93</f>
        <v>1193284.41334621</v>
      </c>
      <c r="F93" s="1">
        <f>E93/1000</f>
        <v>1193.2844133462099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6">
        <v>2</v>
      </c>
      <c r="B94" s="38">
        <f>N$38</f>
        <v>182.39599999999999</v>
      </c>
      <c r="C94" s="38">
        <f>$D$80</f>
        <v>16.5655743547008</v>
      </c>
      <c r="D94" s="38">
        <f>$K$80</f>
        <v>28.573199463815399</v>
      </c>
      <c r="E94" s="38">
        <f>B94*D94</f>
        <v>5211.6372894020697</v>
      </c>
      <c r="F94" s="1">
        <f>E94/1000</f>
        <v>5.2116372894020699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6">
        <v>3</v>
      </c>
      <c r="B95" s="38">
        <f>O$38</f>
        <v>62.8</v>
      </c>
      <c r="C95" s="38">
        <f>$E$80</f>
        <v>17.131250000000001</v>
      </c>
      <c r="D95" s="38">
        <f>$L$80</f>
        <v>31.549427865566201</v>
      </c>
      <c r="E95" s="38">
        <f>B95*D95</f>
        <v>1981.3040699575599</v>
      </c>
      <c r="F95" s="1">
        <f>E95/1000</f>
        <v>1.9813040699575599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6" t="s">
        <v>7</v>
      </c>
      <c r="B96" s="38">
        <f>SUM(B92:B95)</f>
        <v>159921.79399999999</v>
      </c>
      <c r="C96" s="38">
        <f>$F$80</f>
        <v>10.2950231755154</v>
      </c>
      <c r="D96" s="38">
        <f>$M$80</f>
        <v>7.5066526248796999</v>
      </c>
      <c r="E96" s="38">
        <f>SUM(E92:E95)</f>
        <v>1200477.35470557</v>
      </c>
      <c r="F96" s="1">
        <f>E96/1000</f>
        <v>1200.47735470557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6" t="s">
        <v>2</v>
      </c>
      <c r="B97" s="38">
        <f>$I$2</f>
        <v>1125120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0" t="s">
        <v>20</v>
      </c>
      <c r="B98" s="38">
        <f>IF(E96&gt;0,$I$2/E96,"")</f>
        <v>0.93722717516478904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8"/>
  <sheetViews>
    <sheetView tabSelected="1" zoomScale="80" zoomScaleNormal="80" workbookViewId="0">
      <selection activeCell="P66" sqref="P66"/>
    </sheetView>
  </sheetViews>
  <sheetFormatPr baseColWidth="10" defaultColWidth="11.5" defaultRowHeight="13"/>
  <cols>
    <col min="1" max="1" width="10.1640625" customWidth="1"/>
    <col min="2" max="2" width="14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2.5" bestFit="1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2" t="s">
        <v>21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1366870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47"/>
      <c r="C6" s="10"/>
      <c r="D6" s="31"/>
      <c r="E6" s="31"/>
      <c r="F6" s="11">
        <f t="shared" ref="F6:F37" si="0">SUM(B6:E6)</f>
        <v>0</v>
      </c>
      <c r="G6" s="1"/>
      <c r="H6" s="9">
        <v>3.75</v>
      </c>
      <c r="I6" s="14"/>
      <c r="J6" s="1">
        <f>I6/1000</f>
        <v>0</v>
      </c>
      <c r="K6" s="9">
        <v>3.75</v>
      </c>
      <c r="L6" s="50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48">
        <v>1</v>
      </c>
      <c r="C7" s="10"/>
      <c r="D7" s="31"/>
      <c r="E7" s="31"/>
      <c r="F7" s="11">
        <f t="shared" si="0"/>
        <v>1</v>
      </c>
      <c r="G7" s="1"/>
      <c r="H7" s="9">
        <v>4.25</v>
      </c>
      <c r="I7" s="16">
        <v>1527</v>
      </c>
      <c r="J7" s="1">
        <f t="shared" ref="J7:J38" si="6">I7/1000</f>
        <v>1.5269999999999999</v>
      </c>
      <c r="K7" s="9">
        <v>4.25</v>
      </c>
      <c r="L7" s="50">
        <f t="shared" si="1"/>
        <v>1.5269999999999999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1.5269999999999999</v>
      </c>
      <c r="Q7" s="3"/>
      <c r="R7" s="3"/>
    </row>
    <row r="8" spans="1:18">
      <c r="A8" s="9">
        <v>4.75</v>
      </c>
      <c r="B8" s="48">
        <v>1</v>
      </c>
      <c r="C8" s="10"/>
      <c r="D8" s="31"/>
      <c r="E8" s="31"/>
      <c r="F8" s="11">
        <f t="shared" si="0"/>
        <v>1</v>
      </c>
      <c r="G8" s="1"/>
      <c r="H8" s="9">
        <v>4.75</v>
      </c>
      <c r="I8" s="16">
        <v>29018</v>
      </c>
      <c r="J8" s="1">
        <f t="shared" si="6"/>
        <v>29.018000000000001</v>
      </c>
      <c r="K8" s="9">
        <v>4.75</v>
      </c>
      <c r="L8" s="50">
        <f t="shared" si="1"/>
        <v>29.018000000000001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29.018000000000001</v>
      </c>
      <c r="Q8" s="3"/>
      <c r="R8" s="3"/>
    </row>
    <row r="9" spans="1:18">
      <c r="A9" s="9">
        <v>5.25</v>
      </c>
      <c r="B9" s="48">
        <v>1</v>
      </c>
      <c r="C9" s="10"/>
      <c r="D9" s="31"/>
      <c r="E9" s="31"/>
      <c r="F9" s="11">
        <f t="shared" si="0"/>
        <v>1</v>
      </c>
      <c r="G9" s="1"/>
      <c r="H9" s="9">
        <v>5.25</v>
      </c>
      <c r="I9" s="16">
        <v>88582</v>
      </c>
      <c r="J9" s="1">
        <f t="shared" si="6"/>
        <v>88.581999999999994</v>
      </c>
      <c r="K9" s="9">
        <v>5.25</v>
      </c>
      <c r="L9" s="50">
        <f t="shared" si="1"/>
        <v>88.581999999999994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88.581999999999994</v>
      </c>
      <c r="Q9" s="3"/>
      <c r="R9" s="3"/>
    </row>
    <row r="10" spans="1:18">
      <c r="A10" s="9">
        <v>5.75</v>
      </c>
      <c r="B10" s="49">
        <v>1</v>
      </c>
      <c r="C10" s="10"/>
      <c r="D10" s="31"/>
      <c r="E10" s="31"/>
      <c r="F10" s="11">
        <f t="shared" si="0"/>
        <v>1</v>
      </c>
      <c r="G10" s="1"/>
      <c r="H10" s="9">
        <v>5.75</v>
      </c>
      <c r="I10" s="16">
        <v>161891</v>
      </c>
      <c r="J10" s="1">
        <f t="shared" si="6"/>
        <v>161.89099999999999</v>
      </c>
      <c r="K10" s="9">
        <v>5.75</v>
      </c>
      <c r="L10" s="50">
        <f t="shared" si="1"/>
        <v>161.89099999999999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161.89099999999999</v>
      </c>
      <c r="Q10" s="3"/>
      <c r="R10" s="3"/>
    </row>
    <row r="11" spans="1:18">
      <c r="A11" s="9">
        <v>6.25</v>
      </c>
      <c r="B11" s="49">
        <v>1</v>
      </c>
      <c r="C11" s="10"/>
      <c r="D11" s="31"/>
      <c r="E11" s="31"/>
      <c r="F11" s="11">
        <f t="shared" si="0"/>
        <v>1</v>
      </c>
      <c r="G11" s="1"/>
      <c r="H11" s="9">
        <v>6.25</v>
      </c>
      <c r="I11" s="16">
        <v>73309</v>
      </c>
      <c r="J11" s="1">
        <f t="shared" si="6"/>
        <v>73.308999999999997</v>
      </c>
      <c r="K11" s="9">
        <v>6.25</v>
      </c>
      <c r="L11" s="50">
        <f t="shared" si="1"/>
        <v>73.308999999999997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73.308999999999997</v>
      </c>
      <c r="Q11" s="3"/>
      <c r="R11" s="3"/>
    </row>
    <row r="12" spans="1:18">
      <c r="A12" s="9">
        <v>6.75</v>
      </c>
      <c r="B12" s="49">
        <v>4</v>
      </c>
      <c r="C12" s="13"/>
      <c r="D12" s="31"/>
      <c r="E12" s="32"/>
      <c r="F12" s="11">
        <f t="shared" si="0"/>
        <v>4</v>
      </c>
      <c r="G12" s="1"/>
      <c r="H12" s="9">
        <v>6.75</v>
      </c>
      <c r="I12" s="16">
        <v>503045</v>
      </c>
      <c r="J12" s="1">
        <f t="shared" si="6"/>
        <v>503.04500000000002</v>
      </c>
      <c r="K12" s="9">
        <v>6.75</v>
      </c>
      <c r="L12" s="50">
        <f t="shared" si="1"/>
        <v>503.04500000000002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503.04500000000002</v>
      </c>
      <c r="Q12" s="3"/>
      <c r="R12" s="3"/>
    </row>
    <row r="13" spans="1:18">
      <c r="A13" s="9">
        <v>7.25</v>
      </c>
      <c r="B13" s="49">
        <v>3</v>
      </c>
      <c r="C13" s="13">
        <v>4</v>
      </c>
      <c r="D13" s="33"/>
      <c r="E13" s="32"/>
      <c r="F13" s="11">
        <f t="shared" si="0"/>
        <v>7</v>
      </c>
      <c r="G13" s="1"/>
      <c r="H13" s="9">
        <v>7.25</v>
      </c>
      <c r="I13" s="16">
        <v>597116</v>
      </c>
      <c r="J13" s="1">
        <f t="shared" si="6"/>
        <v>597.11599999999999</v>
      </c>
      <c r="K13" s="9">
        <v>7.25</v>
      </c>
      <c r="L13" s="50">
        <f t="shared" si="1"/>
        <v>255.90685714285701</v>
      </c>
      <c r="M13" s="1">
        <f t="shared" si="2"/>
        <v>341.20914285714298</v>
      </c>
      <c r="N13" s="1">
        <f t="shared" si="3"/>
        <v>0</v>
      </c>
      <c r="O13" s="1">
        <f t="shared" si="4"/>
        <v>0</v>
      </c>
      <c r="P13" s="12">
        <f t="shared" si="5"/>
        <v>597.11599999999999</v>
      </c>
      <c r="Q13" s="3"/>
      <c r="R13" s="3"/>
    </row>
    <row r="14" spans="1:18">
      <c r="A14" s="9">
        <v>7.75</v>
      </c>
      <c r="C14">
        <v>12</v>
      </c>
      <c r="D14" s="33"/>
      <c r="E14" s="33"/>
      <c r="F14" s="11">
        <f t="shared" si="0"/>
        <v>12</v>
      </c>
      <c r="G14" s="1"/>
      <c r="H14" s="9">
        <v>7.75</v>
      </c>
      <c r="I14" s="16">
        <v>1031434</v>
      </c>
      <c r="J14" s="1">
        <f t="shared" si="6"/>
        <v>1031.434</v>
      </c>
      <c r="K14" s="9">
        <v>7.75</v>
      </c>
      <c r="L14" s="1">
        <f t="shared" si="1"/>
        <v>0</v>
      </c>
      <c r="M14" s="1">
        <f t="shared" si="2"/>
        <v>1031.434</v>
      </c>
      <c r="N14" s="1">
        <f t="shared" si="3"/>
        <v>0</v>
      </c>
      <c r="O14" s="1">
        <f t="shared" si="4"/>
        <v>0</v>
      </c>
      <c r="P14" s="12">
        <f t="shared" si="5"/>
        <v>1031.434</v>
      </c>
      <c r="Q14" s="3"/>
      <c r="R14" s="3"/>
    </row>
    <row r="15" spans="1:18">
      <c r="A15" s="9">
        <v>8.25</v>
      </c>
      <c r="C15">
        <v>11</v>
      </c>
      <c r="D15" s="34"/>
      <c r="E15" s="33"/>
      <c r="F15" s="11">
        <f t="shared" si="0"/>
        <v>11</v>
      </c>
      <c r="G15" s="1"/>
      <c r="H15" s="9">
        <v>8.25</v>
      </c>
      <c r="I15" s="16">
        <v>1713457</v>
      </c>
      <c r="J15" s="1">
        <f t="shared" si="6"/>
        <v>1713.4570000000001</v>
      </c>
      <c r="K15" s="9">
        <v>8.25</v>
      </c>
      <c r="L15" s="1">
        <f t="shared" si="1"/>
        <v>0</v>
      </c>
      <c r="M15" s="1">
        <f t="shared" si="2"/>
        <v>1713.4570000000001</v>
      </c>
      <c r="N15" s="1">
        <f t="shared" si="3"/>
        <v>0</v>
      </c>
      <c r="O15" s="1">
        <f t="shared" si="4"/>
        <v>0</v>
      </c>
      <c r="P15" s="12">
        <f t="shared" si="5"/>
        <v>1713.4570000000001</v>
      </c>
      <c r="Q15" s="3"/>
      <c r="R15" s="3"/>
    </row>
    <row r="16" spans="1:18">
      <c r="A16" s="9">
        <v>8.75</v>
      </c>
      <c r="C16">
        <v>12</v>
      </c>
      <c r="D16" s="34"/>
      <c r="E16" s="33"/>
      <c r="F16" s="11">
        <f t="shared" si="0"/>
        <v>12</v>
      </c>
      <c r="G16" s="1"/>
      <c r="H16" s="9">
        <v>8.75</v>
      </c>
      <c r="I16" s="16">
        <v>2045249</v>
      </c>
      <c r="J16" s="1">
        <f t="shared" si="6"/>
        <v>2045.249</v>
      </c>
      <c r="K16" s="9">
        <v>8.75</v>
      </c>
      <c r="L16" s="1">
        <f t="shared" si="1"/>
        <v>0</v>
      </c>
      <c r="M16" s="1">
        <f t="shared" si="2"/>
        <v>2045.249</v>
      </c>
      <c r="N16" s="1">
        <f t="shared" si="3"/>
        <v>0</v>
      </c>
      <c r="O16" s="1">
        <f t="shared" si="4"/>
        <v>0</v>
      </c>
      <c r="P16" s="12">
        <f t="shared" si="5"/>
        <v>2045.249</v>
      </c>
      <c r="Q16" s="3"/>
      <c r="R16" s="3"/>
    </row>
    <row r="17" spans="1:18">
      <c r="A17" s="9">
        <v>9.25</v>
      </c>
      <c r="C17">
        <v>21</v>
      </c>
      <c r="D17" s="34"/>
      <c r="E17" s="33"/>
      <c r="F17" s="11">
        <f t="shared" si="0"/>
        <v>21</v>
      </c>
      <c r="G17" s="1"/>
      <c r="H17" s="9">
        <v>9.25</v>
      </c>
      <c r="I17" s="16">
        <v>2968075</v>
      </c>
      <c r="J17" s="1">
        <f t="shared" si="6"/>
        <v>2968.0749999999998</v>
      </c>
      <c r="K17" s="9">
        <v>9.25</v>
      </c>
      <c r="L17" s="1">
        <f t="shared" si="1"/>
        <v>0</v>
      </c>
      <c r="M17" s="1">
        <f t="shared" si="2"/>
        <v>2968.0749999999998</v>
      </c>
      <c r="N17" s="1">
        <f t="shared" si="3"/>
        <v>0</v>
      </c>
      <c r="O17" s="1">
        <f t="shared" si="4"/>
        <v>0</v>
      </c>
      <c r="P17" s="12">
        <f t="shared" si="5"/>
        <v>2968.0749999999998</v>
      </c>
      <c r="Q17" s="3"/>
      <c r="R17" s="3"/>
    </row>
    <row r="18" spans="1:18">
      <c r="A18" s="9">
        <v>9.75</v>
      </c>
      <c r="C18">
        <v>29</v>
      </c>
      <c r="D18" s="34"/>
      <c r="E18" s="33"/>
      <c r="F18" s="11">
        <f t="shared" si="0"/>
        <v>29</v>
      </c>
      <c r="G18" s="1"/>
      <c r="H18" s="9">
        <v>9.75</v>
      </c>
      <c r="I18" s="16">
        <v>9539574</v>
      </c>
      <c r="J18" s="1">
        <f t="shared" si="6"/>
        <v>9539.5740000000005</v>
      </c>
      <c r="K18" s="9">
        <v>9.75</v>
      </c>
      <c r="L18" s="1">
        <f t="shared" si="1"/>
        <v>0</v>
      </c>
      <c r="M18" s="1">
        <f t="shared" si="2"/>
        <v>9539.5740000000005</v>
      </c>
      <c r="N18" s="1">
        <f t="shared" si="3"/>
        <v>0</v>
      </c>
      <c r="O18" s="1">
        <f t="shared" si="4"/>
        <v>0</v>
      </c>
      <c r="P18" s="12">
        <f t="shared" si="5"/>
        <v>9539.5740000000005</v>
      </c>
      <c r="Q18" s="3"/>
      <c r="R18" s="3"/>
    </row>
    <row r="19" spans="1:18">
      <c r="A19" s="9">
        <v>10.25</v>
      </c>
      <c r="C19">
        <v>30</v>
      </c>
      <c r="D19" s="34"/>
      <c r="E19" s="33"/>
      <c r="F19" s="11">
        <f t="shared" si="0"/>
        <v>30</v>
      </c>
      <c r="G19" s="1"/>
      <c r="H19" s="9">
        <v>10.25</v>
      </c>
      <c r="I19" s="16">
        <v>21501459</v>
      </c>
      <c r="J19" s="1">
        <f t="shared" si="6"/>
        <v>21501.458999999999</v>
      </c>
      <c r="K19" s="9">
        <v>10.25</v>
      </c>
      <c r="L19" s="1">
        <f t="shared" si="1"/>
        <v>0</v>
      </c>
      <c r="M19" s="1">
        <f t="shared" si="2"/>
        <v>21501.458999999999</v>
      </c>
      <c r="N19" s="1">
        <f t="shared" si="3"/>
        <v>0</v>
      </c>
      <c r="O19" s="1">
        <f t="shared" si="4"/>
        <v>0</v>
      </c>
      <c r="P19" s="12">
        <f t="shared" si="5"/>
        <v>21501.458999999999</v>
      </c>
      <c r="Q19" s="3"/>
      <c r="R19" s="3"/>
    </row>
    <row r="20" spans="1:18">
      <c r="A20" s="9">
        <v>10.75</v>
      </c>
      <c r="C20">
        <v>35</v>
      </c>
      <c r="D20" s="34"/>
      <c r="E20" s="33"/>
      <c r="F20" s="11">
        <f t="shared" si="0"/>
        <v>35</v>
      </c>
      <c r="G20" s="1"/>
      <c r="H20" s="9">
        <v>10.75</v>
      </c>
      <c r="I20" s="16">
        <v>20104148</v>
      </c>
      <c r="J20" s="1">
        <f t="shared" si="6"/>
        <v>20104.148000000001</v>
      </c>
      <c r="K20" s="9">
        <v>10.75</v>
      </c>
      <c r="L20" s="1">
        <f t="shared" si="1"/>
        <v>0</v>
      </c>
      <c r="M20" s="1">
        <f t="shared" si="2"/>
        <v>20104.148000000001</v>
      </c>
      <c r="N20" s="1">
        <f t="shared" si="3"/>
        <v>0</v>
      </c>
      <c r="O20" s="1">
        <f t="shared" si="4"/>
        <v>0</v>
      </c>
      <c r="P20" s="12">
        <f t="shared" si="5"/>
        <v>20104.148000000001</v>
      </c>
      <c r="Q20" s="3"/>
      <c r="R20" s="3"/>
    </row>
    <row r="21" spans="1:18">
      <c r="A21" s="9">
        <v>11.25</v>
      </c>
      <c r="C21">
        <v>28</v>
      </c>
      <c r="D21" s="34"/>
      <c r="E21" s="33"/>
      <c r="F21" s="11">
        <f t="shared" si="0"/>
        <v>28</v>
      </c>
      <c r="G21" s="1"/>
      <c r="H21" s="9">
        <v>11.25</v>
      </c>
      <c r="I21" s="16">
        <v>21608797</v>
      </c>
      <c r="J21" s="1">
        <f t="shared" si="6"/>
        <v>21608.796999999999</v>
      </c>
      <c r="K21" s="9">
        <v>11.25</v>
      </c>
      <c r="L21" s="1">
        <f t="shared" si="1"/>
        <v>0</v>
      </c>
      <c r="M21" s="1">
        <f t="shared" si="2"/>
        <v>21608.796999999999</v>
      </c>
      <c r="N21" s="1">
        <f t="shared" si="3"/>
        <v>0</v>
      </c>
      <c r="O21" s="1">
        <f t="shared" si="4"/>
        <v>0</v>
      </c>
      <c r="P21" s="12">
        <f t="shared" si="5"/>
        <v>21608.796999999999</v>
      </c>
      <c r="Q21" s="3"/>
      <c r="R21" s="3"/>
    </row>
    <row r="22" spans="1:18">
      <c r="A22" s="9">
        <v>11.75</v>
      </c>
      <c r="C22">
        <v>39</v>
      </c>
      <c r="D22" s="34"/>
      <c r="E22" s="33"/>
      <c r="F22" s="11">
        <f t="shared" si="0"/>
        <v>39</v>
      </c>
      <c r="G22" s="4"/>
      <c r="H22" s="9">
        <v>11.75</v>
      </c>
      <c r="I22" s="16">
        <v>16143223</v>
      </c>
      <c r="J22" s="1">
        <f t="shared" si="6"/>
        <v>16143.223</v>
      </c>
      <c r="K22" s="9">
        <v>11.75</v>
      </c>
      <c r="L22" s="1">
        <f t="shared" si="1"/>
        <v>0</v>
      </c>
      <c r="M22" s="1">
        <f t="shared" si="2"/>
        <v>16143.223</v>
      </c>
      <c r="N22" s="1">
        <f t="shared" si="3"/>
        <v>0</v>
      </c>
      <c r="O22" s="1">
        <f t="shared" si="4"/>
        <v>0</v>
      </c>
      <c r="P22" s="12">
        <f t="shared" si="5"/>
        <v>16143.223</v>
      </c>
      <c r="Q22" s="3"/>
      <c r="R22" s="3"/>
    </row>
    <row r="23" spans="1:18">
      <c r="A23" s="9">
        <v>12.25</v>
      </c>
      <c r="C23">
        <v>33</v>
      </c>
      <c r="D23" s="34"/>
      <c r="E23" s="33"/>
      <c r="F23" s="11">
        <f t="shared" si="0"/>
        <v>33</v>
      </c>
      <c r="G23" s="4"/>
      <c r="H23" s="9">
        <v>12.25</v>
      </c>
      <c r="I23" s="16">
        <v>16484160</v>
      </c>
      <c r="J23" s="1">
        <f t="shared" si="6"/>
        <v>16484.16</v>
      </c>
      <c r="K23" s="9">
        <v>12.25</v>
      </c>
      <c r="L23" s="1">
        <f t="shared" si="1"/>
        <v>0</v>
      </c>
      <c r="M23" s="1">
        <f t="shared" si="2"/>
        <v>16484.16</v>
      </c>
      <c r="N23" s="1">
        <f t="shared" si="3"/>
        <v>0</v>
      </c>
      <c r="O23" s="1">
        <f t="shared" si="4"/>
        <v>0</v>
      </c>
      <c r="P23" s="12">
        <f t="shared" si="5"/>
        <v>16484.16</v>
      </c>
      <c r="Q23" s="3"/>
      <c r="R23" s="3"/>
    </row>
    <row r="24" spans="1:18">
      <c r="A24" s="9">
        <v>12.75</v>
      </c>
      <c r="C24">
        <v>64</v>
      </c>
      <c r="D24" s="34"/>
      <c r="E24" s="33"/>
      <c r="F24" s="11">
        <f t="shared" si="0"/>
        <v>64</v>
      </c>
      <c r="G24" s="4"/>
      <c r="H24" s="9">
        <v>12.75</v>
      </c>
      <c r="I24" s="16">
        <v>17820330</v>
      </c>
      <c r="J24" s="1">
        <f t="shared" si="6"/>
        <v>17820.330000000002</v>
      </c>
      <c r="K24" s="9">
        <v>12.75</v>
      </c>
      <c r="L24" s="1">
        <f t="shared" si="1"/>
        <v>0</v>
      </c>
      <c r="M24" s="1">
        <f t="shared" si="2"/>
        <v>17820.330000000002</v>
      </c>
      <c r="N24" s="1">
        <f t="shared" si="3"/>
        <v>0</v>
      </c>
      <c r="O24" s="1">
        <f t="shared" si="4"/>
        <v>0</v>
      </c>
      <c r="P24" s="12">
        <f t="shared" si="5"/>
        <v>17820.330000000002</v>
      </c>
      <c r="Q24" s="3"/>
      <c r="R24" s="3"/>
    </row>
    <row r="25" spans="1:18">
      <c r="A25" s="9">
        <v>13.25</v>
      </c>
      <c r="C25">
        <v>39</v>
      </c>
      <c r="D25" s="34"/>
      <c r="E25" s="33"/>
      <c r="F25" s="11">
        <f t="shared" si="0"/>
        <v>39</v>
      </c>
      <c r="G25" s="4"/>
      <c r="H25" s="9">
        <v>13.25</v>
      </c>
      <c r="I25" s="16">
        <v>10521408</v>
      </c>
      <c r="J25" s="1">
        <f t="shared" si="6"/>
        <v>10521.407999999999</v>
      </c>
      <c r="K25" s="9">
        <v>13.25</v>
      </c>
      <c r="L25" s="1">
        <f t="shared" si="1"/>
        <v>0</v>
      </c>
      <c r="M25" s="1">
        <f t="shared" si="2"/>
        <v>10521.407999999999</v>
      </c>
      <c r="N25" s="1">
        <f t="shared" si="3"/>
        <v>0</v>
      </c>
      <c r="O25" s="1">
        <f t="shared" si="4"/>
        <v>0</v>
      </c>
      <c r="P25" s="12">
        <f t="shared" si="5"/>
        <v>10521.407999999999</v>
      </c>
      <c r="Q25" s="3"/>
      <c r="R25" s="3"/>
    </row>
    <row r="26" spans="1:18">
      <c r="A26" s="9">
        <v>13.75</v>
      </c>
      <c r="C26">
        <v>13</v>
      </c>
      <c r="D26" s="34"/>
      <c r="E26" s="33"/>
      <c r="F26" s="11">
        <f t="shared" si="0"/>
        <v>13</v>
      </c>
      <c r="G26" s="4"/>
      <c r="H26" s="9">
        <v>13.75</v>
      </c>
      <c r="I26" s="16">
        <v>3007852</v>
      </c>
      <c r="J26" s="1">
        <f t="shared" si="6"/>
        <v>3007.8519999999999</v>
      </c>
      <c r="K26" s="9">
        <v>13.75</v>
      </c>
      <c r="L26" s="1">
        <f t="shared" si="1"/>
        <v>0</v>
      </c>
      <c r="M26" s="1">
        <f t="shared" si="2"/>
        <v>3007.8519999999999</v>
      </c>
      <c r="N26" s="1">
        <f t="shared" si="3"/>
        <v>0</v>
      </c>
      <c r="O26" s="1">
        <f t="shared" si="4"/>
        <v>0</v>
      </c>
      <c r="P26" s="12">
        <f t="shared" si="5"/>
        <v>3007.8519999999999</v>
      </c>
      <c r="Q26" s="3"/>
      <c r="R26" s="3"/>
    </row>
    <row r="27" spans="1:18">
      <c r="A27" s="9">
        <v>14.25</v>
      </c>
      <c r="C27">
        <v>8</v>
      </c>
      <c r="D27" s="34"/>
      <c r="E27" s="33"/>
      <c r="F27" s="11">
        <f t="shared" si="0"/>
        <v>8</v>
      </c>
      <c r="G27" s="4"/>
      <c r="H27" s="9">
        <v>14.25</v>
      </c>
      <c r="I27" s="16">
        <v>1126152</v>
      </c>
      <c r="J27" s="1">
        <f t="shared" si="6"/>
        <v>1126.152</v>
      </c>
      <c r="K27" s="9">
        <v>14.25</v>
      </c>
      <c r="L27" s="1">
        <f t="shared" si="1"/>
        <v>0</v>
      </c>
      <c r="M27" s="1">
        <f t="shared" si="2"/>
        <v>1126.152</v>
      </c>
      <c r="N27" s="1">
        <f t="shared" si="3"/>
        <v>0</v>
      </c>
      <c r="O27" s="1">
        <f t="shared" si="4"/>
        <v>0</v>
      </c>
      <c r="P27" s="12">
        <f t="shared" si="5"/>
        <v>1126.152</v>
      </c>
      <c r="Q27" s="3"/>
      <c r="R27" s="3"/>
    </row>
    <row r="28" spans="1:18">
      <c r="A28" s="9">
        <v>14.75</v>
      </c>
      <c r="B28" s="10"/>
      <c r="C28">
        <v>1</v>
      </c>
      <c r="D28" s="34"/>
      <c r="E28" s="33"/>
      <c r="F28" s="11">
        <f t="shared" si="0"/>
        <v>1</v>
      </c>
      <c r="G28" s="1"/>
      <c r="H28" s="9">
        <v>14.75</v>
      </c>
      <c r="I28" s="16">
        <v>418643</v>
      </c>
      <c r="J28" s="1">
        <f t="shared" si="6"/>
        <v>418.64299999999997</v>
      </c>
      <c r="K28" s="9">
        <v>14.75</v>
      </c>
      <c r="L28" s="1">
        <f t="shared" si="1"/>
        <v>0</v>
      </c>
      <c r="M28" s="1">
        <f t="shared" si="2"/>
        <v>418.64299999999997</v>
      </c>
      <c r="N28" s="1">
        <f t="shared" si="3"/>
        <v>0</v>
      </c>
      <c r="O28" s="1">
        <f t="shared" si="4"/>
        <v>0</v>
      </c>
      <c r="P28" s="12">
        <f t="shared" si="5"/>
        <v>418.64299999999997</v>
      </c>
      <c r="Q28" s="3"/>
      <c r="R28" s="3"/>
    </row>
    <row r="29" spans="1:18">
      <c r="A29" s="9">
        <v>15.25</v>
      </c>
      <c r="B29" s="10"/>
      <c r="C29">
        <v>1</v>
      </c>
      <c r="D29" s="34"/>
      <c r="E29" s="33"/>
      <c r="F29" s="11">
        <f t="shared" si="0"/>
        <v>1</v>
      </c>
      <c r="G29" s="1"/>
      <c r="H29" s="9">
        <v>15.25</v>
      </c>
      <c r="I29" s="16">
        <v>34802</v>
      </c>
      <c r="J29" s="1">
        <f t="shared" si="6"/>
        <v>34.802</v>
      </c>
      <c r="K29" s="9">
        <v>15.25</v>
      </c>
      <c r="L29" s="1">
        <f t="shared" si="1"/>
        <v>0</v>
      </c>
      <c r="M29" s="1">
        <f t="shared" si="2"/>
        <v>34.802</v>
      </c>
      <c r="N29" s="1">
        <f t="shared" si="3"/>
        <v>0</v>
      </c>
      <c r="O29" s="1">
        <f t="shared" si="4"/>
        <v>0</v>
      </c>
      <c r="P29" s="12">
        <f t="shared" si="5"/>
        <v>34.802</v>
      </c>
      <c r="Q29" s="3"/>
      <c r="R29" s="3"/>
    </row>
    <row r="30" spans="1:18">
      <c r="A30" s="9">
        <v>15.75</v>
      </c>
      <c r="B30" s="10"/>
      <c r="D30" s="34"/>
      <c r="E30" s="33"/>
      <c r="F30" s="11">
        <f t="shared" si="0"/>
        <v>0</v>
      </c>
      <c r="G30" s="1"/>
      <c r="H30" s="9">
        <v>15.75</v>
      </c>
      <c r="J30" s="1">
        <f t="shared" si="6"/>
        <v>0</v>
      </c>
      <c r="K30" s="9">
        <v>15.75</v>
      </c>
      <c r="L30" s="1">
        <f t="shared" si="1"/>
        <v>0</v>
      </c>
      <c r="M30" s="1">
        <f t="shared" si="2"/>
        <v>0</v>
      </c>
      <c r="N30" s="1">
        <f t="shared" si="3"/>
        <v>0</v>
      </c>
      <c r="O30" s="1">
        <f t="shared" si="4"/>
        <v>0</v>
      </c>
      <c r="P30" s="12">
        <f t="shared" si="5"/>
        <v>0</v>
      </c>
      <c r="Q30" s="3"/>
      <c r="R30" s="3"/>
    </row>
    <row r="31" spans="1:18">
      <c r="A31" s="9">
        <v>16.25</v>
      </c>
      <c r="B31" s="10"/>
      <c r="D31" s="34"/>
      <c r="E31" s="31"/>
      <c r="F31" s="11">
        <f t="shared" si="0"/>
        <v>0</v>
      </c>
      <c r="G31" s="1"/>
      <c r="H31" s="9">
        <v>16.25</v>
      </c>
      <c r="I31" s="37"/>
      <c r="J31" s="1">
        <f t="shared" si="6"/>
        <v>0</v>
      </c>
      <c r="K31" s="9">
        <v>16.25</v>
      </c>
      <c r="L31" s="1">
        <f t="shared" si="1"/>
        <v>0</v>
      </c>
      <c r="M31" s="1">
        <f t="shared" si="2"/>
        <v>0</v>
      </c>
      <c r="N31" s="1">
        <f t="shared" si="3"/>
        <v>0</v>
      </c>
      <c r="O31" s="1">
        <f t="shared" si="4"/>
        <v>0</v>
      </c>
      <c r="P31" s="12">
        <f t="shared" si="5"/>
        <v>0</v>
      </c>
      <c r="Q31" s="3"/>
      <c r="R31" s="3"/>
    </row>
    <row r="32" spans="1:18">
      <c r="A32" s="9">
        <v>16.75</v>
      </c>
      <c r="B32" s="31"/>
      <c r="C32" s="34"/>
      <c r="D32" s="34"/>
      <c r="E32" s="31"/>
      <c r="F32" s="11">
        <f t="shared" si="0"/>
        <v>0</v>
      </c>
      <c r="G32" s="1"/>
      <c r="H32" s="9">
        <v>16.75</v>
      </c>
      <c r="I32" s="14"/>
      <c r="J32" s="1">
        <f t="shared" si="6"/>
        <v>0</v>
      </c>
      <c r="K32" s="9">
        <v>16.75</v>
      </c>
      <c r="L32" s="1">
        <f t="shared" si="1"/>
        <v>0</v>
      </c>
      <c r="M32" s="1">
        <f t="shared" si="2"/>
        <v>0</v>
      </c>
      <c r="N32" s="1">
        <f t="shared" si="3"/>
        <v>0</v>
      </c>
      <c r="O32" s="1">
        <f t="shared" si="4"/>
        <v>0</v>
      </c>
      <c r="P32" s="12">
        <f t="shared" si="5"/>
        <v>0</v>
      </c>
      <c r="Q32" s="3"/>
      <c r="R32" s="3"/>
    </row>
    <row r="33" spans="1:18">
      <c r="A33" s="9">
        <v>17.25</v>
      </c>
      <c r="B33" s="31"/>
      <c r="C33" s="31"/>
      <c r="D33" s="31"/>
      <c r="E33" s="31"/>
      <c r="F33" s="11">
        <f t="shared" si="0"/>
        <v>0</v>
      </c>
      <c r="G33" s="1"/>
      <c r="H33" s="9">
        <v>17.25</v>
      </c>
      <c r="I33" s="14"/>
      <c r="J33" s="1">
        <f t="shared" si="6"/>
        <v>0</v>
      </c>
      <c r="K33" s="9">
        <v>17.25</v>
      </c>
      <c r="L33" s="1">
        <f t="shared" si="1"/>
        <v>0</v>
      </c>
      <c r="M33" s="1">
        <f t="shared" si="2"/>
        <v>0</v>
      </c>
      <c r="N33" s="1">
        <f t="shared" si="3"/>
        <v>0</v>
      </c>
      <c r="O33" s="1">
        <f t="shared" si="4"/>
        <v>0</v>
      </c>
      <c r="P33" s="12">
        <f t="shared" si="5"/>
        <v>0</v>
      </c>
      <c r="Q33" s="3"/>
      <c r="R33" s="3"/>
    </row>
    <row r="34" spans="1:18">
      <c r="A34" s="9">
        <v>17.75</v>
      </c>
      <c r="B34" s="31"/>
      <c r="C34" s="31"/>
      <c r="D34" s="31"/>
      <c r="E34" s="31"/>
      <c r="F34" s="11">
        <f t="shared" si="0"/>
        <v>0</v>
      </c>
      <c r="G34" s="1"/>
      <c r="H34" s="9">
        <v>17.75</v>
      </c>
      <c r="I34" s="14"/>
      <c r="J34" s="1">
        <f t="shared" si="6"/>
        <v>0</v>
      </c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0</v>
      </c>
      <c r="O34" s="1">
        <f t="shared" si="4"/>
        <v>0</v>
      </c>
      <c r="P34" s="12">
        <f t="shared" si="5"/>
        <v>0</v>
      </c>
      <c r="Q34" s="3"/>
      <c r="R34" s="3"/>
    </row>
    <row r="35" spans="1:18">
      <c r="A35" s="9">
        <v>18.25</v>
      </c>
      <c r="B35" s="31"/>
      <c r="C35" s="31"/>
      <c r="D35" s="31"/>
      <c r="E35" s="31"/>
      <c r="F35" s="11">
        <f t="shared" si="0"/>
        <v>0</v>
      </c>
      <c r="G35" s="1"/>
      <c r="H35" s="9">
        <v>18.25</v>
      </c>
      <c r="I35" s="14"/>
      <c r="J35" s="1">
        <f t="shared" si="6"/>
        <v>0</v>
      </c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31"/>
      <c r="C36" s="31"/>
      <c r="D36" s="31"/>
      <c r="E36" s="31"/>
      <c r="F36" s="11">
        <f t="shared" si="0"/>
        <v>0</v>
      </c>
      <c r="G36" s="1"/>
      <c r="H36" s="9">
        <v>18.75</v>
      </c>
      <c r="I36" s="4"/>
      <c r="J36" s="1">
        <f t="shared" si="6"/>
        <v>0</v>
      </c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1"/>
      <c r="C37" s="32"/>
      <c r="D37" s="32"/>
      <c r="E37" s="32"/>
      <c r="F37" s="11">
        <f t="shared" si="0"/>
        <v>0</v>
      </c>
      <c r="G37" s="1"/>
      <c r="H37" s="9">
        <v>19.25</v>
      </c>
      <c r="I37" s="1"/>
      <c r="J37" s="1">
        <f t="shared" si="6"/>
        <v>0</v>
      </c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7">
        <f>SUM(B6:B37)</f>
        <v>12</v>
      </c>
      <c r="C38" s="17">
        <f>SUM(C6:C37)</f>
        <v>380</v>
      </c>
      <c r="D38" s="17">
        <f>SUM(D6:D37)</f>
        <v>0</v>
      </c>
      <c r="E38" s="17">
        <f>SUM(E6:E37)</f>
        <v>0</v>
      </c>
      <c r="F38" s="18">
        <f>SUM(F6:F37)</f>
        <v>392</v>
      </c>
      <c r="G38" s="19"/>
      <c r="H38" s="7" t="s">
        <v>7</v>
      </c>
      <c r="I38" s="36">
        <f>SUM(I6:I37)</f>
        <v>147523251</v>
      </c>
      <c r="J38" s="1">
        <f t="shared" si="6"/>
        <v>147523.25099999999</v>
      </c>
      <c r="K38" s="7" t="s">
        <v>7</v>
      </c>
      <c r="L38" s="17">
        <f>SUM(L6:L37)</f>
        <v>1113.27885714286</v>
      </c>
      <c r="M38" s="17">
        <f>SUM(M6:M37)</f>
        <v>146409.972142857</v>
      </c>
      <c r="N38" s="17">
        <f>SUM(N6:N37)</f>
        <v>0</v>
      </c>
      <c r="O38" s="17">
        <f>SUM(O6:O37)</f>
        <v>0</v>
      </c>
      <c r="P38" s="20">
        <f>SUM(P6:P37)</f>
        <v>147523.25099999999</v>
      </c>
      <c r="Q38" s="21"/>
      <c r="R38" s="3"/>
    </row>
    <row r="39" spans="1:18">
      <c r="A39" s="1"/>
      <c r="B39" s="46" t="s">
        <v>27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2"/>
      <c r="B41" s="1"/>
      <c r="C41" s="1"/>
      <c r="D41" s="1"/>
      <c r="E41" s="1"/>
      <c r="F41" s="22"/>
      <c r="G41" s="1"/>
      <c r="H41" s="1"/>
      <c r="I41" s="1"/>
      <c r="J41" s="22"/>
      <c r="K41" s="1"/>
      <c r="L41" s="1"/>
      <c r="M41" s="1"/>
      <c r="N41" s="22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5.973758600360644E-3</v>
      </c>
      <c r="J44" s="13" t="s">
        <v>12</v>
      </c>
      <c r="K44">
        <v>3.0349796521095076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3" t="s">
        <v>7</v>
      </c>
      <c r="N46" s="3"/>
      <c r="O46" s="3"/>
      <c r="P46" s="3"/>
    </row>
    <row r="47" spans="1:18">
      <c r="A47" s="9">
        <v>3.75</v>
      </c>
      <c r="B47" s="50">
        <f t="shared" ref="B47:B78" si="7">L6*($A47)</f>
        <v>0</v>
      </c>
      <c r="C47" s="1">
        <f t="shared" ref="C47:C78" si="8">M6*($A47)</f>
        <v>0</v>
      </c>
      <c r="D47" s="1">
        <f t="shared" ref="D47:D78" si="9">N6*($A47)</f>
        <v>0</v>
      </c>
      <c r="E47" s="1">
        <f t="shared" ref="E47:E78" si="10">O6*($A47)</f>
        <v>0</v>
      </c>
      <c r="F47" s="11">
        <f t="shared" ref="F47:F78" si="11">SUM(B47:E47)</f>
        <v>0</v>
      </c>
      <c r="G47" s="1"/>
      <c r="H47" s="9">
        <f t="shared" ref="H47:H78" si="12">$I$44*((A47)^$K$44)</f>
        <v>0.32992930030401102</v>
      </c>
      <c r="I47" s="50">
        <f t="shared" ref="I47:I78" si="13">L6*$H47</f>
        <v>0</v>
      </c>
      <c r="J47" s="1">
        <f t="shared" ref="J47:J78" si="14">M6*$H47</f>
        <v>0</v>
      </c>
      <c r="K47" s="1">
        <f t="shared" ref="K47:K78" si="15">N6*$H47</f>
        <v>0</v>
      </c>
      <c r="L47" s="1">
        <f t="shared" ref="L47:L78" si="16">O6*$H47</f>
        <v>0</v>
      </c>
      <c r="M47" s="24">
        <f t="shared" ref="M47:M78" si="17">SUM(I47:L47)</f>
        <v>0</v>
      </c>
      <c r="N47" s="3"/>
      <c r="O47" s="3"/>
      <c r="P47" s="3"/>
    </row>
    <row r="48" spans="1:18">
      <c r="A48" s="9">
        <v>4.25</v>
      </c>
      <c r="B48" s="50">
        <f t="shared" si="7"/>
        <v>6.4897499999999999</v>
      </c>
      <c r="C48" s="1">
        <f t="shared" si="8"/>
        <v>0</v>
      </c>
      <c r="D48" s="1">
        <f t="shared" si="9"/>
        <v>0</v>
      </c>
      <c r="E48" s="1">
        <f t="shared" si="10"/>
        <v>0</v>
      </c>
      <c r="F48" s="11">
        <f t="shared" si="11"/>
        <v>6.4897499999999999</v>
      </c>
      <c r="G48" s="1"/>
      <c r="H48" s="9">
        <f t="shared" si="12"/>
        <v>0.482386655385043</v>
      </c>
      <c r="I48" s="50">
        <f t="shared" si="13"/>
        <v>0.73660442277296101</v>
      </c>
      <c r="J48" s="1">
        <f t="shared" si="14"/>
        <v>0</v>
      </c>
      <c r="K48" s="1">
        <f t="shared" si="15"/>
        <v>0</v>
      </c>
      <c r="L48" s="1">
        <f t="shared" si="16"/>
        <v>0</v>
      </c>
      <c r="M48" s="24">
        <f t="shared" si="17"/>
        <v>0.73660442277296101</v>
      </c>
      <c r="N48" s="3"/>
      <c r="O48" s="3"/>
      <c r="P48" s="3"/>
    </row>
    <row r="49" spans="1:16">
      <c r="A49" s="9">
        <v>4.75</v>
      </c>
      <c r="B49" s="50">
        <f t="shared" si="7"/>
        <v>137.8355</v>
      </c>
      <c r="C49" s="1">
        <f t="shared" si="8"/>
        <v>0</v>
      </c>
      <c r="D49" s="1">
        <f t="shared" si="9"/>
        <v>0</v>
      </c>
      <c r="E49" s="1">
        <f t="shared" si="10"/>
        <v>0</v>
      </c>
      <c r="F49" s="11">
        <f t="shared" si="11"/>
        <v>137.8355</v>
      </c>
      <c r="G49" s="1"/>
      <c r="H49" s="9">
        <f t="shared" si="12"/>
        <v>0.67608142597610799</v>
      </c>
      <c r="I49" s="50">
        <f t="shared" si="13"/>
        <v>19.618530818974701</v>
      </c>
      <c r="J49" s="1">
        <f t="shared" si="14"/>
        <v>0</v>
      </c>
      <c r="K49" s="1">
        <f t="shared" si="15"/>
        <v>0</v>
      </c>
      <c r="L49" s="1">
        <f t="shared" si="16"/>
        <v>0</v>
      </c>
      <c r="M49" s="24">
        <f t="shared" si="17"/>
        <v>19.618530818974701</v>
      </c>
      <c r="N49" s="3"/>
      <c r="O49" s="3"/>
      <c r="P49" s="3"/>
    </row>
    <row r="50" spans="1:16">
      <c r="A50" s="9">
        <v>5.25</v>
      </c>
      <c r="B50" s="50">
        <f t="shared" si="7"/>
        <v>465.05549999999999</v>
      </c>
      <c r="C50" s="1">
        <f t="shared" si="8"/>
        <v>0</v>
      </c>
      <c r="D50" s="1">
        <f t="shared" si="9"/>
        <v>0</v>
      </c>
      <c r="E50" s="1">
        <f t="shared" si="10"/>
        <v>0</v>
      </c>
      <c r="F50" s="11">
        <f t="shared" si="11"/>
        <v>465.05549999999999</v>
      </c>
      <c r="G50" s="1"/>
      <c r="H50" s="9">
        <f t="shared" si="12"/>
        <v>0.91604435102327997</v>
      </c>
      <c r="I50" s="50">
        <f t="shared" si="13"/>
        <v>81.145040702344204</v>
      </c>
      <c r="J50" s="1">
        <f t="shared" si="14"/>
        <v>0</v>
      </c>
      <c r="K50" s="1">
        <f t="shared" si="15"/>
        <v>0</v>
      </c>
      <c r="L50" s="1">
        <f t="shared" si="16"/>
        <v>0</v>
      </c>
      <c r="M50" s="24">
        <f t="shared" si="17"/>
        <v>81.145040702344204</v>
      </c>
      <c r="N50" s="3"/>
      <c r="O50" s="3"/>
      <c r="P50" s="3"/>
    </row>
    <row r="51" spans="1:16">
      <c r="A51" s="9">
        <v>5.75</v>
      </c>
      <c r="B51" s="50">
        <f t="shared" si="7"/>
        <v>930.87324999999998</v>
      </c>
      <c r="C51" s="1">
        <f t="shared" si="8"/>
        <v>0</v>
      </c>
      <c r="D51" s="1">
        <f t="shared" si="9"/>
        <v>0</v>
      </c>
      <c r="E51" s="1">
        <f t="shared" si="10"/>
        <v>0</v>
      </c>
      <c r="F51" s="11">
        <f t="shared" si="11"/>
        <v>930.87324999999998</v>
      </c>
      <c r="G51" s="1"/>
      <c r="H51" s="9">
        <f t="shared" si="12"/>
        <v>1.2073247946736501</v>
      </c>
      <c r="I51" s="50">
        <f t="shared" si="13"/>
        <v>195.455018334512</v>
      </c>
      <c r="J51" s="1">
        <f t="shared" si="14"/>
        <v>0</v>
      </c>
      <c r="K51" s="1">
        <f t="shared" si="15"/>
        <v>0</v>
      </c>
      <c r="L51" s="1">
        <f t="shared" si="16"/>
        <v>0</v>
      </c>
      <c r="M51" s="24">
        <f t="shared" si="17"/>
        <v>195.455018334512</v>
      </c>
      <c r="N51" s="3"/>
      <c r="O51" s="3"/>
      <c r="P51" s="3"/>
    </row>
    <row r="52" spans="1:16">
      <c r="A52" s="9">
        <v>6.25</v>
      </c>
      <c r="B52" s="50">
        <f t="shared" si="7"/>
        <v>458.18124999999998</v>
      </c>
      <c r="C52" s="1">
        <f t="shared" si="8"/>
        <v>0</v>
      </c>
      <c r="D52" s="1">
        <f t="shared" si="9"/>
        <v>0</v>
      </c>
      <c r="E52" s="1">
        <f t="shared" si="10"/>
        <v>0</v>
      </c>
      <c r="F52" s="11">
        <f t="shared" si="11"/>
        <v>458.18124999999998</v>
      </c>
      <c r="G52" s="1"/>
      <c r="H52" s="9">
        <f t="shared" si="12"/>
        <v>1.5549890206457999</v>
      </c>
      <c r="I52" s="50">
        <f t="shared" si="13"/>
        <v>113.994690114523</v>
      </c>
      <c r="J52" s="1">
        <f t="shared" si="14"/>
        <v>0</v>
      </c>
      <c r="K52" s="1">
        <f t="shared" si="15"/>
        <v>0</v>
      </c>
      <c r="L52" s="1">
        <f t="shared" si="16"/>
        <v>0</v>
      </c>
      <c r="M52" s="24">
        <f t="shared" si="17"/>
        <v>113.994690114523</v>
      </c>
      <c r="N52" s="3"/>
      <c r="O52" s="3"/>
      <c r="P52" s="3"/>
    </row>
    <row r="53" spans="1:16">
      <c r="A53" s="9">
        <v>6.75</v>
      </c>
      <c r="B53" s="50">
        <f t="shared" si="7"/>
        <v>3395.55375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11">
        <f t="shared" si="11"/>
        <v>3395.55375</v>
      </c>
      <c r="G53" s="1"/>
      <c r="H53" s="9">
        <f t="shared" si="12"/>
        <v>1.9641187644108999</v>
      </c>
      <c r="I53" s="50">
        <f t="shared" si="13"/>
        <v>988.04012384308101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4">
        <f t="shared" si="17"/>
        <v>988.04012384308101</v>
      </c>
      <c r="N53" s="3"/>
      <c r="O53" s="3"/>
      <c r="P53" s="3"/>
    </row>
    <row r="54" spans="1:16">
      <c r="A54" s="9">
        <v>7.25</v>
      </c>
      <c r="B54" s="50">
        <f t="shared" si="7"/>
        <v>1855.3247142857099</v>
      </c>
      <c r="C54" s="1">
        <f t="shared" si="8"/>
        <v>2473.76628571429</v>
      </c>
      <c r="D54" s="1">
        <f t="shared" si="9"/>
        <v>0</v>
      </c>
      <c r="E54" s="1">
        <f t="shared" si="10"/>
        <v>0</v>
      </c>
      <c r="F54" s="11">
        <f t="shared" si="11"/>
        <v>4329.0910000000003</v>
      </c>
      <c r="G54" s="1"/>
      <c r="H54" s="9">
        <f t="shared" si="12"/>
        <v>2.4398100317359801</v>
      </c>
      <c r="I54" s="50">
        <f t="shared" si="13"/>
        <v>624.36411724716902</v>
      </c>
      <c r="J54" s="1">
        <f t="shared" si="14"/>
        <v>832.48548966289297</v>
      </c>
      <c r="K54" s="1">
        <f t="shared" si="15"/>
        <v>0</v>
      </c>
      <c r="L54" s="1">
        <f t="shared" si="16"/>
        <v>0</v>
      </c>
      <c r="M54" s="24">
        <f t="shared" si="17"/>
        <v>1456.8496069100599</v>
      </c>
      <c r="N54" s="3"/>
      <c r="O54" s="3"/>
      <c r="P54" s="3"/>
    </row>
    <row r="55" spans="1:16">
      <c r="A55" s="9">
        <v>7.75</v>
      </c>
      <c r="B55" s="1">
        <f t="shared" si="7"/>
        <v>0</v>
      </c>
      <c r="C55" s="1">
        <f t="shared" si="8"/>
        <v>7993.6135000000004</v>
      </c>
      <c r="D55" s="1">
        <f t="shared" si="9"/>
        <v>0</v>
      </c>
      <c r="E55" s="1">
        <f t="shared" si="10"/>
        <v>0</v>
      </c>
      <c r="F55" s="11">
        <f t="shared" si="11"/>
        <v>7993.6135000000004</v>
      </c>
      <c r="G55" s="1"/>
      <c r="H55" s="9">
        <f t="shared" si="12"/>
        <v>2.98717207338813</v>
      </c>
      <c r="I55" s="1">
        <f t="shared" si="13"/>
        <v>0</v>
      </c>
      <c r="J55" s="1">
        <f t="shared" si="14"/>
        <v>3081.0708403430099</v>
      </c>
      <c r="K55" s="1">
        <f t="shared" si="15"/>
        <v>0</v>
      </c>
      <c r="L55" s="1">
        <f t="shared" si="16"/>
        <v>0</v>
      </c>
      <c r="M55" s="24">
        <f t="shared" si="17"/>
        <v>3081.0708403430099</v>
      </c>
      <c r="N55" s="3"/>
      <c r="O55" s="3"/>
      <c r="P55" s="3"/>
    </row>
    <row r="56" spans="1:16">
      <c r="A56" s="9">
        <v>8.25</v>
      </c>
      <c r="B56" s="1">
        <f t="shared" si="7"/>
        <v>0</v>
      </c>
      <c r="C56" s="1">
        <f t="shared" si="8"/>
        <v>14136.02025</v>
      </c>
      <c r="D56" s="1">
        <f t="shared" si="9"/>
        <v>0</v>
      </c>
      <c r="E56" s="1">
        <f t="shared" si="10"/>
        <v>0</v>
      </c>
      <c r="F56" s="11">
        <f t="shared" si="11"/>
        <v>14136.02025</v>
      </c>
      <c r="G56" s="1"/>
      <c r="H56" s="9">
        <f t="shared" si="12"/>
        <v>3.6113264996727299</v>
      </c>
      <c r="I56" s="1">
        <f t="shared" si="13"/>
        <v>0</v>
      </c>
      <c r="J56" s="1">
        <f t="shared" si="14"/>
        <v>6187.8526701497403</v>
      </c>
      <c r="K56" s="1">
        <f t="shared" si="15"/>
        <v>0</v>
      </c>
      <c r="L56" s="1">
        <f t="shared" si="16"/>
        <v>0</v>
      </c>
      <c r="M56" s="24">
        <f t="shared" si="17"/>
        <v>6187.8526701497403</v>
      </c>
      <c r="N56" s="3"/>
      <c r="O56" s="3"/>
      <c r="P56" s="3"/>
    </row>
    <row r="57" spans="1:16">
      <c r="A57" s="9">
        <v>8.75</v>
      </c>
      <c r="B57" s="1">
        <f t="shared" si="7"/>
        <v>0</v>
      </c>
      <c r="C57" s="1">
        <f t="shared" si="8"/>
        <v>17895.928749999999</v>
      </c>
      <c r="D57" s="1">
        <f t="shared" si="9"/>
        <v>0</v>
      </c>
      <c r="E57" s="1">
        <f t="shared" si="10"/>
        <v>0</v>
      </c>
      <c r="F57" s="11">
        <f t="shared" si="11"/>
        <v>17895.928749999999</v>
      </c>
      <c r="G57" s="1"/>
      <c r="H57" s="9">
        <f t="shared" si="12"/>
        <v>4.3174065078587196</v>
      </c>
      <c r="I57" s="1">
        <f t="shared" si="13"/>
        <v>0</v>
      </c>
      <c r="J57" s="1">
        <f t="shared" si="14"/>
        <v>8830.1713427915402</v>
      </c>
      <c r="K57" s="1">
        <f t="shared" si="15"/>
        <v>0</v>
      </c>
      <c r="L57" s="1">
        <f t="shared" si="16"/>
        <v>0</v>
      </c>
      <c r="M57" s="24">
        <f t="shared" si="17"/>
        <v>8830.1713427915402</v>
      </c>
      <c r="N57" s="3"/>
      <c r="O57" s="3"/>
      <c r="P57" s="3"/>
    </row>
    <row r="58" spans="1:16">
      <c r="A58" s="9">
        <v>9.25</v>
      </c>
      <c r="B58" s="1">
        <f t="shared" si="7"/>
        <v>0</v>
      </c>
      <c r="C58" s="1">
        <f t="shared" si="8"/>
        <v>27454.693749999999</v>
      </c>
      <c r="D58" s="1">
        <f t="shared" si="9"/>
        <v>0</v>
      </c>
      <c r="E58" s="1">
        <f t="shared" si="10"/>
        <v>0</v>
      </c>
      <c r="F58" s="11">
        <f t="shared" si="11"/>
        <v>27454.693749999999</v>
      </c>
      <c r="G58" s="1"/>
      <c r="H58" s="9">
        <f t="shared" si="12"/>
        <v>5.1105562020725097</v>
      </c>
      <c r="I58" s="1">
        <f t="shared" si="13"/>
        <v>0</v>
      </c>
      <c r="J58" s="1">
        <f t="shared" si="14"/>
        <v>15168.5140994664</v>
      </c>
      <c r="K58" s="1">
        <f t="shared" si="15"/>
        <v>0</v>
      </c>
      <c r="L58" s="1">
        <f t="shared" si="16"/>
        <v>0</v>
      </c>
      <c r="M58" s="24">
        <f t="shared" si="17"/>
        <v>15168.5140994664</v>
      </c>
      <c r="N58" s="3"/>
      <c r="O58" s="3"/>
      <c r="P58" s="3"/>
    </row>
    <row r="59" spans="1:16">
      <c r="A59" s="9">
        <v>9.75</v>
      </c>
      <c r="B59" s="1">
        <f t="shared" si="7"/>
        <v>0</v>
      </c>
      <c r="C59" s="1">
        <f t="shared" si="8"/>
        <v>93010.8465</v>
      </c>
      <c r="D59" s="1">
        <f t="shared" si="9"/>
        <v>0</v>
      </c>
      <c r="E59" s="1">
        <f t="shared" si="10"/>
        <v>0</v>
      </c>
      <c r="F59" s="11">
        <f t="shared" si="11"/>
        <v>93010.8465</v>
      </c>
      <c r="G59" s="1"/>
      <c r="H59" s="9">
        <f t="shared" si="12"/>
        <v>5.9959299899019598</v>
      </c>
      <c r="I59" s="1">
        <f t="shared" si="13"/>
        <v>0</v>
      </c>
      <c r="J59" s="1">
        <f t="shared" si="14"/>
        <v>57198.617837489001</v>
      </c>
      <c r="K59" s="1">
        <f t="shared" si="15"/>
        <v>0</v>
      </c>
      <c r="L59" s="1">
        <f t="shared" si="16"/>
        <v>0</v>
      </c>
      <c r="M59" s="24">
        <f t="shared" si="17"/>
        <v>57198.617837489001</v>
      </c>
      <c r="N59" s="3"/>
      <c r="O59" s="3"/>
      <c r="P59" s="3"/>
    </row>
    <row r="60" spans="1:16">
      <c r="A60" s="9">
        <v>10.25</v>
      </c>
      <c r="B60" s="1">
        <f t="shared" si="7"/>
        <v>0</v>
      </c>
      <c r="C60" s="1">
        <f t="shared" si="8"/>
        <v>220389.95475</v>
      </c>
      <c r="D60" s="1">
        <f t="shared" si="9"/>
        <v>0</v>
      </c>
      <c r="E60" s="1">
        <f t="shared" si="10"/>
        <v>0</v>
      </c>
      <c r="F60" s="11">
        <f t="shared" si="11"/>
        <v>220389.95475</v>
      </c>
      <c r="G60" s="1"/>
      <c r="H60" s="9">
        <f t="shared" si="12"/>
        <v>6.9786920433516197</v>
      </c>
      <c r="I60" s="1">
        <f t="shared" si="13"/>
        <v>0</v>
      </c>
      <c r="J60" s="1">
        <f t="shared" si="14"/>
        <v>150052.06084375101</v>
      </c>
      <c r="K60" s="1">
        <f t="shared" si="15"/>
        <v>0</v>
      </c>
      <c r="L60" s="1">
        <f t="shared" si="16"/>
        <v>0</v>
      </c>
      <c r="M60" s="24">
        <f t="shared" si="17"/>
        <v>150052.06084375101</v>
      </c>
      <c r="N60" s="3"/>
      <c r="O60" s="3"/>
      <c r="P60" s="3"/>
    </row>
    <row r="61" spans="1:16">
      <c r="A61" s="9">
        <v>10.75</v>
      </c>
      <c r="B61" s="1">
        <f t="shared" si="7"/>
        <v>0</v>
      </c>
      <c r="C61" s="1">
        <f t="shared" si="8"/>
        <v>216119.59099999999</v>
      </c>
      <c r="D61" s="1">
        <f t="shared" si="9"/>
        <v>0</v>
      </c>
      <c r="E61" s="1">
        <f t="shared" si="10"/>
        <v>0</v>
      </c>
      <c r="F61" s="11">
        <f t="shared" si="11"/>
        <v>216119.59099999999</v>
      </c>
      <c r="G61" s="1"/>
      <c r="H61" s="9">
        <f t="shared" si="12"/>
        <v>8.0640158143178997</v>
      </c>
      <c r="I61" s="1">
        <f t="shared" si="13"/>
        <v>0</v>
      </c>
      <c r="J61" s="1">
        <f t="shared" si="14"/>
        <v>162120.167405388</v>
      </c>
      <c r="K61" s="1">
        <f t="shared" si="15"/>
        <v>0</v>
      </c>
      <c r="L61" s="1">
        <f t="shared" si="16"/>
        <v>0</v>
      </c>
      <c r="M61" s="24">
        <f t="shared" si="17"/>
        <v>162120.167405388</v>
      </c>
      <c r="N61" s="3"/>
      <c r="O61" s="3"/>
      <c r="P61" s="3"/>
    </row>
    <row r="62" spans="1:16">
      <c r="A62" s="9">
        <v>11.25</v>
      </c>
      <c r="B62" s="1">
        <f t="shared" si="7"/>
        <v>0</v>
      </c>
      <c r="C62" s="1">
        <f t="shared" si="8"/>
        <v>243098.96625</v>
      </c>
      <c r="D62" s="1">
        <f t="shared" si="9"/>
        <v>0</v>
      </c>
      <c r="E62" s="1">
        <f t="shared" si="10"/>
        <v>0</v>
      </c>
      <c r="F62" s="11">
        <f t="shared" si="11"/>
        <v>243098.96625</v>
      </c>
      <c r="G62" s="1"/>
      <c r="H62" s="9">
        <f t="shared" si="12"/>
        <v>9.2570835966647707</v>
      </c>
      <c r="I62" s="1">
        <f t="shared" si="13"/>
        <v>0</v>
      </c>
      <c r="J62" s="1">
        <f t="shared" si="14"/>
        <v>200034.440252359</v>
      </c>
      <c r="K62" s="1">
        <f t="shared" si="15"/>
        <v>0</v>
      </c>
      <c r="L62" s="1">
        <f t="shared" si="16"/>
        <v>0</v>
      </c>
      <c r="M62" s="24">
        <f t="shared" si="17"/>
        <v>200034.440252359</v>
      </c>
      <c r="N62" s="3"/>
      <c r="O62" s="3"/>
      <c r="P62" s="3"/>
    </row>
    <row r="63" spans="1:16">
      <c r="A63" s="9">
        <v>11.75</v>
      </c>
      <c r="B63" s="1">
        <f t="shared" si="7"/>
        <v>0</v>
      </c>
      <c r="C63" s="1">
        <f t="shared" si="8"/>
        <v>189682.87025000001</v>
      </c>
      <c r="D63" s="1">
        <f t="shared" si="9"/>
        <v>0</v>
      </c>
      <c r="E63" s="1">
        <f t="shared" si="10"/>
        <v>0</v>
      </c>
      <c r="F63" s="11">
        <f t="shared" si="11"/>
        <v>189682.87025000001</v>
      </c>
      <c r="G63" s="1"/>
      <c r="H63" s="9">
        <f t="shared" si="12"/>
        <v>10.5630861284478</v>
      </c>
      <c r="I63" s="1">
        <f t="shared" si="13"/>
        <v>0</v>
      </c>
      <c r="J63" s="1">
        <f t="shared" si="14"/>
        <v>170522.25493973901</v>
      </c>
      <c r="K63" s="1">
        <f t="shared" si="15"/>
        <v>0</v>
      </c>
      <c r="L63" s="1">
        <f t="shared" si="16"/>
        <v>0</v>
      </c>
      <c r="M63" s="24">
        <f t="shared" si="17"/>
        <v>170522.25493973901</v>
      </c>
      <c r="N63" s="3"/>
      <c r="O63" s="3"/>
      <c r="P63" s="3"/>
    </row>
    <row r="64" spans="1:16">
      <c r="A64" s="9">
        <v>12.25</v>
      </c>
      <c r="B64" s="1">
        <f t="shared" si="7"/>
        <v>0</v>
      </c>
      <c r="C64" s="1">
        <f t="shared" si="8"/>
        <v>201930.96</v>
      </c>
      <c r="D64" s="1">
        <f t="shared" si="9"/>
        <v>0</v>
      </c>
      <c r="E64" s="1">
        <f t="shared" si="10"/>
        <v>0</v>
      </c>
      <c r="F64" s="11">
        <f t="shared" si="11"/>
        <v>201930.96</v>
      </c>
      <c r="G64" s="1"/>
      <c r="H64" s="9">
        <f t="shared" si="12"/>
        <v>11.987222228977201</v>
      </c>
      <c r="I64" s="1">
        <f t="shared" si="13"/>
        <v>0</v>
      </c>
      <c r="J64" s="1">
        <f t="shared" si="14"/>
        <v>197599.289178017</v>
      </c>
      <c r="K64" s="1">
        <f t="shared" si="15"/>
        <v>0</v>
      </c>
      <c r="L64" s="1">
        <f t="shared" si="16"/>
        <v>0</v>
      </c>
      <c r="M64" s="24">
        <f t="shared" si="17"/>
        <v>197599.289178017</v>
      </c>
      <c r="N64" s="3"/>
      <c r="O64" s="3"/>
      <c r="P64" s="3"/>
    </row>
    <row r="65" spans="1:16">
      <c r="A65" s="9">
        <v>12.75</v>
      </c>
      <c r="B65" s="1">
        <f t="shared" si="7"/>
        <v>0</v>
      </c>
      <c r="C65" s="1">
        <f t="shared" si="8"/>
        <v>227209.20749999999</v>
      </c>
      <c r="D65" s="1">
        <f t="shared" si="9"/>
        <v>0</v>
      </c>
      <c r="E65" s="1">
        <f t="shared" si="10"/>
        <v>0</v>
      </c>
      <c r="F65" s="11">
        <f t="shared" si="11"/>
        <v>227209.20749999999</v>
      </c>
      <c r="G65" s="1"/>
      <c r="H65" s="9">
        <f t="shared" si="12"/>
        <v>13.534698466308299</v>
      </c>
      <c r="I65" s="1">
        <f t="shared" si="13"/>
        <v>0</v>
      </c>
      <c r="J65" s="1">
        <f t="shared" si="14"/>
        <v>241192.79312010799</v>
      </c>
      <c r="K65" s="1">
        <f t="shared" si="15"/>
        <v>0</v>
      </c>
      <c r="L65" s="1">
        <f t="shared" si="16"/>
        <v>0</v>
      </c>
      <c r="M65" s="24">
        <f t="shared" si="17"/>
        <v>241192.79312010799</v>
      </c>
      <c r="N65" s="3"/>
      <c r="O65" s="3"/>
      <c r="P65" s="3"/>
    </row>
    <row r="66" spans="1:16">
      <c r="A66" s="9">
        <v>13.25</v>
      </c>
      <c r="B66" s="1">
        <f t="shared" si="7"/>
        <v>0</v>
      </c>
      <c r="C66" s="1">
        <f t="shared" si="8"/>
        <v>139408.65599999999</v>
      </c>
      <c r="D66" s="1">
        <f t="shared" si="9"/>
        <v>0</v>
      </c>
      <c r="E66" s="1">
        <f t="shared" si="10"/>
        <v>0</v>
      </c>
      <c r="F66" s="11">
        <f t="shared" si="11"/>
        <v>139408.65599999999</v>
      </c>
      <c r="G66" s="1"/>
      <c r="H66" s="9">
        <f t="shared" si="12"/>
        <v>15.210728851467501</v>
      </c>
      <c r="I66" s="1">
        <f t="shared" si="13"/>
        <v>0</v>
      </c>
      <c r="J66" s="1">
        <f t="shared" si="14"/>
        <v>160038.284223661</v>
      </c>
      <c r="K66" s="1">
        <f t="shared" si="15"/>
        <v>0</v>
      </c>
      <c r="L66" s="1">
        <f t="shared" si="16"/>
        <v>0</v>
      </c>
      <c r="M66" s="24">
        <f t="shared" si="17"/>
        <v>160038.284223661</v>
      </c>
      <c r="N66" s="3"/>
      <c r="O66" s="3"/>
      <c r="P66" s="3"/>
    </row>
    <row r="67" spans="1:16">
      <c r="A67" s="9">
        <v>13.75</v>
      </c>
      <c r="B67" s="1">
        <f t="shared" si="7"/>
        <v>0</v>
      </c>
      <c r="C67" s="1">
        <f t="shared" si="8"/>
        <v>41357.964999999997</v>
      </c>
      <c r="D67" s="1">
        <f t="shared" si="9"/>
        <v>0</v>
      </c>
      <c r="E67" s="1">
        <f t="shared" si="10"/>
        <v>0</v>
      </c>
      <c r="F67" s="11">
        <f t="shared" si="11"/>
        <v>41357.964999999997</v>
      </c>
      <c r="G67" s="1"/>
      <c r="H67" s="9">
        <f t="shared" si="12"/>
        <v>17.020534556294098</v>
      </c>
      <c r="I67" s="1">
        <f t="shared" si="13"/>
        <v>0</v>
      </c>
      <c r="J67" s="1">
        <f t="shared" si="14"/>
        <v>51195.248906218301</v>
      </c>
      <c r="K67" s="1">
        <f t="shared" si="15"/>
        <v>0</v>
      </c>
      <c r="L67" s="1">
        <f t="shared" si="16"/>
        <v>0</v>
      </c>
      <c r="M67" s="24">
        <f t="shared" si="17"/>
        <v>51195.248906218301</v>
      </c>
      <c r="N67" s="3"/>
      <c r="O67" s="3"/>
      <c r="P67" s="3"/>
    </row>
    <row r="68" spans="1:16">
      <c r="A68" s="9">
        <v>14.25</v>
      </c>
      <c r="B68" s="1">
        <f t="shared" si="7"/>
        <v>0</v>
      </c>
      <c r="C68" s="1">
        <f t="shared" si="8"/>
        <v>16047.665999999999</v>
      </c>
      <c r="D68" s="1">
        <f t="shared" si="9"/>
        <v>0</v>
      </c>
      <c r="E68" s="1">
        <f t="shared" si="10"/>
        <v>0</v>
      </c>
      <c r="F68" s="11">
        <f t="shared" si="11"/>
        <v>16047.665999999999</v>
      </c>
      <c r="G68" s="1"/>
      <c r="H68" s="9">
        <f t="shared" si="12"/>
        <v>18.96934365225</v>
      </c>
      <c r="I68" s="1">
        <f t="shared" si="13"/>
        <v>0</v>
      </c>
      <c r="J68" s="1">
        <f t="shared" si="14"/>
        <v>21362.364292668601</v>
      </c>
      <c r="K68" s="1">
        <f t="shared" si="15"/>
        <v>0</v>
      </c>
      <c r="L68" s="1">
        <f t="shared" si="16"/>
        <v>0</v>
      </c>
      <c r="M68" s="24">
        <f t="shared" si="17"/>
        <v>21362.364292668601</v>
      </c>
      <c r="N68" s="3"/>
      <c r="O68" s="3"/>
      <c r="P68" s="3"/>
    </row>
    <row r="69" spans="1:16">
      <c r="A69" s="9">
        <v>14.75</v>
      </c>
      <c r="B69" s="1">
        <f t="shared" si="7"/>
        <v>0</v>
      </c>
      <c r="C69" s="1">
        <f t="shared" si="8"/>
        <v>6174.9842500000004</v>
      </c>
      <c r="D69" s="1">
        <f t="shared" si="9"/>
        <v>0</v>
      </c>
      <c r="E69" s="1">
        <f t="shared" si="10"/>
        <v>0</v>
      </c>
      <c r="F69" s="11">
        <f t="shared" si="11"/>
        <v>6174.9842500000004</v>
      </c>
      <c r="G69" s="1"/>
      <c r="H69" s="9">
        <f t="shared" si="12"/>
        <v>21.0623908679304</v>
      </c>
      <c r="I69" s="1">
        <f t="shared" si="13"/>
        <v>0</v>
      </c>
      <c r="J69" s="1">
        <f t="shared" si="14"/>
        <v>8817.6225001229905</v>
      </c>
      <c r="K69" s="1">
        <f t="shared" si="15"/>
        <v>0</v>
      </c>
      <c r="L69" s="1">
        <f t="shared" si="16"/>
        <v>0</v>
      </c>
      <c r="M69" s="24">
        <f t="shared" si="17"/>
        <v>8817.6225001229905</v>
      </c>
      <c r="N69" s="3"/>
      <c r="O69" s="3"/>
      <c r="P69" s="3"/>
    </row>
    <row r="70" spans="1:16">
      <c r="A70" s="9">
        <v>15.25</v>
      </c>
      <c r="B70" s="1">
        <f t="shared" si="7"/>
        <v>0</v>
      </c>
      <c r="C70" s="1">
        <f t="shared" si="8"/>
        <v>530.73050000000001</v>
      </c>
      <c r="D70" s="1">
        <f t="shared" si="9"/>
        <v>0</v>
      </c>
      <c r="E70" s="1">
        <f t="shared" si="10"/>
        <v>0</v>
      </c>
      <c r="F70" s="11">
        <f t="shared" si="11"/>
        <v>530.73050000000001</v>
      </c>
      <c r="G70" s="1"/>
      <c r="H70" s="9">
        <f t="shared" si="12"/>
        <v>23.304917363324801</v>
      </c>
      <c r="I70" s="1">
        <f t="shared" si="13"/>
        <v>0</v>
      </c>
      <c r="J70" s="1">
        <f t="shared" si="14"/>
        <v>811.05773407843003</v>
      </c>
      <c r="K70" s="1">
        <f t="shared" si="15"/>
        <v>0</v>
      </c>
      <c r="L70" s="1">
        <f t="shared" si="16"/>
        <v>0</v>
      </c>
      <c r="M70" s="24">
        <f t="shared" si="17"/>
        <v>811.05773407843003</v>
      </c>
      <c r="N70" s="3"/>
      <c r="O70" s="3"/>
      <c r="P70" s="3"/>
    </row>
    <row r="71" spans="1:16">
      <c r="A71" s="9">
        <v>15.75</v>
      </c>
      <c r="B71" s="1">
        <f t="shared" si="7"/>
        <v>0</v>
      </c>
      <c r="C71" s="1">
        <f t="shared" si="8"/>
        <v>0</v>
      </c>
      <c r="D71" s="1">
        <f t="shared" si="9"/>
        <v>0</v>
      </c>
      <c r="E71" s="1">
        <f t="shared" si="10"/>
        <v>0</v>
      </c>
      <c r="F71" s="11">
        <f t="shared" si="11"/>
        <v>0</v>
      </c>
      <c r="G71" s="1"/>
      <c r="H71" s="9">
        <f t="shared" si="12"/>
        <v>25.702170519142499</v>
      </c>
      <c r="I71" s="1">
        <f t="shared" si="13"/>
        <v>0</v>
      </c>
      <c r="J71" s="1">
        <f t="shared" si="14"/>
        <v>0</v>
      </c>
      <c r="K71" s="1">
        <f t="shared" si="15"/>
        <v>0</v>
      </c>
      <c r="L71" s="1">
        <f t="shared" si="16"/>
        <v>0</v>
      </c>
      <c r="M71" s="24">
        <f t="shared" si="17"/>
        <v>0</v>
      </c>
      <c r="N71" s="3"/>
      <c r="O71" s="3"/>
      <c r="P71" s="3"/>
    </row>
    <row r="72" spans="1:16">
      <c r="A72" s="9">
        <v>16.25</v>
      </c>
      <c r="B72" s="1">
        <f t="shared" si="7"/>
        <v>0</v>
      </c>
      <c r="C72" s="1">
        <f t="shared" si="8"/>
        <v>0</v>
      </c>
      <c r="D72" s="1">
        <f t="shared" si="9"/>
        <v>0</v>
      </c>
      <c r="E72" s="1">
        <f t="shared" si="10"/>
        <v>0</v>
      </c>
      <c r="F72" s="11">
        <f t="shared" si="11"/>
        <v>0</v>
      </c>
      <c r="G72" s="1"/>
      <c r="H72" s="9">
        <f t="shared" si="12"/>
        <v>28.259403739732399</v>
      </c>
      <c r="I72" s="1">
        <f t="shared" si="13"/>
        <v>0</v>
      </c>
      <c r="J72" s="1">
        <f t="shared" si="14"/>
        <v>0</v>
      </c>
      <c r="K72" s="1">
        <f t="shared" si="15"/>
        <v>0</v>
      </c>
      <c r="L72" s="1">
        <f t="shared" si="16"/>
        <v>0</v>
      </c>
      <c r="M72" s="24">
        <f t="shared" si="17"/>
        <v>0</v>
      </c>
      <c r="N72" s="3"/>
      <c r="O72" s="3"/>
      <c r="P72" s="3"/>
    </row>
    <row r="73" spans="1:16">
      <c r="A73" s="9">
        <v>16.75</v>
      </c>
      <c r="B73" s="1">
        <f t="shared" si="7"/>
        <v>0</v>
      </c>
      <c r="C73" s="1">
        <f t="shared" si="8"/>
        <v>0</v>
      </c>
      <c r="D73" s="1">
        <f t="shared" si="9"/>
        <v>0</v>
      </c>
      <c r="E73" s="1">
        <f t="shared" si="10"/>
        <v>0</v>
      </c>
      <c r="F73" s="11">
        <f t="shared" si="11"/>
        <v>0</v>
      </c>
      <c r="G73" s="1"/>
      <c r="H73" s="9">
        <f t="shared" si="12"/>
        <v>30.9818762683188</v>
      </c>
      <c r="I73" s="1">
        <f t="shared" si="13"/>
        <v>0</v>
      </c>
      <c r="J73" s="1">
        <f t="shared" si="14"/>
        <v>0</v>
      </c>
      <c r="K73" s="1">
        <f t="shared" si="15"/>
        <v>0</v>
      </c>
      <c r="L73" s="1">
        <f t="shared" si="16"/>
        <v>0</v>
      </c>
      <c r="M73" s="24">
        <f t="shared" si="17"/>
        <v>0</v>
      </c>
      <c r="N73" s="3"/>
      <c r="O73" s="3"/>
      <c r="P73" s="3"/>
    </row>
    <row r="74" spans="1:16">
      <c r="A74" s="9">
        <v>17.25</v>
      </c>
      <c r="B74" s="1">
        <f t="shared" si="7"/>
        <v>0</v>
      </c>
      <c r="C74" s="1">
        <f t="shared" si="8"/>
        <v>0</v>
      </c>
      <c r="D74" s="1">
        <f t="shared" si="9"/>
        <v>0</v>
      </c>
      <c r="E74" s="1">
        <f t="shared" si="10"/>
        <v>0</v>
      </c>
      <c r="F74" s="11">
        <f t="shared" si="11"/>
        <v>0</v>
      </c>
      <c r="G74" s="1"/>
      <c r="H74" s="9">
        <f t="shared" si="12"/>
        <v>33.874853013423703</v>
      </c>
      <c r="I74" s="1">
        <f t="shared" si="13"/>
        <v>0</v>
      </c>
      <c r="J74" s="1">
        <f t="shared" si="14"/>
        <v>0</v>
      </c>
      <c r="K74" s="1">
        <f t="shared" si="15"/>
        <v>0</v>
      </c>
      <c r="L74" s="1">
        <f t="shared" si="16"/>
        <v>0</v>
      </c>
      <c r="M74" s="24">
        <f t="shared" si="17"/>
        <v>0</v>
      </c>
      <c r="N74" s="3"/>
      <c r="O74" s="3"/>
      <c r="P74" s="3"/>
    </row>
    <row r="75" spans="1:16">
      <c r="A75" s="9">
        <v>17.75</v>
      </c>
      <c r="B75" s="1">
        <f t="shared" si="7"/>
        <v>0</v>
      </c>
      <c r="C75" s="1">
        <f t="shared" si="8"/>
        <v>0</v>
      </c>
      <c r="D75" s="1">
        <f t="shared" si="9"/>
        <v>0</v>
      </c>
      <c r="E75" s="1">
        <f t="shared" si="10"/>
        <v>0</v>
      </c>
      <c r="F75" s="11">
        <f t="shared" si="11"/>
        <v>0</v>
      </c>
      <c r="G75" s="1"/>
      <c r="H75" s="9">
        <f t="shared" si="12"/>
        <v>36.9436043854856</v>
      </c>
      <c r="I75" s="1">
        <f t="shared" si="13"/>
        <v>0</v>
      </c>
      <c r="J75" s="1">
        <f t="shared" si="14"/>
        <v>0</v>
      </c>
      <c r="K75" s="1">
        <f t="shared" si="15"/>
        <v>0</v>
      </c>
      <c r="L75" s="1">
        <f t="shared" si="16"/>
        <v>0</v>
      </c>
      <c r="M75" s="24">
        <f t="shared" si="17"/>
        <v>0</v>
      </c>
      <c r="N75" s="3"/>
      <c r="O75" s="3"/>
      <c r="P75" s="3"/>
    </row>
    <row r="76" spans="1:16">
      <c r="A76" s="9">
        <v>18.25</v>
      </c>
      <c r="B76" s="1">
        <f t="shared" si="7"/>
        <v>0</v>
      </c>
      <c r="C76" s="1">
        <f t="shared" si="8"/>
        <v>0</v>
      </c>
      <c r="D76" s="1">
        <f t="shared" si="9"/>
        <v>0</v>
      </c>
      <c r="E76" s="1">
        <f t="shared" si="10"/>
        <v>0</v>
      </c>
      <c r="F76" s="11">
        <f t="shared" si="11"/>
        <v>0</v>
      </c>
      <c r="G76" s="1"/>
      <c r="H76" s="9">
        <f t="shared" si="12"/>
        <v>40.193406142797897</v>
      </c>
      <c r="I76" s="1">
        <f t="shared" si="13"/>
        <v>0</v>
      </c>
      <c r="J76" s="1">
        <f t="shared" si="14"/>
        <v>0</v>
      </c>
      <c r="K76" s="1">
        <f t="shared" si="15"/>
        <v>0</v>
      </c>
      <c r="L76" s="1">
        <f t="shared" si="16"/>
        <v>0</v>
      </c>
      <c r="M76" s="24">
        <f t="shared" si="17"/>
        <v>0</v>
      </c>
      <c r="N76" s="3"/>
      <c r="O76" s="3"/>
      <c r="P76" s="3"/>
    </row>
    <row r="77" spans="1:16">
      <c r="A77" s="9">
        <v>18.75</v>
      </c>
      <c r="B77" s="1">
        <f t="shared" si="7"/>
        <v>0</v>
      </c>
      <c r="C77" s="1">
        <f t="shared" si="8"/>
        <v>0</v>
      </c>
      <c r="D77" s="1">
        <f t="shared" si="9"/>
        <v>0</v>
      </c>
      <c r="E77" s="1">
        <f t="shared" si="10"/>
        <v>0</v>
      </c>
      <c r="F77" s="11">
        <f t="shared" si="11"/>
        <v>0</v>
      </c>
      <c r="G77" s="1"/>
      <c r="H77" s="9">
        <f t="shared" si="12"/>
        <v>43.629539245984603</v>
      </c>
      <c r="I77" s="1">
        <f t="shared" si="13"/>
        <v>0</v>
      </c>
      <c r="J77" s="1">
        <f t="shared" si="14"/>
        <v>0</v>
      </c>
      <c r="K77" s="1">
        <f t="shared" si="15"/>
        <v>0</v>
      </c>
      <c r="L77" s="1">
        <f t="shared" si="16"/>
        <v>0</v>
      </c>
      <c r="M77" s="24">
        <f t="shared" si="17"/>
        <v>0</v>
      </c>
      <c r="N77" s="3"/>
      <c r="O77" s="3"/>
      <c r="P77" s="3"/>
    </row>
    <row r="78" spans="1:16">
      <c r="A78" s="9">
        <v>19.25</v>
      </c>
      <c r="B78" s="1">
        <f t="shared" si="7"/>
        <v>0</v>
      </c>
      <c r="C78" s="1">
        <f t="shared" si="8"/>
        <v>0</v>
      </c>
      <c r="D78" s="1">
        <f t="shared" si="9"/>
        <v>0</v>
      </c>
      <c r="E78" s="1">
        <f t="shared" si="10"/>
        <v>0</v>
      </c>
      <c r="F78" s="11">
        <f t="shared" si="11"/>
        <v>0</v>
      </c>
      <c r="G78" s="1"/>
      <c r="H78" s="9">
        <f t="shared" si="12"/>
        <v>47.2572897203219</v>
      </c>
      <c r="I78" s="1">
        <f t="shared" si="13"/>
        <v>0</v>
      </c>
      <c r="J78" s="1">
        <f t="shared" si="14"/>
        <v>0</v>
      </c>
      <c r="K78" s="1">
        <f t="shared" si="15"/>
        <v>0</v>
      </c>
      <c r="L78" s="1">
        <f t="shared" si="16"/>
        <v>0</v>
      </c>
      <c r="M78" s="24">
        <f t="shared" si="17"/>
        <v>0</v>
      </c>
      <c r="N78" s="3"/>
      <c r="O78" s="3"/>
      <c r="P78" s="3"/>
    </row>
    <row r="79" spans="1:16">
      <c r="A79" s="7" t="s">
        <v>7</v>
      </c>
      <c r="B79" s="51">
        <f>SUM(B47:B78)</f>
        <v>7249.3137142857104</v>
      </c>
      <c r="C79" s="17">
        <f>SUM(C47:C78)</f>
        <v>1664916.4205357099</v>
      </c>
      <c r="D79" s="17">
        <f>SUM(D47:D78)</f>
        <v>0</v>
      </c>
      <c r="E79" s="17">
        <f>SUM(E47:E78)</f>
        <v>0</v>
      </c>
      <c r="F79" s="17">
        <f>SUM(F47:F78)</f>
        <v>1672165.73425</v>
      </c>
      <c r="G79" s="11"/>
      <c r="H79" s="7" t="s">
        <v>7</v>
      </c>
      <c r="I79" s="51">
        <f>SUM(I47:I78)</f>
        <v>2023.3541254833799</v>
      </c>
      <c r="J79" s="17">
        <f>SUM(J47:J78)</f>
        <v>1455044.29567601</v>
      </c>
      <c r="K79" s="17">
        <f>SUM(K47:K78)</f>
        <v>0</v>
      </c>
      <c r="L79" s="17">
        <f>SUM(L47:L78)</f>
        <v>0</v>
      </c>
      <c r="M79" s="17">
        <f>SUM(M47:M78)</f>
        <v>1457067.6498014999</v>
      </c>
      <c r="N79" s="3"/>
      <c r="O79" s="3"/>
      <c r="P79" s="3"/>
    </row>
    <row r="80" spans="1:16">
      <c r="A80" s="5" t="s">
        <v>13</v>
      </c>
      <c r="B80" s="52">
        <f>IF(L38&gt;0,B79/L38,0)</f>
        <v>6.5116782446497599</v>
      </c>
      <c r="C80" s="18">
        <f>IF(M38&gt;0,C79/M38,0)</f>
        <v>11.371605336494399</v>
      </c>
      <c r="D80" s="18">
        <f>IF(N38&gt;0,D79/N38,0)</f>
        <v>0</v>
      </c>
      <c r="E80" s="18">
        <f>IF(O38&gt;0,E79/O38,0)</f>
        <v>0</v>
      </c>
      <c r="F80" s="18">
        <f>IF(P38&gt;0,F79/P38,0)</f>
        <v>11.3349300731584</v>
      </c>
      <c r="G80" s="11"/>
      <c r="H80" s="5" t="s">
        <v>13</v>
      </c>
      <c r="I80" s="52">
        <f>IF(L38&gt;0,I79/L38,0)</f>
        <v>1.8174728752831599</v>
      </c>
      <c r="J80" s="18">
        <f>IF(M38&gt;0,J79/M38,0)</f>
        <v>9.9381502119013803</v>
      </c>
      <c r="K80" s="18">
        <f>IF(N38&gt;0,K79/N38,0)</f>
        <v>0</v>
      </c>
      <c r="L80" s="18">
        <f>IF(O38&gt;0,L79/O38,0)</f>
        <v>0</v>
      </c>
      <c r="M80" s="18">
        <f>IF(P38&gt;0,M79/P38,0)</f>
        <v>9.8768678152401908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3"/>
      <c r="Q81" s="3"/>
      <c r="R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3"/>
      <c r="Q82" s="3"/>
      <c r="R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39" t="s">
        <v>26</v>
      </c>
      <c r="B85" s="39"/>
      <c r="C85" s="39"/>
      <c r="D85" s="39"/>
      <c r="E85" s="39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39"/>
      <c r="B86" s="39"/>
      <c r="C86" s="39"/>
      <c r="D86" s="39"/>
      <c r="E86" s="39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5"/>
      <c r="B87" s="2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0" t="s">
        <v>15</v>
      </c>
      <c r="B89" s="41" t="s">
        <v>16</v>
      </c>
      <c r="C89" s="41" t="s">
        <v>17</v>
      </c>
      <c r="D89" s="41" t="s">
        <v>18</v>
      </c>
      <c r="E89" s="41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0"/>
      <c r="B90" s="40"/>
      <c r="C90" s="40"/>
      <c r="D90" s="40"/>
      <c r="E90" s="41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6">
        <v>0</v>
      </c>
      <c r="B92" s="38">
        <f>L$38</f>
        <v>1113.27885714286</v>
      </c>
      <c r="C92" s="38">
        <f>$B$80</f>
        <v>6.5116782446497599</v>
      </c>
      <c r="D92" s="38">
        <f>$I$80</f>
        <v>1.8174728752831599</v>
      </c>
      <c r="E92" s="38">
        <f>B92*D92</f>
        <v>2023.3541254833799</v>
      </c>
      <c r="F92" s="1">
        <f>E92/1000</f>
        <v>2.02335412548338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6">
        <v>1</v>
      </c>
      <c r="B93" s="38">
        <f>M$38</f>
        <v>146409.972142857</v>
      </c>
      <c r="C93" s="38">
        <f>$C$80</f>
        <v>11.371605336494399</v>
      </c>
      <c r="D93" s="38">
        <f>$J$80</f>
        <v>9.9381502119013803</v>
      </c>
      <c r="E93" s="38">
        <f>B93*D93</f>
        <v>1455044.29567601</v>
      </c>
      <c r="F93" s="1">
        <f>E93/1000</f>
        <v>1455.0442956760101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6">
        <v>2</v>
      </c>
      <c r="B94" s="38">
        <f>N$38</f>
        <v>0</v>
      </c>
      <c r="C94" s="38">
        <f>$D$80</f>
        <v>0</v>
      </c>
      <c r="D94" s="38">
        <f>$K$80</f>
        <v>0</v>
      </c>
      <c r="E94" s="38">
        <f>B94*D94</f>
        <v>0</v>
      </c>
      <c r="F94" s="1">
        <f>E94/1000</f>
        <v>0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6">
        <v>3</v>
      </c>
      <c r="B95" s="38">
        <f>O$38</f>
        <v>0</v>
      </c>
      <c r="C95" s="38">
        <f>$E$80</f>
        <v>0</v>
      </c>
      <c r="D95" s="38">
        <f>$L$80</f>
        <v>0</v>
      </c>
      <c r="E95" s="38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6" t="s">
        <v>7</v>
      </c>
      <c r="B96" s="38">
        <f>SUM(B92:B95)</f>
        <v>147523.25099999999</v>
      </c>
      <c r="C96" s="38">
        <f>$F$80</f>
        <v>11.3349300731584</v>
      </c>
      <c r="D96" s="38">
        <f>$M$80</f>
        <v>9.8768678152401908</v>
      </c>
      <c r="E96" s="38">
        <f>SUM(E92:E95)</f>
        <v>1457067.6498014899</v>
      </c>
      <c r="F96" s="1">
        <f>E96/1000</f>
        <v>1457.06764980149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6" t="s">
        <v>2</v>
      </c>
      <c r="B97" s="38">
        <f>$I$2</f>
        <v>1366870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0" t="s">
        <v>20</v>
      </c>
      <c r="B98" s="38">
        <f>IF(E96&gt;0,$I$2/E96,"")</f>
        <v>0.938096457076802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"/>
  <sheetViews>
    <sheetView zoomScale="80" zoomScaleNormal="80" workbookViewId="0">
      <selection activeCell="B92" sqref="B92:B95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2" t="s">
        <v>22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499480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3"/>
      <c r="C6" s="10"/>
      <c r="D6" s="10"/>
      <c r="E6" s="31"/>
      <c r="F6" s="11">
        <f t="shared" ref="F6:F37" si="0">SUM(B6:E6)</f>
        <v>0</v>
      </c>
      <c r="G6" s="1"/>
      <c r="H6" s="9">
        <v>3.75</v>
      </c>
      <c r="I6" s="14"/>
      <c r="J6" s="1">
        <f>I6/1000</f>
        <v>0</v>
      </c>
      <c r="K6" s="9">
        <v>3.75</v>
      </c>
      <c r="L6" s="1">
        <f t="shared" ref="L6:O10" si="1">IF($F6&gt;0,($I6/1000)*(B6/$F6),0)</f>
        <v>0</v>
      </c>
      <c r="M6" s="1">
        <f t="shared" si="1"/>
        <v>0</v>
      </c>
      <c r="N6" s="1">
        <f t="shared" si="1"/>
        <v>0</v>
      </c>
      <c r="O6" s="1">
        <f t="shared" si="1"/>
        <v>0</v>
      </c>
      <c r="P6" s="12">
        <f t="shared" ref="P6:P37" si="2">SUM(L6:O6)</f>
        <v>0</v>
      </c>
      <c r="Q6" s="3"/>
      <c r="R6" s="3"/>
    </row>
    <row r="7" spans="1:18">
      <c r="A7" s="9">
        <v>4.25</v>
      </c>
      <c r="B7" s="13"/>
      <c r="C7" s="10"/>
      <c r="D7" s="10"/>
      <c r="E7" s="31"/>
      <c r="F7" s="11">
        <f t="shared" si="0"/>
        <v>0</v>
      </c>
      <c r="G7" s="1"/>
      <c r="H7" s="9">
        <v>4.25</v>
      </c>
      <c r="I7" s="14"/>
      <c r="J7" s="1">
        <f t="shared" ref="J7:J38" si="3">I7/1000</f>
        <v>0</v>
      </c>
      <c r="K7" s="9">
        <v>4.25</v>
      </c>
      <c r="L7" s="1">
        <f t="shared" si="1"/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2">
        <f t="shared" si="2"/>
        <v>0</v>
      </c>
      <c r="Q7" s="3"/>
      <c r="R7" s="3"/>
    </row>
    <row r="8" spans="1:18">
      <c r="A8" s="9">
        <v>4.75</v>
      </c>
      <c r="B8" s="13"/>
      <c r="C8" s="10"/>
      <c r="D8" s="10"/>
      <c r="E8" s="31"/>
      <c r="F8" s="11">
        <f t="shared" si="0"/>
        <v>0</v>
      </c>
      <c r="G8" s="1"/>
      <c r="H8" s="9">
        <v>4.75</v>
      </c>
      <c r="I8" s="14"/>
      <c r="J8" s="1">
        <f t="shared" si="3"/>
        <v>0</v>
      </c>
      <c r="K8" s="9">
        <v>4.75</v>
      </c>
      <c r="L8" s="1">
        <f t="shared" si="1"/>
        <v>0</v>
      </c>
      <c r="M8" s="1">
        <f t="shared" si="1"/>
        <v>0</v>
      </c>
      <c r="N8" s="1">
        <f t="shared" si="1"/>
        <v>0</v>
      </c>
      <c r="O8" s="1">
        <f t="shared" si="1"/>
        <v>0</v>
      </c>
      <c r="P8" s="12">
        <f t="shared" si="2"/>
        <v>0</v>
      </c>
      <c r="Q8" s="3"/>
      <c r="R8" s="3"/>
    </row>
    <row r="9" spans="1:18">
      <c r="A9" s="9">
        <v>5.25</v>
      </c>
      <c r="B9" s="13"/>
      <c r="C9" s="10"/>
      <c r="D9" s="10"/>
      <c r="E9" s="31"/>
      <c r="F9" s="11">
        <f t="shared" si="0"/>
        <v>0</v>
      </c>
      <c r="G9" s="1"/>
      <c r="H9" s="9">
        <v>5.25</v>
      </c>
      <c r="I9" s="14"/>
      <c r="J9" s="1">
        <f t="shared" si="3"/>
        <v>0</v>
      </c>
      <c r="K9" s="9">
        <v>5.25</v>
      </c>
      <c r="L9" s="1">
        <f t="shared" si="1"/>
        <v>0</v>
      </c>
      <c r="M9" s="1">
        <f t="shared" si="1"/>
        <v>0</v>
      </c>
      <c r="N9" s="1">
        <f t="shared" si="1"/>
        <v>0</v>
      </c>
      <c r="O9" s="1">
        <f t="shared" si="1"/>
        <v>0</v>
      </c>
      <c r="P9" s="12">
        <f t="shared" si="2"/>
        <v>0</v>
      </c>
      <c r="Q9" s="3"/>
      <c r="R9" s="3"/>
    </row>
    <row r="10" spans="1:18">
      <c r="A10" s="9">
        <v>5.75</v>
      </c>
      <c r="B10" s="13"/>
      <c r="C10" s="10"/>
      <c r="D10" s="10"/>
      <c r="E10" s="31"/>
      <c r="F10" s="11">
        <f t="shared" si="0"/>
        <v>0</v>
      </c>
      <c r="G10" s="1"/>
      <c r="H10" s="9">
        <v>5.75</v>
      </c>
      <c r="I10" s="14"/>
      <c r="J10" s="1">
        <f t="shared" si="3"/>
        <v>0</v>
      </c>
      <c r="K10" s="9">
        <v>5.75</v>
      </c>
      <c r="L10" s="1">
        <f t="shared" si="1"/>
        <v>0</v>
      </c>
      <c r="M10" s="1">
        <f t="shared" si="1"/>
        <v>0</v>
      </c>
      <c r="N10" s="1">
        <f t="shared" si="1"/>
        <v>0</v>
      </c>
      <c r="O10" s="1">
        <f t="shared" si="1"/>
        <v>0</v>
      </c>
      <c r="P10" s="12">
        <f t="shared" si="2"/>
        <v>0</v>
      </c>
      <c r="Q10" s="3"/>
      <c r="R10" s="3"/>
    </row>
    <row r="11" spans="1:18">
      <c r="A11" s="9">
        <v>6.25</v>
      </c>
      <c r="B11" s="13"/>
      <c r="C11" s="10"/>
      <c r="D11" s="10"/>
      <c r="E11" s="31"/>
      <c r="F11" s="11">
        <f t="shared" si="0"/>
        <v>0</v>
      </c>
      <c r="G11" s="1"/>
      <c r="H11" s="9">
        <v>6.25</v>
      </c>
      <c r="I11" s="14"/>
      <c r="J11" s="1">
        <f t="shared" si="3"/>
        <v>0</v>
      </c>
      <c r="K11" s="9">
        <v>6.25</v>
      </c>
      <c r="L11" s="1">
        <f t="shared" ref="L11:L32" si="4">IF($F11&gt;0,($I12/1000)*(B11/$F11),0)</f>
        <v>0</v>
      </c>
      <c r="M11" s="1">
        <f t="shared" ref="M11:M32" si="5">IF($F11&gt;0,($I12/1000)*(C11/$F11),0)</f>
        <v>0</v>
      </c>
      <c r="N11" s="1">
        <f t="shared" ref="N11:N32" si="6">IF($F11&gt;0,($I12/1000)*(D11/$F11),0)</f>
        <v>0</v>
      </c>
      <c r="O11" s="1">
        <f t="shared" ref="O11:O32" si="7">IF($F11&gt;0,($I12/1000)*(E11/$F11),0)</f>
        <v>0</v>
      </c>
      <c r="P11" s="12">
        <f t="shared" si="2"/>
        <v>0</v>
      </c>
      <c r="Q11" s="3"/>
      <c r="R11" s="3"/>
    </row>
    <row r="12" spans="1:18">
      <c r="A12" s="9">
        <v>6.75</v>
      </c>
      <c r="C12" s="10"/>
      <c r="D12" s="10"/>
      <c r="E12" s="32"/>
      <c r="F12" s="11">
        <f t="shared" si="0"/>
        <v>0</v>
      </c>
      <c r="G12" s="1"/>
      <c r="H12" s="9">
        <v>6.75</v>
      </c>
      <c r="I12" s="14"/>
      <c r="J12" s="1">
        <f t="shared" si="3"/>
        <v>0</v>
      </c>
      <c r="K12" s="9">
        <v>6.75</v>
      </c>
      <c r="L12" s="1">
        <f t="shared" si="4"/>
        <v>0</v>
      </c>
      <c r="M12" s="1">
        <f t="shared" si="5"/>
        <v>0</v>
      </c>
      <c r="N12" s="1">
        <f t="shared" si="6"/>
        <v>0</v>
      </c>
      <c r="O12" s="1">
        <f t="shared" si="7"/>
        <v>0</v>
      </c>
      <c r="P12" s="12">
        <f t="shared" si="2"/>
        <v>0</v>
      </c>
      <c r="Q12" s="3"/>
      <c r="R12" s="3"/>
    </row>
    <row r="13" spans="1:18">
      <c r="A13" s="9">
        <v>7.25</v>
      </c>
      <c r="C13" s="10"/>
      <c r="D13" s="10"/>
      <c r="E13" s="32"/>
      <c r="F13" s="11">
        <f t="shared" si="0"/>
        <v>0</v>
      </c>
      <c r="G13" s="1"/>
      <c r="H13" s="9">
        <v>7.25</v>
      </c>
      <c r="I13" s="37"/>
      <c r="J13" s="1">
        <f t="shared" si="3"/>
        <v>0</v>
      </c>
      <c r="K13" s="9">
        <v>7.25</v>
      </c>
      <c r="L13" s="1">
        <f t="shared" si="4"/>
        <v>0</v>
      </c>
      <c r="M13" s="1">
        <f t="shared" si="5"/>
        <v>0</v>
      </c>
      <c r="N13" s="1">
        <f t="shared" si="6"/>
        <v>0</v>
      </c>
      <c r="O13" s="1">
        <f t="shared" si="7"/>
        <v>0</v>
      </c>
      <c r="P13" s="12">
        <f t="shared" si="2"/>
        <v>0</v>
      </c>
      <c r="Q13" s="3"/>
      <c r="R13" s="3"/>
    </row>
    <row r="14" spans="1:18">
      <c r="A14" s="9">
        <v>7.75</v>
      </c>
      <c r="D14" s="10"/>
      <c r="E14" s="32"/>
      <c r="F14" s="11">
        <f t="shared" si="0"/>
        <v>0</v>
      </c>
      <c r="G14" s="1"/>
      <c r="H14" s="9">
        <v>7.75</v>
      </c>
      <c r="I14" s="37"/>
      <c r="J14" s="1">
        <f t="shared" si="3"/>
        <v>0</v>
      </c>
      <c r="K14" s="9">
        <v>7.75</v>
      </c>
      <c r="L14" s="1">
        <f t="shared" si="4"/>
        <v>0</v>
      </c>
      <c r="M14" s="1">
        <f t="shared" si="5"/>
        <v>0</v>
      </c>
      <c r="N14" s="1">
        <f t="shared" si="6"/>
        <v>0</v>
      </c>
      <c r="O14" s="1">
        <f t="shared" si="7"/>
        <v>0</v>
      </c>
      <c r="P14" s="12">
        <f t="shared" si="2"/>
        <v>0</v>
      </c>
      <c r="Q14" s="3"/>
      <c r="R14" s="3"/>
    </row>
    <row r="15" spans="1:18">
      <c r="A15" s="9">
        <v>8.25</v>
      </c>
      <c r="B15">
        <v>2</v>
      </c>
      <c r="D15" s="14"/>
      <c r="E15" s="32"/>
      <c r="F15" s="11">
        <f t="shared" si="0"/>
        <v>2</v>
      </c>
      <c r="G15" s="1"/>
      <c r="H15" s="9">
        <v>8.25</v>
      </c>
      <c r="I15" s="16">
        <v>118817</v>
      </c>
      <c r="J15" s="1">
        <f t="shared" si="3"/>
        <v>118.81699999999999</v>
      </c>
      <c r="K15" s="9">
        <v>8.25</v>
      </c>
      <c r="L15" s="1">
        <f t="shared" si="4"/>
        <v>98.73</v>
      </c>
      <c r="M15" s="1">
        <f t="shared" si="5"/>
        <v>0</v>
      </c>
      <c r="N15" s="1">
        <f t="shared" si="6"/>
        <v>0</v>
      </c>
      <c r="O15" s="1">
        <f t="shared" si="7"/>
        <v>0</v>
      </c>
      <c r="P15" s="12">
        <f t="shared" si="2"/>
        <v>98.73</v>
      </c>
      <c r="Q15" s="3"/>
      <c r="R15" s="3"/>
    </row>
    <row r="16" spans="1:18">
      <c r="A16" s="9">
        <v>8.75</v>
      </c>
      <c r="B16">
        <v>2</v>
      </c>
      <c r="D16" s="14"/>
      <c r="E16" s="32"/>
      <c r="F16" s="11">
        <f t="shared" si="0"/>
        <v>2</v>
      </c>
      <c r="G16" s="1"/>
      <c r="H16" s="9">
        <v>8.75</v>
      </c>
      <c r="I16" s="16">
        <v>98730</v>
      </c>
      <c r="J16" s="1">
        <f t="shared" si="3"/>
        <v>98.73</v>
      </c>
      <c r="K16" s="9">
        <v>8.75</v>
      </c>
      <c r="L16" s="1">
        <f t="shared" si="4"/>
        <v>659.93</v>
      </c>
      <c r="M16" s="1">
        <f t="shared" si="5"/>
        <v>0</v>
      </c>
      <c r="N16" s="1">
        <f t="shared" si="6"/>
        <v>0</v>
      </c>
      <c r="O16" s="1">
        <f t="shared" si="7"/>
        <v>0</v>
      </c>
      <c r="P16" s="12">
        <f t="shared" si="2"/>
        <v>659.93</v>
      </c>
      <c r="Q16" s="3"/>
      <c r="R16" s="3"/>
    </row>
    <row r="17" spans="1:18">
      <c r="A17" s="9">
        <v>9.25</v>
      </c>
      <c r="B17">
        <v>6</v>
      </c>
      <c r="C17">
        <v>1</v>
      </c>
      <c r="D17" s="14"/>
      <c r="E17" s="32"/>
      <c r="F17" s="11">
        <f t="shared" si="0"/>
        <v>7</v>
      </c>
      <c r="G17" s="1"/>
      <c r="H17" s="9">
        <v>9.25</v>
      </c>
      <c r="I17" s="16">
        <v>659930</v>
      </c>
      <c r="J17" s="1">
        <f t="shared" si="3"/>
        <v>659.93</v>
      </c>
      <c r="K17" s="9">
        <v>9.25</v>
      </c>
      <c r="L17" s="1">
        <f t="shared" si="4"/>
        <v>1058.28171428571</v>
      </c>
      <c r="M17" s="1">
        <f t="shared" si="5"/>
        <v>176.380285714286</v>
      </c>
      <c r="N17" s="1">
        <f t="shared" si="6"/>
        <v>0</v>
      </c>
      <c r="O17" s="1">
        <f t="shared" si="7"/>
        <v>0</v>
      </c>
      <c r="P17" s="12">
        <f t="shared" si="2"/>
        <v>1234.662</v>
      </c>
      <c r="Q17" s="3"/>
      <c r="R17" s="3"/>
    </row>
    <row r="18" spans="1:18">
      <c r="A18" s="9">
        <v>9.75</v>
      </c>
      <c r="B18">
        <v>3</v>
      </c>
      <c r="C18">
        <v>3</v>
      </c>
      <c r="D18" s="14"/>
      <c r="E18" s="32"/>
      <c r="F18" s="11">
        <f t="shared" si="0"/>
        <v>6</v>
      </c>
      <c r="G18" s="1"/>
      <c r="H18" s="9">
        <v>9.75</v>
      </c>
      <c r="I18" s="16">
        <v>1234662</v>
      </c>
      <c r="J18" s="1">
        <f t="shared" si="3"/>
        <v>1234.662</v>
      </c>
      <c r="K18" s="9">
        <v>9.75</v>
      </c>
      <c r="L18" s="1">
        <f t="shared" si="4"/>
        <v>1905.0785000000001</v>
      </c>
      <c r="M18" s="1">
        <f t="shared" si="5"/>
        <v>1905.0785000000001</v>
      </c>
      <c r="N18" s="1">
        <f t="shared" si="6"/>
        <v>0</v>
      </c>
      <c r="O18" s="1">
        <f t="shared" si="7"/>
        <v>0</v>
      </c>
      <c r="P18" s="12">
        <f t="shared" si="2"/>
        <v>3810.1570000000002</v>
      </c>
      <c r="Q18" s="3"/>
      <c r="R18" s="3"/>
    </row>
    <row r="19" spans="1:18">
      <c r="A19" s="9">
        <v>10.25</v>
      </c>
      <c r="B19">
        <v>4</v>
      </c>
      <c r="C19">
        <v>15</v>
      </c>
      <c r="D19" s="14"/>
      <c r="E19" s="32"/>
      <c r="F19" s="11">
        <f t="shared" si="0"/>
        <v>19</v>
      </c>
      <c r="G19" s="1"/>
      <c r="H19" s="9">
        <v>10.25</v>
      </c>
      <c r="I19" s="16">
        <v>3810157</v>
      </c>
      <c r="J19" s="1">
        <f t="shared" si="3"/>
        <v>3810.1570000000002</v>
      </c>
      <c r="K19" s="9">
        <v>10.25</v>
      </c>
      <c r="L19" s="1">
        <f t="shared" si="4"/>
        <v>1249.1343157894701</v>
      </c>
      <c r="M19" s="1">
        <f t="shared" si="5"/>
        <v>4684.2536842105301</v>
      </c>
      <c r="N19" s="1">
        <f t="shared" si="6"/>
        <v>0</v>
      </c>
      <c r="O19" s="1">
        <f t="shared" si="7"/>
        <v>0</v>
      </c>
      <c r="P19" s="12">
        <f t="shared" si="2"/>
        <v>5933.3879999999999</v>
      </c>
      <c r="Q19" s="3"/>
      <c r="R19" s="3"/>
    </row>
    <row r="20" spans="1:18">
      <c r="A20" s="9">
        <v>10.75</v>
      </c>
      <c r="B20">
        <v>1</v>
      </c>
      <c r="C20">
        <v>27</v>
      </c>
      <c r="D20" s="14"/>
      <c r="E20" s="32"/>
      <c r="F20" s="11">
        <f t="shared" si="0"/>
        <v>28</v>
      </c>
      <c r="G20" s="1"/>
      <c r="H20" s="9">
        <v>10.75</v>
      </c>
      <c r="I20" s="16">
        <v>5933388</v>
      </c>
      <c r="J20" s="1">
        <f t="shared" si="3"/>
        <v>5933.3879999999999</v>
      </c>
      <c r="K20" s="9">
        <v>10.75</v>
      </c>
      <c r="L20" s="1">
        <f t="shared" si="4"/>
        <v>175.040071428571</v>
      </c>
      <c r="M20" s="1">
        <f t="shared" si="5"/>
        <v>4726.0819285714297</v>
      </c>
      <c r="N20" s="1">
        <f t="shared" si="6"/>
        <v>0</v>
      </c>
      <c r="O20" s="1">
        <f t="shared" si="7"/>
        <v>0</v>
      </c>
      <c r="P20" s="12">
        <f t="shared" si="2"/>
        <v>4901.1220000000003</v>
      </c>
      <c r="Q20" s="3"/>
      <c r="R20" s="3"/>
    </row>
    <row r="21" spans="1:18">
      <c r="A21" s="9">
        <v>11.25</v>
      </c>
      <c r="C21">
        <v>29</v>
      </c>
      <c r="D21" s="14"/>
      <c r="E21" s="32"/>
      <c r="F21" s="11">
        <f t="shared" si="0"/>
        <v>29</v>
      </c>
      <c r="G21" s="1"/>
      <c r="H21" s="9">
        <v>11.25</v>
      </c>
      <c r="I21" s="16">
        <v>4901122</v>
      </c>
      <c r="J21" s="1">
        <f t="shared" si="3"/>
        <v>4901.1220000000003</v>
      </c>
      <c r="K21" s="9">
        <v>11.25</v>
      </c>
      <c r="L21" s="1">
        <f t="shared" si="4"/>
        <v>0</v>
      </c>
      <c r="M21" s="1">
        <f t="shared" si="5"/>
        <v>4914.6080000000002</v>
      </c>
      <c r="N21" s="1">
        <f t="shared" si="6"/>
        <v>0</v>
      </c>
      <c r="O21" s="1">
        <f t="shared" si="7"/>
        <v>0</v>
      </c>
      <c r="P21" s="12">
        <f t="shared" si="2"/>
        <v>4914.6080000000002</v>
      </c>
      <c r="Q21" s="3"/>
      <c r="R21" s="3"/>
    </row>
    <row r="22" spans="1:18">
      <c r="A22" s="9">
        <v>11.75</v>
      </c>
      <c r="C22">
        <v>30</v>
      </c>
      <c r="D22" s="14"/>
      <c r="E22" s="32"/>
      <c r="F22" s="11">
        <f t="shared" si="0"/>
        <v>30</v>
      </c>
      <c r="G22" s="4"/>
      <c r="H22" s="9">
        <v>11.75</v>
      </c>
      <c r="I22" s="16">
        <v>4914608</v>
      </c>
      <c r="J22" s="1">
        <f t="shared" si="3"/>
        <v>4914.6080000000002</v>
      </c>
      <c r="K22" s="9">
        <v>11.75</v>
      </c>
      <c r="L22" s="1">
        <f t="shared" si="4"/>
        <v>0</v>
      </c>
      <c r="M22" s="1">
        <f t="shared" si="5"/>
        <v>4205.3990000000003</v>
      </c>
      <c r="N22" s="1">
        <f t="shared" si="6"/>
        <v>0</v>
      </c>
      <c r="O22" s="1">
        <f t="shared" si="7"/>
        <v>0</v>
      </c>
      <c r="P22" s="12">
        <f t="shared" si="2"/>
        <v>4205.3990000000003</v>
      </c>
      <c r="Q22" s="3"/>
      <c r="R22" s="3"/>
    </row>
    <row r="23" spans="1:18">
      <c r="A23" s="9">
        <v>12.25</v>
      </c>
      <c r="C23">
        <v>23</v>
      </c>
      <c r="D23" s="14"/>
      <c r="E23" s="32"/>
      <c r="F23" s="11">
        <f t="shared" si="0"/>
        <v>23</v>
      </c>
      <c r="G23" s="4"/>
      <c r="H23" s="9">
        <v>12.25</v>
      </c>
      <c r="I23" s="16">
        <v>4205399</v>
      </c>
      <c r="J23" s="1">
        <f t="shared" si="3"/>
        <v>4205.3990000000003</v>
      </c>
      <c r="K23" s="9">
        <v>12.25</v>
      </c>
      <c r="L23" s="1">
        <f t="shared" si="4"/>
        <v>0</v>
      </c>
      <c r="M23" s="1">
        <f t="shared" si="5"/>
        <v>5118.348</v>
      </c>
      <c r="N23" s="1">
        <f t="shared" si="6"/>
        <v>0</v>
      </c>
      <c r="O23" s="1">
        <f t="shared" si="7"/>
        <v>0</v>
      </c>
      <c r="P23" s="12">
        <f t="shared" si="2"/>
        <v>5118.348</v>
      </c>
      <c r="Q23" s="3"/>
      <c r="R23" s="3"/>
    </row>
    <row r="24" spans="1:18">
      <c r="A24" s="9">
        <v>12.75</v>
      </c>
      <c r="B24" s="10"/>
      <c r="C24">
        <v>24</v>
      </c>
      <c r="D24" s="14"/>
      <c r="E24" s="31"/>
      <c r="F24" s="11">
        <f t="shared" si="0"/>
        <v>24</v>
      </c>
      <c r="G24" s="4"/>
      <c r="H24" s="9">
        <v>12.75</v>
      </c>
      <c r="I24" s="16">
        <v>5118348</v>
      </c>
      <c r="J24" s="1">
        <f t="shared" si="3"/>
        <v>5118.348</v>
      </c>
      <c r="K24" s="9">
        <v>12.75</v>
      </c>
      <c r="L24" s="1">
        <f t="shared" si="4"/>
        <v>0</v>
      </c>
      <c r="M24" s="1">
        <f t="shared" si="5"/>
        <v>6242.6469999999999</v>
      </c>
      <c r="N24" s="1">
        <f t="shared" si="6"/>
        <v>0</v>
      </c>
      <c r="O24" s="1">
        <f t="shared" si="7"/>
        <v>0</v>
      </c>
      <c r="P24" s="12">
        <f t="shared" si="2"/>
        <v>6242.6469999999999</v>
      </c>
      <c r="Q24" s="3"/>
      <c r="R24" s="3"/>
    </row>
    <row r="25" spans="1:18">
      <c r="A25" s="9">
        <v>13.25</v>
      </c>
      <c r="B25" s="10"/>
      <c r="C25">
        <v>31</v>
      </c>
      <c r="D25" s="14"/>
      <c r="E25" s="31"/>
      <c r="F25" s="11">
        <f t="shared" si="0"/>
        <v>31</v>
      </c>
      <c r="G25" s="4"/>
      <c r="H25" s="9">
        <v>13.25</v>
      </c>
      <c r="I25" s="16">
        <v>6242647</v>
      </c>
      <c r="J25" s="1">
        <f t="shared" si="3"/>
        <v>6242.6469999999999</v>
      </c>
      <c r="K25" s="9">
        <v>13.25</v>
      </c>
      <c r="L25" s="1">
        <f t="shared" si="4"/>
        <v>0</v>
      </c>
      <c r="M25" s="1">
        <f t="shared" si="5"/>
        <v>3435.9580000000001</v>
      </c>
      <c r="N25" s="1">
        <f t="shared" si="6"/>
        <v>0</v>
      </c>
      <c r="O25" s="1">
        <f t="shared" si="7"/>
        <v>0</v>
      </c>
      <c r="P25" s="12">
        <f t="shared" si="2"/>
        <v>3435.9580000000001</v>
      </c>
      <c r="Q25" s="3"/>
      <c r="R25" s="3"/>
    </row>
    <row r="26" spans="1:18">
      <c r="A26" s="9">
        <v>13.75</v>
      </c>
      <c r="B26" s="10"/>
      <c r="C26">
        <v>28</v>
      </c>
      <c r="D26" s="14"/>
      <c r="E26" s="31"/>
      <c r="F26" s="11">
        <f t="shared" si="0"/>
        <v>28</v>
      </c>
      <c r="G26" s="4"/>
      <c r="H26" s="9">
        <v>13.75</v>
      </c>
      <c r="I26" s="16">
        <v>3435958</v>
      </c>
      <c r="J26" s="1">
        <f t="shared" si="3"/>
        <v>3435.9580000000001</v>
      </c>
      <c r="K26" s="9">
        <v>13.75</v>
      </c>
      <c r="L26" s="1">
        <f t="shared" si="4"/>
        <v>0</v>
      </c>
      <c r="M26" s="1">
        <f t="shared" si="5"/>
        <v>1963.9449999999999</v>
      </c>
      <c r="N26" s="1">
        <f t="shared" si="6"/>
        <v>0</v>
      </c>
      <c r="O26" s="1">
        <f t="shared" si="7"/>
        <v>0</v>
      </c>
      <c r="P26" s="12">
        <f t="shared" si="2"/>
        <v>1963.9449999999999</v>
      </c>
      <c r="Q26" s="3"/>
      <c r="R26" s="3"/>
    </row>
    <row r="27" spans="1:18">
      <c r="A27" s="9">
        <v>14.25</v>
      </c>
      <c r="B27" s="10"/>
      <c r="C27">
        <v>17</v>
      </c>
      <c r="D27" s="14"/>
      <c r="E27" s="31"/>
      <c r="F27" s="11">
        <f t="shared" si="0"/>
        <v>17</v>
      </c>
      <c r="G27" s="4"/>
      <c r="H27" s="9">
        <v>14.25</v>
      </c>
      <c r="I27" s="16">
        <v>1963945</v>
      </c>
      <c r="J27" s="1">
        <f t="shared" si="3"/>
        <v>1963.9449999999999</v>
      </c>
      <c r="K27" s="9">
        <v>14.25</v>
      </c>
      <c r="L27" s="1">
        <f t="shared" si="4"/>
        <v>0</v>
      </c>
      <c r="M27" s="1">
        <f t="shared" si="5"/>
        <v>1602.7739999999999</v>
      </c>
      <c r="N27" s="1">
        <f t="shared" si="6"/>
        <v>0</v>
      </c>
      <c r="O27" s="1">
        <f t="shared" si="7"/>
        <v>0</v>
      </c>
      <c r="P27" s="12">
        <f t="shared" si="2"/>
        <v>1602.7739999999999</v>
      </c>
      <c r="Q27" s="3"/>
      <c r="R27" s="3"/>
    </row>
    <row r="28" spans="1:18">
      <c r="A28" s="9">
        <v>14.75</v>
      </c>
      <c r="B28" s="10"/>
      <c r="C28">
        <v>8</v>
      </c>
      <c r="D28" s="14"/>
      <c r="E28" s="31"/>
      <c r="F28" s="11">
        <f t="shared" si="0"/>
        <v>8</v>
      </c>
      <c r="G28" s="1"/>
      <c r="H28" s="9">
        <v>14.75</v>
      </c>
      <c r="I28" s="16">
        <v>1602774</v>
      </c>
      <c r="J28" s="1">
        <f t="shared" si="3"/>
        <v>1602.7739999999999</v>
      </c>
      <c r="K28" s="9">
        <v>14.75</v>
      </c>
      <c r="L28" s="1">
        <f t="shared" si="4"/>
        <v>0</v>
      </c>
      <c r="M28" s="1">
        <f t="shared" si="5"/>
        <v>478.6</v>
      </c>
      <c r="N28" s="1">
        <f t="shared" si="6"/>
        <v>0</v>
      </c>
      <c r="O28" s="1">
        <f t="shared" si="7"/>
        <v>0</v>
      </c>
      <c r="P28" s="12">
        <f t="shared" si="2"/>
        <v>478.6</v>
      </c>
      <c r="Q28" s="3"/>
      <c r="R28" s="3"/>
    </row>
    <row r="29" spans="1:18">
      <c r="A29" s="9">
        <v>15.25</v>
      </c>
      <c r="B29" s="10"/>
      <c r="C29">
        <v>2</v>
      </c>
      <c r="D29" s="14"/>
      <c r="E29" s="31"/>
      <c r="F29" s="11">
        <f t="shared" si="0"/>
        <v>2</v>
      </c>
      <c r="G29" s="1"/>
      <c r="H29" s="9">
        <v>15.25</v>
      </c>
      <c r="I29" s="16">
        <v>478600</v>
      </c>
      <c r="J29" s="1">
        <f t="shared" si="3"/>
        <v>478.6</v>
      </c>
      <c r="K29" s="9">
        <v>15.25</v>
      </c>
      <c r="L29" s="1">
        <f t="shared" si="4"/>
        <v>0</v>
      </c>
      <c r="M29" s="1">
        <f t="shared" si="5"/>
        <v>1005.982</v>
      </c>
      <c r="N29" s="1">
        <f t="shared" si="6"/>
        <v>0</v>
      </c>
      <c r="O29" s="1">
        <f t="shared" si="7"/>
        <v>0</v>
      </c>
      <c r="P29" s="12">
        <f t="shared" si="2"/>
        <v>1005.982</v>
      </c>
      <c r="Q29" s="3"/>
      <c r="R29" s="3"/>
    </row>
    <row r="30" spans="1:18">
      <c r="A30" s="9">
        <v>15.75</v>
      </c>
      <c r="B30" s="10"/>
      <c r="C30">
        <v>2</v>
      </c>
      <c r="D30" s="14">
        <v>3</v>
      </c>
      <c r="E30" s="31"/>
      <c r="F30" s="11">
        <f t="shared" si="0"/>
        <v>5</v>
      </c>
      <c r="G30" s="1"/>
      <c r="H30" s="9">
        <v>15.75</v>
      </c>
      <c r="I30" s="16">
        <v>1005982</v>
      </c>
      <c r="J30" s="1">
        <f t="shared" si="3"/>
        <v>1005.982</v>
      </c>
      <c r="K30" s="9">
        <v>15.75</v>
      </c>
      <c r="L30" s="1">
        <f t="shared" si="4"/>
        <v>0</v>
      </c>
      <c r="M30" s="1">
        <f t="shared" si="5"/>
        <v>70.788399999999996</v>
      </c>
      <c r="N30" s="1">
        <f t="shared" si="6"/>
        <v>106.18259999999999</v>
      </c>
      <c r="O30" s="1">
        <f t="shared" si="7"/>
        <v>0</v>
      </c>
      <c r="P30" s="12">
        <f t="shared" si="2"/>
        <v>176.971</v>
      </c>
      <c r="Q30" s="3"/>
      <c r="R30" s="3"/>
    </row>
    <row r="31" spans="1:18">
      <c r="A31" s="9">
        <v>16.25</v>
      </c>
      <c r="B31" s="10"/>
      <c r="D31" s="14">
        <v>2</v>
      </c>
      <c r="E31" s="31"/>
      <c r="F31" s="11">
        <f t="shared" si="0"/>
        <v>2</v>
      </c>
      <c r="G31" s="1"/>
      <c r="H31" s="9">
        <v>16.25</v>
      </c>
      <c r="I31" s="16">
        <v>176971</v>
      </c>
      <c r="J31" s="1">
        <f t="shared" si="3"/>
        <v>176.971</v>
      </c>
      <c r="K31" s="9">
        <v>16.25</v>
      </c>
      <c r="L31" s="1">
        <f t="shared" si="4"/>
        <v>0</v>
      </c>
      <c r="M31" s="1">
        <f t="shared" si="5"/>
        <v>0</v>
      </c>
      <c r="N31" s="1">
        <f t="shared" si="6"/>
        <v>80.519000000000005</v>
      </c>
      <c r="O31" s="1">
        <f t="shared" si="7"/>
        <v>0</v>
      </c>
      <c r="P31" s="12">
        <f t="shared" si="2"/>
        <v>80.519000000000005</v>
      </c>
      <c r="Q31" s="3"/>
      <c r="R31" s="3"/>
    </row>
    <row r="32" spans="1:18">
      <c r="A32" s="9">
        <v>16.75</v>
      </c>
      <c r="B32" s="10"/>
      <c r="C32" s="14"/>
      <c r="D32" s="14">
        <v>1</v>
      </c>
      <c r="E32" s="31"/>
      <c r="F32" s="11">
        <f t="shared" si="0"/>
        <v>1</v>
      </c>
      <c r="G32" s="1"/>
      <c r="H32" s="9">
        <v>16.75</v>
      </c>
      <c r="I32" s="16">
        <v>80519</v>
      </c>
      <c r="J32" s="1">
        <f t="shared" si="3"/>
        <v>80.519000000000005</v>
      </c>
      <c r="K32" s="9">
        <v>16.75</v>
      </c>
      <c r="L32" s="1">
        <f t="shared" si="4"/>
        <v>0</v>
      </c>
      <c r="M32" s="1">
        <f t="shared" si="5"/>
        <v>0</v>
      </c>
      <c r="N32" s="1">
        <f t="shared" si="6"/>
        <v>0</v>
      </c>
      <c r="O32" s="1">
        <f t="shared" si="7"/>
        <v>0</v>
      </c>
      <c r="P32" s="12">
        <f t="shared" si="2"/>
        <v>0</v>
      </c>
      <c r="Q32" s="3"/>
      <c r="R32" s="3"/>
    </row>
    <row r="33" spans="1:18">
      <c r="A33" s="9">
        <v>17.25</v>
      </c>
      <c r="B33" s="10"/>
      <c r="E33" s="31"/>
      <c r="F33" s="11">
        <f t="shared" si="0"/>
        <v>0</v>
      </c>
      <c r="G33" s="1"/>
      <c r="H33" s="9">
        <v>17.25</v>
      </c>
      <c r="J33" s="1">
        <f t="shared" si="3"/>
        <v>0</v>
      </c>
      <c r="K33" s="9">
        <v>17.25</v>
      </c>
      <c r="L33" s="1">
        <f t="shared" ref="L33:O37" si="8">IF($F33&gt;0,($I33/1000)*(B33/$F33),0)</f>
        <v>0</v>
      </c>
      <c r="M33" s="1">
        <f t="shared" si="8"/>
        <v>0</v>
      </c>
      <c r="N33" s="1">
        <f t="shared" si="8"/>
        <v>0</v>
      </c>
      <c r="O33" s="1">
        <f t="shared" si="8"/>
        <v>0</v>
      </c>
      <c r="P33" s="12">
        <f t="shared" si="2"/>
        <v>0</v>
      </c>
      <c r="Q33" s="3"/>
      <c r="R33" s="3"/>
    </row>
    <row r="34" spans="1:18">
      <c r="A34" s="9">
        <v>17.75</v>
      </c>
      <c r="B34" s="10"/>
      <c r="C34" s="16"/>
      <c r="E34" s="31"/>
      <c r="F34" s="11">
        <f t="shared" si="0"/>
        <v>0</v>
      </c>
      <c r="G34" s="1"/>
      <c r="H34" s="9">
        <v>17.75</v>
      </c>
      <c r="I34" s="14"/>
      <c r="J34" s="1">
        <f t="shared" si="3"/>
        <v>0</v>
      </c>
      <c r="K34" s="9">
        <v>17.75</v>
      </c>
      <c r="L34" s="1">
        <f t="shared" si="8"/>
        <v>0</v>
      </c>
      <c r="M34" s="1">
        <f t="shared" si="8"/>
        <v>0</v>
      </c>
      <c r="N34" s="1">
        <f t="shared" si="8"/>
        <v>0</v>
      </c>
      <c r="O34" s="1">
        <f t="shared" si="8"/>
        <v>0</v>
      </c>
      <c r="P34" s="12">
        <f t="shared" si="2"/>
        <v>0</v>
      </c>
      <c r="Q34" s="3"/>
      <c r="R34" s="3"/>
    </row>
    <row r="35" spans="1:18">
      <c r="A35" s="9">
        <v>18.25</v>
      </c>
      <c r="B35" s="10"/>
      <c r="C35" s="16"/>
      <c r="D35" s="16"/>
      <c r="E35" s="31"/>
      <c r="F35" s="11">
        <f t="shared" si="0"/>
        <v>0</v>
      </c>
      <c r="G35" s="1"/>
      <c r="H35" s="9">
        <v>18.25</v>
      </c>
      <c r="I35" s="14"/>
      <c r="J35" s="1">
        <f t="shared" si="3"/>
        <v>0</v>
      </c>
      <c r="K35" s="9">
        <v>18.25</v>
      </c>
      <c r="L35" s="1">
        <f t="shared" si="8"/>
        <v>0</v>
      </c>
      <c r="M35" s="1">
        <f t="shared" si="8"/>
        <v>0</v>
      </c>
      <c r="N35" s="1">
        <f t="shared" si="8"/>
        <v>0</v>
      </c>
      <c r="O35" s="1">
        <f t="shared" si="8"/>
        <v>0</v>
      </c>
      <c r="P35" s="12">
        <f t="shared" si="2"/>
        <v>0</v>
      </c>
      <c r="Q35" s="3"/>
      <c r="R35" s="3"/>
    </row>
    <row r="36" spans="1:18">
      <c r="A36" s="9">
        <v>18.75</v>
      </c>
      <c r="B36" s="10"/>
      <c r="C36" s="16"/>
      <c r="D36" s="16"/>
      <c r="E36" s="31"/>
      <c r="F36" s="11">
        <f t="shared" si="0"/>
        <v>0</v>
      </c>
      <c r="G36" s="1"/>
      <c r="H36" s="9">
        <v>18.75</v>
      </c>
      <c r="I36" s="4"/>
      <c r="J36" s="1">
        <f t="shared" si="3"/>
        <v>0</v>
      </c>
      <c r="K36" s="9">
        <v>18.75</v>
      </c>
      <c r="L36" s="1">
        <f t="shared" si="8"/>
        <v>0</v>
      </c>
      <c r="M36" s="1">
        <f t="shared" si="8"/>
        <v>0</v>
      </c>
      <c r="N36" s="1">
        <f t="shared" si="8"/>
        <v>0</v>
      </c>
      <c r="O36" s="1">
        <f t="shared" si="8"/>
        <v>0</v>
      </c>
      <c r="P36" s="12">
        <f t="shared" si="2"/>
        <v>0</v>
      </c>
      <c r="Q36" s="3"/>
      <c r="R36" s="3"/>
    </row>
    <row r="37" spans="1:18">
      <c r="A37" s="9">
        <v>19.25</v>
      </c>
      <c r="B37" s="31"/>
      <c r="C37" s="32"/>
      <c r="D37" s="32"/>
      <c r="E37" s="32"/>
      <c r="F37" s="11">
        <f t="shared" si="0"/>
        <v>0</v>
      </c>
      <c r="G37" s="1"/>
      <c r="H37" s="9">
        <v>19.25</v>
      </c>
      <c r="I37" s="1"/>
      <c r="J37" s="1">
        <f t="shared" si="3"/>
        <v>0</v>
      </c>
      <c r="K37" s="9">
        <v>19.25</v>
      </c>
      <c r="L37" s="1">
        <f t="shared" si="8"/>
        <v>0</v>
      </c>
      <c r="M37" s="1">
        <f t="shared" si="8"/>
        <v>0</v>
      </c>
      <c r="N37" s="1">
        <f t="shared" si="8"/>
        <v>0</v>
      </c>
      <c r="O37" s="1">
        <f t="shared" si="8"/>
        <v>0</v>
      </c>
      <c r="P37" s="12">
        <f t="shared" si="2"/>
        <v>0</v>
      </c>
      <c r="Q37" s="3"/>
      <c r="R37" s="3"/>
    </row>
    <row r="38" spans="1:18">
      <c r="A38" s="7" t="s">
        <v>7</v>
      </c>
      <c r="B38" s="17">
        <f>SUM(B6:B37)</f>
        <v>18</v>
      </c>
      <c r="C38" s="17">
        <f>SUM(C6:C37)</f>
        <v>240</v>
      </c>
      <c r="D38" s="17">
        <f>SUM(D6:D37)</f>
        <v>6</v>
      </c>
      <c r="E38" s="17">
        <f>SUM(E6:E37)</f>
        <v>0</v>
      </c>
      <c r="F38" s="18">
        <f>SUM(F6:F37)</f>
        <v>264</v>
      </c>
      <c r="G38" s="19"/>
      <c r="H38" s="7" t="s">
        <v>7</v>
      </c>
      <c r="I38" s="36">
        <f>SUM(I6:I37)</f>
        <v>45982557</v>
      </c>
      <c r="J38" s="1">
        <f t="shared" si="3"/>
        <v>45982.557000000001</v>
      </c>
      <c r="K38" s="7" t="s">
        <v>7</v>
      </c>
      <c r="L38" s="17">
        <f>SUM(L6:L37)</f>
        <v>5146.1946015037502</v>
      </c>
      <c r="M38" s="17">
        <f>SUM(M6:M37)</f>
        <v>40530.8437984962</v>
      </c>
      <c r="N38" s="17">
        <f>SUM(N6:N37)</f>
        <v>186.70160000000001</v>
      </c>
      <c r="O38" s="17">
        <f>SUM(O6:O37)</f>
        <v>0</v>
      </c>
      <c r="P38" s="20">
        <f>SUM(P6:P37)</f>
        <v>45863.74</v>
      </c>
      <c r="Q38" s="21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2"/>
      <c r="B41" s="1"/>
      <c r="C41" s="1"/>
      <c r="D41" s="1"/>
      <c r="E41" s="1"/>
      <c r="F41" s="22"/>
      <c r="G41" s="1"/>
      <c r="H41" s="1"/>
      <c r="I41" s="1"/>
      <c r="J41" s="22"/>
      <c r="K41" s="1"/>
      <c r="L41" s="1"/>
      <c r="M41" s="1"/>
      <c r="N41" s="22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5.654856914634048E-3</v>
      </c>
      <c r="J44" s="13" t="s">
        <v>12</v>
      </c>
      <c r="K44">
        <v>3.0260183204268114</v>
      </c>
      <c r="L44" s="1"/>
      <c r="M44" s="1"/>
      <c r="N44" s="3"/>
      <c r="O44" s="3"/>
      <c r="P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3" t="s">
        <v>7</v>
      </c>
      <c r="N46" s="3"/>
      <c r="O46" s="3"/>
      <c r="P46" s="3"/>
    </row>
    <row r="47" spans="1:18">
      <c r="A47" s="9">
        <v>3.75</v>
      </c>
      <c r="B47" s="1">
        <f t="shared" ref="B47:B78" si="9">L6*($A47)</f>
        <v>0</v>
      </c>
      <c r="C47" s="1">
        <f t="shared" ref="C47:C78" si="10">M6*($A47)</f>
        <v>0</v>
      </c>
      <c r="D47" s="1">
        <f t="shared" ref="D47:D78" si="11">N6*($A47)</f>
        <v>0</v>
      </c>
      <c r="E47" s="1">
        <f t="shared" ref="E47:E78" si="12">O6*($A47)</f>
        <v>0</v>
      </c>
      <c r="F47" s="11">
        <f t="shared" ref="F47:F78" si="13">SUM(B47:E47)</f>
        <v>0</v>
      </c>
      <c r="G47" s="1"/>
      <c r="H47" s="9">
        <f t="shared" ref="H47:H78" si="14">$I$44*((A47)^$K$44)</f>
        <v>0.308638964377563</v>
      </c>
      <c r="I47" s="1">
        <f t="shared" ref="I47:I78" si="15">L6*$H47</f>
        <v>0</v>
      </c>
      <c r="J47" s="1">
        <f t="shared" ref="J47:J78" si="16">M6*$H47</f>
        <v>0</v>
      </c>
      <c r="K47" s="1">
        <f t="shared" ref="K47:K78" si="17">N6*$H47</f>
        <v>0</v>
      </c>
      <c r="L47" s="1">
        <f t="shared" ref="L47:L78" si="18">O6*$H47</f>
        <v>0</v>
      </c>
      <c r="M47" s="24">
        <f t="shared" ref="M47:M78" si="19">SUM(I47:L47)</f>
        <v>0</v>
      </c>
      <c r="N47" s="3"/>
      <c r="O47" s="3"/>
      <c r="P47" s="3"/>
    </row>
    <row r="48" spans="1:18">
      <c r="A48" s="9">
        <v>4.25</v>
      </c>
      <c r="B48" s="1">
        <f t="shared" si="9"/>
        <v>0</v>
      </c>
      <c r="C48" s="1">
        <f t="shared" si="10"/>
        <v>0</v>
      </c>
      <c r="D48" s="1">
        <f t="shared" si="11"/>
        <v>0</v>
      </c>
      <c r="E48" s="1">
        <f t="shared" si="12"/>
        <v>0</v>
      </c>
      <c r="F48" s="11">
        <f t="shared" si="13"/>
        <v>0</v>
      </c>
      <c r="G48" s="1"/>
      <c r="H48" s="9">
        <f t="shared" si="14"/>
        <v>0.45075238684080399</v>
      </c>
      <c r="I48" s="1">
        <f t="shared" si="15"/>
        <v>0</v>
      </c>
      <c r="J48" s="1">
        <f t="shared" si="16"/>
        <v>0</v>
      </c>
      <c r="K48" s="1">
        <f t="shared" si="17"/>
        <v>0</v>
      </c>
      <c r="L48" s="1">
        <f t="shared" si="18"/>
        <v>0</v>
      </c>
      <c r="M48" s="24">
        <f t="shared" si="19"/>
        <v>0</v>
      </c>
      <c r="N48" s="3"/>
      <c r="O48" s="3"/>
      <c r="P48" s="3"/>
    </row>
    <row r="49" spans="1:16">
      <c r="A49" s="9">
        <v>4.75</v>
      </c>
      <c r="B49" s="1">
        <f t="shared" si="9"/>
        <v>0</v>
      </c>
      <c r="C49" s="1">
        <f t="shared" si="10"/>
        <v>0</v>
      </c>
      <c r="D49" s="1">
        <f t="shared" si="11"/>
        <v>0</v>
      </c>
      <c r="E49" s="1">
        <f t="shared" si="12"/>
        <v>0</v>
      </c>
      <c r="F49" s="11">
        <f t="shared" si="13"/>
        <v>0</v>
      </c>
      <c r="G49" s="1"/>
      <c r="H49" s="9">
        <f t="shared" si="14"/>
        <v>0.63111554941580095</v>
      </c>
      <c r="I49" s="1">
        <f t="shared" si="15"/>
        <v>0</v>
      </c>
      <c r="J49" s="1">
        <f t="shared" si="16"/>
        <v>0</v>
      </c>
      <c r="K49" s="1">
        <f t="shared" si="17"/>
        <v>0</v>
      </c>
      <c r="L49" s="1">
        <f t="shared" si="18"/>
        <v>0</v>
      </c>
      <c r="M49" s="24">
        <f t="shared" si="19"/>
        <v>0</v>
      </c>
      <c r="N49" s="3"/>
      <c r="O49" s="3"/>
      <c r="P49" s="3"/>
    </row>
    <row r="50" spans="1:16">
      <c r="A50" s="9">
        <v>5.25</v>
      </c>
      <c r="B50" s="1">
        <f t="shared" si="9"/>
        <v>0</v>
      </c>
      <c r="C50" s="1">
        <f t="shared" si="10"/>
        <v>0</v>
      </c>
      <c r="D50" s="1">
        <f t="shared" si="11"/>
        <v>0</v>
      </c>
      <c r="E50" s="1">
        <f t="shared" si="12"/>
        <v>0</v>
      </c>
      <c r="F50" s="11">
        <f t="shared" si="13"/>
        <v>0</v>
      </c>
      <c r="G50" s="1"/>
      <c r="H50" s="9">
        <f t="shared" si="14"/>
        <v>0.85435205057070795</v>
      </c>
      <c r="I50" s="1">
        <f t="shared" si="15"/>
        <v>0</v>
      </c>
      <c r="J50" s="1">
        <f t="shared" si="16"/>
        <v>0</v>
      </c>
      <c r="K50" s="1">
        <f t="shared" si="17"/>
        <v>0</v>
      </c>
      <c r="L50" s="1">
        <f t="shared" si="18"/>
        <v>0</v>
      </c>
      <c r="M50" s="24">
        <f t="shared" si="19"/>
        <v>0</v>
      </c>
      <c r="N50" s="3"/>
      <c r="O50" s="3"/>
      <c r="P50" s="3"/>
    </row>
    <row r="51" spans="1:16">
      <c r="A51" s="9">
        <v>5.75</v>
      </c>
      <c r="B51" s="1">
        <f t="shared" si="9"/>
        <v>0</v>
      </c>
      <c r="C51" s="1">
        <f t="shared" si="10"/>
        <v>0</v>
      </c>
      <c r="D51" s="1">
        <f t="shared" si="11"/>
        <v>0</v>
      </c>
      <c r="E51" s="1">
        <f t="shared" si="12"/>
        <v>0</v>
      </c>
      <c r="F51" s="11">
        <f t="shared" si="13"/>
        <v>0</v>
      </c>
      <c r="G51" s="1"/>
      <c r="H51" s="9">
        <f t="shared" si="14"/>
        <v>1.12509821554747</v>
      </c>
      <c r="I51" s="1">
        <f t="shared" si="15"/>
        <v>0</v>
      </c>
      <c r="J51" s="1">
        <f t="shared" si="16"/>
        <v>0</v>
      </c>
      <c r="K51" s="1">
        <f t="shared" si="17"/>
        <v>0</v>
      </c>
      <c r="L51" s="1">
        <f t="shared" si="18"/>
        <v>0</v>
      </c>
      <c r="M51" s="24">
        <f t="shared" si="19"/>
        <v>0</v>
      </c>
      <c r="N51" s="3"/>
      <c r="O51" s="3"/>
      <c r="P51" s="3"/>
    </row>
    <row r="52" spans="1:16">
      <c r="A52" s="9">
        <v>6.25</v>
      </c>
      <c r="B52" s="1">
        <f t="shared" si="9"/>
        <v>0</v>
      </c>
      <c r="C52" s="1">
        <f t="shared" si="10"/>
        <v>0</v>
      </c>
      <c r="D52" s="1">
        <f t="shared" si="11"/>
        <v>0</v>
      </c>
      <c r="E52" s="1">
        <f t="shared" si="12"/>
        <v>0</v>
      </c>
      <c r="F52" s="11">
        <f t="shared" si="13"/>
        <v>0</v>
      </c>
      <c r="G52" s="1"/>
      <c r="H52" s="9">
        <f t="shared" si="14"/>
        <v>1.4480019067671801</v>
      </c>
      <c r="I52" s="1">
        <f t="shared" si="15"/>
        <v>0</v>
      </c>
      <c r="J52" s="1">
        <f t="shared" si="16"/>
        <v>0</v>
      </c>
      <c r="K52" s="1">
        <f t="shared" si="17"/>
        <v>0</v>
      </c>
      <c r="L52" s="1">
        <f t="shared" si="18"/>
        <v>0</v>
      </c>
      <c r="M52" s="24">
        <f t="shared" si="19"/>
        <v>0</v>
      </c>
      <c r="N52" s="3"/>
      <c r="O52" s="3"/>
      <c r="P52" s="3"/>
    </row>
    <row r="53" spans="1:16">
      <c r="A53" s="9">
        <v>6.75</v>
      </c>
      <c r="B53" s="1">
        <f t="shared" si="9"/>
        <v>0</v>
      </c>
      <c r="C53" s="1">
        <f t="shared" si="10"/>
        <v>0</v>
      </c>
      <c r="D53" s="1">
        <f t="shared" si="11"/>
        <v>0</v>
      </c>
      <c r="E53" s="1">
        <f t="shared" si="12"/>
        <v>0</v>
      </c>
      <c r="F53" s="11">
        <f t="shared" si="13"/>
        <v>0</v>
      </c>
      <c r="G53" s="1"/>
      <c r="H53" s="9">
        <f t="shared" si="14"/>
        <v>1.8277215403931799</v>
      </c>
      <c r="I53" s="1">
        <f t="shared" si="15"/>
        <v>0</v>
      </c>
      <c r="J53" s="1">
        <f t="shared" si="16"/>
        <v>0</v>
      </c>
      <c r="K53" s="1">
        <f t="shared" si="17"/>
        <v>0</v>
      </c>
      <c r="L53" s="1">
        <f t="shared" si="18"/>
        <v>0</v>
      </c>
      <c r="M53" s="24">
        <f t="shared" si="19"/>
        <v>0</v>
      </c>
      <c r="N53" s="3"/>
      <c r="O53" s="3"/>
      <c r="P53" s="3"/>
    </row>
    <row r="54" spans="1:16">
      <c r="A54" s="9">
        <v>7.25</v>
      </c>
      <c r="B54" s="1">
        <f t="shared" si="9"/>
        <v>0</v>
      </c>
      <c r="C54" s="1">
        <f t="shared" si="10"/>
        <v>0</v>
      </c>
      <c r="D54" s="1">
        <f t="shared" si="11"/>
        <v>0</v>
      </c>
      <c r="E54" s="1">
        <f t="shared" si="12"/>
        <v>0</v>
      </c>
      <c r="F54" s="11">
        <f t="shared" si="13"/>
        <v>0</v>
      </c>
      <c r="G54" s="1"/>
      <c r="H54" s="9">
        <f t="shared" si="14"/>
        <v>2.2689252594607998</v>
      </c>
      <c r="I54" s="1">
        <f t="shared" si="15"/>
        <v>0</v>
      </c>
      <c r="J54" s="1">
        <f t="shared" si="16"/>
        <v>0</v>
      </c>
      <c r="K54" s="1">
        <f t="shared" si="17"/>
        <v>0</v>
      </c>
      <c r="L54" s="1">
        <f t="shared" si="18"/>
        <v>0</v>
      </c>
      <c r="M54" s="24">
        <f t="shared" si="19"/>
        <v>0</v>
      </c>
      <c r="N54" s="3"/>
      <c r="O54" s="3"/>
      <c r="P54" s="3"/>
    </row>
    <row r="55" spans="1:16">
      <c r="A55" s="9">
        <v>7.75</v>
      </c>
      <c r="B55" s="1">
        <f t="shared" si="9"/>
        <v>0</v>
      </c>
      <c r="C55" s="1">
        <f t="shared" si="10"/>
        <v>0</v>
      </c>
      <c r="D55" s="1">
        <f t="shared" si="11"/>
        <v>0</v>
      </c>
      <c r="E55" s="1">
        <f t="shared" si="12"/>
        <v>0</v>
      </c>
      <c r="F55" s="11">
        <f t="shared" si="13"/>
        <v>0</v>
      </c>
      <c r="G55" s="1"/>
      <c r="H55" s="9">
        <f t="shared" si="14"/>
        <v>2.7762902287577602</v>
      </c>
      <c r="I55" s="1">
        <f t="shared" si="15"/>
        <v>0</v>
      </c>
      <c r="J55" s="1">
        <f t="shared" si="16"/>
        <v>0</v>
      </c>
      <c r="K55" s="1">
        <f t="shared" si="17"/>
        <v>0</v>
      </c>
      <c r="L55" s="1">
        <f t="shared" si="18"/>
        <v>0</v>
      </c>
      <c r="M55" s="24">
        <f t="shared" si="19"/>
        <v>0</v>
      </c>
      <c r="N55" s="3"/>
      <c r="O55" s="3"/>
      <c r="P55" s="3"/>
    </row>
    <row r="56" spans="1:16">
      <c r="A56" s="9">
        <v>8.25</v>
      </c>
      <c r="B56" s="1">
        <f t="shared" si="9"/>
        <v>814.52250000000004</v>
      </c>
      <c r="C56" s="1">
        <f t="shared" si="10"/>
        <v>0</v>
      </c>
      <c r="D56" s="1">
        <f t="shared" si="11"/>
        <v>0</v>
      </c>
      <c r="E56" s="1">
        <f t="shared" si="12"/>
        <v>0</v>
      </c>
      <c r="F56" s="11">
        <f t="shared" si="13"/>
        <v>814.52250000000004</v>
      </c>
      <c r="G56" s="1"/>
      <c r="H56" s="9">
        <f t="shared" si="14"/>
        <v>3.3545020262806999</v>
      </c>
      <c r="I56" s="1">
        <f t="shared" si="15"/>
        <v>331.18998505469398</v>
      </c>
      <c r="J56" s="1">
        <f t="shared" si="16"/>
        <v>0</v>
      </c>
      <c r="K56" s="1">
        <f t="shared" si="17"/>
        <v>0</v>
      </c>
      <c r="L56" s="1">
        <f t="shared" si="18"/>
        <v>0</v>
      </c>
      <c r="M56" s="24">
        <f t="shared" si="19"/>
        <v>331.18998505469398</v>
      </c>
      <c r="N56" s="3"/>
      <c r="O56" s="3"/>
      <c r="P56" s="3"/>
    </row>
    <row r="57" spans="1:16">
      <c r="A57" s="9">
        <v>8.75</v>
      </c>
      <c r="B57" s="1">
        <f t="shared" si="9"/>
        <v>5774.3874999999998</v>
      </c>
      <c r="C57" s="1">
        <f t="shared" si="10"/>
        <v>0</v>
      </c>
      <c r="D57" s="1">
        <f t="shared" si="11"/>
        <v>0</v>
      </c>
      <c r="E57" s="1">
        <f t="shared" si="12"/>
        <v>0</v>
      </c>
      <c r="F57" s="11">
        <f t="shared" si="13"/>
        <v>5774.3874999999998</v>
      </c>
      <c r="G57" s="1"/>
      <c r="H57" s="9">
        <f t="shared" si="14"/>
        <v>4.0082541126060498</v>
      </c>
      <c r="I57" s="1">
        <f t="shared" si="15"/>
        <v>2645.1671365321099</v>
      </c>
      <c r="J57" s="1">
        <f t="shared" si="16"/>
        <v>0</v>
      </c>
      <c r="K57" s="1">
        <f t="shared" si="17"/>
        <v>0</v>
      </c>
      <c r="L57" s="1">
        <f t="shared" si="18"/>
        <v>0</v>
      </c>
      <c r="M57" s="24">
        <f t="shared" si="19"/>
        <v>2645.1671365321099</v>
      </c>
      <c r="N57" s="3"/>
      <c r="O57" s="3"/>
      <c r="P57" s="3"/>
    </row>
    <row r="58" spans="1:16">
      <c r="A58" s="9">
        <v>9.25</v>
      </c>
      <c r="B58" s="1">
        <f t="shared" si="9"/>
        <v>9789.1058571428202</v>
      </c>
      <c r="C58" s="1">
        <f t="shared" si="10"/>
        <v>1631.5176428571499</v>
      </c>
      <c r="D58" s="1">
        <f t="shared" si="11"/>
        <v>0</v>
      </c>
      <c r="E58" s="1">
        <f t="shared" si="12"/>
        <v>0</v>
      </c>
      <c r="F58" s="11">
        <f t="shared" si="13"/>
        <v>11420.6235</v>
      </c>
      <c r="G58" s="1"/>
      <c r="H58" s="9">
        <f t="shared" si="14"/>
        <v>4.7422473640435996</v>
      </c>
      <c r="I58" s="1">
        <f t="shared" si="15"/>
        <v>5018.6336699869498</v>
      </c>
      <c r="J58" s="1">
        <f t="shared" si="16"/>
        <v>836.43894499783005</v>
      </c>
      <c r="K58" s="1">
        <f t="shared" si="17"/>
        <v>0</v>
      </c>
      <c r="L58" s="1">
        <f t="shared" si="18"/>
        <v>0</v>
      </c>
      <c r="M58" s="24">
        <f t="shared" si="19"/>
        <v>5855.0726149847796</v>
      </c>
      <c r="N58" s="3"/>
      <c r="O58" s="3"/>
      <c r="P58" s="3"/>
    </row>
    <row r="59" spans="1:16">
      <c r="A59" s="9">
        <v>9.75</v>
      </c>
      <c r="B59" s="1">
        <f t="shared" si="9"/>
        <v>18574.515374999999</v>
      </c>
      <c r="C59" s="1">
        <f t="shared" si="10"/>
        <v>18574.515374999999</v>
      </c>
      <c r="D59" s="1">
        <f t="shared" si="11"/>
        <v>0</v>
      </c>
      <c r="E59" s="1">
        <f t="shared" si="12"/>
        <v>0</v>
      </c>
      <c r="F59" s="11">
        <f t="shared" si="13"/>
        <v>37149.030749999998</v>
      </c>
      <c r="G59" s="1"/>
      <c r="H59" s="9">
        <f t="shared" si="14"/>
        <v>5.5611896586732001</v>
      </c>
      <c r="I59" s="1">
        <f t="shared" si="15"/>
        <v>10594.5028531607</v>
      </c>
      <c r="J59" s="1">
        <f t="shared" si="16"/>
        <v>10594.5028531607</v>
      </c>
      <c r="K59" s="1">
        <f t="shared" si="17"/>
        <v>0</v>
      </c>
      <c r="L59" s="1">
        <f t="shared" si="18"/>
        <v>0</v>
      </c>
      <c r="M59" s="24">
        <f t="shared" si="19"/>
        <v>21189.005706321401</v>
      </c>
      <c r="N59" s="3"/>
      <c r="O59" s="3"/>
      <c r="P59" s="3"/>
    </row>
    <row r="60" spans="1:16">
      <c r="A60" s="9">
        <v>10.25</v>
      </c>
      <c r="B60" s="1">
        <f t="shared" si="9"/>
        <v>12803.626736842099</v>
      </c>
      <c r="C60" s="1">
        <f t="shared" si="10"/>
        <v>48013.600263157903</v>
      </c>
      <c r="D60" s="1">
        <f t="shared" si="11"/>
        <v>0</v>
      </c>
      <c r="E60" s="1">
        <f t="shared" si="12"/>
        <v>0</v>
      </c>
      <c r="F60" s="11">
        <f t="shared" si="13"/>
        <v>60817.226999999999</v>
      </c>
      <c r="G60" s="1"/>
      <c r="H60" s="9">
        <f t="shared" si="14"/>
        <v>6.4697955067204802</v>
      </c>
      <c r="I60" s="1">
        <f t="shared" si="15"/>
        <v>8081.6435835850798</v>
      </c>
      <c r="J60" s="1">
        <f t="shared" si="16"/>
        <v>30306.163438444099</v>
      </c>
      <c r="K60" s="1">
        <f t="shared" si="17"/>
        <v>0</v>
      </c>
      <c r="L60" s="1">
        <f t="shared" si="18"/>
        <v>0</v>
      </c>
      <c r="M60" s="24">
        <f t="shared" si="19"/>
        <v>38387.807022029199</v>
      </c>
      <c r="N60" s="3"/>
      <c r="O60" s="3"/>
      <c r="P60" s="3"/>
    </row>
    <row r="61" spans="1:16">
      <c r="A61" s="9">
        <v>10.75</v>
      </c>
      <c r="B61" s="1">
        <f t="shared" si="9"/>
        <v>1881.6807678571399</v>
      </c>
      <c r="C61" s="1">
        <f t="shared" si="10"/>
        <v>50805.380732142898</v>
      </c>
      <c r="D61" s="1">
        <f t="shared" si="11"/>
        <v>0</v>
      </c>
      <c r="E61" s="1">
        <f t="shared" si="12"/>
        <v>0</v>
      </c>
      <c r="F61" s="11">
        <f t="shared" si="13"/>
        <v>52687.061500000003</v>
      </c>
      <c r="G61" s="1"/>
      <c r="H61" s="9">
        <f t="shared" si="14"/>
        <v>7.4727857184791002</v>
      </c>
      <c r="I61" s="1">
        <f t="shared" si="15"/>
        <v>1308.03694593299</v>
      </c>
      <c r="J61" s="1">
        <f t="shared" si="16"/>
        <v>35316.9975401907</v>
      </c>
      <c r="K61" s="1">
        <f t="shared" si="17"/>
        <v>0</v>
      </c>
      <c r="L61" s="1">
        <f t="shared" si="18"/>
        <v>0</v>
      </c>
      <c r="M61" s="24">
        <f t="shared" si="19"/>
        <v>36625.034486123703</v>
      </c>
      <c r="N61" s="3"/>
      <c r="O61" s="3"/>
      <c r="P61" s="3"/>
    </row>
    <row r="62" spans="1:16">
      <c r="A62" s="9">
        <v>11.25</v>
      </c>
      <c r="B62" s="1">
        <f t="shared" si="9"/>
        <v>0</v>
      </c>
      <c r="C62" s="1">
        <f t="shared" si="10"/>
        <v>55289.34</v>
      </c>
      <c r="D62" s="1">
        <f t="shared" si="11"/>
        <v>0</v>
      </c>
      <c r="E62" s="1">
        <f t="shared" si="12"/>
        <v>0</v>
      </c>
      <c r="F62" s="11">
        <f t="shared" si="13"/>
        <v>55289.34</v>
      </c>
      <c r="G62" s="1"/>
      <c r="H62" s="9">
        <f t="shared" si="14"/>
        <v>8.5748871043100703</v>
      </c>
      <c r="I62" s="1">
        <f t="shared" si="15"/>
        <v>0</v>
      </c>
      <c r="J62" s="1">
        <f t="shared" si="16"/>
        <v>42142.208761939102</v>
      </c>
      <c r="K62" s="1">
        <f t="shared" si="17"/>
        <v>0</v>
      </c>
      <c r="L62" s="1">
        <f t="shared" si="18"/>
        <v>0</v>
      </c>
      <c r="M62" s="24">
        <f t="shared" si="19"/>
        <v>42142.208761939102</v>
      </c>
      <c r="N62" s="3"/>
      <c r="O62" s="3"/>
      <c r="P62" s="3"/>
    </row>
    <row r="63" spans="1:16">
      <c r="A63" s="9">
        <v>11.75</v>
      </c>
      <c r="B63" s="1">
        <f t="shared" si="9"/>
        <v>0</v>
      </c>
      <c r="C63" s="1">
        <f t="shared" si="10"/>
        <v>49413.438249999999</v>
      </c>
      <c r="D63" s="1">
        <f t="shared" si="11"/>
        <v>0</v>
      </c>
      <c r="E63" s="1">
        <f t="shared" si="12"/>
        <v>0</v>
      </c>
      <c r="F63" s="11">
        <f t="shared" si="13"/>
        <v>49413.438249999999</v>
      </c>
      <c r="G63" s="1"/>
      <c r="H63" s="9">
        <f t="shared" si="14"/>
        <v>9.7808322022645093</v>
      </c>
      <c r="I63" s="1">
        <f t="shared" si="15"/>
        <v>0</v>
      </c>
      <c r="J63" s="1">
        <f t="shared" si="16"/>
        <v>41132.301962571</v>
      </c>
      <c r="K63" s="1">
        <f t="shared" si="17"/>
        <v>0</v>
      </c>
      <c r="L63" s="1">
        <f t="shared" si="18"/>
        <v>0</v>
      </c>
      <c r="M63" s="24">
        <f t="shared" si="19"/>
        <v>41132.301962571</v>
      </c>
      <c r="N63" s="3"/>
      <c r="O63" s="3"/>
      <c r="P63" s="3"/>
    </row>
    <row r="64" spans="1:16">
      <c r="A64" s="9">
        <v>12.25</v>
      </c>
      <c r="B64" s="1">
        <f t="shared" si="9"/>
        <v>0</v>
      </c>
      <c r="C64" s="1">
        <f t="shared" si="10"/>
        <v>62699.762999999999</v>
      </c>
      <c r="D64" s="1">
        <f t="shared" si="11"/>
        <v>0</v>
      </c>
      <c r="E64" s="1">
        <f t="shared" si="12"/>
        <v>0</v>
      </c>
      <c r="F64" s="11">
        <f t="shared" si="13"/>
        <v>62699.762999999999</v>
      </c>
      <c r="G64" s="1"/>
      <c r="H64" s="9">
        <f t="shared" si="14"/>
        <v>11.0953590296663</v>
      </c>
      <c r="I64" s="1">
        <f t="shared" si="15"/>
        <v>0</v>
      </c>
      <c r="J64" s="1">
        <f t="shared" si="16"/>
        <v>56789.908698774401</v>
      </c>
      <c r="K64" s="1">
        <f t="shared" si="17"/>
        <v>0</v>
      </c>
      <c r="L64" s="1">
        <f t="shared" si="18"/>
        <v>0</v>
      </c>
      <c r="M64" s="24">
        <f t="shared" si="19"/>
        <v>56789.908698774401</v>
      </c>
      <c r="N64" s="3"/>
      <c r="O64" s="3"/>
      <c r="P64" s="3"/>
    </row>
    <row r="65" spans="1:16">
      <c r="A65" s="9">
        <v>12.75</v>
      </c>
      <c r="B65" s="1">
        <f t="shared" si="9"/>
        <v>0</v>
      </c>
      <c r="C65" s="1">
        <f t="shared" si="10"/>
        <v>79593.749249999993</v>
      </c>
      <c r="D65" s="1">
        <f t="shared" si="11"/>
        <v>0</v>
      </c>
      <c r="E65" s="1">
        <f t="shared" si="12"/>
        <v>0</v>
      </c>
      <c r="F65" s="11">
        <f t="shared" si="13"/>
        <v>79593.749249999993</v>
      </c>
      <c r="G65" s="1"/>
      <c r="H65" s="9">
        <f t="shared" si="14"/>
        <v>12.523210855612801</v>
      </c>
      <c r="I65" s="1">
        <f t="shared" si="15"/>
        <v>0</v>
      </c>
      <c r="J65" s="1">
        <f t="shared" si="16"/>
        <v>78177.984678158697</v>
      </c>
      <c r="K65" s="1">
        <f t="shared" si="17"/>
        <v>0</v>
      </c>
      <c r="L65" s="1">
        <f t="shared" si="18"/>
        <v>0</v>
      </c>
      <c r="M65" s="24">
        <f t="shared" si="19"/>
        <v>78177.984678158697</v>
      </c>
      <c r="N65" s="3"/>
      <c r="O65" s="3"/>
      <c r="P65" s="3"/>
    </row>
    <row r="66" spans="1:16">
      <c r="A66" s="9">
        <v>13.25</v>
      </c>
      <c r="B66" s="1">
        <f t="shared" si="9"/>
        <v>0</v>
      </c>
      <c r="C66" s="1">
        <f t="shared" si="10"/>
        <v>45526.443500000001</v>
      </c>
      <c r="D66" s="1">
        <f t="shared" si="11"/>
        <v>0</v>
      </c>
      <c r="E66" s="1">
        <f t="shared" si="12"/>
        <v>0</v>
      </c>
      <c r="F66" s="11">
        <f t="shared" si="13"/>
        <v>45526.443500000001</v>
      </c>
      <c r="G66" s="1"/>
      <c r="H66" s="9">
        <f t="shared" si="14"/>
        <v>14.069135991846901</v>
      </c>
      <c r="I66" s="1">
        <f t="shared" si="15"/>
        <v>0</v>
      </c>
      <c r="J66" s="1">
        <f t="shared" si="16"/>
        <v>48340.960364274302</v>
      </c>
      <c r="K66" s="1">
        <f t="shared" si="17"/>
        <v>0</v>
      </c>
      <c r="L66" s="1">
        <f t="shared" si="18"/>
        <v>0</v>
      </c>
      <c r="M66" s="24">
        <f t="shared" si="19"/>
        <v>48340.960364274302</v>
      </c>
      <c r="N66" s="3"/>
      <c r="O66" s="3"/>
      <c r="P66" s="3"/>
    </row>
    <row r="67" spans="1:16">
      <c r="A67" s="9">
        <v>13.75</v>
      </c>
      <c r="B67" s="1">
        <f t="shared" si="9"/>
        <v>0</v>
      </c>
      <c r="C67" s="1">
        <f t="shared" si="10"/>
        <v>27004.243750000001</v>
      </c>
      <c r="D67" s="1">
        <f t="shared" si="11"/>
        <v>0</v>
      </c>
      <c r="E67" s="1">
        <f t="shared" si="12"/>
        <v>0</v>
      </c>
      <c r="F67" s="11">
        <f t="shared" si="13"/>
        <v>27004.243750000001</v>
      </c>
      <c r="G67" s="1"/>
      <c r="H67" s="9">
        <f t="shared" si="14"/>
        <v>15.737887599852099</v>
      </c>
      <c r="I67" s="1">
        <f t="shared" si="15"/>
        <v>0</v>
      </c>
      <c r="J67" s="1">
        <f t="shared" si="16"/>
        <v>30908.3456622915</v>
      </c>
      <c r="K67" s="1">
        <f t="shared" si="17"/>
        <v>0</v>
      </c>
      <c r="L67" s="1">
        <f t="shared" si="18"/>
        <v>0</v>
      </c>
      <c r="M67" s="24">
        <f t="shared" si="19"/>
        <v>30908.3456622915</v>
      </c>
      <c r="N67" s="3"/>
      <c r="O67" s="3"/>
      <c r="P67" s="3"/>
    </row>
    <row r="68" spans="1:16">
      <c r="A68" s="9">
        <v>14.25</v>
      </c>
      <c r="B68" s="1">
        <f t="shared" si="9"/>
        <v>0</v>
      </c>
      <c r="C68" s="1">
        <f t="shared" si="10"/>
        <v>22839.529500000001</v>
      </c>
      <c r="D68" s="1">
        <f t="shared" si="11"/>
        <v>0</v>
      </c>
      <c r="E68" s="1">
        <f t="shared" si="12"/>
        <v>0</v>
      </c>
      <c r="F68" s="11">
        <f t="shared" si="13"/>
        <v>22839.529500000001</v>
      </c>
      <c r="G68" s="1"/>
      <c r="H68" s="9">
        <f t="shared" si="14"/>
        <v>17.5342235123458</v>
      </c>
      <c r="I68" s="1">
        <f t="shared" si="15"/>
        <v>0</v>
      </c>
      <c r="J68" s="1">
        <f t="shared" si="16"/>
        <v>28103.397555776501</v>
      </c>
      <c r="K68" s="1">
        <f t="shared" si="17"/>
        <v>0</v>
      </c>
      <c r="L68" s="1">
        <f t="shared" si="18"/>
        <v>0</v>
      </c>
      <c r="M68" s="24">
        <f t="shared" si="19"/>
        <v>28103.397555776501</v>
      </c>
      <c r="N68" s="3"/>
      <c r="O68" s="3"/>
      <c r="P68" s="3"/>
    </row>
    <row r="69" spans="1:16">
      <c r="A69" s="9">
        <v>14.75</v>
      </c>
      <c r="B69" s="1">
        <f t="shared" si="9"/>
        <v>0</v>
      </c>
      <c r="C69" s="1">
        <f t="shared" si="10"/>
        <v>7059.35</v>
      </c>
      <c r="D69" s="1">
        <f t="shared" si="11"/>
        <v>0</v>
      </c>
      <c r="E69" s="1">
        <f t="shared" si="12"/>
        <v>0</v>
      </c>
      <c r="F69" s="11">
        <f t="shared" si="13"/>
        <v>7059.35</v>
      </c>
      <c r="G69" s="1"/>
      <c r="H69" s="9">
        <f t="shared" si="14"/>
        <v>19.4629060676093</v>
      </c>
      <c r="I69" s="1">
        <f t="shared" si="15"/>
        <v>0</v>
      </c>
      <c r="J69" s="1">
        <f t="shared" si="16"/>
        <v>9314.9468439578104</v>
      </c>
      <c r="K69" s="1">
        <f t="shared" si="17"/>
        <v>0</v>
      </c>
      <c r="L69" s="1">
        <f t="shared" si="18"/>
        <v>0</v>
      </c>
      <c r="M69" s="24">
        <f t="shared" si="19"/>
        <v>9314.9468439578104</v>
      </c>
      <c r="N69" s="3"/>
      <c r="O69" s="3"/>
      <c r="P69" s="3"/>
    </row>
    <row r="70" spans="1:16">
      <c r="A70" s="9">
        <v>15.25</v>
      </c>
      <c r="B70" s="1">
        <f t="shared" si="9"/>
        <v>0</v>
      </c>
      <c r="C70" s="1">
        <f t="shared" si="10"/>
        <v>15341.2255</v>
      </c>
      <c r="D70" s="1">
        <f t="shared" si="11"/>
        <v>0</v>
      </c>
      <c r="E70" s="1">
        <f t="shared" si="12"/>
        <v>0</v>
      </c>
      <c r="F70" s="11">
        <f t="shared" si="13"/>
        <v>15341.2255</v>
      </c>
      <c r="G70" s="1"/>
      <c r="H70" s="9">
        <f t="shared" si="14"/>
        <v>21.5287019553124</v>
      </c>
      <c r="I70" s="1">
        <f t="shared" si="15"/>
        <v>0</v>
      </c>
      <c r="J70" s="1">
        <f t="shared" si="16"/>
        <v>21657.486650409101</v>
      </c>
      <c r="K70" s="1">
        <f t="shared" si="17"/>
        <v>0</v>
      </c>
      <c r="L70" s="1">
        <f t="shared" si="18"/>
        <v>0</v>
      </c>
      <c r="M70" s="24">
        <f t="shared" si="19"/>
        <v>21657.486650409101</v>
      </c>
      <c r="N70" s="3"/>
      <c r="O70" s="3"/>
      <c r="P70" s="3"/>
    </row>
    <row r="71" spans="1:16">
      <c r="A71" s="9">
        <v>15.75</v>
      </c>
      <c r="B71" s="1">
        <f t="shared" si="9"/>
        <v>0</v>
      </c>
      <c r="C71" s="1">
        <f t="shared" si="10"/>
        <v>1114.9173000000001</v>
      </c>
      <c r="D71" s="1">
        <f t="shared" si="11"/>
        <v>1672.3759500000001</v>
      </c>
      <c r="E71" s="1">
        <f t="shared" si="12"/>
        <v>0</v>
      </c>
      <c r="F71" s="11">
        <f t="shared" si="13"/>
        <v>2787.2932500000002</v>
      </c>
      <c r="G71" s="1"/>
      <c r="H71" s="9">
        <f t="shared" si="14"/>
        <v>23.736382072672001</v>
      </c>
      <c r="I71" s="1">
        <f t="shared" si="15"/>
        <v>0</v>
      </c>
      <c r="J71" s="1">
        <f t="shared" si="16"/>
        <v>1680.2605087131301</v>
      </c>
      <c r="K71" s="1">
        <f t="shared" si="17"/>
        <v>2520.3907630696999</v>
      </c>
      <c r="L71" s="1">
        <f t="shared" si="18"/>
        <v>0</v>
      </c>
      <c r="M71" s="24">
        <f t="shared" si="19"/>
        <v>4200.65127178283</v>
      </c>
      <c r="N71" s="3"/>
      <c r="O71" s="3"/>
      <c r="P71" s="3"/>
    </row>
    <row r="72" spans="1:16">
      <c r="A72" s="9">
        <v>16.25</v>
      </c>
      <c r="B72" s="1">
        <f t="shared" si="9"/>
        <v>0</v>
      </c>
      <c r="C72" s="1">
        <f t="shared" si="10"/>
        <v>0</v>
      </c>
      <c r="D72" s="1">
        <f t="shared" si="11"/>
        <v>1308.4337499999999</v>
      </c>
      <c r="E72" s="1">
        <f t="shared" si="12"/>
        <v>0</v>
      </c>
      <c r="F72" s="11">
        <f t="shared" si="13"/>
        <v>1308.4337499999999</v>
      </c>
      <c r="G72" s="1"/>
      <c r="H72" s="9">
        <f t="shared" si="14"/>
        <v>26.090721389933901</v>
      </c>
      <c r="I72" s="1">
        <f t="shared" si="15"/>
        <v>0</v>
      </c>
      <c r="J72" s="1">
        <f t="shared" si="16"/>
        <v>0</v>
      </c>
      <c r="K72" s="1">
        <f t="shared" si="17"/>
        <v>2100.7987955960898</v>
      </c>
      <c r="L72" s="1">
        <f t="shared" si="18"/>
        <v>0</v>
      </c>
      <c r="M72" s="24">
        <f t="shared" si="19"/>
        <v>2100.7987955960898</v>
      </c>
      <c r="N72" s="3"/>
      <c r="O72" s="3"/>
      <c r="P72" s="3"/>
    </row>
    <row r="73" spans="1:16">
      <c r="A73" s="9">
        <v>16.75</v>
      </c>
      <c r="B73" s="1">
        <f t="shared" si="9"/>
        <v>0</v>
      </c>
      <c r="C73" s="1">
        <f t="shared" si="10"/>
        <v>0</v>
      </c>
      <c r="D73" s="1">
        <f t="shared" si="11"/>
        <v>0</v>
      </c>
      <c r="E73" s="1">
        <f t="shared" si="12"/>
        <v>0</v>
      </c>
      <c r="F73" s="11">
        <f t="shared" si="13"/>
        <v>0</v>
      </c>
      <c r="G73" s="1"/>
      <c r="H73" s="9">
        <f t="shared" si="14"/>
        <v>28.596498824296901</v>
      </c>
      <c r="I73" s="1">
        <f t="shared" si="15"/>
        <v>0</v>
      </c>
      <c r="J73" s="1">
        <f t="shared" si="16"/>
        <v>0</v>
      </c>
      <c r="K73" s="1">
        <f t="shared" si="17"/>
        <v>0</v>
      </c>
      <c r="L73" s="1">
        <f t="shared" si="18"/>
        <v>0</v>
      </c>
      <c r="M73" s="24">
        <f t="shared" si="19"/>
        <v>0</v>
      </c>
      <c r="N73" s="3"/>
      <c r="O73" s="3"/>
      <c r="P73" s="3"/>
    </row>
    <row r="74" spans="1:16">
      <c r="A74" s="9">
        <v>17.25</v>
      </c>
      <c r="B74" s="1">
        <f t="shared" si="9"/>
        <v>0</v>
      </c>
      <c r="C74" s="1">
        <f t="shared" si="10"/>
        <v>0</v>
      </c>
      <c r="D74" s="1">
        <f t="shared" si="11"/>
        <v>0</v>
      </c>
      <c r="E74" s="1">
        <f t="shared" si="12"/>
        <v>0</v>
      </c>
      <c r="F74" s="11">
        <f t="shared" si="13"/>
        <v>0</v>
      </c>
      <c r="G74" s="1"/>
      <c r="H74" s="9">
        <f t="shared" si="14"/>
        <v>31.258497121504998</v>
      </c>
      <c r="I74" s="1">
        <f t="shared" si="15"/>
        <v>0</v>
      </c>
      <c r="J74" s="1">
        <f t="shared" si="16"/>
        <v>0</v>
      </c>
      <c r="K74" s="1">
        <f t="shared" si="17"/>
        <v>0</v>
      </c>
      <c r="L74" s="1">
        <f t="shared" si="18"/>
        <v>0</v>
      </c>
      <c r="M74" s="24">
        <f t="shared" si="19"/>
        <v>0</v>
      </c>
      <c r="N74" s="3"/>
      <c r="O74" s="3"/>
      <c r="P74" s="3"/>
    </row>
    <row r="75" spans="1:16">
      <c r="A75" s="9">
        <v>17.75</v>
      </c>
      <c r="B75" s="1">
        <f t="shared" si="9"/>
        <v>0</v>
      </c>
      <c r="C75" s="1">
        <f t="shared" si="10"/>
        <v>0</v>
      </c>
      <c r="D75" s="1">
        <f t="shared" si="11"/>
        <v>0</v>
      </c>
      <c r="E75" s="1">
        <f t="shared" si="12"/>
        <v>0</v>
      </c>
      <c r="F75" s="11">
        <f t="shared" si="13"/>
        <v>0</v>
      </c>
      <c r="G75" s="1"/>
      <c r="H75" s="9">
        <f t="shared" si="14"/>
        <v>34.081502744425798</v>
      </c>
      <c r="I75" s="1">
        <f t="shared" si="15"/>
        <v>0</v>
      </c>
      <c r="J75" s="1">
        <f t="shared" si="16"/>
        <v>0</v>
      </c>
      <c r="K75" s="1">
        <f t="shared" si="17"/>
        <v>0</v>
      </c>
      <c r="L75" s="1">
        <f t="shared" si="18"/>
        <v>0</v>
      </c>
      <c r="M75" s="24">
        <f t="shared" si="19"/>
        <v>0</v>
      </c>
      <c r="N75" s="3"/>
      <c r="O75" s="3"/>
      <c r="P75" s="3"/>
    </row>
    <row r="76" spans="1:16">
      <c r="A76" s="9">
        <v>18.25</v>
      </c>
      <c r="B76" s="1">
        <f t="shared" si="9"/>
        <v>0</v>
      </c>
      <c r="C76" s="1">
        <f t="shared" si="10"/>
        <v>0</v>
      </c>
      <c r="D76" s="1">
        <f t="shared" si="11"/>
        <v>0</v>
      </c>
      <c r="E76" s="1">
        <f t="shared" si="12"/>
        <v>0</v>
      </c>
      <c r="F76" s="11">
        <f t="shared" si="13"/>
        <v>0</v>
      </c>
      <c r="G76" s="1"/>
      <c r="H76" s="9">
        <f t="shared" si="14"/>
        <v>37.070305768012702</v>
      </c>
      <c r="I76" s="1">
        <f t="shared" si="15"/>
        <v>0</v>
      </c>
      <c r="J76" s="1">
        <f t="shared" si="16"/>
        <v>0</v>
      </c>
      <c r="K76" s="1">
        <f t="shared" si="17"/>
        <v>0</v>
      </c>
      <c r="L76" s="1">
        <f t="shared" si="18"/>
        <v>0</v>
      </c>
      <c r="M76" s="24">
        <f t="shared" si="19"/>
        <v>0</v>
      </c>
      <c r="N76" s="3"/>
      <c r="O76" s="3"/>
      <c r="P76" s="3"/>
    </row>
    <row r="77" spans="1:16">
      <c r="A77" s="9">
        <v>18.75</v>
      </c>
      <c r="B77" s="1">
        <f t="shared" si="9"/>
        <v>0</v>
      </c>
      <c r="C77" s="1">
        <f t="shared" si="10"/>
        <v>0</v>
      </c>
      <c r="D77" s="1">
        <f t="shared" si="11"/>
        <v>0</v>
      </c>
      <c r="E77" s="1">
        <f t="shared" si="12"/>
        <v>0</v>
      </c>
      <c r="F77" s="11">
        <f t="shared" si="13"/>
        <v>0</v>
      </c>
      <c r="G77" s="1"/>
      <c r="H77" s="9">
        <f t="shared" si="14"/>
        <v>40.229699780112902</v>
      </c>
      <c r="I77" s="1">
        <f t="shared" si="15"/>
        <v>0</v>
      </c>
      <c r="J77" s="1">
        <f t="shared" si="16"/>
        <v>0</v>
      </c>
      <c r="K77" s="1">
        <f t="shared" si="17"/>
        <v>0</v>
      </c>
      <c r="L77" s="1">
        <f t="shared" si="18"/>
        <v>0</v>
      </c>
      <c r="M77" s="24">
        <f t="shared" si="19"/>
        <v>0</v>
      </c>
      <c r="N77" s="3"/>
      <c r="O77" s="3"/>
      <c r="P77" s="3"/>
    </row>
    <row r="78" spans="1:16">
      <c r="A78" s="9">
        <v>19.25</v>
      </c>
      <c r="B78" s="1">
        <f t="shared" si="9"/>
        <v>0</v>
      </c>
      <c r="C78" s="1">
        <f t="shared" si="10"/>
        <v>0</v>
      </c>
      <c r="D78" s="1">
        <f t="shared" si="11"/>
        <v>0</v>
      </c>
      <c r="E78" s="1">
        <f t="shared" si="12"/>
        <v>0</v>
      </c>
      <c r="F78" s="11">
        <f t="shared" si="13"/>
        <v>0</v>
      </c>
      <c r="G78" s="1"/>
      <c r="H78" s="9">
        <f t="shared" si="14"/>
        <v>43.564481787648297</v>
      </c>
      <c r="I78" s="1">
        <f t="shared" si="15"/>
        <v>0</v>
      </c>
      <c r="J78" s="1">
        <f t="shared" si="16"/>
        <v>0</v>
      </c>
      <c r="K78" s="1">
        <f t="shared" si="17"/>
        <v>0</v>
      </c>
      <c r="L78" s="1">
        <f t="shared" si="18"/>
        <v>0</v>
      </c>
      <c r="M78" s="24">
        <f t="shared" si="19"/>
        <v>0</v>
      </c>
      <c r="N78" s="3"/>
      <c r="O78" s="3"/>
      <c r="P78" s="3"/>
    </row>
    <row r="79" spans="1:16">
      <c r="A79" s="7" t="s">
        <v>7</v>
      </c>
      <c r="B79" s="17">
        <f>SUM(B47:B78)</f>
        <v>49637.838736842103</v>
      </c>
      <c r="C79" s="17">
        <f>SUM(C47:C78)</f>
        <v>484907.01406315801</v>
      </c>
      <c r="D79" s="17">
        <f>SUM(D47:D78)</f>
        <v>2980.8096999999998</v>
      </c>
      <c r="E79" s="17">
        <f>SUM(E47:E78)</f>
        <v>0</v>
      </c>
      <c r="F79" s="17">
        <f>SUM(F47:F78)</f>
        <v>537525.66249999998</v>
      </c>
      <c r="G79" s="11"/>
      <c r="H79" s="7" t="s">
        <v>7</v>
      </c>
      <c r="I79" s="17">
        <f>SUM(I47:I78)</f>
        <v>27979.174174252501</v>
      </c>
      <c r="J79" s="17">
        <f>SUM(J47:J78)</f>
        <v>435301.90446365898</v>
      </c>
      <c r="K79" s="17">
        <f>SUM(K47:K78)</f>
        <v>4621.1895586657902</v>
      </c>
      <c r="L79" s="17">
        <f>SUM(L47:L78)</f>
        <v>0</v>
      </c>
      <c r="M79" s="17">
        <f>SUM(M47:M78)</f>
        <v>467902.26819657697</v>
      </c>
      <c r="N79" s="3"/>
      <c r="O79" s="3"/>
      <c r="P79" s="3"/>
    </row>
    <row r="80" spans="1:16">
      <c r="A80" s="5" t="s">
        <v>13</v>
      </c>
      <c r="B80" s="18">
        <f>IF(L38&gt;0,B79/L38,0)</f>
        <v>9.6455424989831506</v>
      </c>
      <c r="C80" s="18">
        <f>IF(M38&gt;0,C79/M38,0)</f>
        <v>11.963901281550701</v>
      </c>
      <c r="D80" s="18">
        <f>IF(N38&gt;0,D79/N38,0)</f>
        <v>15.965635538206399</v>
      </c>
      <c r="E80" s="18">
        <f>IF(O38&gt;0,E79/O38,0)</f>
        <v>0</v>
      </c>
      <c r="F80" s="18">
        <f>IF(P38&gt;0,F79/P38,0)</f>
        <v>11.7200573372342</v>
      </c>
      <c r="G80" s="11"/>
      <c r="H80" s="5" t="s">
        <v>13</v>
      </c>
      <c r="I80" s="18">
        <f>IF(L38&gt;0,I79/L38,0)</f>
        <v>5.4368667220778697</v>
      </c>
      <c r="J80" s="18">
        <f>IF(M38&gt;0,J79/M38,0)</f>
        <v>10.7400158414617</v>
      </c>
      <c r="K80" s="18">
        <f>IF(N38&gt;0,K79/N38,0)</f>
        <v>24.751740524268602</v>
      </c>
      <c r="L80" s="18">
        <f>IF(O38&gt;0,L79/O38,0)</f>
        <v>0</v>
      </c>
      <c r="M80" s="18">
        <f>IF(P38&gt;0,M79/P38,0)</f>
        <v>10.202008562681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3"/>
      <c r="Q83" s="3"/>
      <c r="R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3"/>
      <c r="Q84" s="3"/>
      <c r="R84" s="3"/>
    </row>
    <row r="85" spans="1:18" ht="14" customHeight="1">
      <c r="A85" s="39" t="s">
        <v>26</v>
      </c>
      <c r="B85" s="39"/>
      <c r="C85" s="39"/>
      <c r="D85" s="39"/>
      <c r="E85" s="39"/>
      <c r="F85" s="1"/>
      <c r="G85" s="1"/>
      <c r="H85" s="1"/>
      <c r="I85" s="1"/>
      <c r="J85" s="1"/>
      <c r="K85" s="1"/>
      <c r="L85" s="1"/>
      <c r="M85" s="1"/>
      <c r="N85" s="1"/>
      <c r="O85" s="1"/>
      <c r="P85" s="3"/>
      <c r="Q85" s="3"/>
      <c r="R85" s="3"/>
    </row>
    <row r="86" spans="1:18" ht="12.75" customHeight="1">
      <c r="A86" s="39"/>
      <c r="B86" s="39"/>
      <c r="C86" s="39"/>
      <c r="D86" s="39"/>
      <c r="E86" s="39"/>
      <c r="F86" s="1"/>
      <c r="G86" s="1"/>
      <c r="H86" s="1"/>
      <c r="I86" s="1"/>
      <c r="J86" s="1"/>
      <c r="K86" s="1"/>
      <c r="L86" s="1"/>
      <c r="M86" s="1"/>
      <c r="N86" s="1"/>
      <c r="O86" s="1"/>
      <c r="P86" s="3"/>
      <c r="Q86" s="3"/>
      <c r="R86" s="3"/>
    </row>
    <row r="87" spans="1:18">
      <c r="A87" s="25"/>
      <c r="B87" s="2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3"/>
      <c r="Q87" s="3"/>
      <c r="R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3"/>
      <c r="Q88" s="3"/>
      <c r="R88" s="3"/>
    </row>
    <row r="89" spans="1:18">
      <c r="A89" s="40" t="s">
        <v>15</v>
      </c>
      <c r="B89" s="41" t="s">
        <v>16</v>
      </c>
      <c r="C89" s="41" t="s">
        <v>17</v>
      </c>
      <c r="D89" s="41" t="s">
        <v>18</v>
      </c>
      <c r="E89" s="41" t="s">
        <v>19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"/>
      <c r="Q89" s="3"/>
      <c r="R89" s="3"/>
    </row>
    <row r="90" spans="1:18">
      <c r="A90" s="40"/>
      <c r="B90" s="40"/>
      <c r="C90" s="40"/>
      <c r="D90" s="40"/>
      <c r="E90" s="41"/>
      <c r="F90" s="1"/>
      <c r="G90" s="1"/>
      <c r="H90" s="1"/>
      <c r="I90" s="1"/>
      <c r="J90" s="1"/>
      <c r="K90" s="1"/>
      <c r="L90" s="1"/>
      <c r="M90" s="1"/>
      <c r="N90" s="1"/>
      <c r="O90" s="1"/>
      <c r="P90" s="3"/>
      <c r="Q90" s="3"/>
      <c r="R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3"/>
      <c r="Q91" s="3"/>
      <c r="R91" s="3"/>
    </row>
    <row r="92" spans="1:18">
      <c r="A92" s="26">
        <v>0</v>
      </c>
      <c r="B92" s="38">
        <f>L$38</f>
        <v>5146.1946015037502</v>
      </c>
      <c r="C92" s="38">
        <f>$B$80</f>
        <v>9.6455424989831506</v>
      </c>
      <c r="D92" s="38">
        <f>$I$80</f>
        <v>5.4368667220778697</v>
      </c>
      <c r="E92" s="38">
        <f>B92*D92</f>
        <v>27979.174174252501</v>
      </c>
      <c r="F92" s="1">
        <f>E92/1000</f>
        <v>27.979174174252499</v>
      </c>
      <c r="G92" s="1"/>
      <c r="H92" s="1"/>
      <c r="I92" s="1"/>
      <c r="J92" s="1"/>
      <c r="K92" s="1"/>
      <c r="L92" s="1"/>
      <c r="M92" s="1"/>
      <c r="N92" s="1"/>
      <c r="O92" s="1"/>
      <c r="P92" s="3"/>
      <c r="Q92" s="3"/>
      <c r="R92" s="3"/>
    </row>
    <row r="93" spans="1:18">
      <c r="A93" s="26">
        <v>1</v>
      </c>
      <c r="B93" s="38">
        <f>M$38</f>
        <v>40530.8437984962</v>
      </c>
      <c r="C93" s="38">
        <f>$C$80</f>
        <v>11.963901281550701</v>
      </c>
      <c r="D93" s="38">
        <f>$J$80</f>
        <v>10.7400158414617</v>
      </c>
      <c r="E93" s="38">
        <f>B93*D93</f>
        <v>435301.90446365898</v>
      </c>
      <c r="F93" s="1">
        <f>E93/1000</f>
        <v>435.30190446365901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6">
        <v>2</v>
      </c>
      <c r="B94" s="38">
        <f>N$38</f>
        <v>186.70160000000001</v>
      </c>
      <c r="C94" s="38">
        <f>$D$80</f>
        <v>15.965635538206399</v>
      </c>
      <c r="D94" s="38">
        <f>$K$80</f>
        <v>24.751740524268602</v>
      </c>
      <c r="E94" s="38">
        <f>B94*D94</f>
        <v>4621.1895586657902</v>
      </c>
      <c r="F94" s="1">
        <f>E94/1000</f>
        <v>4.6211895586657903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6">
        <v>3</v>
      </c>
      <c r="B95" s="38">
        <f>O$38</f>
        <v>0</v>
      </c>
      <c r="C95" s="38">
        <f>$E$80</f>
        <v>0</v>
      </c>
      <c r="D95" s="38">
        <f>$L$80</f>
        <v>0</v>
      </c>
      <c r="E95" s="38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6" t="s">
        <v>7</v>
      </c>
      <c r="B96" s="38">
        <f>SUM(B92:B95)</f>
        <v>45863.739999999903</v>
      </c>
      <c r="C96" s="38">
        <f>$F$80</f>
        <v>11.7200573372342</v>
      </c>
      <c r="D96" s="38">
        <f>$M$80</f>
        <v>10.202008562681</v>
      </c>
      <c r="E96" s="38">
        <f>SUM(E92:E95)</f>
        <v>467902.26819657697</v>
      </c>
      <c r="F96" s="1">
        <f>E96/1000</f>
        <v>467.90226819657698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6" t="s">
        <v>2</v>
      </c>
      <c r="B97" s="38">
        <f>$I$2</f>
        <v>499480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32" customHeight="1">
      <c r="A98" s="30" t="s">
        <v>20</v>
      </c>
      <c r="B98" s="38">
        <f>IF(E96&gt;0,$I$2/E96,"")</f>
        <v>1.0674878793067899</v>
      </c>
      <c r="C98" s="45" t="s">
        <v>23</v>
      </c>
      <c r="D98" s="45"/>
      <c r="E98" s="45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3">
    <mergeCell ref="A1:F1"/>
    <mergeCell ref="H1:I1"/>
    <mergeCell ref="B4:F4"/>
    <mergeCell ref="L4:P4"/>
    <mergeCell ref="B42:D42"/>
    <mergeCell ref="I42:K42"/>
    <mergeCell ref="C98:E98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8"/>
  <sheetViews>
    <sheetView zoomScale="80" zoomScaleNormal="80" workbookViewId="0">
      <selection activeCell="F93" sqref="F93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2" t="s">
        <v>24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3820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10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10"/>
      <c r="C6" s="10"/>
      <c r="D6" s="10"/>
      <c r="E6" s="31"/>
      <c r="F6" s="11">
        <f t="shared" ref="F6:F37" si="0">SUM(B6:E6)</f>
        <v>0</v>
      </c>
      <c r="G6" s="1"/>
      <c r="H6" s="9">
        <v>3.75</v>
      </c>
      <c r="I6" s="14"/>
      <c r="J6" s="1">
        <f>I6/1000</f>
        <v>0</v>
      </c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10"/>
      <c r="C7" s="10"/>
      <c r="D7" s="10"/>
      <c r="E7" s="31"/>
      <c r="F7" s="11">
        <f t="shared" si="0"/>
        <v>0</v>
      </c>
      <c r="G7" s="1"/>
      <c r="H7" s="9">
        <v>4.25</v>
      </c>
      <c r="I7" s="37"/>
      <c r="J7" s="1">
        <f t="shared" ref="J7:J38" si="6">I7/1000</f>
        <v>0</v>
      </c>
      <c r="K7" s="9">
        <v>4.25</v>
      </c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0</v>
      </c>
      <c r="Q7" s="3"/>
      <c r="R7" s="3"/>
    </row>
    <row r="8" spans="1:18">
      <c r="A8" s="9">
        <v>4.75</v>
      </c>
      <c r="B8" s="13"/>
      <c r="C8" s="10"/>
      <c r="D8" s="10"/>
      <c r="E8" s="31"/>
      <c r="F8" s="11">
        <f t="shared" si="0"/>
        <v>0</v>
      </c>
      <c r="G8" s="1"/>
      <c r="H8" s="9">
        <v>4.75</v>
      </c>
      <c r="I8" s="37"/>
      <c r="J8" s="1">
        <f t="shared" si="6"/>
        <v>0</v>
      </c>
      <c r="K8" s="9">
        <v>4.75</v>
      </c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0</v>
      </c>
      <c r="Q8" s="3"/>
      <c r="R8" s="3"/>
    </row>
    <row r="9" spans="1:18">
      <c r="A9" s="9">
        <v>5.25</v>
      </c>
      <c r="B9" s="13"/>
      <c r="C9" s="10"/>
      <c r="D9" s="10"/>
      <c r="E9" s="31"/>
      <c r="F9" s="11">
        <f t="shared" si="0"/>
        <v>0</v>
      </c>
      <c r="G9" s="1"/>
      <c r="H9" s="9">
        <v>5.25</v>
      </c>
      <c r="I9" s="37"/>
      <c r="J9" s="1">
        <f t="shared" si="6"/>
        <v>0</v>
      </c>
      <c r="K9" s="9">
        <v>5.25</v>
      </c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2">
        <f t="shared" si="5"/>
        <v>0</v>
      </c>
      <c r="Q9" s="3"/>
      <c r="R9" s="3"/>
    </row>
    <row r="10" spans="1:18">
      <c r="A10" s="9">
        <v>5.75</v>
      </c>
      <c r="B10" s="13"/>
      <c r="C10" s="10"/>
      <c r="D10" s="10"/>
      <c r="E10" s="31"/>
      <c r="F10" s="11">
        <f t="shared" si="0"/>
        <v>0</v>
      </c>
      <c r="G10" s="1"/>
      <c r="H10" s="9">
        <v>5.75</v>
      </c>
      <c r="I10" s="37"/>
      <c r="J10" s="1">
        <f t="shared" si="6"/>
        <v>0</v>
      </c>
      <c r="K10" s="9">
        <v>5.75</v>
      </c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4"/>
        <v>0</v>
      </c>
      <c r="P10" s="12">
        <f t="shared" si="5"/>
        <v>0</v>
      </c>
      <c r="Q10" s="3"/>
      <c r="R10" s="3"/>
    </row>
    <row r="11" spans="1:18">
      <c r="A11" s="9">
        <v>6.25</v>
      </c>
      <c r="B11" s="13"/>
      <c r="C11" s="10"/>
      <c r="D11" s="10"/>
      <c r="E11" s="31"/>
      <c r="F11" s="11">
        <f t="shared" si="0"/>
        <v>0</v>
      </c>
      <c r="G11" s="1"/>
      <c r="H11" s="9">
        <v>6.25</v>
      </c>
      <c r="I11" s="37"/>
      <c r="J11" s="1">
        <f t="shared" si="6"/>
        <v>0</v>
      </c>
      <c r="K11" s="9">
        <v>6.25</v>
      </c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2">
        <f t="shared" si="5"/>
        <v>0</v>
      </c>
      <c r="Q11" s="3"/>
      <c r="R11" s="3"/>
    </row>
    <row r="12" spans="1:18">
      <c r="A12" s="9">
        <v>6.75</v>
      </c>
      <c r="C12" s="10"/>
      <c r="D12" s="10"/>
      <c r="E12" s="32"/>
      <c r="F12" s="11">
        <f t="shared" si="0"/>
        <v>0</v>
      </c>
      <c r="G12" s="1"/>
      <c r="H12" s="9">
        <v>6.75</v>
      </c>
      <c r="I12" s="37"/>
      <c r="J12" s="1">
        <f t="shared" si="6"/>
        <v>0</v>
      </c>
      <c r="K12" s="9">
        <v>6.75</v>
      </c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2">
        <f t="shared" si="5"/>
        <v>0</v>
      </c>
      <c r="Q12" s="3"/>
      <c r="R12" s="3"/>
    </row>
    <row r="13" spans="1:18">
      <c r="A13" s="9">
        <v>7.25</v>
      </c>
      <c r="C13" s="10"/>
      <c r="D13" s="10"/>
      <c r="E13" s="33"/>
      <c r="F13" s="11">
        <f t="shared" si="0"/>
        <v>0</v>
      </c>
      <c r="G13" s="1"/>
      <c r="H13" s="9">
        <v>7.25</v>
      </c>
      <c r="I13" s="37"/>
      <c r="J13" s="1">
        <f t="shared" si="6"/>
        <v>0</v>
      </c>
      <c r="K13" s="9">
        <v>7.25</v>
      </c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2">
        <f t="shared" si="5"/>
        <v>0</v>
      </c>
      <c r="Q13" s="3"/>
      <c r="R13" s="3"/>
    </row>
    <row r="14" spans="1:18">
      <c r="A14" s="9">
        <v>7.75</v>
      </c>
      <c r="D14" s="10"/>
      <c r="E14" s="33"/>
      <c r="F14" s="11">
        <f t="shared" si="0"/>
        <v>0</v>
      </c>
      <c r="G14" s="1"/>
      <c r="H14" s="9">
        <v>7.75</v>
      </c>
      <c r="I14" s="37"/>
      <c r="J14" s="1">
        <f t="shared" si="6"/>
        <v>0</v>
      </c>
      <c r="K14" s="9">
        <v>7.75</v>
      </c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4"/>
        <v>0</v>
      </c>
      <c r="P14" s="12">
        <f t="shared" si="5"/>
        <v>0</v>
      </c>
      <c r="Q14" s="3"/>
      <c r="R14" s="3"/>
    </row>
    <row r="15" spans="1:18">
      <c r="A15" s="9">
        <v>8.25</v>
      </c>
      <c r="D15" s="14"/>
      <c r="E15" s="33"/>
      <c r="F15" s="11">
        <f t="shared" si="0"/>
        <v>0</v>
      </c>
      <c r="G15" s="1"/>
      <c r="H15" s="9">
        <v>8.25</v>
      </c>
      <c r="I15" s="37"/>
      <c r="J15" s="1">
        <f t="shared" si="6"/>
        <v>0</v>
      </c>
      <c r="K15" s="9">
        <v>8.25</v>
      </c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2">
        <f t="shared" si="5"/>
        <v>0</v>
      </c>
      <c r="Q15" s="3"/>
      <c r="R15" s="3"/>
    </row>
    <row r="16" spans="1:18">
      <c r="A16" s="9">
        <v>8.75</v>
      </c>
      <c r="D16" s="14"/>
      <c r="E16" s="33"/>
      <c r="F16" s="11">
        <f t="shared" si="0"/>
        <v>0</v>
      </c>
      <c r="G16" s="1"/>
      <c r="H16" s="9">
        <v>8.75</v>
      </c>
      <c r="I16" s="37"/>
      <c r="J16" s="1">
        <f t="shared" si="6"/>
        <v>0</v>
      </c>
      <c r="K16" s="9">
        <v>8.75</v>
      </c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2">
        <f t="shared" si="5"/>
        <v>0</v>
      </c>
      <c r="Q16" s="3"/>
      <c r="R16" s="3"/>
    </row>
    <row r="17" spans="1:18">
      <c r="A17" s="9">
        <v>9.25</v>
      </c>
      <c r="D17" s="14"/>
      <c r="E17" s="33"/>
      <c r="F17" s="11">
        <f t="shared" si="0"/>
        <v>0</v>
      </c>
      <c r="G17" s="1"/>
      <c r="H17" s="9">
        <v>9.25</v>
      </c>
      <c r="I17" s="37"/>
      <c r="J17" s="1">
        <f t="shared" si="6"/>
        <v>0</v>
      </c>
      <c r="K17" s="9">
        <v>9.25</v>
      </c>
      <c r="L17" s="1">
        <f t="shared" si="1"/>
        <v>0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2">
        <f t="shared" si="5"/>
        <v>0</v>
      </c>
      <c r="Q17" s="3"/>
      <c r="R17" s="3"/>
    </row>
    <row r="18" spans="1:18">
      <c r="A18" s="9">
        <v>9.75</v>
      </c>
      <c r="D18" s="14"/>
      <c r="E18" s="33"/>
      <c r="F18" s="11">
        <f t="shared" si="0"/>
        <v>0</v>
      </c>
      <c r="G18" s="1"/>
      <c r="H18" s="9">
        <v>9.75</v>
      </c>
      <c r="I18" s="37"/>
      <c r="J18" s="1">
        <f t="shared" si="6"/>
        <v>0</v>
      </c>
      <c r="K18" s="9">
        <v>9.75</v>
      </c>
      <c r="L18" s="1">
        <f t="shared" si="1"/>
        <v>0</v>
      </c>
      <c r="M18" s="1">
        <f t="shared" si="2"/>
        <v>0</v>
      </c>
      <c r="N18" s="1">
        <f t="shared" si="3"/>
        <v>0</v>
      </c>
      <c r="O18" s="1">
        <f t="shared" si="4"/>
        <v>0</v>
      </c>
      <c r="P18" s="12">
        <f t="shared" si="5"/>
        <v>0</v>
      </c>
      <c r="Q18" s="3"/>
      <c r="R18" s="3"/>
    </row>
    <row r="19" spans="1:18">
      <c r="A19" s="9">
        <v>10.25</v>
      </c>
      <c r="D19" s="14"/>
      <c r="E19" s="33"/>
      <c r="F19" s="11">
        <f t="shared" si="0"/>
        <v>0</v>
      </c>
      <c r="G19" s="1"/>
      <c r="H19" s="9">
        <v>10.25</v>
      </c>
      <c r="I19" s="37"/>
      <c r="J19" s="1">
        <f t="shared" si="6"/>
        <v>0</v>
      </c>
      <c r="K19" s="9">
        <v>10.25</v>
      </c>
      <c r="L19" s="1">
        <f t="shared" si="1"/>
        <v>0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2">
        <f t="shared" si="5"/>
        <v>0</v>
      </c>
      <c r="Q19" s="3"/>
      <c r="R19" s="3"/>
    </row>
    <row r="20" spans="1:18">
      <c r="A20" s="9">
        <v>10.75</v>
      </c>
      <c r="D20" s="14"/>
      <c r="E20" s="33"/>
      <c r="F20" s="11">
        <f t="shared" si="0"/>
        <v>0</v>
      </c>
      <c r="G20" s="1"/>
      <c r="H20" s="9">
        <v>10.75</v>
      </c>
      <c r="I20" s="37"/>
      <c r="J20" s="1">
        <f t="shared" si="6"/>
        <v>0</v>
      </c>
      <c r="K20" s="9">
        <v>10.75</v>
      </c>
      <c r="L20" s="1">
        <f t="shared" si="1"/>
        <v>0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2">
        <f t="shared" si="5"/>
        <v>0</v>
      </c>
      <c r="Q20" s="3"/>
      <c r="R20" s="3"/>
    </row>
    <row r="21" spans="1:18">
      <c r="A21" s="9">
        <v>11.25</v>
      </c>
      <c r="D21" s="14"/>
      <c r="E21" s="33"/>
      <c r="F21" s="11">
        <f t="shared" si="0"/>
        <v>0</v>
      </c>
      <c r="G21" s="1"/>
      <c r="H21" s="9">
        <v>11.25</v>
      </c>
      <c r="I21" s="37"/>
      <c r="J21" s="1">
        <f t="shared" si="6"/>
        <v>0</v>
      </c>
      <c r="K21" s="9">
        <v>11.25</v>
      </c>
      <c r="L21" s="1">
        <f t="shared" si="1"/>
        <v>0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2">
        <f t="shared" si="5"/>
        <v>0</v>
      </c>
      <c r="Q21" s="3"/>
      <c r="R21" s="3"/>
    </row>
    <row r="22" spans="1:18">
      <c r="A22" s="9">
        <v>11.75</v>
      </c>
      <c r="D22" s="14"/>
      <c r="E22" s="33"/>
      <c r="F22" s="11">
        <f t="shared" si="0"/>
        <v>0</v>
      </c>
      <c r="G22" s="4"/>
      <c r="H22" s="9">
        <v>11.75</v>
      </c>
      <c r="I22" s="37"/>
      <c r="J22" s="1">
        <f t="shared" si="6"/>
        <v>0</v>
      </c>
      <c r="K22" s="9">
        <v>11.75</v>
      </c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4"/>
        <v>0</v>
      </c>
      <c r="P22" s="12">
        <f t="shared" si="5"/>
        <v>0</v>
      </c>
      <c r="Q22" s="3"/>
      <c r="R22" s="3"/>
    </row>
    <row r="23" spans="1:18">
      <c r="A23" s="9">
        <v>12.25</v>
      </c>
      <c r="D23" s="14"/>
      <c r="E23" s="33"/>
      <c r="F23" s="11">
        <f t="shared" si="0"/>
        <v>0</v>
      </c>
      <c r="G23" s="4"/>
      <c r="H23" s="9">
        <v>12.25</v>
      </c>
      <c r="I23" s="37"/>
      <c r="J23" s="1">
        <f t="shared" si="6"/>
        <v>0</v>
      </c>
      <c r="K23" s="9">
        <v>12.25</v>
      </c>
      <c r="L23" s="1">
        <f t="shared" si="1"/>
        <v>0</v>
      </c>
      <c r="M23" s="1">
        <f t="shared" si="2"/>
        <v>0</v>
      </c>
      <c r="N23" s="1">
        <f t="shared" si="3"/>
        <v>0</v>
      </c>
      <c r="O23" s="1">
        <f t="shared" si="4"/>
        <v>0</v>
      </c>
      <c r="P23" s="12">
        <f t="shared" si="5"/>
        <v>0</v>
      </c>
      <c r="Q23" s="3"/>
      <c r="R23" s="3"/>
    </row>
    <row r="24" spans="1:18">
      <c r="A24" s="9">
        <v>12.75</v>
      </c>
      <c r="D24" s="14"/>
      <c r="E24" s="33"/>
      <c r="F24" s="11">
        <f t="shared" si="0"/>
        <v>0</v>
      </c>
      <c r="G24" s="4"/>
      <c r="H24" s="9">
        <v>12.75</v>
      </c>
      <c r="I24" s="37"/>
      <c r="J24" s="1">
        <f t="shared" si="6"/>
        <v>0</v>
      </c>
      <c r="K24" s="9">
        <v>12.75</v>
      </c>
      <c r="L24" s="1">
        <f t="shared" si="1"/>
        <v>0</v>
      </c>
      <c r="M24" s="1">
        <f t="shared" si="2"/>
        <v>0</v>
      </c>
      <c r="N24" s="1">
        <f t="shared" si="3"/>
        <v>0</v>
      </c>
      <c r="O24" s="1">
        <f t="shared" si="4"/>
        <v>0</v>
      </c>
      <c r="P24" s="12">
        <f t="shared" si="5"/>
        <v>0</v>
      </c>
      <c r="Q24" s="3"/>
      <c r="R24" s="3"/>
    </row>
    <row r="25" spans="1:18">
      <c r="A25" s="9">
        <v>13.25</v>
      </c>
      <c r="D25" s="14"/>
      <c r="E25" s="33"/>
      <c r="F25" s="11">
        <f t="shared" si="0"/>
        <v>0</v>
      </c>
      <c r="G25" s="4"/>
      <c r="H25" s="9">
        <v>13.25</v>
      </c>
      <c r="I25" s="37"/>
      <c r="J25" s="1">
        <f t="shared" si="6"/>
        <v>0</v>
      </c>
      <c r="K25" s="9">
        <v>13.25</v>
      </c>
      <c r="L25" s="1">
        <f t="shared" si="1"/>
        <v>0</v>
      </c>
      <c r="M25" s="1">
        <f t="shared" si="2"/>
        <v>0</v>
      </c>
      <c r="N25" s="1">
        <f t="shared" si="3"/>
        <v>0</v>
      </c>
      <c r="O25" s="1">
        <f t="shared" si="4"/>
        <v>0</v>
      </c>
      <c r="P25" s="12">
        <f t="shared" si="5"/>
        <v>0</v>
      </c>
      <c r="Q25" s="3"/>
      <c r="R25" s="3"/>
    </row>
    <row r="26" spans="1:18">
      <c r="A26" s="9">
        <v>13.75</v>
      </c>
      <c r="D26" s="14"/>
      <c r="E26" s="33"/>
      <c r="F26" s="11">
        <f t="shared" si="0"/>
        <v>0</v>
      </c>
      <c r="G26" s="4"/>
      <c r="H26" s="9">
        <v>13.75</v>
      </c>
      <c r="I26" s="37"/>
      <c r="J26" s="1">
        <f t="shared" si="6"/>
        <v>0</v>
      </c>
      <c r="K26" s="9">
        <v>13.75</v>
      </c>
      <c r="L26" s="1">
        <f t="shared" si="1"/>
        <v>0</v>
      </c>
      <c r="M26" s="1">
        <f t="shared" si="2"/>
        <v>0</v>
      </c>
      <c r="N26" s="1">
        <f t="shared" si="3"/>
        <v>0</v>
      </c>
      <c r="O26" s="1">
        <f t="shared" si="4"/>
        <v>0</v>
      </c>
      <c r="P26" s="12">
        <f t="shared" si="5"/>
        <v>0</v>
      </c>
      <c r="Q26" s="3"/>
      <c r="R26" s="3"/>
    </row>
    <row r="27" spans="1:18">
      <c r="A27" s="9">
        <v>14.25</v>
      </c>
      <c r="D27" s="14"/>
      <c r="E27" s="33"/>
      <c r="F27" s="11">
        <f t="shared" si="0"/>
        <v>0</v>
      </c>
      <c r="G27" s="4"/>
      <c r="H27" s="9">
        <v>14.25</v>
      </c>
      <c r="I27" s="37"/>
      <c r="J27" s="1">
        <f t="shared" si="6"/>
        <v>0</v>
      </c>
      <c r="K27" s="9">
        <v>14.25</v>
      </c>
      <c r="L27" s="1">
        <f t="shared" si="1"/>
        <v>0</v>
      </c>
      <c r="M27" s="1">
        <f t="shared" si="2"/>
        <v>0</v>
      </c>
      <c r="N27" s="1">
        <f t="shared" si="3"/>
        <v>0</v>
      </c>
      <c r="O27" s="1">
        <f t="shared" si="4"/>
        <v>0</v>
      </c>
      <c r="P27" s="12">
        <f t="shared" si="5"/>
        <v>0</v>
      </c>
      <c r="Q27" s="3"/>
      <c r="R27" s="3"/>
    </row>
    <row r="28" spans="1:18">
      <c r="A28" s="9">
        <v>14.75</v>
      </c>
      <c r="B28" s="10"/>
      <c r="D28" s="14"/>
      <c r="E28" s="33"/>
      <c r="F28" s="11">
        <f t="shared" si="0"/>
        <v>0</v>
      </c>
      <c r="G28" s="1"/>
      <c r="H28" s="9">
        <v>14.75</v>
      </c>
      <c r="I28" s="37"/>
      <c r="J28" s="1">
        <f t="shared" si="6"/>
        <v>0</v>
      </c>
      <c r="K28" s="9">
        <v>14.75</v>
      </c>
      <c r="L28" s="1">
        <f t="shared" si="1"/>
        <v>0</v>
      </c>
      <c r="M28" s="1">
        <f t="shared" si="2"/>
        <v>0</v>
      </c>
      <c r="N28" s="1">
        <f t="shared" si="3"/>
        <v>0</v>
      </c>
      <c r="O28" s="1">
        <f t="shared" si="4"/>
        <v>0</v>
      </c>
      <c r="P28" s="12">
        <f t="shared" si="5"/>
        <v>0</v>
      </c>
      <c r="Q28" s="3"/>
      <c r="R28" s="3"/>
    </row>
    <row r="29" spans="1:18">
      <c r="A29" s="9">
        <v>15.25</v>
      </c>
      <c r="B29" s="10"/>
      <c r="C29">
        <v>5</v>
      </c>
      <c r="D29" s="14"/>
      <c r="E29" s="33"/>
      <c r="F29" s="11">
        <f t="shared" si="0"/>
        <v>5</v>
      </c>
      <c r="G29" s="1"/>
      <c r="H29" s="9">
        <v>15.25</v>
      </c>
      <c r="I29" s="16">
        <v>7567</v>
      </c>
      <c r="J29" s="1">
        <f t="shared" si="6"/>
        <v>7.5670000000000002</v>
      </c>
      <c r="K29" s="9">
        <v>15.25</v>
      </c>
      <c r="L29" s="1">
        <f t="shared" si="1"/>
        <v>0</v>
      </c>
      <c r="M29" s="1">
        <f t="shared" si="2"/>
        <v>7.5670000000000002</v>
      </c>
      <c r="N29" s="1">
        <f t="shared" si="3"/>
        <v>0</v>
      </c>
      <c r="O29" s="1">
        <f t="shared" si="4"/>
        <v>0</v>
      </c>
      <c r="P29" s="12">
        <f t="shared" si="5"/>
        <v>7.5670000000000002</v>
      </c>
      <c r="Q29" s="3"/>
      <c r="R29" s="3"/>
    </row>
    <row r="30" spans="1:18">
      <c r="A30" s="9">
        <v>15.75</v>
      </c>
      <c r="B30" s="10"/>
      <c r="C30">
        <v>12</v>
      </c>
      <c r="D30" s="14"/>
      <c r="E30" s="33"/>
      <c r="F30" s="11">
        <f t="shared" si="0"/>
        <v>12</v>
      </c>
      <c r="G30" s="1"/>
      <c r="H30" s="9">
        <v>15.75</v>
      </c>
      <c r="I30" s="16">
        <v>19673</v>
      </c>
      <c r="J30" s="1">
        <f t="shared" si="6"/>
        <v>19.672999999999998</v>
      </c>
      <c r="K30" s="9">
        <v>15.75</v>
      </c>
      <c r="L30" s="1">
        <f t="shared" si="1"/>
        <v>0</v>
      </c>
      <c r="M30" s="1">
        <f t="shared" si="2"/>
        <v>19.672999999999998</v>
      </c>
      <c r="N30" s="1">
        <f t="shared" si="3"/>
        <v>0</v>
      </c>
      <c r="O30" s="1">
        <f t="shared" si="4"/>
        <v>0</v>
      </c>
      <c r="P30" s="12">
        <f t="shared" si="5"/>
        <v>19.672999999999998</v>
      </c>
      <c r="Q30" s="3"/>
      <c r="R30" s="3"/>
    </row>
    <row r="31" spans="1:18">
      <c r="A31" s="9">
        <v>16.25</v>
      </c>
      <c r="B31" s="10"/>
      <c r="C31">
        <v>6</v>
      </c>
      <c r="D31" s="14">
        <v>1</v>
      </c>
      <c r="E31" s="33"/>
      <c r="F31" s="11">
        <f t="shared" si="0"/>
        <v>7</v>
      </c>
      <c r="G31" s="1"/>
      <c r="H31" s="9">
        <v>16.25</v>
      </c>
      <c r="I31" s="16">
        <v>43887</v>
      </c>
      <c r="J31" s="1">
        <f t="shared" si="6"/>
        <v>43.887</v>
      </c>
      <c r="K31" s="9">
        <v>16.25</v>
      </c>
      <c r="L31" s="1">
        <f t="shared" si="1"/>
        <v>0</v>
      </c>
      <c r="M31" s="1">
        <f t="shared" si="2"/>
        <v>37.617428571428597</v>
      </c>
      <c r="N31" s="1">
        <f t="shared" si="3"/>
        <v>6.2695714285714299</v>
      </c>
      <c r="O31" s="1">
        <f t="shared" si="4"/>
        <v>0</v>
      </c>
      <c r="P31" s="12">
        <f t="shared" si="5"/>
        <v>43.887</v>
      </c>
      <c r="Q31" s="3"/>
      <c r="R31" s="3"/>
    </row>
    <row r="32" spans="1:18">
      <c r="A32" s="9">
        <v>16.75</v>
      </c>
      <c r="B32" s="10"/>
      <c r="C32">
        <v>5</v>
      </c>
      <c r="D32" s="14">
        <v>4</v>
      </c>
      <c r="E32" s="33"/>
      <c r="F32" s="11">
        <f t="shared" si="0"/>
        <v>9</v>
      </c>
      <c r="G32" s="1"/>
      <c r="H32" s="9">
        <v>16.75</v>
      </c>
      <c r="I32" s="16">
        <v>31780</v>
      </c>
      <c r="J32" s="1">
        <f t="shared" si="6"/>
        <v>31.78</v>
      </c>
      <c r="K32" s="9">
        <v>16.75</v>
      </c>
      <c r="L32" s="1">
        <f t="shared" si="1"/>
        <v>0</v>
      </c>
      <c r="M32" s="1">
        <f t="shared" si="2"/>
        <v>17.655555555555601</v>
      </c>
      <c r="N32" s="1">
        <f t="shared" si="3"/>
        <v>14.1244444444444</v>
      </c>
      <c r="O32" s="1">
        <f t="shared" si="4"/>
        <v>0</v>
      </c>
      <c r="P32" s="12">
        <f t="shared" si="5"/>
        <v>31.78</v>
      </c>
      <c r="Q32" s="3"/>
      <c r="R32" s="3"/>
    </row>
    <row r="33" spans="1:18">
      <c r="A33" s="9">
        <v>17.25</v>
      </c>
      <c r="B33" s="10"/>
      <c r="C33" s="16">
        <v>1</v>
      </c>
      <c r="D33" s="14">
        <v>4</v>
      </c>
      <c r="E33" s="33"/>
      <c r="F33" s="11">
        <f t="shared" si="0"/>
        <v>5</v>
      </c>
      <c r="G33" s="1"/>
      <c r="H33" s="9">
        <v>17.25</v>
      </c>
      <c r="I33" s="16">
        <v>18160</v>
      </c>
      <c r="J33" s="1">
        <f t="shared" si="6"/>
        <v>18.16</v>
      </c>
      <c r="K33" s="9">
        <v>17.25</v>
      </c>
      <c r="L33" s="1">
        <f t="shared" si="1"/>
        <v>0</v>
      </c>
      <c r="M33" s="1">
        <f t="shared" si="2"/>
        <v>3.6320000000000001</v>
      </c>
      <c r="N33" s="1">
        <f t="shared" si="3"/>
        <v>14.528</v>
      </c>
      <c r="O33" s="1">
        <f t="shared" si="4"/>
        <v>0</v>
      </c>
      <c r="P33" s="12">
        <f t="shared" si="5"/>
        <v>18.16</v>
      </c>
      <c r="Q33" s="3"/>
      <c r="R33" s="3"/>
    </row>
    <row r="34" spans="1:18">
      <c r="A34" s="9">
        <v>17.75</v>
      </c>
      <c r="B34" s="10"/>
      <c r="C34" s="14"/>
      <c r="D34" s="14">
        <v>2</v>
      </c>
      <c r="E34" s="33"/>
      <c r="F34" s="11">
        <f t="shared" si="0"/>
        <v>2</v>
      </c>
      <c r="G34" s="1"/>
      <c r="H34" s="9">
        <v>17.75</v>
      </c>
      <c r="I34" s="16">
        <v>6053</v>
      </c>
      <c r="J34" s="1">
        <f t="shared" si="6"/>
        <v>6.0529999999999999</v>
      </c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6.0529999999999999</v>
      </c>
      <c r="O34" s="1">
        <f t="shared" si="4"/>
        <v>0</v>
      </c>
      <c r="P34" s="12">
        <f t="shared" si="5"/>
        <v>6.0529999999999999</v>
      </c>
      <c r="Q34" s="3"/>
      <c r="R34" s="3"/>
    </row>
    <row r="35" spans="1:18">
      <c r="A35" s="9">
        <v>18.25</v>
      </c>
      <c r="B35" s="10"/>
      <c r="C35" s="14"/>
      <c r="D35" s="14"/>
      <c r="E35" s="31"/>
      <c r="F35" s="11">
        <f t="shared" si="0"/>
        <v>0</v>
      </c>
      <c r="G35" s="1"/>
      <c r="H35" s="9">
        <v>18.25</v>
      </c>
      <c r="I35" s="14"/>
      <c r="J35" s="1">
        <f t="shared" si="6"/>
        <v>0</v>
      </c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10"/>
      <c r="C36" s="14"/>
      <c r="D36" s="14"/>
      <c r="E36" s="31"/>
      <c r="F36" s="11">
        <f t="shared" si="0"/>
        <v>0</v>
      </c>
      <c r="G36" s="1"/>
      <c r="H36" s="9">
        <v>18.75</v>
      </c>
      <c r="I36" s="4"/>
      <c r="J36" s="1">
        <f t="shared" si="6"/>
        <v>0</v>
      </c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1"/>
      <c r="C37" s="32"/>
      <c r="D37" s="32"/>
      <c r="E37" s="32"/>
      <c r="F37" s="11">
        <f t="shared" si="0"/>
        <v>0</v>
      </c>
      <c r="G37" s="1"/>
      <c r="H37" s="9">
        <v>19.25</v>
      </c>
      <c r="I37" s="1"/>
      <c r="J37" s="1">
        <f t="shared" si="6"/>
        <v>0</v>
      </c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7">
        <f>SUM(B6:B37)</f>
        <v>0</v>
      </c>
      <c r="C38" s="17">
        <f>SUM(C6:C37)</f>
        <v>29</v>
      </c>
      <c r="D38" s="17">
        <f>SUM(D6:D37)</f>
        <v>11</v>
      </c>
      <c r="E38" s="17">
        <f>SUM(E6:E37)</f>
        <v>0</v>
      </c>
      <c r="F38" s="18">
        <f>SUM(F6:F37)</f>
        <v>40</v>
      </c>
      <c r="G38" s="19"/>
      <c r="H38" s="7" t="s">
        <v>7</v>
      </c>
      <c r="I38" s="36">
        <f>SUM(I6:I37)</f>
        <v>127120</v>
      </c>
      <c r="J38" s="1">
        <f t="shared" si="6"/>
        <v>127.12</v>
      </c>
      <c r="K38" s="7" t="s">
        <v>7</v>
      </c>
      <c r="L38" s="17">
        <f>SUM(L6:L37)</f>
        <v>0</v>
      </c>
      <c r="M38" s="17">
        <f>SUM(M6:M37)</f>
        <v>86.144984126984198</v>
      </c>
      <c r="N38" s="17">
        <f>SUM(N6:N37)</f>
        <v>40.975015873015799</v>
      </c>
      <c r="O38" s="17">
        <f>SUM(O6:O37)</f>
        <v>0</v>
      </c>
      <c r="P38" s="20">
        <f>SUM(P6:P37)</f>
        <v>127.12</v>
      </c>
      <c r="Q38" s="21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2"/>
      <c r="B41" s="1"/>
      <c r="C41" s="1"/>
      <c r="D41" s="1"/>
      <c r="E41" s="1"/>
      <c r="F41" s="22"/>
      <c r="G41" s="1"/>
      <c r="H41" s="1"/>
      <c r="I41" s="1"/>
      <c r="J41" s="22"/>
      <c r="K41" s="1"/>
      <c r="L41" s="1"/>
      <c r="M41" s="1"/>
      <c r="N41" s="22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9.6573544038806147E-3</v>
      </c>
      <c r="J44" s="13" t="s">
        <v>12</v>
      </c>
      <c r="K44">
        <v>2.8863542588148436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3" t="s">
        <v>7</v>
      </c>
      <c r="N46" s="3"/>
      <c r="O46" s="3"/>
      <c r="P46" s="3"/>
    </row>
    <row r="47" spans="1:18">
      <c r="A47" s="9">
        <v>3.75</v>
      </c>
      <c r="B47" s="1">
        <f t="shared" ref="B47:B78" si="7">L6*($A47)</f>
        <v>0</v>
      </c>
      <c r="C47" s="1">
        <f t="shared" ref="C47:C78" si="8">M6*($A47)</f>
        <v>0</v>
      </c>
      <c r="D47" s="1">
        <f t="shared" ref="D47:D78" si="9">N6*($A47)</f>
        <v>0</v>
      </c>
      <c r="E47" s="1">
        <f t="shared" ref="E47:E78" si="10">O6*($A47)</f>
        <v>0</v>
      </c>
      <c r="F47" s="11">
        <f t="shared" ref="F47:F78" si="11">SUM(B47:E47)</f>
        <v>0</v>
      </c>
      <c r="G47" s="1"/>
      <c r="H47" s="9">
        <f t="shared" ref="H47:H78" si="12">$I$44*((A47)^$K$44)</f>
        <v>0.438243782821859</v>
      </c>
      <c r="I47" s="1">
        <f t="shared" ref="I47:I78" si="13">L6*$H47</f>
        <v>0</v>
      </c>
      <c r="J47" s="1">
        <f t="shared" ref="J47:J78" si="14">M6*$H47</f>
        <v>0</v>
      </c>
      <c r="K47" s="1">
        <f t="shared" ref="K47:K78" si="15">N6*$H47</f>
        <v>0</v>
      </c>
      <c r="L47" s="1">
        <f t="shared" ref="L47:L78" si="16">O6*$H47</f>
        <v>0</v>
      </c>
      <c r="M47" s="24">
        <f t="shared" ref="M47:M78" si="17">SUM(I47:L47)</f>
        <v>0</v>
      </c>
      <c r="N47" s="3"/>
      <c r="O47" s="3"/>
      <c r="P47" s="3"/>
    </row>
    <row r="48" spans="1:18">
      <c r="A48" s="9">
        <v>4.25</v>
      </c>
      <c r="B48" s="1">
        <f t="shared" si="7"/>
        <v>0</v>
      </c>
      <c r="C48" s="1">
        <f t="shared" si="8"/>
        <v>0</v>
      </c>
      <c r="D48" s="1">
        <f t="shared" si="9"/>
        <v>0</v>
      </c>
      <c r="E48" s="1">
        <f t="shared" si="10"/>
        <v>0</v>
      </c>
      <c r="F48" s="11">
        <f t="shared" si="11"/>
        <v>0</v>
      </c>
      <c r="G48" s="1"/>
      <c r="H48" s="9">
        <f t="shared" si="12"/>
        <v>0.62894292168205002</v>
      </c>
      <c r="I48" s="1">
        <f t="shared" si="13"/>
        <v>0</v>
      </c>
      <c r="J48" s="1">
        <f t="shared" si="14"/>
        <v>0</v>
      </c>
      <c r="K48" s="1">
        <f t="shared" si="15"/>
        <v>0</v>
      </c>
      <c r="L48" s="1">
        <f t="shared" si="16"/>
        <v>0</v>
      </c>
      <c r="M48" s="24">
        <f t="shared" si="17"/>
        <v>0</v>
      </c>
      <c r="N48" s="3"/>
      <c r="O48" s="3"/>
      <c r="P48" s="3"/>
    </row>
    <row r="49" spans="1:16">
      <c r="A49" s="9">
        <v>4.75</v>
      </c>
      <c r="B49" s="1">
        <f t="shared" si="7"/>
        <v>0</v>
      </c>
      <c r="C49" s="1">
        <f t="shared" si="8"/>
        <v>0</v>
      </c>
      <c r="D49" s="1">
        <f t="shared" si="9"/>
        <v>0</v>
      </c>
      <c r="E49" s="1">
        <f t="shared" si="10"/>
        <v>0</v>
      </c>
      <c r="F49" s="11">
        <f t="shared" si="11"/>
        <v>0</v>
      </c>
      <c r="G49" s="1"/>
      <c r="H49" s="9">
        <f t="shared" si="12"/>
        <v>0.86703304793749203</v>
      </c>
      <c r="I49" s="1">
        <f t="shared" si="13"/>
        <v>0</v>
      </c>
      <c r="J49" s="1">
        <f t="shared" si="14"/>
        <v>0</v>
      </c>
      <c r="K49" s="1">
        <f t="shared" si="15"/>
        <v>0</v>
      </c>
      <c r="L49" s="1">
        <f t="shared" si="16"/>
        <v>0</v>
      </c>
      <c r="M49" s="24">
        <f t="shared" si="17"/>
        <v>0</v>
      </c>
      <c r="N49" s="3"/>
      <c r="O49" s="3"/>
      <c r="P49" s="3"/>
    </row>
    <row r="50" spans="1:16">
      <c r="A50" s="9">
        <v>5.25</v>
      </c>
      <c r="B50" s="1">
        <f t="shared" si="7"/>
        <v>0</v>
      </c>
      <c r="C50" s="1">
        <f t="shared" si="8"/>
        <v>0</v>
      </c>
      <c r="D50" s="1">
        <f t="shared" si="9"/>
        <v>0</v>
      </c>
      <c r="E50" s="1">
        <f t="shared" si="10"/>
        <v>0</v>
      </c>
      <c r="F50" s="11">
        <f t="shared" si="11"/>
        <v>0</v>
      </c>
      <c r="G50" s="1"/>
      <c r="H50" s="9">
        <f t="shared" si="12"/>
        <v>1.1574254877704999</v>
      </c>
      <c r="I50" s="1">
        <f t="shared" si="13"/>
        <v>0</v>
      </c>
      <c r="J50" s="1">
        <f t="shared" si="14"/>
        <v>0</v>
      </c>
      <c r="K50" s="1">
        <f t="shared" si="15"/>
        <v>0</v>
      </c>
      <c r="L50" s="1">
        <f t="shared" si="16"/>
        <v>0</v>
      </c>
      <c r="M50" s="24">
        <f t="shared" si="17"/>
        <v>0</v>
      </c>
      <c r="N50" s="3"/>
      <c r="O50" s="3"/>
      <c r="P50" s="3"/>
    </row>
    <row r="51" spans="1:16">
      <c r="A51" s="9">
        <v>5.75</v>
      </c>
      <c r="B51" s="1">
        <f t="shared" si="7"/>
        <v>0</v>
      </c>
      <c r="C51" s="1">
        <f t="shared" si="8"/>
        <v>0</v>
      </c>
      <c r="D51" s="1">
        <f t="shared" si="9"/>
        <v>0</v>
      </c>
      <c r="E51" s="1">
        <f t="shared" si="10"/>
        <v>0</v>
      </c>
      <c r="F51" s="11">
        <f t="shared" si="11"/>
        <v>0</v>
      </c>
      <c r="G51" s="1"/>
      <c r="H51" s="9">
        <f t="shared" si="12"/>
        <v>1.5049729294246801</v>
      </c>
      <c r="I51" s="1">
        <f t="shared" si="13"/>
        <v>0</v>
      </c>
      <c r="J51" s="1">
        <f t="shared" si="14"/>
        <v>0</v>
      </c>
      <c r="K51" s="1">
        <f t="shared" si="15"/>
        <v>0</v>
      </c>
      <c r="L51" s="1">
        <f t="shared" si="16"/>
        <v>0</v>
      </c>
      <c r="M51" s="24">
        <f t="shared" si="17"/>
        <v>0</v>
      </c>
      <c r="N51" s="3"/>
      <c r="O51" s="3"/>
      <c r="P51" s="3"/>
    </row>
    <row r="52" spans="1:16">
      <c r="A52" s="9">
        <v>6.25</v>
      </c>
      <c r="B52" s="1">
        <f t="shared" si="7"/>
        <v>0</v>
      </c>
      <c r="C52" s="1">
        <f t="shared" si="8"/>
        <v>0</v>
      </c>
      <c r="D52" s="1">
        <f t="shared" si="9"/>
        <v>0</v>
      </c>
      <c r="E52" s="1">
        <f t="shared" si="10"/>
        <v>0</v>
      </c>
      <c r="F52" s="11">
        <f t="shared" si="11"/>
        <v>0</v>
      </c>
      <c r="G52" s="1"/>
      <c r="H52" s="9">
        <f t="shared" si="12"/>
        <v>1.91447564978</v>
      </c>
      <c r="I52" s="1">
        <f t="shared" si="13"/>
        <v>0</v>
      </c>
      <c r="J52" s="1">
        <f t="shared" si="14"/>
        <v>0</v>
      </c>
      <c r="K52" s="1">
        <f t="shared" si="15"/>
        <v>0</v>
      </c>
      <c r="L52" s="1">
        <f t="shared" si="16"/>
        <v>0</v>
      </c>
      <c r="M52" s="24">
        <f t="shared" si="17"/>
        <v>0</v>
      </c>
      <c r="N52" s="3"/>
      <c r="O52" s="3"/>
      <c r="P52" s="3"/>
    </row>
    <row r="53" spans="1:16">
      <c r="A53" s="9">
        <v>6.75</v>
      </c>
      <c r="B53" s="1">
        <f t="shared" si="7"/>
        <v>0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11">
        <f t="shared" si="11"/>
        <v>0</v>
      </c>
      <c r="G53" s="1"/>
      <c r="H53" s="9">
        <f t="shared" si="12"/>
        <v>2.3906865924428802</v>
      </c>
      <c r="I53" s="1">
        <f t="shared" si="13"/>
        <v>0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4">
        <f t="shared" si="17"/>
        <v>0</v>
      </c>
      <c r="N53" s="3"/>
      <c r="O53" s="3"/>
      <c r="P53" s="3"/>
    </row>
    <row r="54" spans="1:16">
      <c r="A54" s="9">
        <v>7.25</v>
      </c>
      <c r="B54" s="1">
        <f t="shared" si="7"/>
        <v>0</v>
      </c>
      <c r="C54" s="1">
        <f t="shared" si="8"/>
        <v>0</v>
      </c>
      <c r="D54" s="1">
        <f t="shared" si="9"/>
        <v>0</v>
      </c>
      <c r="E54" s="1">
        <f t="shared" si="10"/>
        <v>0</v>
      </c>
      <c r="F54" s="11">
        <f t="shared" si="11"/>
        <v>0</v>
      </c>
      <c r="G54" s="1"/>
      <c r="H54" s="9">
        <f t="shared" si="12"/>
        <v>2.93831558496806</v>
      </c>
      <c r="I54" s="1">
        <f t="shared" si="13"/>
        <v>0</v>
      </c>
      <c r="J54" s="1">
        <f t="shared" si="14"/>
        <v>0</v>
      </c>
      <c r="K54" s="1">
        <f t="shared" si="15"/>
        <v>0</v>
      </c>
      <c r="L54" s="1">
        <f t="shared" si="16"/>
        <v>0</v>
      </c>
      <c r="M54" s="24">
        <f t="shared" si="17"/>
        <v>0</v>
      </c>
      <c r="N54" s="3"/>
      <c r="O54" s="3"/>
      <c r="P54" s="3"/>
    </row>
    <row r="55" spans="1:16">
      <c r="A55" s="9">
        <v>7.75</v>
      </c>
      <c r="B55" s="1">
        <f t="shared" si="7"/>
        <v>0</v>
      </c>
      <c r="C55" s="1">
        <f t="shared" si="8"/>
        <v>0</v>
      </c>
      <c r="D55" s="1">
        <f t="shared" si="9"/>
        <v>0</v>
      </c>
      <c r="E55" s="1">
        <f t="shared" si="10"/>
        <v>0</v>
      </c>
      <c r="F55" s="11">
        <f t="shared" si="11"/>
        <v>0</v>
      </c>
      <c r="G55" s="1"/>
      <c r="H55" s="9">
        <f t="shared" si="12"/>
        <v>3.5620328945926101</v>
      </c>
      <c r="I55" s="1">
        <f t="shared" si="13"/>
        <v>0</v>
      </c>
      <c r="J55" s="1">
        <f t="shared" si="14"/>
        <v>0</v>
      </c>
      <c r="K55" s="1">
        <f t="shared" si="15"/>
        <v>0</v>
      </c>
      <c r="L55" s="1">
        <f t="shared" si="16"/>
        <v>0</v>
      </c>
      <c r="M55" s="24">
        <f t="shared" si="17"/>
        <v>0</v>
      </c>
      <c r="N55" s="3"/>
      <c r="O55" s="3"/>
      <c r="P55" s="3"/>
    </row>
    <row r="56" spans="1:16">
      <c r="A56" s="9">
        <v>8.25</v>
      </c>
      <c r="B56" s="1">
        <f t="shared" si="7"/>
        <v>0</v>
      </c>
      <c r="C56" s="1">
        <f t="shared" si="8"/>
        <v>0</v>
      </c>
      <c r="D56" s="1">
        <f t="shared" si="9"/>
        <v>0</v>
      </c>
      <c r="E56" s="1">
        <f t="shared" si="10"/>
        <v>0</v>
      </c>
      <c r="F56" s="11">
        <f t="shared" si="11"/>
        <v>0</v>
      </c>
      <c r="G56" s="1"/>
      <c r="H56" s="9">
        <f t="shared" si="12"/>
        <v>4.2664722649901297</v>
      </c>
      <c r="I56" s="1">
        <f t="shared" si="13"/>
        <v>0</v>
      </c>
      <c r="J56" s="1">
        <f t="shared" si="14"/>
        <v>0</v>
      </c>
      <c r="K56" s="1">
        <f t="shared" si="15"/>
        <v>0</v>
      </c>
      <c r="L56" s="1">
        <f t="shared" si="16"/>
        <v>0</v>
      </c>
      <c r="M56" s="24">
        <f t="shared" si="17"/>
        <v>0</v>
      </c>
      <c r="N56" s="3"/>
      <c r="O56" s="3"/>
      <c r="P56" s="3"/>
    </row>
    <row r="57" spans="1:16">
      <c r="A57" s="9">
        <v>8.75</v>
      </c>
      <c r="B57" s="1">
        <f t="shared" si="7"/>
        <v>0</v>
      </c>
      <c r="C57" s="1">
        <f t="shared" si="8"/>
        <v>0</v>
      </c>
      <c r="D57" s="1">
        <f t="shared" si="9"/>
        <v>0</v>
      </c>
      <c r="E57" s="1">
        <f t="shared" si="10"/>
        <v>0</v>
      </c>
      <c r="F57" s="11">
        <f t="shared" si="11"/>
        <v>0</v>
      </c>
      <c r="G57" s="1"/>
      <c r="H57" s="9">
        <f t="shared" si="12"/>
        <v>5.0562335385647099</v>
      </c>
      <c r="I57" s="1">
        <f t="shared" si="13"/>
        <v>0</v>
      </c>
      <c r="J57" s="1">
        <f t="shared" si="14"/>
        <v>0</v>
      </c>
      <c r="K57" s="1">
        <f t="shared" si="15"/>
        <v>0</v>
      </c>
      <c r="L57" s="1">
        <f t="shared" si="16"/>
        <v>0</v>
      </c>
      <c r="M57" s="24">
        <f t="shared" si="17"/>
        <v>0</v>
      </c>
      <c r="N57" s="3"/>
      <c r="O57" s="3"/>
      <c r="P57" s="3"/>
    </row>
    <row r="58" spans="1:16">
      <c r="A58" s="9">
        <v>9.25</v>
      </c>
      <c r="B58" s="1">
        <f t="shared" si="7"/>
        <v>0</v>
      </c>
      <c r="C58" s="1">
        <f t="shared" si="8"/>
        <v>0</v>
      </c>
      <c r="D58" s="1">
        <f t="shared" si="9"/>
        <v>0</v>
      </c>
      <c r="E58" s="1">
        <f t="shared" si="10"/>
        <v>0</v>
      </c>
      <c r="F58" s="11">
        <f t="shared" si="11"/>
        <v>0</v>
      </c>
      <c r="G58" s="1"/>
      <c r="H58" s="9">
        <f t="shared" si="12"/>
        <v>5.93588494265245</v>
      </c>
      <c r="I58" s="1">
        <f t="shared" si="13"/>
        <v>0</v>
      </c>
      <c r="J58" s="1">
        <f t="shared" si="14"/>
        <v>0</v>
      </c>
      <c r="K58" s="1">
        <f t="shared" si="15"/>
        <v>0</v>
      </c>
      <c r="L58" s="1">
        <f t="shared" si="16"/>
        <v>0</v>
      </c>
      <c r="M58" s="24">
        <f t="shared" si="17"/>
        <v>0</v>
      </c>
      <c r="N58" s="3"/>
      <c r="O58" s="3"/>
      <c r="P58" s="3"/>
    </row>
    <row r="59" spans="1:16">
      <c r="A59" s="9">
        <v>9.75</v>
      </c>
      <c r="B59" s="1">
        <f t="shared" si="7"/>
        <v>0</v>
      </c>
      <c r="C59" s="1">
        <f t="shared" si="8"/>
        <v>0</v>
      </c>
      <c r="D59" s="1">
        <f t="shared" si="9"/>
        <v>0</v>
      </c>
      <c r="E59" s="1">
        <f t="shared" si="10"/>
        <v>0</v>
      </c>
      <c r="F59" s="11">
        <f t="shared" si="11"/>
        <v>0</v>
      </c>
      <c r="G59" s="1"/>
      <c r="H59" s="9">
        <f t="shared" si="12"/>
        <v>6.9099650995222097</v>
      </c>
      <c r="I59" s="1">
        <f t="shared" si="13"/>
        <v>0</v>
      </c>
      <c r="J59" s="1">
        <f t="shared" si="14"/>
        <v>0</v>
      </c>
      <c r="K59" s="1">
        <f t="shared" si="15"/>
        <v>0</v>
      </c>
      <c r="L59" s="1">
        <f t="shared" si="16"/>
        <v>0</v>
      </c>
      <c r="M59" s="24">
        <f t="shared" si="17"/>
        <v>0</v>
      </c>
      <c r="N59" s="3"/>
      <c r="O59" s="3"/>
      <c r="P59" s="3"/>
    </row>
    <row r="60" spans="1:16">
      <c r="A60" s="9">
        <v>10.25</v>
      </c>
      <c r="B60" s="1">
        <f t="shared" si="7"/>
        <v>0</v>
      </c>
      <c r="C60" s="1">
        <f t="shared" si="8"/>
        <v>0</v>
      </c>
      <c r="D60" s="1">
        <f t="shared" si="9"/>
        <v>0</v>
      </c>
      <c r="E60" s="1">
        <f t="shared" si="10"/>
        <v>0</v>
      </c>
      <c r="F60" s="11">
        <f t="shared" si="11"/>
        <v>0</v>
      </c>
      <c r="G60" s="1"/>
      <c r="H60" s="9">
        <f t="shared" si="12"/>
        <v>7.9829848067176297</v>
      </c>
      <c r="I60" s="1">
        <f t="shared" si="13"/>
        <v>0</v>
      </c>
      <c r="J60" s="1">
        <f t="shared" si="14"/>
        <v>0</v>
      </c>
      <c r="K60" s="1">
        <f t="shared" si="15"/>
        <v>0</v>
      </c>
      <c r="L60" s="1">
        <f t="shared" si="16"/>
        <v>0</v>
      </c>
      <c r="M60" s="24">
        <f t="shared" si="17"/>
        <v>0</v>
      </c>
      <c r="N60" s="3"/>
      <c r="O60" s="3"/>
      <c r="P60" s="3"/>
    </row>
    <row r="61" spans="1:16">
      <c r="A61" s="9">
        <v>10.75</v>
      </c>
      <c r="B61" s="1">
        <f t="shared" si="7"/>
        <v>0</v>
      </c>
      <c r="C61" s="1">
        <f t="shared" si="8"/>
        <v>0</v>
      </c>
      <c r="D61" s="1">
        <f t="shared" si="9"/>
        <v>0</v>
      </c>
      <c r="E61" s="1">
        <f t="shared" si="10"/>
        <v>0</v>
      </c>
      <c r="F61" s="11">
        <f t="shared" si="11"/>
        <v>0</v>
      </c>
      <c r="G61" s="1"/>
      <c r="H61" s="9">
        <f t="shared" si="12"/>
        <v>9.1594286244442493</v>
      </c>
      <c r="I61" s="1">
        <f t="shared" si="13"/>
        <v>0</v>
      </c>
      <c r="J61" s="1">
        <f t="shared" si="14"/>
        <v>0</v>
      </c>
      <c r="K61" s="1">
        <f t="shared" si="15"/>
        <v>0</v>
      </c>
      <c r="L61" s="1">
        <f t="shared" si="16"/>
        <v>0</v>
      </c>
      <c r="M61" s="24">
        <f t="shared" si="17"/>
        <v>0</v>
      </c>
      <c r="N61" s="3"/>
      <c r="O61" s="3"/>
      <c r="P61" s="3"/>
    </row>
    <row r="62" spans="1:16">
      <c r="A62" s="9">
        <v>11.25</v>
      </c>
      <c r="B62" s="1">
        <f t="shared" si="7"/>
        <v>0</v>
      </c>
      <c r="C62" s="1">
        <f t="shared" si="8"/>
        <v>0</v>
      </c>
      <c r="D62" s="1">
        <f t="shared" si="9"/>
        <v>0</v>
      </c>
      <c r="E62" s="1">
        <f t="shared" si="10"/>
        <v>0</v>
      </c>
      <c r="F62" s="11">
        <f t="shared" si="11"/>
        <v>0</v>
      </c>
      <c r="G62" s="1"/>
      <c r="H62" s="9">
        <f t="shared" si="12"/>
        <v>10.443756299328699</v>
      </c>
      <c r="I62" s="1">
        <f t="shared" si="13"/>
        <v>0</v>
      </c>
      <c r="J62" s="1">
        <f t="shared" si="14"/>
        <v>0</v>
      </c>
      <c r="K62" s="1">
        <f t="shared" si="15"/>
        <v>0</v>
      </c>
      <c r="L62" s="1">
        <f t="shared" si="16"/>
        <v>0</v>
      </c>
      <c r="M62" s="24">
        <f t="shared" si="17"/>
        <v>0</v>
      </c>
      <c r="N62" s="3"/>
      <c r="O62" s="3"/>
      <c r="P62" s="3"/>
    </row>
    <row r="63" spans="1:16">
      <c r="A63" s="9">
        <v>11.75</v>
      </c>
      <c r="B63" s="1">
        <f t="shared" si="7"/>
        <v>0</v>
      </c>
      <c r="C63" s="1">
        <f t="shared" si="8"/>
        <v>0</v>
      </c>
      <c r="D63" s="1">
        <f t="shared" si="9"/>
        <v>0</v>
      </c>
      <c r="E63" s="1">
        <f t="shared" si="10"/>
        <v>0</v>
      </c>
      <c r="F63" s="11">
        <f t="shared" si="11"/>
        <v>0</v>
      </c>
      <c r="G63" s="1"/>
      <c r="H63" s="9">
        <f t="shared" si="12"/>
        <v>11.840404048257399</v>
      </c>
      <c r="I63" s="1">
        <f t="shared" si="13"/>
        <v>0</v>
      </c>
      <c r="J63" s="1">
        <f t="shared" si="14"/>
        <v>0</v>
      </c>
      <c r="K63" s="1">
        <f t="shared" si="15"/>
        <v>0</v>
      </c>
      <c r="L63" s="1">
        <f t="shared" si="16"/>
        <v>0</v>
      </c>
      <c r="M63" s="24">
        <f t="shared" si="17"/>
        <v>0</v>
      </c>
      <c r="N63" s="3"/>
      <c r="O63" s="3"/>
      <c r="P63" s="3"/>
    </row>
    <row r="64" spans="1:16">
      <c r="A64" s="9">
        <v>12.25</v>
      </c>
      <c r="B64" s="1">
        <f t="shared" si="7"/>
        <v>0</v>
      </c>
      <c r="C64" s="1">
        <f t="shared" si="8"/>
        <v>0</v>
      </c>
      <c r="D64" s="1">
        <f t="shared" si="9"/>
        <v>0</v>
      </c>
      <c r="E64" s="1">
        <f t="shared" si="10"/>
        <v>0</v>
      </c>
      <c r="F64" s="11">
        <f t="shared" si="11"/>
        <v>0</v>
      </c>
      <c r="G64" s="1"/>
      <c r="H64" s="9">
        <f t="shared" si="12"/>
        <v>13.3537857216646</v>
      </c>
      <c r="I64" s="1">
        <f t="shared" si="13"/>
        <v>0</v>
      </c>
      <c r="J64" s="1">
        <f t="shared" si="14"/>
        <v>0</v>
      </c>
      <c r="K64" s="1">
        <f t="shared" si="15"/>
        <v>0</v>
      </c>
      <c r="L64" s="1">
        <f t="shared" si="16"/>
        <v>0</v>
      </c>
      <c r="M64" s="24">
        <f t="shared" si="17"/>
        <v>0</v>
      </c>
      <c r="N64" s="3"/>
      <c r="O64" s="3"/>
      <c r="P64" s="3"/>
    </row>
    <row r="65" spans="1:16">
      <c r="A65" s="9">
        <v>12.75</v>
      </c>
      <c r="B65" s="1">
        <f t="shared" si="7"/>
        <v>0</v>
      </c>
      <c r="C65" s="1">
        <f t="shared" si="8"/>
        <v>0</v>
      </c>
      <c r="D65" s="1">
        <f t="shared" si="9"/>
        <v>0</v>
      </c>
      <c r="E65" s="1">
        <f t="shared" si="10"/>
        <v>0</v>
      </c>
      <c r="F65" s="11">
        <f t="shared" si="11"/>
        <v>0</v>
      </c>
      <c r="G65" s="1"/>
      <c r="H65" s="9">
        <f t="shared" si="12"/>
        <v>14.9882938622432</v>
      </c>
      <c r="I65" s="1">
        <f t="shared" si="13"/>
        <v>0</v>
      </c>
      <c r="J65" s="1">
        <f t="shared" si="14"/>
        <v>0</v>
      </c>
      <c r="K65" s="1">
        <f t="shared" si="15"/>
        <v>0</v>
      </c>
      <c r="L65" s="1">
        <f t="shared" si="16"/>
        <v>0</v>
      </c>
      <c r="M65" s="24">
        <f t="shared" si="17"/>
        <v>0</v>
      </c>
      <c r="N65" s="3"/>
      <c r="O65" s="3"/>
      <c r="P65" s="3"/>
    </row>
    <row r="66" spans="1:16">
      <c r="A66" s="9">
        <v>13.25</v>
      </c>
      <c r="B66" s="1">
        <f t="shared" si="7"/>
        <v>0</v>
      </c>
      <c r="C66" s="1">
        <f t="shared" si="8"/>
        <v>0</v>
      </c>
      <c r="D66" s="1">
        <f t="shared" si="9"/>
        <v>0</v>
      </c>
      <c r="E66" s="1">
        <f t="shared" si="10"/>
        <v>0</v>
      </c>
      <c r="F66" s="11">
        <f t="shared" si="11"/>
        <v>0</v>
      </c>
      <c r="G66" s="1"/>
      <c r="H66" s="9">
        <f t="shared" si="12"/>
        <v>16.748300672371901</v>
      </c>
      <c r="I66" s="1">
        <f t="shared" si="13"/>
        <v>0</v>
      </c>
      <c r="J66" s="1">
        <f t="shared" si="14"/>
        <v>0</v>
      </c>
      <c r="K66" s="1">
        <f t="shared" si="15"/>
        <v>0</v>
      </c>
      <c r="L66" s="1">
        <f t="shared" si="16"/>
        <v>0</v>
      </c>
      <c r="M66" s="24">
        <f t="shared" si="17"/>
        <v>0</v>
      </c>
      <c r="N66" s="3"/>
      <c r="O66" s="3"/>
      <c r="P66" s="3"/>
    </row>
    <row r="67" spans="1:16">
      <c r="A67" s="9">
        <v>13.75</v>
      </c>
      <c r="B67" s="1">
        <f t="shared" si="7"/>
        <v>0</v>
      </c>
      <c r="C67" s="1">
        <f t="shared" si="8"/>
        <v>0</v>
      </c>
      <c r="D67" s="1">
        <f t="shared" si="9"/>
        <v>0</v>
      </c>
      <c r="E67" s="1">
        <f t="shared" si="10"/>
        <v>0</v>
      </c>
      <c r="F67" s="11">
        <f t="shared" si="11"/>
        <v>0</v>
      </c>
      <c r="G67" s="1"/>
      <c r="H67" s="9">
        <f t="shared" si="12"/>
        <v>18.638158901402001</v>
      </c>
      <c r="I67" s="1">
        <f t="shared" si="13"/>
        <v>0</v>
      </c>
      <c r="J67" s="1">
        <f t="shared" si="14"/>
        <v>0</v>
      </c>
      <c r="K67" s="1">
        <f t="shared" si="15"/>
        <v>0</v>
      </c>
      <c r="L67" s="1">
        <f t="shared" si="16"/>
        <v>0</v>
      </c>
      <c r="M67" s="24">
        <f t="shared" si="17"/>
        <v>0</v>
      </c>
      <c r="N67" s="3"/>
      <c r="O67" s="3"/>
      <c r="P67" s="3"/>
    </row>
    <row r="68" spans="1:16">
      <c r="A68" s="9">
        <v>14.25</v>
      </c>
      <c r="B68" s="1">
        <f t="shared" si="7"/>
        <v>0</v>
      </c>
      <c r="C68" s="1">
        <f t="shared" si="8"/>
        <v>0</v>
      </c>
      <c r="D68" s="1">
        <f t="shared" si="9"/>
        <v>0</v>
      </c>
      <c r="E68" s="1">
        <f t="shared" si="10"/>
        <v>0</v>
      </c>
      <c r="F68" s="11">
        <f t="shared" si="11"/>
        <v>0</v>
      </c>
      <c r="G68" s="1"/>
      <c r="H68" s="9">
        <f t="shared" si="12"/>
        <v>20.662202662220299</v>
      </c>
      <c r="I68" s="1">
        <f t="shared" si="13"/>
        <v>0</v>
      </c>
      <c r="J68" s="1">
        <f t="shared" si="14"/>
        <v>0</v>
      </c>
      <c r="K68" s="1">
        <f t="shared" si="15"/>
        <v>0</v>
      </c>
      <c r="L68" s="1">
        <f t="shared" si="16"/>
        <v>0</v>
      </c>
      <c r="M68" s="24">
        <f t="shared" si="17"/>
        <v>0</v>
      </c>
      <c r="N68" s="3"/>
      <c r="O68" s="3"/>
      <c r="P68" s="3"/>
    </row>
    <row r="69" spans="1:16">
      <c r="A69" s="9">
        <v>14.75</v>
      </c>
      <c r="B69" s="1">
        <f t="shared" si="7"/>
        <v>0</v>
      </c>
      <c r="C69" s="1">
        <f t="shared" si="8"/>
        <v>0</v>
      </c>
      <c r="D69" s="1">
        <f t="shared" si="9"/>
        <v>0</v>
      </c>
      <c r="E69" s="1">
        <f t="shared" si="10"/>
        <v>0</v>
      </c>
      <c r="F69" s="11">
        <f t="shared" si="11"/>
        <v>0</v>
      </c>
      <c r="G69" s="1"/>
      <c r="H69" s="9">
        <f t="shared" si="12"/>
        <v>22.8247481850937</v>
      </c>
      <c r="I69" s="1">
        <f t="shared" si="13"/>
        <v>0</v>
      </c>
      <c r="J69" s="1">
        <f t="shared" si="14"/>
        <v>0</v>
      </c>
      <c r="K69" s="1">
        <f t="shared" si="15"/>
        <v>0</v>
      </c>
      <c r="L69" s="1">
        <f t="shared" si="16"/>
        <v>0</v>
      </c>
      <c r="M69" s="24">
        <f t="shared" si="17"/>
        <v>0</v>
      </c>
      <c r="N69" s="3"/>
      <c r="O69" s="3"/>
      <c r="P69" s="3"/>
    </row>
    <row r="70" spans="1:16">
      <c r="A70" s="9">
        <v>15.25</v>
      </c>
      <c r="B70" s="1">
        <f t="shared" si="7"/>
        <v>0</v>
      </c>
      <c r="C70" s="1">
        <f t="shared" si="8"/>
        <v>115.39675</v>
      </c>
      <c r="D70" s="1">
        <f t="shared" si="9"/>
        <v>0</v>
      </c>
      <c r="E70" s="1">
        <f t="shared" si="10"/>
        <v>0</v>
      </c>
      <c r="F70" s="11">
        <f t="shared" si="11"/>
        <v>115.39675</v>
      </c>
      <c r="G70" s="1"/>
      <c r="H70" s="9">
        <f t="shared" si="12"/>
        <v>25.130094515645499</v>
      </c>
      <c r="I70" s="1">
        <f t="shared" si="13"/>
        <v>0</v>
      </c>
      <c r="J70" s="1">
        <f t="shared" si="14"/>
        <v>190.15942519988999</v>
      </c>
      <c r="K70" s="1">
        <f t="shared" si="15"/>
        <v>0</v>
      </c>
      <c r="L70" s="1">
        <f t="shared" si="16"/>
        <v>0</v>
      </c>
      <c r="M70" s="24">
        <f t="shared" si="17"/>
        <v>190.15942519988999</v>
      </c>
      <c r="N70" s="3"/>
      <c r="O70" s="3"/>
      <c r="P70" s="3"/>
    </row>
    <row r="71" spans="1:16">
      <c r="A71" s="9">
        <v>15.75</v>
      </c>
      <c r="B71" s="1">
        <f t="shared" si="7"/>
        <v>0</v>
      </c>
      <c r="C71" s="1">
        <f t="shared" si="8"/>
        <v>309.84974999999997</v>
      </c>
      <c r="D71" s="1">
        <f t="shared" si="9"/>
        <v>0</v>
      </c>
      <c r="E71" s="1">
        <f t="shared" si="10"/>
        <v>0</v>
      </c>
      <c r="F71" s="11">
        <f t="shared" si="11"/>
        <v>309.84974999999997</v>
      </c>
      <c r="G71" s="1"/>
      <c r="H71" s="9">
        <f t="shared" si="12"/>
        <v>27.582524162859102</v>
      </c>
      <c r="I71" s="1">
        <f t="shared" si="13"/>
        <v>0</v>
      </c>
      <c r="J71" s="1">
        <f t="shared" si="14"/>
        <v>542.63099785592703</v>
      </c>
      <c r="K71" s="1">
        <f t="shared" si="15"/>
        <v>0</v>
      </c>
      <c r="L71" s="1">
        <f t="shared" si="16"/>
        <v>0</v>
      </c>
      <c r="M71" s="24">
        <f t="shared" si="17"/>
        <v>542.63099785592703</v>
      </c>
      <c r="N71" s="3"/>
      <c r="O71" s="3"/>
      <c r="P71" s="3"/>
    </row>
    <row r="72" spans="1:16">
      <c r="A72" s="9">
        <v>16.25</v>
      </c>
      <c r="B72" s="1">
        <f t="shared" si="7"/>
        <v>0</v>
      </c>
      <c r="C72" s="1">
        <f t="shared" si="8"/>
        <v>611.28321428571496</v>
      </c>
      <c r="D72" s="1">
        <f t="shared" si="9"/>
        <v>101.880535714286</v>
      </c>
      <c r="E72" s="1">
        <f t="shared" si="10"/>
        <v>0</v>
      </c>
      <c r="F72" s="11">
        <f t="shared" si="11"/>
        <v>713.16375000000096</v>
      </c>
      <c r="G72" s="1"/>
      <c r="H72" s="9">
        <f t="shared" si="12"/>
        <v>30.1863037022075</v>
      </c>
      <c r="I72" s="1">
        <f t="shared" si="13"/>
        <v>0</v>
      </c>
      <c r="J72" s="1">
        <f t="shared" si="14"/>
        <v>1135.53112335324</v>
      </c>
      <c r="K72" s="1">
        <f t="shared" si="15"/>
        <v>189.25518722554</v>
      </c>
      <c r="L72" s="1">
        <f t="shared" si="16"/>
        <v>0</v>
      </c>
      <c r="M72" s="24">
        <f t="shared" si="17"/>
        <v>1324.7863105787801</v>
      </c>
      <c r="N72" s="3"/>
      <c r="O72" s="3"/>
      <c r="P72" s="3"/>
    </row>
    <row r="73" spans="1:16">
      <c r="A73" s="9">
        <v>16.75</v>
      </c>
      <c r="B73" s="1">
        <f t="shared" si="7"/>
        <v>0</v>
      </c>
      <c r="C73" s="1">
        <f t="shared" si="8"/>
        <v>295.73055555555601</v>
      </c>
      <c r="D73" s="1">
        <f t="shared" si="9"/>
        <v>236.58444444444399</v>
      </c>
      <c r="E73" s="1">
        <f t="shared" si="10"/>
        <v>0</v>
      </c>
      <c r="F73" s="11">
        <f t="shared" si="11"/>
        <v>532.31500000000005</v>
      </c>
      <c r="G73" s="1"/>
      <c r="H73" s="9">
        <f t="shared" si="12"/>
        <v>32.945684338344499</v>
      </c>
      <c r="I73" s="1">
        <f t="shared" si="13"/>
        <v>0</v>
      </c>
      <c r="J73" s="1">
        <f t="shared" si="14"/>
        <v>581.67436015143903</v>
      </c>
      <c r="K73" s="1">
        <f t="shared" si="15"/>
        <v>465.33948812114897</v>
      </c>
      <c r="L73" s="1">
        <f t="shared" si="16"/>
        <v>0</v>
      </c>
      <c r="M73" s="24">
        <f t="shared" si="17"/>
        <v>1047.0138482725899</v>
      </c>
      <c r="N73" s="3"/>
      <c r="O73" s="3"/>
      <c r="P73" s="3"/>
    </row>
    <row r="74" spans="1:16">
      <c r="A74" s="9">
        <v>17.25</v>
      </c>
      <c r="B74" s="1">
        <f t="shared" si="7"/>
        <v>0</v>
      </c>
      <c r="C74" s="1">
        <f t="shared" si="8"/>
        <v>62.652000000000001</v>
      </c>
      <c r="D74" s="1">
        <f t="shared" si="9"/>
        <v>250.608</v>
      </c>
      <c r="E74" s="1">
        <f t="shared" si="10"/>
        <v>0</v>
      </c>
      <c r="F74" s="11">
        <f t="shared" si="11"/>
        <v>313.26</v>
      </c>
      <c r="G74" s="1"/>
      <c r="H74" s="9">
        <f t="shared" si="12"/>
        <v>35.864902431227797</v>
      </c>
      <c r="I74" s="1">
        <f t="shared" si="13"/>
        <v>0</v>
      </c>
      <c r="J74" s="1">
        <f t="shared" si="14"/>
        <v>130.26132563021901</v>
      </c>
      <c r="K74" s="1">
        <f t="shared" si="15"/>
        <v>521.04530252087704</v>
      </c>
      <c r="L74" s="1">
        <f t="shared" si="16"/>
        <v>0</v>
      </c>
      <c r="M74" s="24">
        <f t="shared" si="17"/>
        <v>651.30662815109599</v>
      </c>
      <c r="N74" s="3"/>
      <c r="O74" s="3"/>
      <c r="P74" s="3"/>
    </row>
    <row r="75" spans="1:16">
      <c r="A75" s="9">
        <v>17.75</v>
      </c>
      <c r="B75" s="1">
        <f t="shared" si="7"/>
        <v>0</v>
      </c>
      <c r="C75" s="1">
        <f t="shared" si="8"/>
        <v>0</v>
      </c>
      <c r="D75" s="1">
        <f t="shared" si="9"/>
        <v>107.44074999999999</v>
      </c>
      <c r="E75" s="1">
        <f t="shared" si="10"/>
        <v>0</v>
      </c>
      <c r="F75" s="11">
        <f t="shared" si="11"/>
        <v>107.44074999999999</v>
      </c>
      <c r="G75" s="1"/>
      <c r="H75" s="9">
        <f t="shared" si="12"/>
        <v>38.948179989073097</v>
      </c>
      <c r="I75" s="1">
        <f t="shared" si="13"/>
        <v>0</v>
      </c>
      <c r="J75" s="1">
        <f t="shared" si="14"/>
        <v>0</v>
      </c>
      <c r="K75" s="1">
        <f t="shared" si="15"/>
        <v>235.75333347385899</v>
      </c>
      <c r="L75" s="1">
        <f t="shared" si="16"/>
        <v>0</v>
      </c>
      <c r="M75" s="24">
        <f t="shared" si="17"/>
        <v>235.75333347385899</v>
      </c>
      <c r="N75" s="3"/>
      <c r="O75" s="3"/>
      <c r="P75" s="3"/>
    </row>
    <row r="76" spans="1:16">
      <c r="A76" s="9">
        <v>18.25</v>
      </c>
      <c r="B76" s="1">
        <f t="shared" si="7"/>
        <v>0</v>
      </c>
      <c r="C76" s="1">
        <f t="shared" si="8"/>
        <v>0</v>
      </c>
      <c r="D76" s="1">
        <f t="shared" si="9"/>
        <v>0</v>
      </c>
      <c r="E76" s="1">
        <f t="shared" si="10"/>
        <v>0</v>
      </c>
      <c r="F76" s="11">
        <f t="shared" si="11"/>
        <v>0</v>
      </c>
      <c r="G76" s="1"/>
      <c r="H76" s="9">
        <f t="shared" si="12"/>
        <v>42.199725131130599</v>
      </c>
      <c r="I76" s="1">
        <f t="shared" si="13"/>
        <v>0</v>
      </c>
      <c r="J76" s="1">
        <f t="shared" si="14"/>
        <v>0</v>
      </c>
      <c r="K76" s="1">
        <f t="shared" si="15"/>
        <v>0</v>
      </c>
      <c r="L76" s="1">
        <f t="shared" si="16"/>
        <v>0</v>
      </c>
      <c r="M76" s="24">
        <f t="shared" si="17"/>
        <v>0</v>
      </c>
      <c r="N76" s="3"/>
      <c r="O76" s="3"/>
      <c r="P76" s="3"/>
    </row>
    <row r="77" spans="1:16">
      <c r="A77" s="9">
        <v>18.75</v>
      </c>
      <c r="B77" s="1">
        <f t="shared" si="7"/>
        <v>0</v>
      </c>
      <c r="C77" s="1">
        <f t="shared" si="8"/>
        <v>0</v>
      </c>
      <c r="D77" s="1">
        <f t="shared" si="9"/>
        <v>0</v>
      </c>
      <c r="E77" s="1">
        <f t="shared" si="10"/>
        <v>0</v>
      </c>
      <c r="F77" s="11">
        <f t="shared" si="11"/>
        <v>0</v>
      </c>
      <c r="G77" s="1"/>
      <c r="H77" s="9">
        <f t="shared" si="12"/>
        <v>45.623732522929302</v>
      </c>
      <c r="I77" s="1">
        <f t="shared" si="13"/>
        <v>0</v>
      </c>
      <c r="J77" s="1">
        <f t="shared" si="14"/>
        <v>0</v>
      </c>
      <c r="K77" s="1">
        <f t="shared" si="15"/>
        <v>0</v>
      </c>
      <c r="L77" s="1">
        <f t="shared" si="16"/>
        <v>0</v>
      </c>
      <c r="M77" s="24">
        <f t="shared" si="17"/>
        <v>0</v>
      </c>
      <c r="N77" s="3"/>
      <c r="O77" s="3"/>
      <c r="P77" s="3"/>
    </row>
    <row r="78" spans="1:16">
      <c r="A78" s="9">
        <v>19.25</v>
      </c>
      <c r="B78" s="1">
        <f t="shared" si="7"/>
        <v>0</v>
      </c>
      <c r="C78" s="1">
        <f t="shared" si="8"/>
        <v>0</v>
      </c>
      <c r="D78" s="1">
        <f t="shared" si="9"/>
        <v>0</v>
      </c>
      <c r="E78" s="1">
        <f t="shared" si="10"/>
        <v>0</v>
      </c>
      <c r="F78" s="11">
        <f t="shared" si="11"/>
        <v>0</v>
      </c>
      <c r="G78" s="1"/>
      <c r="H78" s="9">
        <f t="shared" si="12"/>
        <v>49.224383786336901</v>
      </c>
      <c r="I78" s="1">
        <f t="shared" si="13"/>
        <v>0</v>
      </c>
      <c r="J78" s="1">
        <f t="shared" si="14"/>
        <v>0</v>
      </c>
      <c r="K78" s="1">
        <f t="shared" si="15"/>
        <v>0</v>
      </c>
      <c r="L78" s="1">
        <f t="shared" si="16"/>
        <v>0</v>
      </c>
      <c r="M78" s="24">
        <f t="shared" si="17"/>
        <v>0</v>
      </c>
      <c r="N78" s="3"/>
      <c r="O78" s="3"/>
      <c r="P78" s="3"/>
    </row>
    <row r="79" spans="1:16">
      <c r="A79" s="7" t="s">
        <v>7</v>
      </c>
      <c r="B79" s="17">
        <f>SUM(B47:B78)</f>
        <v>0</v>
      </c>
      <c r="C79" s="17">
        <f>SUM(C47:C78)</f>
        <v>1394.91226984127</v>
      </c>
      <c r="D79" s="17">
        <f>SUM(D47:D78)</f>
        <v>696.51373015873003</v>
      </c>
      <c r="E79" s="17">
        <f>SUM(E47:E78)</f>
        <v>0</v>
      </c>
      <c r="F79" s="17">
        <f>SUM(F47:F78)</f>
        <v>2091.4259999999999</v>
      </c>
      <c r="G79" s="11"/>
      <c r="H79" s="7" t="s">
        <v>7</v>
      </c>
      <c r="I79" s="17">
        <f>SUM(I47:I78)</f>
        <v>0</v>
      </c>
      <c r="J79" s="17">
        <f>SUM(J47:J78)</f>
        <v>2580.2572321907201</v>
      </c>
      <c r="K79" s="17">
        <f>SUM(K47:K78)</f>
        <v>1411.39331134142</v>
      </c>
      <c r="L79" s="17">
        <f>SUM(L47:L78)</f>
        <v>0</v>
      </c>
      <c r="M79" s="17">
        <f>SUM(M47:M78)</f>
        <v>3991.6505435321401</v>
      </c>
      <c r="N79" s="3"/>
      <c r="O79" s="3"/>
      <c r="P79" s="3"/>
    </row>
    <row r="80" spans="1:16">
      <c r="A80" s="5" t="s">
        <v>13</v>
      </c>
      <c r="B80" s="18">
        <f>IF(L38&gt;0,B79/L38,0)</f>
        <v>0</v>
      </c>
      <c r="C80" s="18">
        <f>IF(M38&gt;0,C79/M38,0)</f>
        <v>16.1926116067891</v>
      </c>
      <c r="D80" s="18">
        <f>IF(N38&gt;0,D79/N38,0)</f>
        <v>16.9984981169323</v>
      </c>
      <c r="E80" s="18">
        <f>IF(O38&gt;0,E79/O38,0)</f>
        <v>0</v>
      </c>
      <c r="F80" s="18">
        <f>IF(P38&gt;0,F79/P38,0)</f>
        <v>16.452375707992399</v>
      </c>
      <c r="G80" s="11"/>
      <c r="H80" s="5" t="s">
        <v>13</v>
      </c>
      <c r="I80" s="18">
        <f>IF(L38&gt;0,I79/L38,0)</f>
        <v>0</v>
      </c>
      <c r="J80" s="18">
        <f>IF(M38&gt;0,J79/M38,0)</f>
        <v>29.952495300100399</v>
      </c>
      <c r="K80" s="18">
        <f>IF(N38&gt;0,K79/N38,0)</f>
        <v>34.4452169516033</v>
      </c>
      <c r="L80" s="18">
        <f>IF(O38&gt;0,L79/O38,0)</f>
        <v>0</v>
      </c>
      <c r="M80" s="18">
        <f>IF(P38&gt;0,M79/P38,0)</f>
        <v>31.400649335526602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39" t="s">
        <v>26</v>
      </c>
      <c r="B85" s="39"/>
      <c r="C85" s="39"/>
      <c r="D85" s="39"/>
      <c r="E85" s="39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39"/>
      <c r="B86" s="39"/>
      <c r="C86" s="39"/>
      <c r="D86" s="39"/>
      <c r="E86" s="39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5"/>
      <c r="B87" s="2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0" t="s">
        <v>15</v>
      </c>
      <c r="B89" s="41" t="s">
        <v>16</v>
      </c>
      <c r="C89" s="41" t="s">
        <v>17</v>
      </c>
      <c r="D89" s="41" t="s">
        <v>18</v>
      </c>
      <c r="E89" s="41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0"/>
      <c r="B90" s="40"/>
      <c r="C90" s="40"/>
      <c r="D90" s="40"/>
      <c r="E90" s="41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6">
        <v>0</v>
      </c>
      <c r="B92" s="38">
        <f>L$38</f>
        <v>0</v>
      </c>
      <c r="C92" s="38">
        <f>$B$80</f>
        <v>0</v>
      </c>
      <c r="D92" s="38">
        <f>$I$80</f>
        <v>0</v>
      </c>
      <c r="E92" s="38">
        <f>B92*D92</f>
        <v>0</v>
      </c>
      <c r="F92" s="1">
        <f>E92/1000</f>
        <v>0</v>
      </c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6">
        <v>1</v>
      </c>
      <c r="B93" s="38">
        <f>M$38</f>
        <v>86.144984126984198</v>
      </c>
      <c r="C93" s="38">
        <f>$C$80</f>
        <v>16.1926116067891</v>
      </c>
      <c r="D93" s="38">
        <f>$J$80</f>
        <v>29.952495300100399</v>
      </c>
      <c r="E93" s="38">
        <f>B93*D93</f>
        <v>2580.2572321907201</v>
      </c>
      <c r="F93" s="1">
        <f>E93/1000</f>
        <v>2.58025723219072</v>
      </c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6">
        <v>2</v>
      </c>
      <c r="B94" s="38">
        <f>N$38</f>
        <v>40.975015873015799</v>
      </c>
      <c r="C94" s="38">
        <f>$D$80</f>
        <v>16.9984981169323</v>
      </c>
      <c r="D94" s="38">
        <f>$K$80</f>
        <v>34.4452169516033</v>
      </c>
      <c r="E94" s="38">
        <f>B94*D94</f>
        <v>1411.39331134142</v>
      </c>
      <c r="F94" s="1">
        <f>E94/1000</f>
        <v>1.4113933113414201</v>
      </c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6">
        <v>3</v>
      </c>
      <c r="B95" s="38">
        <f>O$38</f>
        <v>0</v>
      </c>
      <c r="C95" s="38">
        <f>$E$80</f>
        <v>0</v>
      </c>
      <c r="D95" s="38">
        <f>$L$80</f>
        <v>0</v>
      </c>
      <c r="E95" s="38">
        <f>B95*D95</f>
        <v>0</v>
      </c>
      <c r="F95" s="1">
        <f>E95/1000</f>
        <v>0</v>
      </c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6" t="s">
        <v>7</v>
      </c>
      <c r="B96" s="38">
        <f>SUM(B92:B95)</f>
        <v>127.12</v>
      </c>
      <c r="C96" s="38">
        <f>$F$80</f>
        <v>16.452375707992399</v>
      </c>
      <c r="D96" s="38">
        <f>$M$80</f>
        <v>31.400649335526602</v>
      </c>
      <c r="E96" s="38">
        <f>SUM(E92:E95)</f>
        <v>3991.6505435321401</v>
      </c>
      <c r="F96" s="1">
        <f>E96/1000</f>
        <v>3.9916505435321401</v>
      </c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6" t="s">
        <v>2</v>
      </c>
      <c r="B97" s="38">
        <f>$I$2</f>
        <v>3820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0" t="s">
        <v>20</v>
      </c>
      <c r="B98" s="38">
        <f>IF(E96&gt;0,$I$2/E96,"")</f>
        <v>0.95699760245538701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8"/>
  <sheetViews>
    <sheetView topLeftCell="A49" zoomScale="80" zoomScaleNormal="80" workbookViewId="0">
      <selection activeCell="G90" sqref="G90"/>
    </sheetView>
  </sheetViews>
  <sheetFormatPr baseColWidth="10" defaultColWidth="11.5" defaultRowHeight="13"/>
  <cols>
    <col min="1" max="1" width="9" customWidth="1"/>
    <col min="2" max="2" width="12.1640625" customWidth="1"/>
    <col min="3" max="3" width="11.5" customWidth="1"/>
    <col min="4" max="4" width="9.6640625" customWidth="1"/>
    <col min="5" max="5" width="12.1640625" customWidth="1"/>
    <col min="6" max="6" width="11.5" customWidth="1"/>
    <col min="8" max="8" width="8.5" customWidth="1"/>
    <col min="9" max="9" width="10.5" customWidth="1"/>
    <col min="10" max="10" width="11.5" customWidth="1"/>
    <col min="11" max="12" width="9.6640625" customWidth="1"/>
    <col min="13" max="13" width="10.5" customWidth="1"/>
    <col min="14" max="14" width="8.83203125" customWidth="1"/>
    <col min="15" max="15" width="11.5" customWidth="1"/>
    <col min="16" max="16" width="11" customWidth="1"/>
  </cols>
  <sheetData>
    <row r="1" spans="1:18" ht="21">
      <c r="A1" s="42" t="s">
        <v>24</v>
      </c>
      <c r="B1" s="42"/>
      <c r="C1" s="42"/>
      <c r="D1" s="42"/>
      <c r="E1" s="42"/>
      <c r="F1" s="42"/>
      <c r="G1" s="1"/>
      <c r="H1" s="43" t="s">
        <v>1</v>
      </c>
      <c r="I1" s="43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36">
        <f>SUM('1Q'!I2,'2Q'!I2,'3Q'!I2,'4Q'!I2)</f>
        <v>2995290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44" t="s">
        <v>4</v>
      </c>
      <c r="C4" s="44"/>
      <c r="D4" s="44"/>
      <c r="E4" s="44"/>
      <c r="F4" s="44"/>
      <c r="G4" s="1"/>
      <c r="H4" s="2" t="s">
        <v>3</v>
      </c>
      <c r="I4" s="1"/>
      <c r="J4" s="1"/>
      <c r="K4" s="2" t="s">
        <v>3</v>
      </c>
      <c r="L4" s="43" t="s">
        <v>5</v>
      </c>
      <c r="M4" s="43"/>
      <c r="N4" s="43"/>
      <c r="O4" s="43"/>
      <c r="P4" s="43"/>
      <c r="Q4" s="3"/>
      <c r="R4" s="3"/>
    </row>
    <row r="5" spans="1:18">
      <c r="A5" s="2" t="s">
        <v>6</v>
      </c>
      <c r="B5" s="5">
        <v>0</v>
      </c>
      <c r="C5" s="6">
        <v>1</v>
      </c>
      <c r="D5" s="6">
        <v>2</v>
      </c>
      <c r="E5" s="6">
        <v>3</v>
      </c>
      <c r="F5" s="7" t="s">
        <v>7</v>
      </c>
      <c r="G5" s="1"/>
      <c r="H5" s="2" t="s">
        <v>6</v>
      </c>
      <c r="I5" s="2" t="s">
        <v>8</v>
      </c>
      <c r="J5" s="1"/>
      <c r="K5" s="2" t="s">
        <v>6</v>
      </c>
      <c r="L5" s="5">
        <v>0</v>
      </c>
      <c r="M5" s="6">
        <v>1</v>
      </c>
      <c r="N5" s="6">
        <v>2</v>
      </c>
      <c r="O5" s="6">
        <v>3</v>
      </c>
      <c r="P5" s="8" t="s">
        <v>7</v>
      </c>
      <c r="Q5" s="3"/>
      <c r="R5" s="3"/>
    </row>
    <row r="6" spans="1:18">
      <c r="A6" s="9">
        <v>3.75</v>
      </c>
      <c r="B6" s="35">
        <f>IF(SUM('1Q'!B6+'2Q'!B6+'3Q'!B6+'4Q'!B6)&gt;0,SUM('1Q'!B6+'2Q'!B6+'3Q'!B6+'4Q'!B6),0)</f>
        <v>0</v>
      </c>
      <c r="C6" s="35">
        <f>IF(SUM('1Q'!C6+'2Q'!C6+'3Q'!C6+'4Q'!C6)&gt;0,SUM('1Q'!C6+'2Q'!C6+'3Q'!C6+'4Q'!C6),0)</f>
        <v>0</v>
      </c>
      <c r="D6" s="35">
        <f>IF(SUM('1Q'!D6+'2Q'!D6+'3Q'!D6+'4Q'!D6)&gt;0,SUM('1Q'!D6+'2Q'!D6+'3Q'!D6+'4Q'!D6),0)</f>
        <v>0</v>
      </c>
      <c r="E6" s="35">
        <f>IF(SUM('1Q'!E6+'2Q'!E6+'3Q'!E6+'4Q'!E6)&gt;0,SUM('1Q'!E6+'2Q'!E6+'3Q'!E6+'4Q'!E6),0)</f>
        <v>0</v>
      </c>
      <c r="F6" s="11">
        <f t="shared" ref="F6:F37" si="0">SUM(B6:E6)</f>
        <v>0</v>
      </c>
      <c r="G6" s="1"/>
      <c r="H6" s="9">
        <v>3.75</v>
      </c>
      <c r="I6" s="36">
        <f>SUM('1Q'!I6,'2Q'!I6,'3Q'!I6,'4Q'!I6)</f>
        <v>0</v>
      </c>
      <c r="J6" s="1"/>
      <c r="K6" s="9">
        <v>3.75</v>
      </c>
      <c r="L6" s="1">
        <f t="shared" ref="L6:L37" si="1">IF($F6&gt;0,($I6/1000)*(B6/$F6),0)</f>
        <v>0</v>
      </c>
      <c r="M6" s="1">
        <f t="shared" ref="M6:M37" si="2">IF($F6&gt;0,($I6/1000)*(C6/$F6),0)</f>
        <v>0</v>
      </c>
      <c r="N6" s="1">
        <f t="shared" ref="N6:N37" si="3">IF($F6&gt;0,($I6/1000)*(D6/$F6),0)</f>
        <v>0</v>
      </c>
      <c r="O6" s="1">
        <f t="shared" ref="O6:O37" si="4">IF($F6&gt;0,($I6/1000)*(E6/$F6),0)</f>
        <v>0</v>
      </c>
      <c r="P6" s="12">
        <f t="shared" ref="P6:P37" si="5">SUM(L6:O6)</f>
        <v>0</v>
      </c>
      <c r="Q6" s="3"/>
      <c r="R6" s="3"/>
    </row>
    <row r="7" spans="1:18">
      <c r="A7" s="9">
        <v>4.25</v>
      </c>
      <c r="B7" s="35">
        <f>IF(SUM('1Q'!B7+'2Q'!B7+'3Q'!B7+'4Q'!B7)&gt;0,SUM('1Q'!B7+'2Q'!B7+'3Q'!B7+'4Q'!B7),0)</f>
        <v>1</v>
      </c>
      <c r="C7" s="35">
        <f>IF(SUM('1Q'!C7+'2Q'!C7+'3Q'!C7+'4Q'!C7)&gt;0,SUM('1Q'!C7+'2Q'!C7+'3Q'!C7+'4Q'!C7),0)</f>
        <v>0</v>
      </c>
      <c r="D7" s="35">
        <f>IF(SUM('1Q'!D7+'2Q'!D7+'3Q'!D7+'4Q'!D7)&gt;0,SUM('1Q'!D7+'2Q'!D7+'3Q'!D7+'4Q'!D7),0)</f>
        <v>0</v>
      </c>
      <c r="E7" s="35">
        <f>IF(SUM('1Q'!E7+'2Q'!E7+'3Q'!E7+'4Q'!E7)&gt;0,SUM('1Q'!E7+'2Q'!E7+'3Q'!E7+'4Q'!E7),0)</f>
        <v>0</v>
      </c>
      <c r="F7" s="11">
        <f t="shared" si="0"/>
        <v>1</v>
      </c>
      <c r="G7" s="1"/>
      <c r="H7" s="9">
        <v>4.25</v>
      </c>
      <c r="I7" s="36">
        <f>SUM('1Q'!I7,'2Q'!I7,'3Q'!I7,'4Q'!I7)</f>
        <v>1527</v>
      </c>
      <c r="J7" s="1"/>
      <c r="K7" s="9">
        <v>4.25</v>
      </c>
      <c r="L7" s="1">
        <f t="shared" si="1"/>
        <v>1.5269999999999999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2">
        <f t="shared" si="5"/>
        <v>1.5269999999999999</v>
      </c>
      <c r="Q7" s="3"/>
      <c r="R7" s="3"/>
    </row>
    <row r="8" spans="1:18">
      <c r="A8" s="9">
        <v>4.75</v>
      </c>
      <c r="B8" s="35">
        <f>IF(SUM('1Q'!B8+'2Q'!B8+'3Q'!B8+'4Q'!B8)&gt;0,SUM('1Q'!B8+'2Q'!B8+'3Q'!B8+'4Q'!B8),0)</f>
        <v>1</v>
      </c>
      <c r="C8" s="35">
        <f>IF(SUM('1Q'!C8+'2Q'!C8+'3Q'!C8+'4Q'!C8)&gt;0,SUM('1Q'!C8+'2Q'!C8+'3Q'!C8+'4Q'!C8),0)</f>
        <v>0</v>
      </c>
      <c r="D8" s="35">
        <f>IF(SUM('1Q'!D8+'2Q'!D8+'3Q'!D8+'4Q'!D8)&gt;0,SUM('1Q'!D8+'2Q'!D8+'3Q'!D8+'4Q'!D8),0)</f>
        <v>0</v>
      </c>
      <c r="E8" s="35">
        <f>IF(SUM('1Q'!E8+'2Q'!E8+'3Q'!E8+'4Q'!E8)&gt;0,SUM('1Q'!E8+'2Q'!E8+'3Q'!E8+'4Q'!E8),0)</f>
        <v>0</v>
      </c>
      <c r="F8" s="11">
        <f t="shared" si="0"/>
        <v>1</v>
      </c>
      <c r="G8" s="1"/>
      <c r="H8" s="9">
        <v>4.75</v>
      </c>
      <c r="I8" s="36">
        <f>SUM('1Q'!I8,'2Q'!I8,'3Q'!I8,'4Q'!I8)</f>
        <v>29018</v>
      </c>
      <c r="J8" s="1"/>
      <c r="K8" s="9">
        <v>4.75</v>
      </c>
      <c r="L8" s="1">
        <f t="shared" si="1"/>
        <v>29.018000000000001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2">
        <f t="shared" si="5"/>
        <v>29.018000000000001</v>
      </c>
      <c r="Q8" s="3"/>
      <c r="R8" s="3"/>
    </row>
    <row r="9" spans="1:18">
      <c r="A9" s="9">
        <v>5.25</v>
      </c>
      <c r="B9" s="35">
        <f>IF(SUM('1Q'!B9+'2Q'!B9+'3Q'!B9+'4Q'!B9)&gt;0,SUM('1Q'!B9+'2Q'!B9+'3Q'!B9+'4Q'!B9),0)</f>
        <v>1</v>
      </c>
      <c r="C9" s="35">
        <f>IF(SUM('1Q'!C9+'2Q'!C9+'3Q'!C9+'4Q'!C9)&gt;0,SUM('1Q'!C9+'2Q'!C9+'3Q'!C9+'4Q'!C9),0)</f>
        <v>1</v>
      </c>
      <c r="D9" s="35">
        <f>IF(SUM('1Q'!D9+'2Q'!D9+'3Q'!D9+'4Q'!D9)&gt;0,SUM('1Q'!D9+'2Q'!D9+'3Q'!D9+'4Q'!D9),0)</f>
        <v>0</v>
      </c>
      <c r="E9" s="35">
        <f>IF(SUM('1Q'!E9+'2Q'!E9+'3Q'!E9+'4Q'!E9)&gt;0,SUM('1Q'!E9+'2Q'!E9+'3Q'!E9+'4Q'!E9),0)</f>
        <v>0</v>
      </c>
      <c r="F9" s="11">
        <f t="shared" si="0"/>
        <v>2</v>
      </c>
      <c r="G9" s="1"/>
      <c r="H9" s="9">
        <v>5.25</v>
      </c>
      <c r="I9" s="36">
        <f>SUM('1Q'!I9,'2Q'!I9,'3Q'!I9,'4Q'!I9)</f>
        <v>90023</v>
      </c>
      <c r="J9" s="1"/>
      <c r="K9" s="9">
        <v>5.25</v>
      </c>
      <c r="L9" s="1">
        <f t="shared" si="1"/>
        <v>45.011499999999998</v>
      </c>
      <c r="M9" s="1">
        <f t="shared" si="2"/>
        <v>45.011499999999998</v>
      </c>
      <c r="N9" s="1">
        <f t="shared" si="3"/>
        <v>0</v>
      </c>
      <c r="O9" s="1">
        <f t="shared" si="4"/>
        <v>0</v>
      </c>
      <c r="P9" s="12">
        <f t="shared" si="5"/>
        <v>90.022999999999996</v>
      </c>
      <c r="Q9" s="3"/>
      <c r="R9" s="3"/>
    </row>
    <row r="10" spans="1:18">
      <c r="A10" s="9">
        <v>5.75</v>
      </c>
      <c r="B10" s="35">
        <f>IF(SUM('1Q'!B10+'2Q'!B10+'3Q'!B10+'4Q'!B10)&gt;0,SUM('1Q'!B10+'2Q'!B10+'3Q'!B10+'4Q'!B10),0)</f>
        <v>1</v>
      </c>
      <c r="C10" s="35">
        <f>IF(SUM('1Q'!C10+'2Q'!C10+'3Q'!C10+'4Q'!C10)&gt;0,SUM('1Q'!C10+'2Q'!C10+'3Q'!C10+'4Q'!C10),0)</f>
        <v>1</v>
      </c>
      <c r="D10" s="35">
        <f>IF(SUM('1Q'!D10+'2Q'!D10+'3Q'!D10+'4Q'!D10)&gt;0,SUM('1Q'!D10+'2Q'!D10+'3Q'!D10+'4Q'!D10),0)</f>
        <v>0</v>
      </c>
      <c r="E10" s="35">
        <f>IF(SUM('1Q'!E10+'2Q'!E10+'3Q'!E10+'4Q'!E10)&gt;0,SUM('1Q'!E10+'2Q'!E10+'3Q'!E10+'4Q'!E10),0)</f>
        <v>0</v>
      </c>
      <c r="F10" s="11">
        <f t="shared" si="0"/>
        <v>2</v>
      </c>
      <c r="G10" s="1"/>
      <c r="H10" s="9">
        <v>5.75</v>
      </c>
      <c r="I10" s="36">
        <f>SUM('1Q'!I10,'2Q'!I10,'3Q'!I10,'4Q'!I10)</f>
        <v>368660</v>
      </c>
      <c r="J10" s="1"/>
      <c r="K10" s="9">
        <v>5.75</v>
      </c>
      <c r="L10" s="1">
        <f t="shared" si="1"/>
        <v>184.33</v>
      </c>
      <c r="M10" s="1">
        <f t="shared" si="2"/>
        <v>184.33</v>
      </c>
      <c r="N10" s="1">
        <f t="shared" si="3"/>
        <v>0</v>
      </c>
      <c r="O10" s="1">
        <f t="shared" si="4"/>
        <v>0</v>
      </c>
      <c r="P10" s="12">
        <f t="shared" si="5"/>
        <v>368.66</v>
      </c>
      <c r="Q10" s="3"/>
      <c r="R10" s="3"/>
    </row>
    <row r="11" spans="1:18">
      <c r="A11" s="9">
        <v>6.25</v>
      </c>
      <c r="B11" s="35">
        <f>IF(SUM('1Q'!B11+'2Q'!B11+'3Q'!B11+'4Q'!B11)&gt;0,SUM('1Q'!B11+'2Q'!B11+'3Q'!B11+'4Q'!B11),0)</f>
        <v>1</v>
      </c>
      <c r="C11" s="35">
        <f>IF(SUM('1Q'!C11+'2Q'!C11+'3Q'!C11+'4Q'!C11)&gt;0,SUM('1Q'!C11+'2Q'!C11+'3Q'!C11+'4Q'!C11),0)</f>
        <v>1</v>
      </c>
      <c r="D11" s="35">
        <f>IF(SUM('1Q'!D11+'2Q'!D11+'3Q'!D11+'4Q'!D11)&gt;0,SUM('1Q'!D11+'2Q'!D11+'3Q'!D11+'4Q'!D11),0)</f>
        <v>0</v>
      </c>
      <c r="E11" s="35">
        <f>IF(SUM('1Q'!E11+'2Q'!E11+'3Q'!E11+'4Q'!E11)&gt;0,SUM('1Q'!E11+'2Q'!E11+'3Q'!E11+'4Q'!E11),0)</f>
        <v>0</v>
      </c>
      <c r="F11" s="11">
        <f t="shared" si="0"/>
        <v>2</v>
      </c>
      <c r="G11" s="1"/>
      <c r="H11" s="9">
        <v>6.25</v>
      </c>
      <c r="I11" s="36">
        <f>SUM('1Q'!I11,'2Q'!I11,'3Q'!I11,'4Q'!I11)</f>
        <v>983188</v>
      </c>
      <c r="J11" s="1"/>
      <c r="K11" s="9">
        <v>6.25</v>
      </c>
      <c r="L11" s="1">
        <f t="shared" si="1"/>
        <v>491.59399999999999</v>
      </c>
      <c r="M11" s="1">
        <f t="shared" si="2"/>
        <v>491.59399999999999</v>
      </c>
      <c r="N11" s="1">
        <f t="shared" si="3"/>
        <v>0</v>
      </c>
      <c r="O11" s="1">
        <f t="shared" si="4"/>
        <v>0</v>
      </c>
      <c r="P11" s="12">
        <f t="shared" si="5"/>
        <v>983.18799999999999</v>
      </c>
      <c r="Q11" s="3"/>
      <c r="R11" s="3"/>
    </row>
    <row r="12" spans="1:18">
      <c r="A12" s="9">
        <v>6.75</v>
      </c>
      <c r="B12" s="35">
        <f>IF(SUM('1Q'!B12+'2Q'!B12+'3Q'!B12+'4Q'!B12)&gt;0,SUM('1Q'!B12+'2Q'!B12+'3Q'!B12+'4Q'!B12),0)</f>
        <v>4</v>
      </c>
      <c r="C12" s="35">
        <f>IF(SUM('1Q'!C12+'2Q'!C12+'3Q'!C12+'4Q'!C12)&gt;0,SUM('1Q'!C12+'2Q'!C12+'3Q'!C12+'4Q'!C12),0)</f>
        <v>1</v>
      </c>
      <c r="D12" s="35">
        <f>IF(SUM('1Q'!D12+'2Q'!D12+'3Q'!D12+'4Q'!D12)&gt;0,SUM('1Q'!D12+'2Q'!D12+'3Q'!D12+'4Q'!D12),0)</f>
        <v>0</v>
      </c>
      <c r="E12" s="35">
        <f>IF(SUM('1Q'!E12+'2Q'!E12+'3Q'!E12+'4Q'!E12)&gt;0,SUM('1Q'!E12+'2Q'!E12+'3Q'!E12+'4Q'!E12),0)</f>
        <v>0</v>
      </c>
      <c r="F12" s="11">
        <f t="shared" si="0"/>
        <v>5</v>
      </c>
      <c r="G12" s="1"/>
      <c r="H12" s="9">
        <v>6.75</v>
      </c>
      <c r="I12" s="36">
        <f>SUM('1Q'!I12,'2Q'!I12,'3Q'!I12,'4Q'!I12)</f>
        <v>2685309</v>
      </c>
      <c r="J12" s="1"/>
      <c r="K12" s="9">
        <v>6.75</v>
      </c>
      <c r="L12" s="1">
        <f t="shared" si="1"/>
        <v>2148.2471999999998</v>
      </c>
      <c r="M12" s="1">
        <f t="shared" si="2"/>
        <v>537.06179999999995</v>
      </c>
      <c r="N12" s="1">
        <f t="shared" si="3"/>
        <v>0</v>
      </c>
      <c r="O12" s="1">
        <f t="shared" si="4"/>
        <v>0</v>
      </c>
      <c r="P12" s="12">
        <f t="shared" si="5"/>
        <v>2685.3090000000002</v>
      </c>
      <c r="Q12" s="3"/>
      <c r="R12" s="3"/>
    </row>
    <row r="13" spans="1:18">
      <c r="A13" s="9">
        <v>7.25</v>
      </c>
      <c r="B13" s="35">
        <f>IF(SUM('1Q'!B13+'2Q'!B13+'3Q'!B13+'4Q'!B13)&gt;0,SUM('1Q'!B13+'2Q'!B13+'3Q'!B13+'4Q'!B13),0)</f>
        <v>3</v>
      </c>
      <c r="C13" s="35">
        <f>IF(SUM('1Q'!C13+'2Q'!C13+'3Q'!C13+'4Q'!C13)&gt;0,SUM('1Q'!C13+'2Q'!C13+'3Q'!C13+'4Q'!C13),0)</f>
        <v>11</v>
      </c>
      <c r="D13" s="35">
        <f>IF(SUM('1Q'!D13+'2Q'!D13+'3Q'!D13+'4Q'!D13)&gt;0,SUM('1Q'!D13+'2Q'!D13+'3Q'!D13+'4Q'!D13),0)</f>
        <v>0</v>
      </c>
      <c r="E13" s="35">
        <f>IF(SUM('1Q'!E13+'2Q'!E13+'3Q'!E13+'4Q'!E13)&gt;0,SUM('1Q'!E13+'2Q'!E13+'3Q'!E13+'4Q'!E13),0)</f>
        <v>0</v>
      </c>
      <c r="F13" s="11">
        <f t="shared" si="0"/>
        <v>14</v>
      </c>
      <c r="G13" s="1"/>
      <c r="H13" s="9">
        <v>7.25</v>
      </c>
      <c r="I13" s="36">
        <f>SUM('1Q'!I13,'2Q'!I13,'3Q'!I13,'4Q'!I13)</f>
        <v>4093840</v>
      </c>
      <c r="J13" s="1"/>
      <c r="K13" s="9">
        <v>7.25</v>
      </c>
      <c r="L13" s="1">
        <f t="shared" si="1"/>
        <v>877.25142857142896</v>
      </c>
      <c r="M13" s="1">
        <f t="shared" si="2"/>
        <v>3216.58857142857</v>
      </c>
      <c r="N13" s="1">
        <f t="shared" si="3"/>
        <v>0</v>
      </c>
      <c r="O13" s="1">
        <f t="shared" si="4"/>
        <v>0</v>
      </c>
      <c r="P13" s="12">
        <f t="shared" si="5"/>
        <v>4093.84</v>
      </c>
      <c r="Q13" s="3"/>
      <c r="R13" s="3"/>
    </row>
    <row r="14" spans="1:18">
      <c r="A14" s="9">
        <v>7.75</v>
      </c>
      <c r="B14" s="35">
        <f>IF(SUM('1Q'!B14+'2Q'!B14+'3Q'!B14+'4Q'!B14)&gt;0,SUM('1Q'!B14+'2Q'!B14+'3Q'!B14+'4Q'!B14),0)</f>
        <v>0</v>
      </c>
      <c r="C14" s="35">
        <f>IF(SUM('1Q'!C14+'2Q'!C14+'3Q'!C14+'4Q'!C14)&gt;0,SUM('1Q'!C14+'2Q'!C14+'3Q'!C14+'4Q'!C14),0)</f>
        <v>24</v>
      </c>
      <c r="D14" s="35">
        <f>IF(SUM('1Q'!D14+'2Q'!D14+'3Q'!D14+'4Q'!D14)&gt;0,SUM('1Q'!D14+'2Q'!D14+'3Q'!D14+'4Q'!D14),0)</f>
        <v>0</v>
      </c>
      <c r="E14" s="35">
        <f>IF(SUM('1Q'!E14+'2Q'!E14+'3Q'!E14+'4Q'!E14)&gt;0,SUM('1Q'!E14+'2Q'!E14+'3Q'!E14+'4Q'!E14),0)</f>
        <v>0</v>
      </c>
      <c r="F14" s="11">
        <f t="shared" si="0"/>
        <v>24</v>
      </c>
      <c r="G14" s="1"/>
      <c r="H14" s="9">
        <v>7.75</v>
      </c>
      <c r="I14" s="36">
        <f>SUM('1Q'!I14,'2Q'!I14,'3Q'!I14,'4Q'!I14)</f>
        <v>7177885</v>
      </c>
      <c r="J14" s="4"/>
      <c r="K14" s="9">
        <v>7.75</v>
      </c>
      <c r="L14" s="1">
        <f t="shared" si="1"/>
        <v>0</v>
      </c>
      <c r="M14" s="1">
        <f t="shared" si="2"/>
        <v>7177.8850000000002</v>
      </c>
      <c r="N14" s="1">
        <f t="shared" si="3"/>
        <v>0</v>
      </c>
      <c r="O14" s="1">
        <f t="shared" si="4"/>
        <v>0</v>
      </c>
      <c r="P14" s="12">
        <f t="shared" si="5"/>
        <v>7177.8850000000002</v>
      </c>
      <c r="Q14" s="3"/>
      <c r="R14" s="3"/>
    </row>
    <row r="15" spans="1:18">
      <c r="A15" s="9">
        <v>8.25</v>
      </c>
      <c r="B15" s="35">
        <f>IF(SUM('1Q'!B15+'2Q'!B15+'3Q'!B15+'4Q'!B15)&gt;0,SUM('1Q'!B15+'2Q'!B15+'3Q'!B15+'4Q'!B15),0)</f>
        <v>2</v>
      </c>
      <c r="C15" s="35">
        <f>IF(SUM('1Q'!C15+'2Q'!C15+'3Q'!C15+'4Q'!C15)&gt;0,SUM('1Q'!C15+'2Q'!C15+'3Q'!C15+'4Q'!C15),0)</f>
        <v>21</v>
      </c>
      <c r="D15" s="35">
        <f>IF(SUM('1Q'!D15+'2Q'!D15+'3Q'!D15+'4Q'!D15)&gt;0,SUM('1Q'!D15+'2Q'!D15+'3Q'!D15+'4Q'!D15),0)</f>
        <v>0</v>
      </c>
      <c r="E15" s="35">
        <f>IF(SUM('1Q'!E15+'2Q'!E15+'3Q'!E15+'4Q'!E15)&gt;0,SUM('1Q'!E15+'2Q'!E15+'3Q'!E15+'4Q'!E15),0)</f>
        <v>0</v>
      </c>
      <c r="F15" s="11">
        <f t="shared" si="0"/>
        <v>23</v>
      </c>
      <c r="G15" s="1"/>
      <c r="H15" s="9">
        <v>8.25</v>
      </c>
      <c r="I15" s="36">
        <f>SUM('1Q'!I15,'2Q'!I15,'3Q'!I15,'4Q'!I15)</f>
        <v>15632339</v>
      </c>
      <c r="J15" s="4"/>
      <c r="K15" s="9">
        <v>8.25</v>
      </c>
      <c r="L15" s="1">
        <f t="shared" si="1"/>
        <v>1359.33382608696</v>
      </c>
      <c r="M15" s="1">
        <f t="shared" si="2"/>
        <v>14273.005173912999</v>
      </c>
      <c r="N15" s="1">
        <f t="shared" si="3"/>
        <v>0</v>
      </c>
      <c r="O15" s="1">
        <f t="shared" si="4"/>
        <v>0</v>
      </c>
      <c r="P15" s="12">
        <f t="shared" si="5"/>
        <v>15632.339</v>
      </c>
      <c r="Q15" s="3"/>
      <c r="R15" s="3"/>
    </row>
    <row r="16" spans="1:18">
      <c r="A16" s="9">
        <v>8.75</v>
      </c>
      <c r="B16" s="35">
        <f>IF(SUM('1Q'!B16+'2Q'!B16+'3Q'!B16+'4Q'!B16)&gt;0,SUM('1Q'!B16+'2Q'!B16+'3Q'!B16+'4Q'!B16),0)</f>
        <v>2</v>
      </c>
      <c r="C16" s="35">
        <f>IF(SUM('1Q'!C16+'2Q'!C16+'3Q'!C16+'4Q'!C16)&gt;0,SUM('1Q'!C16+'2Q'!C16+'3Q'!C16+'4Q'!C16),0)</f>
        <v>25</v>
      </c>
      <c r="D16" s="35">
        <f>IF(SUM('1Q'!D16+'2Q'!D16+'3Q'!D16+'4Q'!D16)&gt;0,SUM('1Q'!D16+'2Q'!D16+'3Q'!D16+'4Q'!D16),0)</f>
        <v>0</v>
      </c>
      <c r="E16" s="35">
        <f>IF(SUM('1Q'!E16+'2Q'!E16+'3Q'!E16+'4Q'!E16)&gt;0,SUM('1Q'!E16+'2Q'!E16+'3Q'!E16+'4Q'!E16),0)</f>
        <v>0</v>
      </c>
      <c r="F16" s="11">
        <f t="shared" si="0"/>
        <v>27</v>
      </c>
      <c r="G16" s="1"/>
      <c r="H16" s="9">
        <v>8.75</v>
      </c>
      <c r="I16" s="36">
        <f>SUM('1Q'!I16,'2Q'!I16,'3Q'!I16,'4Q'!I16)</f>
        <v>22442270</v>
      </c>
      <c r="J16" s="4"/>
      <c r="K16" s="9">
        <v>8.75</v>
      </c>
      <c r="L16" s="1">
        <f t="shared" si="1"/>
        <v>1662.39037037037</v>
      </c>
      <c r="M16" s="1">
        <f t="shared" si="2"/>
        <v>20779.879629629599</v>
      </c>
      <c r="N16" s="1">
        <f t="shared" si="3"/>
        <v>0</v>
      </c>
      <c r="O16" s="1">
        <f t="shared" si="4"/>
        <v>0</v>
      </c>
      <c r="P16" s="12">
        <f t="shared" si="5"/>
        <v>22442.27</v>
      </c>
      <c r="Q16" s="3"/>
      <c r="R16" s="3"/>
    </row>
    <row r="17" spans="1:18">
      <c r="A17" s="9">
        <v>9.25</v>
      </c>
      <c r="B17" s="35">
        <f>IF(SUM('1Q'!B17+'2Q'!B17+'3Q'!B17+'4Q'!B17)&gt;0,SUM('1Q'!B17+'2Q'!B17+'3Q'!B17+'4Q'!B17),0)</f>
        <v>6</v>
      </c>
      <c r="C17" s="35">
        <f>IF(SUM('1Q'!C17+'2Q'!C17+'3Q'!C17+'4Q'!C17)&gt;0,SUM('1Q'!C17+'2Q'!C17+'3Q'!C17+'4Q'!C17),0)</f>
        <v>37</v>
      </c>
      <c r="D17" s="35">
        <f>IF(SUM('1Q'!D17+'2Q'!D17+'3Q'!D17+'4Q'!D17)&gt;0,SUM('1Q'!D17+'2Q'!D17+'3Q'!D17+'4Q'!D17),0)</f>
        <v>0</v>
      </c>
      <c r="E17" s="35">
        <f>IF(SUM('1Q'!E17+'2Q'!E17+'3Q'!E17+'4Q'!E17)&gt;0,SUM('1Q'!E17+'2Q'!E17+'3Q'!E17+'4Q'!E17),0)</f>
        <v>0</v>
      </c>
      <c r="F17" s="11">
        <f t="shared" si="0"/>
        <v>43</v>
      </c>
      <c r="G17" s="1"/>
      <c r="H17" s="9">
        <v>9.25</v>
      </c>
      <c r="I17" s="36">
        <f>SUM('1Q'!I17,'2Q'!I17,'3Q'!I17,'4Q'!I17)</f>
        <v>16923755</v>
      </c>
      <c r="J17" s="4"/>
      <c r="K17" s="9">
        <v>9.25</v>
      </c>
      <c r="L17" s="1">
        <f t="shared" si="1"/>
        <v>2361.4541860465101</v>
      </c>
      <c r="M17" s="1">
        <f t="shared" si="2"/>
        <v>14562.3008139535</v>
      </c>
      <c r="N17" s="1">
        <f t="shared" si="3"/>
        <v>0</v>
      </c>
      <c r="O17" s="1">
        <f t="shared" si="4"/>
        <v>0</v>
      </c>
      <c r="P17" s="12">
        <f t="shared" si="5"/>
        <v>16923.755000000001</v>
      </c>
      <c r="Q17" s="3"/>
      <c r="R17" s="3"/>
    </row>
    <row r="18" spans="1:18">
      <c r="A18" s="9">
        <v>9.75</v>
      </c>
      <c r="B18" s="35">
        <f>IF(SUM('1Q'!B18+'2Q'!B18+'3Q'!B18+'4Q'!B18)&gt;0,SUM('1Q'!B18+'2Q'!B18+'3Q'!B18+'4Q'!B18),0)</f>
        <v>3</v>
      </c>
      <c r="C18" s="35">
        <f>IF(SUM('1Q'!C18+'2Q'!C18+'3Q'!C18+'4Q'!C18)&gt;0,SUM('1Q'!C18+'2Q'!C18+'3Q'!C18+'4Q'!C18),0)</f>
        <v>43</v>
      </c>
      <c r="D18" s="35">
        <f>IF(SUM('1Q'!D18+'2Q'!D18+'3Q'!D18+'4Q'!D18)&gt;0,SUM('1Q'!D18+'2Q'!D18+'3Q'!D18+'4Q'!D18),0)</f>
        <v>0</v>
      </c>
      <c r="E18" s="35">
        <f>IF(SUM('1Q'!E18+'2Q'!E18+'3Q'!E18+'4Q'!E18)&gt;0,SUM('1Q'!E18+'2Q'!E18+'3Q'!E18+'4Q'!E18),0)</f>
        <v>0</v>
      </c>
      <c r="F18" s="11">
        <f t="shared" si="0"/>
        <v>46</v>
      </c>
      <c r="G18" s="1"/>
      <c r="H18" s="9">
        <v>9.75</v>
      </c>
      <c r="I18" s="36">
        <f>SUM('1Q'!I18,'2Q'!I18,'3Q'!I18,'4Q'!I18)</f>
        <v>23280211</v>
      </c>
      <c r="J18" s="4"/>
      <c r="K18" s="9">
        <v>9.75</v>
      </c>
      <c r="L18" s="1">
        <f t="shared" si="1"/>
        <v>1518.27463043478</v>
      </c>
      <c r="M18" s="1">
        <f t="shared" si="2"/>
        <v>21761.936369565199</v>
      </c>
      <c r="N18" s="1">
        <f t="shared" si="3"/>
        <v>0</v>
      </c>
      <c r="O18" s="1">
        <f t="shared" si="4"/>
        <v>0</v>
      </c>
      <c r="P18" s="12">
        <f t="shared" si="5"/>
        <v>23280.210999999999</v>
      </c>
      <c r="Q18" s="3"/>
      <c r="R18" s="3"/>
    </row>
    <row r="19" spans="1:18">
      <c r="A19" s="9">
        <v>10.25</v>
      </c>
      <c r="B19" s="35">
        <f>IF(SUM('1Q'!B19+'2Q'!B19+'3Q'!B19+'4Q'!B19)&gt;0,SUM('1Q'!B19+'2Q'!B19+'3Q'!B19+'4Q'!B19),0)</f>
        <v>4</v>
      </c>
      <c r="C19" s="35">
        <f>IF(SUM('1Q'!C19+'2Q'!C19+'3Q'!C19+'4Q'!C19)&gt;0,SUM('1Q'!C19+'2Q'!C19+'3Q'!C19+'4Q'!C19),0)</f>
        <v>64</v>
      </c>
      <c r="D19" s="35">
        <f>IF(SUM('1Q'!D19+'2Q'!D19+'3Q'!D19+'4Q'!D19)&gt;0,SUM('1Q'!D19+'2Q'!D19+'3Q'!D19+'4Q'!D19),0)</f>
        <v>0</v>
      </c>
      <c r="E19" s="35">
        <f>IF(SUM('1Q'!E19+'2Q'!E19+'3Q'!E19+'4Q'!E19)&gt;0,SUM('1Q'!E19+'2Q'!E19+'3Q'!E19+'4Q'!E19),0)</f>
        <v>0</v>
      </c>
      <c r="F19" s="11">
        <f t="shared" si="0"/>
        <v>68</v>
      </c>
      <c r="G19" s="1"/>
      <c r="H19" s="9">
        <v>10.25</v>
      </c>
      <c r="I19" s="36">
        <f>SUM('1Q'!I19,'2Q'!I19,'3Q'!I19,'4Q'!I19)</f>
        <v>37450325</v>
      </c>
      <c r="J19" s="4"/>
      <c r="K19" s="9">
        <v>10.25</v>
      </c>
      <c r="L19" s="1">
        <f t="shared" si="1"/>
        <v>2202.9602941176499</v>
      </c>
      <c r="M19" s="1">
        <f t="shared" si="2"/>
        <v>35247.364705882297</v>
      </c>
      <c r="N19" s="1">
        <f t="shared" si="3"/>
        <v>0</v>
      </c>
      <c r="O19" s="1">
        <f t="shared" si="4"/>
        <v>0</v>
      </c>
      <c r="P19" s="12">
        <f t="shared" si="5"/>
        <v>37450.324999999903</v>
      </c>
      <c r="Q19" s="3"/>
      <c r="R19" s="3"/>
    </row>
    <row r="20" spans="1:18">
      <c r="A20" s="9">
        <v>10.75</v>
      </c>
      <c r="B20" s="35">
        <f>IF(SUM('1Q'!B20+'2Q'!B20+'3Q'!B20+'4Q'!B20)&gt;0,SUM('1Q'!B20+'2Q'!B20+'3Q'!B20+'4Q'!B20),0)</f>
        <v>1</v>
      </c>
      <c r="C20" s="35">
        <f>IF(SUM('1Q'!C20+'2Q'!C20+'3Q'!C20+'4Q'!C20)&gt;0,SUM('1Q'!C20+'2Q'!C20+'3Q'!C20+'4Q'!C20),0)</f>
        <v>80</v>
      </c>
      <c r="D20" s="35">
        <f>IF(SUM('1Q'!D20+'2Q'!D20+'3Q'!D20+'4Q'!D20)&gt;0,SUM('1Q'!D20+'2Q'!D20+'3Q'!D20+'4Q'!D20),0)</f>
        <v>0</v>
      </c>
      <c r="E20" s="35">
        <f>IF(SUM('1Q'!E20+'2Q'!E20+'3Q'!E20+'4Q'!E20)&gt;0,SUM('1Q'!E20+'2Q'!E20+'3Q'!E20+'4Q'!E20),0)</f>
        <v>0</v>
      </c>
      <c r="F20" s="11">
        <f t="shared" si="0"/>
        <v>81</v>
      </c>
      <c r="G20" s="1"/>
      <c r="H20" s="9">
        <v>10.75</v>
      </c>
      <c r="I20" s="36">
        <f>SUM('1Q'!I20,'2Q'!I20,'3Q'!I20,'4Q'!I20)</f>
        <v>38309578</v>
      </c>
      <c r="J20" s="4"/>
      <c r="K20" s="9">
        <v>10.75</v>
      </c>
      <c r="L20" s="1">
        <f t="shared" si="1"/>
        <v>472.95775308641998</v>
      </c>
      <c r="M20" s="1">
        <f t="shared" si="2"/>
        <v>37836.620246913597</v>
      </c>
      <c r="N20" s="1">
        <f t="shared" si="3"/>
        <v>0</v>
      </c>
      <c r="O20" s="1">
        <f t="shared" si="4"/>
        <v>0</v>
      </c>
      <c r="P20" s="12">
        <f t="shared" si="5"/>
        <v>38309.578000000001</v>
      </c>
      <c r="Q20" s="3"/>
      <c r="R20" s="3"/>
    </row>
    <row r="21" spans="1:18">
      <c r="A21" s="9">
        <v>11.25</v>
      </c>
      <c r="B21" s="35">
        <f>IF(SUM('1Q'!B21+'2Q'!B21+'3Q'!B21+'4Q'!B21)&gt;0,SUM('1Q'!B21+'2Q'!B21+'3Q'!B21+'4Q'!B21),0)</f>
        <v>0</v>
      </c>
      <c r="C21" s="35">
        <f>IF(SUM('1Q'!C21+'2Q'!C21+'3Q'!C21+'4Q'!C21)&gt;0,SUM('1Q'!C21+'2Q'!C21+'3Q'!C21+'4Q'!C21),0)</f>
        <v>76</v>
      </c>
      <c r="D21" s="35">
        <f>IF(SUM('1Q'!D21+'2Q'!D21+'3Q'!D21+'4Q'!D21)&gt;0,SUM('1Q'!D21+'2Q'!D21+'3Q'!D21+'4Q'!D21),0)</f>
        <v>0</v>
      </c>
      <c r="E21" s="35">
        <f>IF(SUM('1Q'!E21+'2Q'!E21+'3Q'!E21+'4Q'!E21)&gt;0,SUM('1Q'!E21+'2Q'!E21+'3Q'!E21+'4Q'!E21),0)</f>
        <v>0</v>
      </c>
      <c r="F21" s="11">
        <f t="shared" si="0"/>
        <v>76</v>
      </c>
      <c r="G21" s="1"/>
      <c r="H21" s="9">
        <v>11.25</v>
      </c>
      <c r="I21" s="36">
        <f>SUM('1Q'!I21,'2Q'!I21,'3Q'!I21,'4Q'!I21)</f>
        <v>39426440</v>
      </c>
      <c r="J21" s="4"/>
      <c r="K21" s="9">
        <v>11.25</v>
      </c>
      <c r="L21" s="1">
        <f t="shared" si="1"/>
        <v>0</v>
      </c>
      <c r="M21" s="1">
        <f t="shared" si="2"/>
        <v>39426.44</v>
      </c>
      <c r="N21" s="1">
        <f t="shared" si="3"/>
        <v>0</v>
      </c>
      <c r="O21" s="1">
        <f t="shared" si="4"/>
        <v>0</v>
      </c>
      <c r="P21" s="12">
        <f t="shared" si="5"/>
        <v>39426.44</v>
      </c>
      <c r="Q21" s="3"/>
      <c r="R21" s="3"/>
    </row>
    <row r="22" spans="1:18">
      <c r="A22" s="9">
        <v>11.75</v>
      </c>
      <c r="B22" s="35">
        <f>IF(SUM('1Q'!B22+'2Q'!B22+'3Q'!B22+'4Q'!B22)&gt;0,SUM('1Q'!B22+'2Q'!B22+'3Q'!B22+'4Q'!B22),0)</f>
        <v>0</v>
      </c>
      <c r="C22" s="35">
        <f>IF(SUM('1Q'!C22+'2Q'!C22+'3Q'!C22+'4Q'!C22)&gt;0,SUM('1Q'!C22+'2Q'!C22+'3Q'!C22+'4Q'!C22),0)</f>
        <v>91</v>
      </c>
      <c r="D22" s="35">
        <f>IF(SUM('1Q'!D22+'2Q'!D22+'3Q'!D22+'4Q'!D22)&gt;0,SUM('1Q'!D22+'2Q'!D22+'3Q'!D22+'4Q'!D22),0)</f>
        <v>0</v>
      </c>
      <c r="E22" s="35">
        <f>IF(SUM('1Q'!E22+'2Q'!E22+'3Q'!E22+'4Q'!E22)&gt;0,SUM('1Q'!E22+'2Q'!E22+'3Q'!E22+'4Q'!E22),0)</f>
        <v>0</v>
      </c>
      <c r="F22" s="11">
        <f t="shared" si="0"/>
        <v>91</v>
      </c>
      <c r="G22" s="4"/>
      <c r="H22" s="9">
        <v>11.75</v>
      </c>
      <c r="I22" s="36">
        <f>SUM('1Q'!I22,'2Q'!I22,'3Q'!I22,'4Q'!I22)</f>
        <v>36882762</v>
      </c>
      <c r="J22" s="4"/>
      <c r="K22" s="9">
        <v>11.75</v>
      </c>
      <c r="L22" s="1">
        <f t="shared" si="1"/>
        <v>0</v>
      </c>
      <c r="M22" s="1">
        <f t="shared" si="2"/>
        <v>36882.762000000002</v>
      </c>
      <c r="N22" s="1">
        <f t="shared" si="3"/>
        <v>0</v>
      </c>
      <c r="O22" s="1">
        <f t="shared" si="4"/>
        <v>0</v>
      </c>
      <c r="P22" s="12">
        <f t="shared" si="5"/>
        <v>36882.762000000002</v>
      </c>
      <c r="Q22" s="3"/>
      <c r="R22" s="3"/>
    </row>
    <row r="23" spans="1:18">
      <c r="A23" s="9">
        <v>12.25</v>
      </c>
      <c r="B23" s="35">
        <f>IF(SUM('1Q'!B23+'2Q'!B23+'3Q'!B23+'4Q'!B23)&gt;0,SUM('1Q'!B23+'2Q'!B23+'3Q'!B23+'4Q'!B23),0)</f>
        <v>0</v>
      </c>
      <c r="C23" s="35">
        <f>IF(SUM('1Q'!C23+'2Q'!C23+'3Q'!C23+'4Q'!C23)&gt;0,SUM('1Q'!C23+'2Q'!C23+'3Q'!C23+'4Q'!C23),0)</f>
        <v>75</v>
      </c>
      <c r="D23" s="35">
        <f>IF(SUM('1Q'!D23+'2Q'!D23+'3Q'!D23+'4Q'!D23)&gt;0,SUM('1Q'!D23+'2Q'!D23+'3Q'!D23+'4Q'!D23),0)</f>
        <v>0</v>
      </c>
      <c r="E23" s="35">
        <f>IF(SUM('1Q'!E23+'2Q'!E23+'3Q'!E23+'4Q'!E23)&gt;0,SUM('1Q'!E23+'2Q'!E23+'3Q'!E23+'4Q'!E23),0)</f>
        <v>0</v>
      </c>
      <c r="F23" s="11">
        <f t="shared" si="0"/>
        <v>75</v>
      </c>
      <c r="G23" s="4"/>
      <c r="H23" s="9">
        <v>12.25</v>
      </c>
      <c r="I23" s="36">
        <f>SUM('1Q'!I23,'2Q'!I23,'3Q'!I23,'4Q'!I23)</f>
        <v>39499560</v>
      </c>
      <c r="J23" s="4"/>
      <c r="K23" s="9">
        <v>12.25</v>
      </c>
      <c r="L23" s="1">
        <f t="shared" si="1"/>
        <v>0</v>
      </c>
      <c r="M23" s="1">
        <f t="shared" si="2"/>
        <v>39499.56</v>
      </c>
      <c r="N23" s="1">
        <f t="shared" si="3"/>
        <v>0</v>
      </c>
      <c r="O23" s="1">
        <f t="shared" si="4"/>
        <v>0</v>
      </c>
      <c r="P23" s="12">
        <f t="shared" si="5"/>
        <v>39499.56</v>
      </c>
      <c r="Q23" s="3"/>
      <c r="R23" s="3"/>
    </row>
    <row r="24" spans="1:18">
      <c r="A24" s="9">
        <v>12.75</v>
      </c>
      <c r="B24" s="35">
        <f>IF(SUM('1Q'!B24+'2Q'!B24+'3Q'!B24+'4Q'!B24)&gt;0,SUM('1Q'!B24+'2Q'!B24+'3Q'!B24+'4Q'!B24),0)</f>
        <v>0</v>
      </c>
      <c r="C24" s="35">
        <f>IF(SUM('1Q'!C24+'2Q'!C24+'3Q'!C24+'4Q'!C24)&gt;0,SUM('1Q'!C24+'2Q'!C24+'3Q'!C24+'4Q'!C24),0)</f>
        <v>96</v>
      </c>
      <c r="D24" s="35">
        <f>IF(SUM('1Q'!D24+'2Q'!D24+'3Q'!D24+'4Q'!D24)&gt;0,SUM('1Q'!D24+'2Q'!D24+'3Q'!D24+'4Q'!D24),0)</f>
        <v>0</v>
      </c>
      <c r="E24" s="35">
        <f>IF(SUM('1Q'!E24+'2Q'!E24+'3Q'!E24+'4Q'!E24)&gt;0,SUM('1Q'!E24+'2Q'!E24+'3Q'!E24+'4Q'!E24),0)</f>
        <v>0</v>
      </c>
      <c r="F24" s="11">
        <f t="shared" si="0"/>
        <v>96</v>
      </c>
      <c r="G24" s="4"/>
      <c r="H24" s="9">
        <v>12.75</v>
      </c>
      <c r="I24" s="36">
        <f>SUM('1Q'!I24,'2Q'!I24,'3Q'!I24,'4Q'!I24)</f>
        <v>33180773</v>
      </c>
      <c r="J24" s="4"/>
      <c r="K24" s="9">
        <v>12.75</v>
      </c>
      <c r="L24" s="1">
        <f t="shared" si="1"/>
        <v>0</v>
      </c>
      <c r="M24" s="1">
        <f t="shared" si="2"/>
        <v>33180.773000000001</v>
      </c>
      <c r="N24" s="1">
        <f t="shared" si="3"/>
        <v>0</v>
      </c>
      <c r="O24" s="1">
        <f t="shared" si="4"/>
        <v>0</v>
      </c>
      <c r="P24" s="12">
        <f t="shared" si="5"/>
        <v>33180.773000000001</v>
      </c>
      <c r="Q24" s="3"/>
      <c r="R24" s="3"/>
    </row>
    <row r="25" spans="1:18">
      <c r="A25" s="9">
        <v>13.25</v>
      </c>
      <c r="B25" s="35">
        <f>IF(SUM('1Q'!B25+'2Q'!B25+'3Q'!B25+'4Q'!B25)&gt;0,SUM('1Q'!B25+'2Q'!B25+'3Q'!B25+'4Q'!B25),0)</f>
        <v>0</v>
      </c>
      <c r="C25" s="35">
        <f>IF(SUM('1Q'!C25+'2Q'!C25+'3Q'!C25+'4Q'!C25)&gt;0,SUM('1Q'!C25+'2Q'!C25+'3Q'!C25+'4Q'!C25),0)</f>
        <v>79</v>
      </c>
      <c r="D25" s="35">
        <f>IF(SUM('1Q'!D25+'2Q'!D25+'3Q'!D25+'4Q'!D25)&gt;0,SUM('1Q'!D25+'2Q'!D25+'3Q'!D25+'4Q'!D25),0)</f>
        <v>0</v>
      </c>
      <c r="E25" s="35">
        <f>IF(SUM('1Q'!E25+'2Q'!E25+'3Q'!E25+'4Q'!E25)&gt;0,SUM('1Q'!E25+'2Q'!E25+'3Q'!E25+'4Q'!E25),0)</f>
        <v>0</v>
      </c>
      <c r="F25" s="11">
        <f t="shared" si="0"/>
        <v>79</v>
      </c>
      <c r="G25" s="4"/>
      <c r="H25" s="9">
        <v>13.25</v>
      </c>
      <c r="I25" s="36">
        <f>SUM('1Q'!I25,'2Q'!I25,'3Q'!I25,'4Q'!I25)</f>
        <v>19866612</v>
      </c>
      <c r="J25" s="4"/>
      <c r="K25" s="9">
        <v>13.25</v>
      </c>
      <c r="L25" s="1">
        <f t="shared" si="1"/>
        <v>0</v>
      </c>
      <c r="M25" s="1">
        <f t="shared" si="2"/>
        <v>19866.612000000001</v>
      </c>
      <c r="N25" s="1">
        <f t="shared" si="3"/>
        <v>0</v>
      </c>
      <c r="O25" s="1">
        <f t="shared" si="4"/>
        <v>0</v>
      </c>
      <c r="P25" s="12">
        <f t="shared" si="5"/>
        <v>19866.612000000001</v>
      </c>
      <c r="Q25" s="3"/>
      <c r="R25" s="3"/>
    </row>
    <row r="26" spans="1:18">
      <c r="A26" s="9">
        <v>13.75</v>
      </c>
      <c r="B26" s="35">
        <f>IF(SUM('1Q'!B26+'2Q'!B26+'3Q'!B26+'4Q'!B26)&gt;0,SUM('1Q'!B26+'2Q'!B26+'3Q'!B26+'4Q'!B26),0)</f>
        <v>0</v>
      </c>
      <c r="C26" s="35">
        <f>IF(SUM('1Q'!C26+'2Q'!C26+'3Q'!C26+'4Q'!C26)&gt;0,SUM('1Q'!C26+'2Q'!C26+'3Q'!C26+'4Q'!C26),0)</f>
        <v>46</v>
      </c>
      <c r="D26" s="35">
        <f>IF(SUM('1Q'!D26+'2Q'!D26+'3Q'!D26+'4Q'!D26)&gt;0,SUM('1Q'!D26+'2Q'!D26+'3Q'!D26+'4Q'!D26),0)</f>
        <v>0</v>
      </c>
      <c r="E26" s="35">
        <f>IF(SUM('1Q'!E26+'2Q'!E26+'3Q'!E26+'4Q'!E26)&gt;0,SUM('1Q'!E26+'2Q'!E26+'3Q'!E26+'4Q'!E26),0)</f>
        <v>0</v>
      </c>
      <c r="F26" s="11">
        <f t="shared" si="0"/>
        <v>46</v>
      </c>
      <c r="G26" s="4"/>
      <c r="H26" s="9">
        <v>13.75</v>
      </c>
      <c r="I26" s="36">
        <f>SUM('1Q'!I26,'2Q'!I26,'3Q'!I26,'4Q'!I26)</f>
        <v>7002837</v>
      </c>
      <c r="J26" s="4"/>
      <c r="K26" s="9">
        <v>13.75</v>
      </c>
      <c r="L26" s="1">
        <f t="shared" si="1"/>
        <v>0</v>
      </c>
      <c r="M26" s="1">
        <f t="shared" si="2"/>
        <v>7002.8370000000004</v>
      </c>
      <c r="N26" s="1">
        <f t="shared" si="3"/>
        <v>0</v>
      </c>
      <c r="O26" s="1">
        <f t="shared" si="4"/>
        <v>0</v>
      </c>
      <c r="P26" s="12">
        <f t="shared" si="5"/>
        <v>7002.8370000000004</v>
      </c>
      <c r="Q26" s="3"/>
      <c r="R26" s="3"/>
    </row>
    <row r="27" spans="1:18">
      <c r="A27" s="9">
        <v>14.25</v>
      </c>
      <c r="B27" s="35">
        <f>IF(SUM('1Q'!B27+'2Q'!B27+'3Q'!B27+'4Q'!B27)&gt;0,SUM('1Q'!B27+'2Q'!B27+'3Q'!B27+'4Q'!B27),0)</f>
        <v>0</v>
      </c>
      <c r="C27" s="35">
        <f>IF(SUM('1Q'!C27+'2Q'!C27+'3Q'!C27+'4Q'!C27)&gt;0,SUM('1Q'!C27+'2Q'!C27+'3Q'!C27+'4Q'!C27),0)</f>
        <v>30</v>
      </c>
      <c r="D27" s="35">
        <f>IF(SUM('1Q'!D27+'2Q'!D27+'3Q'!D27+'4Q'!D27)&gt;0,SUM('1Q'!D27+'2Q'!D27+'3Q'!D27+'4Q'!D27),0)</f>
        <v>0</v>
      </c>
      <c r="E27" s="35">
        <f>IF(SUM('1Q'!E27+'2Q'!E27+'3Q'!E27+'4Q'!E27)&gt;0,SUM('1Q'!E27+'2Q'!E27+'3Q'!E27+'4Q'!E27),0)</f>
        <v>0</v>
      </c>
      <c r="F27" s="11">
        <f t="shared" si="0"/>
        <v>30</v>
      </c>
      <c r="G27" s="4"/>
      <c r="H27" s="9">
        <v>14.25</v>
      </c>
      <c r="I27" s="36">
        <f>SUM('1Q'!I27,'2Q'!I27,'3Q'!I27,'4Q'!I27)</f>
        <v>3785302</v>
      </c>
      <c r="J27" s="4"/>
      <c r="K27" s="9">
        <v>14.25</v>
      </c>
      <c r="L27" s="1">
        <f t="shared" si="1"/>
        <v>0</v>
      </c>
      <c r="M27" s="1">
        <f t="shared" si="2"/>
        <v>3785.3020000000001</v>
      </c>
      <c r="N27" s="1">
        <f t="shared" si="3"/>
        <v>0</v>
      </c>
      <c r="O27" s="1">
        <f t="shared" si="4"/>
        <v>0</v>
      </c>
      <c r="P27" s="12">
        <f t="shared" si="5"/>
        <v>3785.3020000000001</v>
      </c>
      <c r="Q27" s="3"/>
      <c r="R27" s="3"/>
    </row>
    <row r="28" spans="1:18">
      <c r="A28" s="9">
        <v>14.75</v>
      </c>
      <c r="B28" s="35">
        <f>IF(SUM('1Q'!B28+'2Q'!B28+'3Q'!B28+'4Q'!B28)&gt;0,SUM('1Q'!B28+'2Q'!B28+'3Q'!B28+'4Q'!B28),0)</f>
        <v>0</v>
      </c>
      <c r="C28" s="35">
        <f>IF(SUM('1Q'!C28+'2Q'!C28+'3Q'!C28+'4Q'!C28)&gt;0,SUM('1Q'!C28+'2Q'!C28+'3Q'!C28+'4Q'!C28),0)</f>
        <v>14</v>
      </c>
      <c r="D28" s="35">
        <f>IF(SUM('1Q'!D28+'2Q'!D28+'3Q'!D28+'4Q'!D28)&gt;0,SUM('1Q'!D28+'2Q'!D28+'3Q'!D28+'4Q'!D28),0)</f>
        <v>0</v>
      </c>
      <c r="E28" s="35">
        <f>IF(SUM('1Q'!E28+'2Q'!E28+'3Q'!E28+'4Q'!E28)&gt;0,SUM('1Q'!E28+'2Q'!E28+'3Q'!E28+'4Q'!E28),0)</f>
        <v>0</v>
      </c>
      <c r="F28" s="11">
        <f t="shared" si="0"/>
        <v>14</v>
      </c>
      <c r="G28" s="1"/>
      <c r="H28" s="9">
        <v>14.75</v>
      </c>
      <c r="I28" s="36">
        <f>SUM('1Q'!I28,'2Q'!I28,'3Q'!I28,'4Q'!I28)</f>
        <v>2293318</v>
      </c>
      <c r="J28" s="4"/>
      <c r="K28" s="9">
        <v>14.75</v>
      </c>
      <c r="L28" s="1">
        <f t="shared" si="1"/>
        <v>0</v>
      </c>
      <c r="M28" s="1">
        <f t="shared" si="2"/>
        <v>2293.3180000000002</v>
      </c>
      <c r="N28" s="1">
        <f t="shared" si="3"/>
        <v>0</v>
      </c>
      <c r="O28" s="1">
        <f t="shared" si="4"/>
        <v>0</v>
      </c>
      <c r="P28" s="12">
        <f t="shared" si="5"/>
        <v>2293.3180000000002</v>
      </c>
      <c r="Q28" s="3"/>
      <c r="R28" s="3"/>
    </row>
    <row r="29" spans="1:18">
      <c r="A29" s="9">
        <v>15.25</v>
      </c>
      <c r="B29" s="35">
        <f>IF(SUM('1Q'!B29+'2Q'!B29+'3Q'!B29+'4Q'!B29)&gt;0,SUM('1Q'!B29+'2Q'!B29+'3Q'!B29+'4Q'!B29),0)</f>
        <v>0</v>
      </c>
      <c r="C29" s="35">
        <f>IF(SUM('1Q'!C29+'2Q'!C29+'3Q'!C29+'4Q'!C29)&gt;0,SUM('1Q'!C29+'2Q'!C29+'3Q'!C29+'4Q'!C29),0)</f>
        <v>8</v>
      </c>
      <c r="D29" s="35">
        <f>IF(SUM('1Q'!D29+'2Q'!D29+'3Q'!D29+'4Q'!D29)&gt;0,SUM('1Q'!D29+'2Q'!D29+'3Q'!D29+'4Q'!D29),0)</f>
        <v>0</v>
      </c>
      <c r="E29" s="35">
        <f>IF(SUM('1Q'!E29+'2Q'!E29+'3Q'!E29+'4Q'!E29)&gt;0,SUM('1Q'!E29+'2Q'!E29+'3Q'!E29+'4Q'!E29),0)</f>
        <v>0</v>
      </c>
      <c r="F29" s="11">
        <f t="shared" si="0"/>
        <v>8</v>
      </c>
      <c r="G29" s="1"/>
      <c r="H29" s="9">
        <v>15.25</v>
      </c>
      <c r="I29" s="36">
        <f>SUM('1Q'!I29,'2Q'!I29,'3Q'!I29,'4Q'!I29)</f>
        <v>520969</v>
      </c>
      <c r="J29" s="4"/>
      <c r="K29" s="9">
        <v>15.25</v>
      </c>
      <c r="L29" s="1">
        <f t="shared" si="1"/>
        <v>0</v>
      </c>
      <c r="M29" s="1">
        <f t="shared" si="2"/>
        <v>520.96900000000005</v>
      </c>
      <c r="N29" s="1">
        <f t="shared" si="3"/>
        <v>0</v>
      </c>
      <c r="O29" s="1">
        <f t="shared" si="4"/>
        <v>0</v>
      </c>
      <c r="P29" s="12">
        <f t="shared" si="5"/>
        <v>520.96900000000005</v>
      </c>
      <c r="Q29" s="3"/>
      <c r="R29" s="3"/>
    </row>
    <row r="30" spans="1:18">
      <c r="A30" s="9">
        <v>15.75</v>
      </c>
      <c r="B30" s="35">
        <f>IF(SUM('1Q'!B30+'2Q'!B30+'3Q'!B30+'4Q'!B30)&gt;0,SUM('1Q'!B30+'2Q'!B30+'3Q'!B30+'4Q'!B30),0)</f>
        <v>0</v>
      </c>
      <c r="C30" s="35">
        <f>IF(SUM('1Q'!C30+'2Q'!C30+'3Q'!C30+'4Q'!C30)&gt;0,SUM('1Q'!C30+'2Q'!C30+'3Q'!C30+'4Q'!C30),0)</f>
        <v>14</v>
      </c>
      <c r="D30" s="35">
        <f>IF(SUM('1Q'!D30+'2Q'!D30+'3Q'!D30+'4Q'!D30)&gt;0,SUM('1Q'!D30+'2Q'!D30+'3Q'!D30+'4Q'!D30),0)</f>
        <v>7</v>
      </c>
      <c r="E30" s="35">
        <f>IF(SUM('1Q'!E30+'2Q'!E30+'3Q'!E30+'4Q'!E30)&gt;0,SUM('1Q'!E30+'2Q'!E30+'3Q'!E30+'4Q'!E30),0)</f>
        <v>0</v>
      </c>
      <c r="F30" s="11">
        <f t="shared" si="0"/>
        <v>21</v>
      </c>
      <c r="G30" s="1"/>
      <c r="H30" s="9">
        <v>15.75</v>
      </c>
      <c r="I30" s="36">
        <f>SUM('1Q'!I30,'2Q'!I30,'3Q'!I30,'4Q'!I30)</f>
        <v>1044771</v>
      </c>
      <c r="J30" s="4"/>
      <c r="K30" s="9">
        <v>15.75</v>
      </c>
      <c r="L30" s="1">
        <f t="shared" si="1"/>
        <v>0</v>
      </c>
      <c r="M30" s="1">
        <f t="shared" si="2"/>
        <v>696.51400000000001</v>
      </c>
      <c r="N30" s="1">
        <f t="shared" si="3"/>
        <v>348.25700000000001</v>
      </c>
      <c r="O30" s="1">
        <f t="shared" si="4"/>
        <v>0</v>
      </c>
      <c r="P30" s="12">
        <f t="shared" si="5"/>
        <v>1044.771</v>
      </c>
      <c r="Q30" s="3"/>
      <c r="R30" s="3"/>
    </row>
    <row r="31" spans="1:18">
      <c r="A31" s="9">
        <v>16.25</v>
      </c>
      <c r="B31" s="35">
        <f>IF(SUM('1Q'!B31+'2Q'!B31+'3Q'!B31+'4Q'!B31)&gt;0,SUM('1Q'!B31+'2Q'!B31+'3Q'!B31+'4Q'!B31),0)</f>
        <v>0</v>
      </c>
      <c r="C31" s="35">
        <f>IF(SUM('1Q'!C31+'2Q'!C31+'3Q'!C31+'4Q'!C31)&gt;0,SUM('1Q'!C31+'2Q'!C31+'3Q'!C31+'4Q'!C31),0)</f>
        <v>6</v>
      </c>
      <c r="D31" s="35">
        <f>IF(SUM('1Q'!D31+'2Q'!D31+'3Q'!D31+'4Q'!D31)&gt;0,SUM('1Q'!D31+'2Q'!D31+'3Q'!D31+'4Q'!D31),0)</f>
        <v>13</v>
      </c>
      <c r="E31" s="35">
        <f>IF(SUM('1Q'!E31+'2Q'!E31+'3Q'!E31+'4Q'!E31)&gt;0,SUM('1Q'!E31+'2Q'!E31+'3Q'!E31+'4Q'!E31),0)</f>
        <v>0</v>
      </c>
      <c r="F31" s="11">
        <f t="shared" si="0"/>
        <v>19</v>
      </c>
      <c r="G31" s="1"/>
      <c r="H31" s="9">
        <v>16.25</v>
      </c>
      <c r="I31" s="36">
        <f>SUM('1Q'!I31,'2Q'!I31,'3Q'!I31,'4Q'!I31)</f>
        <v>271098</v>
      </c>
      <c r="J31" s="4"/>
      <c r="K31" s="9">
        <v>16.25</v>
      </c>
      <c r="L31" s="1">
        <f t="shared" si="1"/>
        <v>0</v>
      </c>
      <c r="M31" s="1">
        <f t="shared" si="2"/>
        <v>85.609894736842094</v>
      </c>
      <c r="N31" s="1">
        <f t="shared" si="3"/>
        <v>185.48810526315799</v>
      </c>
      <c r="O31" s="1">
        <f t="shared" si="4"/>
        <v>0</v>
      </c>
      <c r="P31" s="12">
        <f t="shared" si="5"/>
        <v>271.09800000000001</v>
      </c>
      <c r="Q31" s="3"/>
      <c r="R31" s="3"/>
    </row>
    <row r="32" spans="1:18">
      <c r="A32" s="9">
        <v>16.75</v>
      </c>
      <c r="B32" s="35">
        <f>IF(SUM('1Q'!B32+'2Q'!B32+'3Q'!B32+'4Q'!B32)&gt;0,SUM('1Q'!B32+'2Q'!B32+'3Q'!B32+'4Q'!B32),0)</f>
        <v>0</v>
      </c>
      <c r="C32" s="35">
        <f>IF(SUM('1Q'!C32+'2Q'!C32+'3Q'!C32+'4Q'!C32)&gt;0,SUM('1Q'!C32+'2Q'!C32+'3Q'!C32+'4Q'!C32),0)</f>
        <v>5</v>
      </c>
      <c r="D32" s="35">
        <f>IF(SUM('1Q'!D32+'2Q'!D32+'3Q'!D32+'4Q'!D32)&gt;0,SUM('1Q'!D32+'2Q'!D32+'3Q'!D32+'4Q'!D32),0)</f>
        <v>18</v>
      </c>
      <c r="E32" s="35">
        <f>IF(SUM('1Q'!E32+'2Q'!E32+'3Q'!E32+'4Q'!E32)&gt;0,SUM('1Q'!E32+'2Q'!E32+'3Q'!E32+'4Q'!E32),0)</f>
        <v>3</v>
      </c>
      <c r="F32" s="11">
        <f t="shared" si="0"/>
        <v>26</v>
      </c>
      <c r="G32" s="1"/>
      <c r="H32" s="9">
        <v>16.75</v>
      </c>
      <c r="I32" s="36">
        <f>SUM('1Q'!I32,'2Q'!I32,'3Q'!I32,'4Q'!I32)</f>
        <v>225339</v>
      </c>
      <c r="J32" s="15"/>
      <c r="K32" s="9">
        <v>16.75</v>
      </c>
      <c r="L32" s="1">
        <f t="shared" si="1"/>
        <v>0</v>
      </c>
      <c r="M32" s="1">
        <f t="shared" si="2"/>
        <v>43.334423076923102</v>
      </c>
      <c r="N32" s="1">
        <f t="shared" si="3"/>
        <v>156.003923076923</v>
      </c>
      <c r="O32" s="1">
        <f t="shared" si="4"/>
        <v>26.000653846153799</v>
      </c>
      <c r="P32" s="12">
        <f t="shared" si="5"/>
        <v>225.339</v>
      </c>
      <c r="Q32" s="3"/>
      <c r="R32" s="3"/>
    </row>
    <row r="33" spans="1:18">
      <c r="A33" s="9">
        <v>17.25</v>
      </c>
      <c r="B33" s="35">
        <f>IF(SUM('1Q'!B33+'2Q'!B33+'3Q'!B33+'4Q'!B33)&gt;0,SUM('1Q'!B33+'2Q'!B33+'3Q'!B33+'4Q'!B33),0)</f>
        <v>0</v>
      </c>
      <c r="C33" s="35">
        <f>IF(SUM('1Q'!C33+'2Q'!C33+'3Q'!C33+'4Q'!C33)&gt;0,SUM('1Q'!C33+'2Q'!C33+'3Q'!C33+'4Q'!C33),0)</f>
        <v>1</v>
      </c>
      <c r="D33" s="35">
        <f>IF(SUM('1Q'!D33+'2Q'!D33+'3Q'!D33+'4Q'!D33)&gt;0,SUM('1Q'!D33+'2Q'!D33+'3Q'!D33+'4Q'!D33),0)</f>
        <v>7</v>
      </c>
      <c r="E33" s="35">
        <f>IF(SUM('1Q'!E33+'2Q'!E33+'3Q'!E33+'4Q'!E33)&gt;0,SUM('1Q'!E33+'2Q'!E33+'3Q'!E33+'4Q'!E33),0)</f>
        <v>5</v>
      </c>
      <c r="F33" s="11">
        <f t="shared" si="0"/>
        <v>13</v>
      </c>
      <c r="G33" s="1"/>
      <c r="H33" s="9">
        <v>17.25</v>
      </c>
      <c r="I33" s="36">
        <f>SUM('1Q'!I33,'2Q'!I33,'3Q'!I33,'4Q'!I33)</f>
        <v>74680</v>
      </c>
      <c r="J33" s="15"/>
      <c r="K33" s="9">
        <v>17.25</v>
      </c>
      <c r="L33" s="1">
        <f t="shared" si="1"/>
        <v>0</v>
      </c>
      <c r="M33" s="1">
        <f t="shared" si="2"/>
        <v>5.7446153846153898</v>
      </c>
      <c r="N33" s="1">
        <f t="shared" si="3"/>
        <v>40.212307692307697</v>
      </c>
      <c r="O33" s="1">
        <f t="shared" si="4"/>
        <v>28.723076923076899</v>
      </c>
      <c r="P33" s="12">
        <f t="shared" si="5"/>
        <v>74.680000000000007</v>
      </c>
      <c r="Q33" s="3"/>
      <c r="R33" s="3"/>
    </row>
    <row r="34" spans="1:18">
      <c r="A34" s="9">
        <v>17.75</v>
      </c>
      <c r="B34" s="35">
        <f>IF(SUM('1Q'!B34+'2Q'!B34+'3Q'!B34+'4Q'!B34)&gt;0,SUM('1Q'!B34+'2Q'!B34+'3Q'!B34+'4Q'!B34),0)</f>
        <v>0</v>
      </c>
      <c r="C34" s="35">
        <f>IF(SUM('1Q'!C34+'2Q'!C34+'3Q'!C34+'4Q'!C34)&gt;0,SUM('1Q'!C34+'2Q'!C34+'3Q'!C34+'4Q'!C34),0)</f>
        <v>0</v>
      </c>
      <c r="D34" s="35">
        <f>IF(SUM('1Q'!D34+'2Q'!D34+'3Q'!D34+'4Q'!D34)&gt;0,SUM('1Q'!D34+'2Q'!D34+'3Q'!D34+'4Q'!D34),0)</f>
        <v>2</v>
      </c>
      <c r="E34" s="35">
        <f>IF(SUM('1Q'!E34+'2Q'!E34+'3Q'!E34+'4Q'!E34)&gt;0,SUM('1Q'!E34+'2Q'!E34+'3Q'!E34+'4Q'!E34),0)</f>
        <v>1</v>
      </c>
      <c r="F34" s="11">
        <f t="shared" si="0"/>
        <v>3</v>
      </c>
      <c r="G34" s="1"/>
      <c r="H34" s="9">
        <v>17.75</v>
      </c>
      <c r="I34" s="36">
        <f>SUM('1Q'!I34,'2Q'!I34,'3Q'!I34,'4Q'!I34)</f>
        <v>12333</v>
      </c>
      <c r="J34" s="15"/>
      <c r="K34" s="9">
        <v>17.75</v>
      </c>
      <c r="L34" s="1">
        <f t="shared" si="1"/>
        <v>0</v>
      </c>
      <c r="M34" s="1">
        <f t="shared" si="2"/>
        <v>0</v>
      </c>
      <c r="N34" s="1">
        <f t="shared" si="3"/>
        <v>8.2219999999999995</v>
      </c>
      <c r="O34" s="1">
        <f t="shared" si="4"/>
        <v>4.1109999999999998</v>
      </c>
      <c r="P34" s="12">
        <f t="shared" si="5"/>
        <v>12.333</v>
      </c>
      <c r="Q34" s="3"/>
      <c r="R34" s="3"/>
    </row>
    <row r="35" spans="1:18">
      <c r="A35" s="9">
        <v>18.25</v>
      </c>
      <c r="B35" s="35">
        <f>IF(SUM('1Q'!B35+'2Q'!B35+'3Q'!B35+'4Q'!B35)&gt;0,SUM('1Q'!B35+'2Q'!B35+'3Q'!B35+'4Q'!B35),0)</f>
        <v>0</v>
      </c>
      <c r="C35" s="35">
        <f>IF(SUM('1Q'!C35+'2Q'!C35+'3Q'!C35+'4Q'!C35)&gt;0,SUM('1Q'!C35+'2Q'!C35+'3Q'!C35+'4Q'!C35),0)</f>
        <v>0</v>
      </c>
      <c r="D35" s="35">
        <f>IF(SUM('1Q'!D35+'2Q'!D35+'3Q'!D35+'4Q'!D35)&gt;0,SUM('1Q'!D35+'2Q'!D35+'3Q'!D35+'4Q'!D35),0)</f>
        <v>0</v>
      </c>
      <c r="E35" s="35">
        <f>IF(SUM('1Q'!E35+'2Q'!E35+'3Q'!E35+'4Q'!E35)&gt;0,SUM('1Q'!E35+'2Q'!E35+'3Q'!E35+'4Q'!E35),0)</f>
        <v>0</v>
      </c>
      <c r="F35" s="11">
        <f t="shared" si="0"/>
        <v>0</v>
      </c>
      <c r="G35" s="1"/>
      <c r="H35" s="9">
        <v>18.25</v>
      </c>
      <c r="I35" s="36">
        <f>SUM('1Q'!I35,'2Q'!I35,'3Q'!I35,'4Q'!I35)</f>
        <v>0</v>
      </c>
      <c r="J35" s="1"/>
      <c r="K35" s="9">
        <v>18.25</v>
      </c>
      <c r="L35" s="1">
        <f t="shared" si="1"/>
        <v>0</v>
      </c>
      <c r="M35" s="1">
        <f t="shared" si="2"/>
        <v>0</v>
      </c>
      <c r="N35" s="1">
        <f t="shared" si="3"/>
        <v>0</v>
      </c>
      <c r="O35" s="1">
        <f t="shared" si="4"/>
        <v>0</v>
      </c>
      <c r="P35" s="12">
        <f t="shared" si="5"/>
        <v>0</v>
      </c>
      <c r="Q35" s="3"/>
      <c r="R35" s="3"/>
    </row>
    <row r="36" spans="1:18">
      <c r="A36" s="9">
        <v>18.75</v>
      </c>
      <c r="B36" s="35">
        <f>IF(SUM('1Q'!B36+'2Q'!B36+'3Q'!B36+'4Q'!B36)&gt;0,SUM('1Q'!B36+'2Q'!B36+'3Q'!B36+'4Q'!B36),0)</f>
        <v>0</v>
      </c>
      <c r="C36" s="35">
        <f>IF(SUM('1Q'!C36+'2Q'!C36+'3Q'!C36+'4Q'!C36)&gt;0,SUM('1Q'!C36+'2Q'!C36+'3Q'!C36+'4Q'!C36),0)</f>
        <v>0</v>
      </c>
      <c r="D36" s="35">
        <f>IF(SUM('1Q'!D36+'2Q'!D36+'3Q'!D36+'4Q'!D36)&gt;0,SUM('1Q'!D36+'2Q'!D36+'3Q'!D36+'4Q'!D36),0)</f>
        <v>0</v>
      </c>
      <c r="E36" s="35">
        <f>IF(SUM('1Q'!E36+'2Q'!E36+'3Q'!E36+'4Q'!E36)&gt;0,SUM('1Q'!E36+'2Q'!E36+'3Q'!E36+'4Q'!E36),0)</f>
        <v>0</v>
      </c>
      <c r="F36" s="11">
        <f t="shared" si="0"/>
        <v>0</v>
      </c>
      <c r="G36" s="1"/>
      <c r="H36" s="9">
        <v>18.75</v>
      </c>
      <c r="I36" s="36">
        <f>SUM('1Q'!I36,'2Q'!I36,'3Q'!I36,'4Q'!I36)</f>
        <v>0</v>
      </c>
      <c r="J36" s="1"/>
      <c r="K36" s="9">
        <v>18.75</v>
      </c>
      <c r="L36" s="1">
        <f t="shared" si="1"/>
        <v>0</v>
      </c>
      <c r="M36" s="1">
        <f t="shared" si="2"/>
        <v>0</v>
      </c>
      <c r="N36" s="1">
        <f t="shared" si="3"/>
        <v>0</v>
      </c>
      <c r="O36" s="1">
        <f t="shared" si="4"/>
        <v>0</v>
      </c>
      <c r="P36" s="12">
        <f t="shared" si="5"/>
        <v>0</v>
      </c>
      <c r="Q36" s="3"/>
      <c r="R36" s="3"/>
    </row>
    <row r="37" spans="1:18">
      <c r="A37" s="9">
        <v>19.25</v>
      </c>
      <c r="B37" s="35">
        <f>IF(SUM('1Q'!B37+'2Q'!B37+'3Q'!B37+'4Q'!B37)&gt;0,SUM('1Q'!B37+'2Q'!B37+'3Q'!B37+'4Q'!B37),0)</f>
        <v>0</v>
      </c>
      <c r="C37" s="35">
        <f>IF(SUM('1Q'!C37+'2Q'!C37+'3Q'!C37+'4Q'!C37)&gt;0,SUM('1Q'!C37+'2Q'!C37+'3Q'!C37+'4Q'!C37),0)</f>
        <v>0</v>
      </c>
      <c r="D37" s="35">
        <f>IF(SUM('1Q'!D37+'2Q'!D37+'3Q'!D37+'4Q'!D37)&gt;0,SUM('1Q'!D37+'2Q'!D37+'3Q'!D37+'4Q'!D37),0)</f>
        <v>0</v>
      </c>
      <c r="E37" s="35">
        <f>IF(SUM('1Q'!E37+'2Q'!E37+'3Q'!E37+'4Q'!E37)&gt;0,SUM('1Q'!E37+'2Q'!E37+'3Q'!E37+'4Q'!E37),0)</f>
        <v>0</v>
      </c>
      <c r="F37" s="11">
        <f t="shared" si="0"/>
        <v>0</v>
      </c>
      <c r="G37" s="1"/>
      <c r="H37" s="9">
        <v>19.25</v>
      </c>
      <c r="I37" s="36">
        <f>SUM('1Q'!I37,'2Q'!I37,'3Q'!I37,'4Q'!I37)</f>
        <v>0</v>
      </c>
      <c r="J37" s="1"/>
      <c r="K37" s="9">
        <v>19.25</v>
      </c>
      <c r="L37" s="1">
        <f t="shared" si="1"/>
        <v>0</v>
      </c>
      <c r="M37" s="1">
        <f t="shared" si="2"/>
        <v>0</v>
      </c>
      <c r="N37" s="1">
        <f t="shared" si="3"/>
        <v>0</v>
      </c>
      <c r="O37" s="1">
        <f t="shared" si="4"/>
        <v>0</v>
      </c>
      <c r="P37" s="12">
        <f t="shared" si="5"/>
        <v>0</v>
      </c>
      <c r="Q37" s="3"/>
      <c r="R37" s="3"/>
    </row>
    <row r="38" spans="1:18">
      <c r="A38" s="7" t="s">
        <v>7</v>
      </c>
      <c r="B38" s="17">
        <f>SUM(B6:B37)</f>
        <v>30</v>
      </c>
      <c r="C38" s="17">
        <f>SUM(C6:C37)</f>
        <v>850</v>
      </c>
      <c r="D38" s="17">
        <f>SUM(D6:D37)</f>
        <v>47</v>
      </c>
      <c r="E38" s="17">
        <f>SUM(E6:E37)</f>
        <v>9</v>
      </c>
      <c r="F38" s="18">
        <f>SUM(F6:F37)</f>
        <v>936</v>
      </c>
      <c r="G38" s="19"/>
      <c r="H38" s="7" t="s">
        <v>7</v>
      </c>
      <c r="I38" s="36">
        <f>SUM(I6:I37)</f>
        <v>353554722</v>
      </c>
      <c r="J38" s="1"/>
      <c r="K38" s="7" t="s">
        <v>7</v>
      </c>
      <c r="L38" s="17">
        <f>SUM(L6:L37)</f>
        <v>13354.350188714099</v>
      </c>
      <c r="M38" s="17">
        <f>SUM(M6:M37)</f>
        <v>339403.35374448402</v>
      </c>
      <c r="N38" s="17">
        <f>SUM(N6:N37)</f>
        <v>738.18333603238898</v>
      </c>
      <c r="O38" s="17">
        <f>SUM(O6:O37)</f>
        <v>58.834730769230703</v>
      </c>
      <c r="P38" s="20">
        <f>SUM(P6:P37)</f>
        <v>353554.72200000001</v>
      </c>
      <c r="Q38" s="21"/>
      <c r="R38" s="3"/>
    </row>
    <row r="39" spans="1:18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3"/>
      <c r="Q39" s="3"/>
      <c r="R39" s="3"/>
    </row>
    <row r="40" spans="1:18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3"/>
      <c r="Q40" s="3"/>
      <c r="R40" s="3"/>
    </row>
    <row r="41" spans="1:18">
      <c r="A41" s="22"/>
      <c r="B41" s="1"/>
      <c r="C41" s="1"/>
      <c r="D41" s="1"/>
      <c r="E41" s="1"/>
      <c r="F41" s="22"/>
      <c r="G41" s="1"/>
      <c r="H41" s="1"/>
      <c r="I41" s="1"/>
      <c r="J41" s="22"/>
      <c r="K41" s="1"/>
      <c r="L41" s="1"/>
      <c r="M41" s="1"/>
      <c r="N41" s="22"/>
      <c r="O41" s="1"/>
      <c r="P41" s="3"/>
      <c r="Q41" s="3"/>
      <c r="R41" s="3"/>
    </row>
    <row r="42" spans="1:18">
      <c r="A42" s="1"/>
      <c r="B42" s="43" t="s">
        <v>9</v>
      </c>
      <c r="C42" s="43"/>
      <c r="D42" s="43"/>
      <c r="E42" s="1"/>
      <c r="F42" s="1"/>
      <c r="G42" s="4"/>
      <c r="H42" s="1"/>
      <c r="I42" s="43" t="s">
        <v>10</v>
      </c>
      <c r="J42" s="43"/>
      <c r="K42" s="43"/>
      <c r="L42" s="1"/>
      <c r="M42" s="1"/>
      <c r="N42" s="1"/>
      <c r="O42" s="1"/>
      <c r="P42" s="3"/>
      <c r="Q42" s="3"/>
      <c r="R42" s="3"/>
    </row>
    <row r="43" spans="1:18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3"/>
      <c r="Q43" s="3"/>
      <c r="R43" s="3"/>
    </row>
    <row r="44" spans="1:18">
      <c r="A44" s="1"/>
      <c r="B44" s="1"/>
      <c r="C44" s="1"/>
      <c r="D44" s="1"/>
      <c r="E44" s="1"/>
      <c r="F44" s="1"/>
      <c r="G44" s="1"/>
      <c r="H44" s="13" t="s">
        <v>11</v>
      </c>
      <c r="I44">
        <v>5.9298343959711605E-3</v>
      </c>
      <c r="J44" s="13" t="s">
        <v>12</v>
      </c>
      <c r="K44">
        <v>3.0266435369447886</v>
      </c>
      <c r="L44" s="1"/>
      <c r="M44" s="1"/>
      <c r="N44" s="1"/>
      <c r="O44" s="1"/>
      <c r="P44" s="3"/>
      <c r="Q44" s="3"/>
      <c r="R44" s="3"/>
    </row>
    <row r="45" spans="1:18">
      <c r="A45" s="2" t="s">
        <v>3</v>
      </c>
      <c r="B45" s="1"/>
      <c r="C45" s="1"/>
      <c r="D45" s="1"/>
      <c r="E45" s="1"/>
      <c r="F45" s="1"/>
      <c r="G45" s="1"/>
      <c r="H45" s="2" t="s">
        <v>3</v>
      </c>
      <c r="I45" s="1"/>
      <c r="J45" s="1"/>
      <c r="K45" s="1"/>
      <c r="L45" s="1"/>
      <c r="M45" s="1"/>
      <c r="N45" s="3"/>
      <c r="O45" s="3"/>
      <c r="P45" s="3"/>
    </row>
    <row r="46" spans="1:18">
      <c r="A46" s="2" t="s">
        <v>6</v>
      </c>
      <c r="B46" s="5">
        <v>0</v>
      </c>
      <c r="C46" s="6">
        <v>1</v>
      </c>
      <c r="D46" s="6">
        <v>2</v>
      </c>
      <c r="E46" s="6">
        <v>3</v>
      </c>
      <c r="F46" s="7" t="s">
        <v>7</v>
      </c>
      <c r="G46" s="1"/>
      <c r="H46" s="2" t="s">
        <v>6</v>
      </c>
      <c r="I46" s="5">
        <v>0</v>
      </c>
      <c r="J46" s="6">
        <v>1</v>
      </c>
      <c r="K46" s="6">
        <v>2</v>
      </c>
      <c r="L46" s="6">
        <v>3</v>
      </c>
      <c r="M46" s="23" t="s">
        <v>7</v>
      </c>
      <c r="N46" s="3"/>
      <c r="O46" s="3"/>
      <c r="P46" s="3"/>
    </row>
    <row r="47" spans="1:18">
      <c r="A47" s="9">
        <v>3.75</v>
      </c>
      <c r="B47" s="1">
        <f t="shared" ref="B47:B78" si="6">L6*($A47)</f>
        <v>0</v>
      </c>
      <c r="C47" s="1">
        <f t="shared" ref="C47:C78" si="7">M6*($A47)</f>
        <v>0</v>
      </c>
      <c r="D47" s="1">
        <f t="shared" ref="D47:D78" si="8">N6*($A47)</f>
        <v>0</v>
      </c>
      <c r="E47" s="1">
        <f t="shared" ref="E47:E78" si="9">O6*($A47)</f>
        <v>0</v>
      </c>
      <c r="F47" s="11">
        <f t="shared" ref="F47:F78" si="10">SUM(B47:E47)</f>
        <v>0</v>
      </c>
      <c r="G47" s="1"/>
      <c r="H47" s="9">
        <f t="shared" ref="H47:H78" si="11">$I$44*((A47)^$K$44)</f>
        <v>0.32391465047845103</v>
      </c>
      <c r="I47" s="1">
        <f t="shared" ref="I47:I78" si="12">L6*$H47</f>
        <v>0</v>
      </c>
      <c r="J47" s="1">
        <f t="shared" ref="J47:J78" si="13">M6*$H47</f>
        <v>0</v>
      </c>
      <c r="K47" s="1">
        <f t="shared" ref="K47:K78" si="14">N6*$H47</f>
        <v>0</v>
      </c>
      <c r="L47" s="1">
        <f t="shared" ref="L47:L78" si="15">O6*$H47</f>
        <v>0</v>
      </c>
      <c r="M47" s="24">
        <f t="shared" ref="M47:M78" si="16">SUM(I47:L47)</f>
        <v>0</v>
      </c>
      <c r="N47" s="3"/>
      <c r="O47" s="3"/>
      <c r="P47" s="3"/>
    </row>
    <row r="48" spans="1:18">
      <c r="A48" s="9">
        <v>4.25</v>
      </c>
      <c r="B48" s="1">
        <f t="shared" si="6"/>
        <v>6.4897499999999999</v>
      </c>
      <c r="C48" s="1">
        <f t="shared" si="7"/>
        <v>0</v>
      </c>
      <c r="D48" s="1">
        <f t="shared" si="8"/>
        <v>0</v>
      </c>
      <c r="E48" s="1">
        <f t="shared" si="9"/>
        <v>0</v>
      </c>
      <c r="F48" s="11">
        <f t="shared" si="10"/>
        <v>6.4897499999999999</v>
      </c>
      <c r="G48" s="1"/>
      <c r="H48" s="9">
        <f t="shared" si="11"/>
        <v>0.47309881331961301</v>
      </c>
      <c r="I48" s="1">
        <f t="shared" si="12"/>
        <v>0.72242188793904905</v>
      </c>
      <c r="J48" s="1">
        <f t="shared" si="13"/>
        <v>0</v>
      </c>
      <c r="K48" s="1">
        <f t="shared" si="14"/>
        <v>0</v>
      </c>
      <c r="L48" s="1">
        <f t="shared" si="15"/>
        <v>0</v>
      </c>
      <c r="M48" s="24">
        <f t="shared" si="16"/>
        <v>0.72242188793904905</v>
      </c>
      <c r="N48" s="3"/>
      <c r="O48" s="3"/>
      <c r="P48" s="3"/>
    </row>
    <row r="49" spans="1:16">
      <c r="A49" s="9">
        <v>4.75</v>
      </c>
      <c r="B49" s="1">
        <f t="shared" si="6"/>
        <v>137.8355</v>
      </c>
      <c r="C49" s="1">
        <f t="shared" si="7"/>
        <v>0</v>
      </c>
      <c r="D49" s="1">
        <f t="shared" si="8"/>
        <v>0</v>
      </c>
      <c r="E49" s="1">
        <f t="shared" si="9"/>
        <v>0</v>
      </c>
      <c r="F49" s="11">
        <f t="shared" si="10"/>
        <v>137.8355</v>
      </c>
      <c r="G49" s="1"/>
      <c r="H49" s="9">
        <f t="shared" si="11"/>
        <v>0.66244969571097301</v>
      </c>
      <c r="I49" s="1">
        <f t="shared" si="12"/>
        <v>19.222965270141</v>
      </c>
      <c r="J49" s="1">
        <f t="shared" si="13"/>
        <v>0</v>
      </c>
      <c r="K49" s="1">
        <f t="shared" si="14"/>
        <v>0</v>
      </c>
      <c r="L49" s="1">
        <f t="shared" si="15"/>
        <v>0</v>
      </c>
      <c r="M49" s="24">
        <f t="shared" si="16"/>
        <v>19.222965270141</v>
      </c>
      <c r="N49" s="3"/>
      <c r="O49" s="3"/>
      <c r="P49" s="3"/>
    </row>
    <row r="50" spans="1:16">
      <c r="A50" s="9">
        <v>5.25</v>
      </c>
      <c r="B50" s="1">
        <f t="shared" si="6"/>
        <v>236.31037499999999</v>
      </c>
      <c r="C50" s="1">
        <f t="shared" si="7"/>
        <v>236.31037499999999</v>
      </c>
      <c r="D50" s="1">
        <f t="shared" si="8"/>
        <v>0</v>
      </c>
      <c r="E50" s="1">
        <f t="shared" si="9"/>
        <v>0</v>
      </c>
      <c r="F50" s="11">
        <f t="shared" si="10"/>
        <v>472.62074999999999</v>
      </c>
      <c r="G50" s="1"/>
      <c r="H50" s="9">
        <f t="shared" si="11"/>
        <v>0.89682574320520803</v>
      </c>
      <c r="I50" s="1">
        <f t="shared" si="12"/>
        <v>40.367471940281199</v>
      </c>
      <c r="J50" s="1">
        <f t="shared" si="13"/>
        <v>40.367471940281199</v>
      </c>
      <c r="K50" s="1">
        <f t="shared" si="14"/>
        <v>0</v>
      </c>
      <c r="L50" s="1">
        <f t="shared" si="15"/>
        <v>0</v>
      </c>
      <c r="M50" s="24">
        <f t="shared" si="16"/>
        <v>80.734943880562398</v>
      </c>
      <c r="N50" s="3"/>
      <c r="O50" s="3"/>
      <c r="P50" s="3"/>
    </row>
    <row r="51" spans="1:16">
      <c r="A51" s="9">
        <v>5.75</v>
      </c>
      <c r="B51" s="1">
        <f t="shared" si="6"/>
        <v>1059.8975</v>
      </c>
      <c r="C51" s="1">
        <f t="shared" si="7"/>
        <v>1059.8975</v>
      </c>
      <c r="D51" s="1">
        <f t="shared" si="8"/>
        <v>0</v>
      </c>
      <c r="E51" s="1">
        <f t="shared" si="9"/>
        <v>0</v>
      </c>
      <c r="F51" s="11">
        <f t="shared" si="10"/>
        <v>2119.7950000000001</v>
      </c>
      <c r="G51" s="1"/>
      <c r="H51" s="9">
        <f t="shared" si="11"/>
        <v>1.18109909634626</v>
      </c>
      <c r="I51" s="1">
        <f t="shared" si="12"/>
        <v>217.711996429506</v>
      </c>
      <c r="J51" s="1">
        <f t="shared" si="13"/>
        <v>217.711996429506</v>
      </c>
      <c r="K51" s="1">
        <f t="shared" si="14"/>
        <v>0</v>
      </c>
      <c r="L51" s="1">
        <f t="shared" si="15"/>
        <v>0</v>
      </c>
      <c r="M51" s="24">
        <f t="shared" si="16"/>
        <v>435.423992859012</v>
      </c>
      <c r="N51" s="3"/>
      <c r="O51" s="3"/>
      <c r="P51" s="3"/>
    </row>
    <row r="52" spans="1:16">
      <c r="A52" s="9">
        <v>6.25</v>
      </c>
      <c r="B52" s="1">
        <f t="shared" si="6"/>
        <v>3072.4625000000001</v>
      </c>
      <c r="C52" s="1">
        <f t="shared" si="7"/>
        <v>3072.4625000000001</v>
      </c>
      <c r="D52" s="1">
        <f t="shared" si="8"/>
        <v>0</v>
      </c>
      <c r="E52" s="1">
        <f t="shared" si="9"/>
        <v>0</v>
      </c>
      <c r="F52" s="11">
        <f t="shared" si="10"/>
        <v>6144.9250000000002</v>
      </c>
      <c r="G52" s="1"/>
      <c r="H52" s="9">
        <f t="shared" si="11"/>
        <v>1.5201543113583</v>
      </c>
      <c r="I52" s="1">
        <f t="shared" si="12"/>
        <v>747.29873853787205</v>
      </c>
      <c r="J52" s="1">
        <f t="shared" si="13"/>
        <v>747.29873853787205</v>
      </c>
      <c r="K52" s="1">
        <f t="shared" si="14"/>
        <v>0</v>
      </c>
      <c r="L52" s="1">
        <f t="shared" si="15"/>
        <v>0</v>
      </c>
      <c r="M52" s="24">
        <f t="shared" si="16"/>
        <v>1494.59747707574</v>
      </c>
      <c r="N52" s="3"/>
      <c r="O52" s="3"/>
      <c r="P52" s="3"/>
    </row>
    <row r="53" spans="1:16">
      <c r="A53" s="9">
        <v>6.75</v>
      </c>
      <c r="B53" s="1">
        <f t="shared" si="6"/>
        <v>14500.668600000001</v>
      </c>
      <c r="C53" s="1">
        <f t="shared" si="7"/>
        <v>3625.1671500000002</v>
      </c>
      <c r="D53" s="1">
        <f t="shared" si="8"/>
        <v>0</v>
      </c>
      <c r="E53" s="1">
        <f t="shared" si="9"/>
        <v>0</v>
      </c>
      <c r="F53" s="11">
        <f t="shared" si="10"/>
        <v>18125.835749999998</v>
      </c>
      <c r="G53" s="1"/>
      <c r="H53" s="9">
        <f t="shared" si="11"/>
        <v>1.9188873024762001</v>
      </c>
      <c r="I53" s="1">
        <f t="shared" si="12"/>
        <v>4122.24427466005</v>
      </c>
      <c r="J53" s="1">
        <f t="shared" si="13"/>
        <v>1030.56106866501</v>
      </c>
      <c r="K53" s="1">
        <f t="shared" si="14"/>
        <v>0</v>
      </c>
      <c r="L53" s="1">
        <f t="shared" si="15"/>
        <v>0</v>
      </c>
      <c r="M53" s="24">
        <f t="shared" si="16"/>
        <v>5152.8053433250598</v>
      </c>
      <c r="N53" s="3"/>
      <c r="O53" s="3"/>
      <c r="P53" s="3"/>
    </row>
    <row r="54" spans="1:16">
      <c r="A54" s="9">
        <v>7.25</v>
      </c>
      <c r="B54" s="1">
        <f t="shared" si="6"/>
        <v>6360.0728571428599</v>
      </c>
      <c r="C54" s="1">
        <f t="shared" si="7"/>
        <v>23320.267142857101</v>
      </c>
      <c r="D54" s="1">
        <f t="shared" si="8"/>
        <v>0</v>
      </c>
      <c r="E54" s="1">
        <f t="shared" si="9"/>
        <v>0</v>
      </c>
      <c r="F54" s="11">
        <f t="shared" si="10"/>
        <v>29680.34</v>
      </c>
      <c r="G54" s="1"/>
      <c r="H54" s="9">
        <f t="shared" si="11"/>
        <v>2.3822044526114601</v>
      </c>
      <c r="I54" s="1">
        <f t="shared" si="12"/>
        <v>2089.7922592026198</v>
      </c>
      <c r="J54" s="1">
        <f t="shared" si="13"/>
        <v>7662.5716170762798</v>
      </c>
      <c r="K54" s="1">
        <f t="shared" si="14"/>
        <v>0</v>
      </c>
      <c r="L54" s="1">
        <f t="shared" si="15"/>
        <v>0</v>
      </c>
      <c r="M54" s="24">
        <f t="shared" si="16"/>
        <v>9752.3638762788996</v>
      </c>
      <c r="N54" s="3"/>
      <c r="O54" s="3"/>
      <c r="P54" s="3"/>
    </row>
    <row r="55" spans="1:16">
      <c r="A55" s="9">
        <v>7.75</v>
      </c>
      <c r="B55" s="1">
        <f t="shared" si="6"/>
        <v>0</v>
      </c>
      <c r="C55" s="1">
        <f t="shared" si="7"/>
        <v>55628.608749999999</v>
      </c>
      <c r="D55" s="1">
        <f t="shared" si="8"/>
        <v>0</v>
      </c>
      <c r="E55" s="1">
        <f t="shared" si="9"/>
        <v>0</v>
      </c>
      <c r="F55" s="11">
        <f t="shared" si="10"/>
        <v>55628.608749999999</v>
      </c>
      <c r="G55" s="1"/>
      <c r="H55" s="9">
        <f t="shared" si="11"/>
        <v>2.9150218549278</v>
      </c>
      <c r="I55" s="1">
        <f t="shared" si="12"/>
        <v>0</v>
      </c>
      <c r="J55" s="1">
        <f t="shared" si="13"/>
        <v>20923.691647158401</v>
      </c>
      <c r="K55" s="1">
        <f t="shared" si="14"/>
        <v>0</v>
      </c>
      <c r="L55" s="1">
        <f t="shared" si="15"/>
        <v>0</v>
      </c>
      <c r="M55" s="24">
        <f t="shared" si="16"/>
        <v>20923.691647158401</v>
      </c>
      <c r="N55" s="3"/>
      <c r="O55" s="3"/>
      <c r="P55" s="3"/>
    </row>
    <row r="56" spans="1:16">
      <c r="A56" s="9">
        <v>8.25</v>
      </c>
      <c r="B56" s="1">
        <f t="shared" si="6"/>
        <v>11214.504065217399</v>
      </c>
      <c r="C56" s="1">
        <f t="shared" si="7"/>
        <v>117752.29268478201</v>
      </c>
      <c r="D56" s="1">
        <f t="shared" si="8"/>
        <v>0</v>
      </c>
      <c r="E56" s="1">
        <f t="shared" si="9"/>
        <v>0</v>
      </c>
      <c r="F56" s="11">
        <f t="shared" si="10"/>
        <v>128966.796749999</v>
      </c>
      <c r="G56" s="1"/>
      <c r="H56" s="9">
        <f t="shared" si="11"/>
        <v>3.5222646582629702</v>
      </c>
      <c r="I56" s="1">
        <f t="shared" si="12"/>
        <v>4787.9334944074799</v>
      </c>
      <c r="J56" s="1">
        <f t="shared" si="13"/>
        <v>50273.301691278299</v>
      </c>
      <c r="K56" s="1">
        <f t="shared" si="14"/>
        <v>0</v>
      </c>
      <c r="L56" s="1">
        <f t="shared" si="15"/>
        <v>0</v>
      </c>
      <c r="M56" s="24">
        <f t="shared" si="16"/>
        <v>55061.2351856858</v>
      </c>
      <c r="N56" s="3"/>
      <c r="O56" s="3"/>
      <c r="P56" s="3"/>
    </row>
    <row r="57" spans="1:16">
      <c r="A57" s="9">
        <v>8.75</v>
      </c>
      <c r="B57" s="1">
        <f t="shared" si="6"/>
        <v>14545.9157407407</v>
      </c>
      <c r="C57" s="1">
        <f t="shared" si="7"/>
        <v>181823.94675925901</v>
      </c>
      <c r="D57" s="1">
        <f t="shared" si="8"/>
        <v>0</v>
      </c>
      <c r="E57" s="1">
        <f t="shared" si="9"/>
        <v>0</v>
      </c>
      <c r="F57" s="11">
        <f t="shared" si="10"/>
        <v>196369.86249999999</v>
      </c>
      <c r="G57" s="1"/>
      <c r="H57" s="9">
        <f t="shared" si="11"/>
        <v>4.2088664963340703</v>
      </c>
      <c r="I57" s="1">
        <f t="shared" si="12"/>
        <v>6996.7791336802402</v>
      </c>
      <c r="J57" s="1">
        <f t="shared" si="13"/>
        <v>87459.739171002802</v>
      </c>
      <c r="K57" s="1">
        <f t="shared" si="14"/>
        <v>0</v>
      </c>
      <c r="L57" s="1">
        <f t="shared" si="15"/>
        <v>0</v>
      </c>
      <c r="M57" s="24">
        <f t="shared" si="16"/>
        <v>94456.518304683006</v>
      </c>
      <c r="N57" s="3"/>
      <c r="O57" s="3"/>
      <c r="P57" s="3"/>
    </row>
    <row r="58" spans="1:16">
      <c r="A58" s="9">
        <v>9.25</v>
      </c>
      <c r="B58" s="1">
        <f t="shared" si="6"/>
        <v>21843.451220930201</v>
      </c>
      <c r="C58" s="1">
        <f t="shared" si="7"/>
        <v>134701.28252907001</v>
      </c>
      <c r="D58" s="1">
        <f t="shared" si="8"/>
        <v>0</v>
      </c>
      <c r="E58" s="1">
        <f t="shared" si="9"/>
        <v>0</v>
      </c>
      <c r="F58" s="11">
        <f t="shared" si="10"/>
        <v>156544.73375000001</v>
      </c>
      <c r="G58" s="1"/>
      <c r="H58" s="9">
        <f t="shared" si="11"/>
        <v>4.9797689855331297</v>
      </c>
      <c r="I58" s="1">
        <f t="shared" si="12"/>
        <v>11759.4963164318</v>
      </c>
      <c r="J58" s="1">
        <f t="shared" si="13"/>
        <v>72516.893951329504</v>
      </c>
      <c r="K58" s="1">
        <f t="shared" si="14"/>
        <v>0</v>
      </c>
      <c r="L58" s="1">
        <f t="shared" si="15"/>
        <v>0</v>
      </c>
      <c r="M58" s="24">
        <f t="shared" si="16"/>
        <v>84276.390267761293</v>
      </c>
      <c r="N58" s="3"/>
      <c r="O58" s="3"/>
      <c r="P58" s="3"/>
    </row>
    <row r="59" spans="1:16">
      <c r="A59" s="9">
        <v>9.75</v>
      </c>
      <c r="B59" s="1">
        <f t="shared" si="6"/>
        <v>14803.177646739099</v>
      </c>
      <c r="C59" s="1">
        <f t="shared" si="7"/>
        <v>212178.87960326101</v>
      </c>
      <c r="D59" s="1">
        <f t="shared" si="8"/>
        <v>0</v>
      </c>
      <c r="E59" s="1">
        <f t="shared" si="9"/>
        <v>0</v>
      </c>
      <c r="F59" s="11">
        <f t="shared" si="10"/>
        <v>226982.05725000001</v>
      </c>
      <c r="G59" s="1"/>
      <c r="H59" s="9">
        <f t="shared" si="11"/>
        <v>5.8399212795940398</v>
      </c>
      <c r="I59" s="1">
        <f t="shared" si="12"/>
        <v>8866.6043225438498</v>
      </c>
      <c r="J59" s="1">
        <f t="shared" si="13"/>
        <v>127087.995289795</v>
      </c>
      <c r="K59" s="1">
        <f t="shared" si="14"/>
        <v>0</v>
      </c>
      <c r="L59" s="1">
        <f t="shared" si="15"/>
        <v>0</v>
      </c>
      <c r="M59" s="24">
        <f t="shared" si="16"/>
        <v>135954.59961233899</v>
      </c>
      <c r="N59" s="3"/>
      <c r="O59" s="3"/>
      <c r="P59" s="3"/>
    </row>
    <row r="60" spans="1:16">
      <c r="A60" s="9">
        <v>10.25</v>
      </c>
      <c r="B60" s="1">
        <f t="shared" si="6"/>
        <v>22580.343014705901</v>
      </c>
      <c r="C60" s="1">
        <f t="shared" si="7"/>
        <v>361285.488235294</v>
      </c>
      <c r="D60" s="1">
        <f t="shared" si="8"/>
        <v>0</v>
      </c>
      <c r="E60" s="1">
        <f t="shared" si="9"/>
        <v>0</v>
      </c>
      <c r="F60" s="11">
        <f t="shared" si="10"/>
        <v>383865.83124999999</v>
      </c>
      <c r="G60" s="1"/>
      <c r="H60" s="9">
        <f t="shared" si="11"/>
        <v>6.7942796719442198</v>
      </c>
      <c r="I60" s="1">
        <f t="shared" si="12"/>
        <v>14967.528344423799</v>
      </c>
      <c r="J60" s="1">
        <f t="shared" si="13"/>
        <v>239480.45351078</v>
      </c>
      <c r="K60" s="1">
        <f t="shared" si="14"/>
        <v>0</v>
      </c>
      <c r="L60" s="1">
        <f t="shared" si="15"/>
        <v>0</v>
      </c>
      <c r="M60" s="24">
        <f t="shared" si="16"/>
        <v>254447.98185520401</v>
      </c>
      <c r="N60" s="3"/>
      <c r="O60" s="3"/>
      <c r="P60" s="3"/>
    </row>
    <row r="61" spans="1:16">
      <c r="A61" s="9">
        <v>10.75</v>
      </c>
      <c r="B61" s="1">
        <f t="shared" si="6"/>
        <v>5084.2958456790102</v>
      </c>
      <c r="C61" s="1">
        <f t="shared" si="7"/>
        <v>406743.66765432101</v>
      </c>
      <c r="D61" s="1">
        <f t="shared" si="8"/>
        <v>0</v>
      </c>
      <c r="E61" s="1">
        <f t="shared" si="9"/>
        <v>0</v>
      </c>
      <c r="F61" s="11">
        <f t="shared" si="10"/>
        <v>411827.96350000001</v>
      </c>
      <c r="G61" s="1"/>
      <c r="H61" s="9">
        <f t="shared" si="11"/>
        <v>7.8478072384372499</v>
      </c>
      <c r="I61" s="1">
        <f t="shared" si="12"/>
        <v>3711.6812781466201</v>
      </c>
      <c r="J61" s="1">
        <f t="shared" si="13"/>
        <v>296934.50225173001</v>
      </c>
      <c r="K61" s="1">
        <f t="shared" si="14"/>
        <v>0</v>
      </c>
      <c r="L61" s="1">
        <f t="shared" si="15"/>
        <v>0</v>
      </c>
      <c r="M61" s="24">
        <f t="shared" si="16"/>
        <v>300646.18352987699</v>
      </c>
      <c r="N61" s="3"/>
      <c r="O61" s="3"/>
      <c r="P61" s="3"/>
    </row>
    <row r="62" spans="1:16">
      <c r="A62" s="9">
        <v>11.25</v>
      </c>
      <c r="B62" s="1">
        <f t="shared" si="6"/>
        <v>0</v>
      </c>
      <c r="C62" s="1">
        <f t="shared" si="7"/>
        <v>443547.45</v>
      </c>
      <c r="D62" s="1">
        <f t="shared" si="8"/>
        <v>0</v>
      </c>
      <c r="E62" s="1">
        <f t="shared" si="9"/>
        <v>0</v>
      </c>
      <c r="F62" s="11">
        <f t="shared" si="10"/>
        <v>443547.45</v>
      </c>
      <c r="G62" s="1"/>
      <c r="H62" s="9">
        <f t="shared" si="11"/>
        <v>9.0054735145854803</v>
      </c>
      <c r="I62" s="1">
        <f t="shared" si="12"/>
        <v>0</v>
      </c>
      <c r="J62" s="1">
        <f t="shared" si="13"/>
        <v>355053.76119439403</v>
      </c>
      <c r="K62" s="1">
        <f t="shared" si="14"/>
        <v>0</v>
      </c>
      <c r="L62" s="1">
        <f t="shared" si="15"/>
        <v>0</v>
      </c>
      <c r="M62" s="24">
        <f t="shared" si="16"/>
        <v>355053.76119439403</v>
      </c>
      <c r="N62" s="3"/>
      <c r="O62" s="3"/>
      <c r="P62" s="3"/>
    </row>
    <row r="63" spans="1:16">
      <c r="A63" s="9">
        <v>11.75</v>
      </c>
      <c r="B63" s="1">
        <f t="shared" si="6"/>
        <v>0</v>
      </c>
      <c r="C63" s="1">
        <f t="shared" si="7"/>
        <v>433372.4535</v>
      </c>
      <c r="D63" s="1">
        <f t="shared" si="8"/>
        <v>0</v>
      </c>
      <c r="E63" s="1">
        <f t="shared" si="9"/>
        <v>0</v>
      </c>
      <c r="F63" s="11">
        <f t="shared" si="10"/>
        <v>433372.4535</v>
      </c>
      <c r="G63" s="1"/>
      <c r="H63" s="9">
        <f t="shared" si="11"/>
        <v>10.2722542025033</v>
      </c>
      <c r="I63" s="1">
        <f t="shared" si="12"/>
        <v>0</v>
      </c>
      <c r="J63" s="1">
        <f t="shared" si="13"/>
        <v>378869.10695442901</v>
      </c>
      <c r="K63" s="1">
        <f t="shared" si="14"/>
        <v>0</v>
      </c>
      <c r="L63" s="1">
        <f t="shared" si="15"/>
        <v>0</v>
      </c>
      <c r="M63" s="24">
        <f t="shared" si="16"/>
        <v>378869.10695442901</v>
      </c>
      <c r="N63" s="3"/>
      <c r="O63" s="3"/>
      <c r="P63" s="3"/>
    </row>
    <row r="64" spans="1:16">
      <c r="A64" s="9">
        <v>12.25</v>
      </c>
      <c r="B64" s="1">
        <f t="shared" si="6"/>
        <v>0</v>
      </c>
      <c r="C64" s="1">
        <f t="shared" si="7"/>
        <v>483869.61</v>
      </c>
      <c r="D64" s="1">
        <f t="shared" si="8"/>
        <v>0</v>
      </c>
      <c r="E64" s="1">
        <f t="shared" si="9"/>
        <v>0</v>
      </c>
      <c r="F64" s="11">
        <f t="shared" si="10"/>
        <v>483869.61</v>
      </c>
      <c r="G64" s="1"/>
      <c r="H64" s="9">
        <f t="shared" si="11"/>
        <v>11.6531309036218</v>
      </c>
      <c r="I64" s="1">
        <f t="shared" si="12"/>
        <v>0</v>
      </c>
      <c r="J64" s="1">
        <f t="shared" si="13"/>
        <v>460293.54331546399</v>
      </c>
      <c r="K64" s="1">
        <f t="shared" si="14"/>
        <v>0</v>
      </c>
      <c r="L64" s="1">
        <f t="shared" si="15"/>
        <v>0</v>
      </c>
      <c r="M64" s="24">
        <f t="shared" si="16"/>
        <v>460293.54331546399</v>
      </c>
      <c r="N64" s="3"/>
      <c r="O64" s="3"/>
      <c r="P64" s="3"/>
    </row>
    <row r="65" spans="1:16">
      <c r="A65" s="9">
        <v>12.75</v>
      </c>
      <c r="B65" s="1">
        <f t="shared" si="6"/>
        <v>0</v>
      </c>
      <c r="C65" s="1">
        <f t="shared" si="7"/>
        <v>423054.85574999999</v>
      </c>
      <c r="D65" s="1">
        <f t="shared" si="8"/>
        <v>0</v>
      </c>
      <c r="E65" s="1">
        <f t="shared" si="9"/>
        <v>0</v>
      </c>
      <c r="F65" s="11">
        <f t="shared" si="10"/>
        <v>423054.85574999999</v>
      </c>
      <c r="G65" s="1"/>
      <c r="H65" s="9">
        <f t="shared" si="11"/>
        <v>13.153090873903</v>
      </c>
      <c r="I65" s="1">
        <f t="shared" si="12"/>
        <v>0</v>
      </c>
      <c r="J65" s="1">
        <f t="shared" si="13"/>
        <v>436429.72253534698</v>
      </c>
      <c r="K65" s="1">
        <f t="shared" si="14"/>
        <v>0</v>
      </c>
      <c r="L65" s="1">
        <f t="shared" si="15"/>
        <v>0</v>
      </c>
      <c r="M65" s="24">
        <f t="shared" si="16"/>
        <v>436429.72253534698</v>
      </c>
      <c r="N65" s="3"/>
      <c r="O65" s="3"/>
      <c r="P65" s="3"/>
    </row>
    <row r="66" spans="1:16">
      <c r="A66" s="9">
        <v>13.25</v>
      </c>
      <c r="B66" s="1">
        <f t="shared" si="6"/>
        <v>0</v>
      </c>
      <c r="C66" s="1">
        <f t="shared" si="7"/>
        <v>263232.609</v>
      </c>
      <c r="D66" s="1">
        <f t="shared" si="8"/>
        <v>0</v>
      </c>
      <c r="E66" s="1">
        <f t="shared" si="9"/>
        <v>0</v>
      </c>
      <c r="F66" s="11">
        <f t="shared" si="10"/>
        <v>263232.609</v>
      </c>
      <c r="G66" s="1"/>
      <c r="H66" s="9">
        <f t="shared" si="11"/>
        <v>14.7771267988158</v>
      </c>
      <c r="I66" s="1">
        <f t="shared" si="12"/>
        <v>0</v>
      </c>
      <c r="J66" s="1">
        <f t="shared" si="13"/>
        <v>293571.44458687602</v>
      </c>
      <c r="K66" s="1">
        <f t="shared" si="14"/>
        <v>0</v>
      </c>
      <c r="L66" s="1">
        <f t="shared" si="15"/>
        <v>0</v>
      </c>
      <c r="M66" s="24">
        <f t="shared" si="16"/>
        <v>293571.44458687602</v>
      </c>
      <c r="N66" s="3"/>
      <c r="O66" s="3"/>
      <c r="P66" s="3"/>
    </row>
    <row r="67" spans="1:16">
      <c r="A67" s="9">
        <v>13.75</v>
      </c>
      <c r="B67" s="1">
        <f t="shared" si="6"/>
        <v>0</v>
      </c>
      <c r="C67" s="1">
        <f t="shared" si="7"/>
        <v>96289.008749999994</v>
      </c>
      <c r="D67" s="1">
        <f t="shared" si="8"/>
        <v>0</v>
      </c>
      <c r="E67" s="1">
        <f t="shared" si="9"/>
        <v>0</v>
      </c>
      <c r="F67" s="11">
        <f t="shared" si="10"/>
        <v>96289.008749999994</v>
      </c>
      <c r="G67" s="1"/>
      <c r="H67" s="9">
        <f t="shared" si="11"/>
        <v>16.5302365857628</v>
      </c>
      <c r="I67" s="1">
        <f t="shared" si="12"/>
        <v>0</v>
      </c>
      <c r="J67" s="1">
        <f t="shared" si="13"/>
        <v>115758.55238153299</v>
      </c>
      <c r="K67" s="1">
        <f t="shared" si="14"/>
        <v>0</v>
      </c>
      <c r="L67" s="1">
        <f t="shared" si="15"/>
        <v>0</v>
      </c>
      <c r="M67" s="24">
        <f t="shared" si="16"/>
        <v>115758.55238153299</v>
      </c>
      <c r="N67" s="3"/>
      <c r="O67" s="3"/>
      <c r="P67" s="3"/>
    </row>
    <row r="68" spans="1:16">
      <c r="A68" s="9">
        <v>14.25</v>
      </c>
      <c r="B68" s="1">
        <f t="shared" si="6"/>
        <v>0</v>
      </c>
      <c r="C68" s="1">
        <f t="shared" si="7"/>
        <v>53940.553500000002</v>
      </c>
      <c r="D68" s="1">
        <f t="shared" si="8"/>
        <v>0</v>
      </c>
      <c r="E68" s="1">
        <f t="shared" si="9"/>
        <v>0</v>
      </c>
      <c r="F68" s="11">
        <f t="shared" si="10"/>
        <v>53940.553500000002</v>
      </c>
      <c r="G68" s="1"/>
      <c r="H68" s="9">
        <f t="shared" si="11"/>
        <v>18.417423171994699</v>
      </c>
      <c r="I68" s="1">
        <f t="shared" si="12"/>
        <v>0</v>
      </c>
      <c r="J68" s="1">
        <f t="shared" si="13"/>
        <v>69715.508767797903</v>
      </c>
      <c r="K68" s="1">
        <f t="shared" si="14"/>
        <v>0</v>
      </c>
      <c r="L68" s="1">
        <f t="shared" si="15"/>
        <v>0</v>
      </c>
      <c r="M68" s="24">
        <f t="shared" si="16"/>
        <v>69715.508767797903</v>
      </c>
      <c r="N68" s="3"/>
      <c r="O68" s="3"/>
      <c r="P68" s="3"/>
    </row>
    <row r="69" spans="1:16">
      <c r="A69" s="9">
        <v>14.75</v>
      </c>
      <c r="B69" s="1">
        <f t="shared" si="6"/>
        <v>0</v>
      </c>
      <c r="C69" s="1">
        <f t="shared" si="7"/>
        <v>33826.440499999997</v>
      </c>
      <c r="D69" s="1">
        <f t="shared" si="8"/>
        <v>0</v>
      </c>
      <c r="E69" s="1">
        <f t="shared" si="9"/>
        <v>0</v>
      </c>
      <c r="F69" s="11">
        <f t="shared" si="10"/>
        <v>33826.440499999997</v>
      </c>
      <c r="G69" s="1"/>
      <c r="H69" s="9">
        <f t="shared" si="11"/>
        <v>20.443694346334699</v>
      </c>
      <c r="I69" s="1">
        <f t="shared" si="12"/>
        <v>0</v>
      </c>
      <c r="J69" s="1">
        <f t="shared" si="13"/>
        <v>46883.892230947597</v>
      </c>
      <c r="K69" s="1">
        <f t="shared" si="14"/>
        <v>0</v>
      </c>
      <c r="L69" s="1">
        <f t="shared" si="15"/>
        <v>0</v>
      </c>
      <c r="M69" s="24">
        <f t="shared" si="16"/>
        <v>46883.892230947597</v>
      </c>
      <c r="N69" s="3"/>
      <c r="O69" s="3"/>
      <c r="P69" s="3"/>
    </row>
    <row r="70" spans="1:16">
      <c r="A70" s="9">
        <v>15.25</v>
      </c>
      <c r="B70" s="1">
        <f t="shared" si="6"/>
        <v>0</v>
      </c>
      <c r="C70" s="1">
        <f t="shared" si="7"/>
        <v>7944.7772500000001</v>
      </c>
      <c r="D70" s="1">
        <f t="shared" si="8"/>
        <v>0</v>
      </c>
      <c r="E70" s="1">
        <f t="shared" si="9"/>
        <v>0</v>
      </c>
      <c r="F70" s="11">
        <f t="shared" si="10"/>
        <v>7944.7772500000001</v>
      </c>
      <c r="G70" s="1"/>
      <c r="H70" s="9">
        <f t="shared" si="11"/>
        <v>22.614062583267799</v>
      </c>
      <c r="I70" s="1">
        <f t="shared" si="12"/>
        <v>0</v>
      </c>
      <c r="J70" s="1">
        <f t="shared" si="13"/>
        <v>11781.2255699424</v>
      </c>
      <c r="K70" s="1">
        <f t="shared" si="14"/>
        <v>0</v>
      </c>
      <c r="L70" s="1">
        <f t="shared" si="15"/>
        <v>0</v>
      </c>
      <c r="M70" s="24">
        <f t="shared" si="16"/>
        <v>11781.2255699424</v>
      </c>
      <c r="N70" s="3"/>
      <c r="O70" s="3"/>
      <c r="P70" s="3"/>
    </row>
    <row r="71" spans="1:16">
      <c r="A71" s="9">
        <v>15.75</v>
      </c>
      <c r="B71" s="1">
        <f t="shared" si="6"/>
        <v>0</v>
      </c>
      <c r="C71" s="1">
        <f t="shared" si="7"/>
        <v>10970.095499999999</v>
      </c>
      <c r="D71" s="1">
        <f t="shared" si="8"/>
        <v>5485.0477499999997</v>
      </c>
      <c r="E71" s="1">
        <f t="shared" si="9"/>
        <v>0</v>
      </c>
      <c r="F71" s="11">
        <f t="shared" si="10"/>
        <v>16455.143250000001</v>
      </c>
      <c r="G71" s="1"/>
      <c r="H71" s="9">
        <f t="shared" si="11"/>
        <v>24.9335448881471</v>
      </c>
      <c r="I71" s="1">
        <f t="shared" si="12"/>
        <v>0</v>
      </c>
      <c r="J71" s="1">
        <f t="shared" si="13"/>
        <v>17366.5630842229</v>
      </c>
      <c r="K71" s="1">
        <f t="shared" si="14"/>
        <v>8683.2815421114392</v>
      </c>
      <c r="L71" s="1">
        <f t="shared" si="15"/>
        <v>0</v>
      </c>
      <c r="M71" s="24">
        <f t="shared" si="16"/>
        <v>26049.844626334299</v>
      </c>
      <c r="N71" s="3"/>
      <c r="O71" s="3"/>
      <c r="P71" s="3"/>
    </row>
    <row r="72" spans="1:16">
      <c r="A72" s="9">
        <v>16.25</v>
      </c>
      <c r="B72" s="1">
        <f t="shared" si="6"/>
        <v>0</v>
      </c>
      <c r="C72" s="1">
        <f t="shared" si="7"/>
        <v>1391.1607894736801</v>
      </c>
      <c r="D72" s="1">
        <f t="shared" si="8"/>
        <v>3014.1817105263199</v>
      </c>
      <c r="E72" s="1">
        <f t="shared" si="9"/>
        <v>0</v>
      </c>
      <c r="F72" s="11">
        <f t="shared" si="10"/>
        <v>4405.3424999999997</v>
      </c>
      <c r="G72" s="1"/>
      <c r="H72" s="9">
        <f t="shared" si="11"/>
        <v>27.407162652430198</v>
      </c>
      <c r="I72" s="1">
        <f t="shared" si="12"/>
        <v>0</v>
      </c>
      <c r="J72" s="1">
        <f t="shared" si="13"/>
        <v>2346.3243097100599</v>
      </c>
      <c r="K72" s="1">
        <f t="shared" si="14"/>
        <v>5083.7026710384698</v>
      </c>
      <c r="L72" s="1">
        <f t="shared" si="15"/>
        <v>0</v>
      </c>
      <c r="M72" s="24">
        <f t="shared" si="16"/>
        <v>7430.0269807485301</v>
      </c>
      <c r="N72" s="3"/>
      <c r="O72" s="3"/>
      <c r="P72" s="3"/>
    </row>
    <row r="73" spans="1:16">
      <c r="A73" s="9">
        <v>16.75</v>
      </c>
      <c r="B73" s="1">
        <f t="shared" si="6"/>
        <v>0</v>
      </c>
      <c r="C73" s="1">
        <f t="shared" si="7"/>
        <v>725.85158653846202</v>
      </c>
      <c r="D73" s="1">
        <f t="shared" si="8"/>
        <v>2613.0657115384602</v>
      </c>
      <c r="E73" s="1">
        <f t="shared" si="9"/>
        <v>435.51095192307599</v>
      </c>
      <c r="F73" s="11">
        <f t="shared" si="10"/>
        <v>3774.4282499999999</v>
      </c>
      <c r="G73" s="1"/>
      <c r="H73" s="9">
        <f t="shared" si="11"/>
        <v>30.039941517998699</v>
      </c>
      <c r="I73" s="1">
        <f t="shared" si="12"/>
        <v>0</v>
      </c>
      <c r="J73" s="1">
        <f t="shared" si="13"/>
        <v>1301.7635349469799</v>
      </c>
      <c r="K73" s="1">
        <f t="shared" si="14"/>
        <v>4686.34872580913</v>
      </c>
      <c r="L73" s="1">
        <f t="shared" si="15"/>
        <v>781.05812096818795</v>
      </c>
      <c r="M73" s="24">
        <f t="shared" si="16"/>
        <v>6769.1703817242997</v>
      </c>
      <c r="N73" s="3"/>
      <c r="O73" s="3"/>
      <c r="P73" s="3"/>
    </row>
    <row r="74" spans="1:16">
      <c r="A74" s="9">
        <v>17.25</v>
      </c>
      <c r="B74" s="1">
        <f t="shared" si="6"/>
        <v>0</v>
      </c>
      <c r="C74" s="1">
        <f t="shared" si="7"/>
        <v>99.094615384615494</v>
      </c>
      <c r="D74" s="1">
        <f t="shared" si="8"/>
        <v>693.66230769230799</v>
      </c>
      <c r="E74" s="1">
        <f t="shared" si="9"/>
        <v>495.47307692307697</v>
      </c>
      <c r="F74" s="11">
        <f t="shared" si="10"/>
        <v>1288.23</v>
      </c>
      <c r="G74" s="1"/>
      <c r="H74" s="9">
        <f t="shared" si="11"/>
        <v>32.836911249726597</v>
      </c>
      <c r="I74" s="1">
        <f t="shared" si="12"/>
        <v>0</v>
      </c>
      <c r="J74" s="1">
        <f t="shared" si="13"/>
        <v>188.63542554842999</v>
      </c>
      <c r="K74" s="1">
        <f t="shared" si="14"/>
        <v>1320.4479788390099</v>
      </c>
      <c r="L74" s="1">
        <f t="shared" si="15"/>
        <v>943.17712774214601</v>
      </c>
      <c r="M74" s="24">
        <f t="shared" si="16"/>
        <v>2452.26053212959</v>
      </c>
      <c r="N74" s="3"/>
      <c r="O74" s="3"/>
      <c r="P74" s="3"/>
    </row>
    <row r="75" spans="1:16">
      <c r="A75" s="9">
        <v>17.75</v>
      </c>
      <c r="B75" s="1">
        <f t="shared" si="6"/>
        <v>0</v>
      </c>
      <c r="C75" s="1">
        <f t="shared" si="7"/>
        <v>0</v>
      </c>
      <c r="D75" s="1">
        <f t="shared" si="8"/>
        <v>145.94049999999999</v>
      </c>
      <c r="E75" s="1">
        <f t="shared" si="9"/>
        <v>72.970249999999993</v>
      </c>
      <c r="F75" s="11">
        <f t="shared" si="10"/>
        <v>218.91075000000001</v>
      </c>
      <c r="G75" s="1"/>
      <c r="H75" s="9">
        <f t="shared" si="11"/>
        <v>35.8031056155654</v>
      </c>
      <c r="I75" s="1">
        <f t="shared" si="12"/>
        <v>0</v>
      </c>
      <c r="J75" s="1">
        <f t="shared" si="13"/>
        <v>0</v>
      </c>
      <c r="K75" s="1">
        <f t="shared" si="14"/>
        <v>294.37313437117899</v>
      </c>
      <c r="L75" s="1">
        <f t="shared" si="15"/>
        <v>147.18656718558901</v>
      </c>
      <c r="M75" s="24">
        <f t="shared" si="16"/>
        <v>441.559701556768</v>
      </c>
      <c r="N75" s="3"/>
      <c r="O75" s="3"/>
      <c r="P75" s="3"/>
    </row>
    <row r="76" spans="1:16">
      <c r="A76" s="9">
        <v>18.25</v>
      </c>
      <c r="B76" s="1">
        <f t="shared" si="6"/>
        <v>0</v>
      </c>
      <c r="C76" s="1">
        <f t="shared" si="7"/>
        <v>0</v>
      </c>
      <c r="D76" s="1">
        <f t="shared" si="8"/>
        <v>0</v>
      </c>
      <c r="E76" s="1">
        <f t="shared" si="9"/>
        <v>0</v>
      </c>
      <c r="F76" s="11">
        <f t="shared" si="10"/>
        <v>0</v>
      </c>
      <c r="G76" s="1"/>
      <c r="H76" s="9">
        <f t="shared" si="11"/>
        <v>38.943562273497697</v>
      </c>
      <c r="I76" s="1">
        <f t="shared" si="12"/>
        <v>0</v>
      </c>
      <c r="J76" s="1">
        <f t="shared" si="13"/>
        <v>0</v>
      </c>
      <c r="K76" s="1">
        <f t="shared" si="14"/>
        <v>0</v>
      </c>
      <c r="L76" s="1">
        <f t="shared" si="15"/>
        <v>0</v>
      </c>
      <c r="M76" s="24">
        <f t="shared" si="16"/>
        <v>0</v>
      </c>
      <c r="N76" s="3"/>
      <c r="O76" s="3"/>
      <c r="P76" s="3"/>
    </row>
    <row r="77" spans="1:16">
      <c r="A77" s="9">
        <v>18.75</v>
      </c>
      <c r="B77" s="1">
        <f t="shared" si="6"/>
        <v>0</v>
      </c>
      <c r="C77" s="1">
        <f t="shared" si="7"/>
        <v>0</v>
      </c>
      <c r="D77" s="1">
        <f t="shared" si="8"/>
        <v>0</v>
      </c>
      <c r="E77" s="1">
        <f t="shared" si="9"/>
        <v>0</v>
      </c>
      <c r="F77" s="11">
        <f t="shared" si="10"/>
        <v>0</v>
      </c>
      <c r="G77" s="1"/>
      <c r="H77" s="9">
        <f t="shared" si="11"/>
        <v>42.2633226647798</v>
      </c>
      <c r="I77" s="1">
        <f t="shared" si="12"/>
        <v>0</v>
      </c>
      <c r="J77" s="1">
        <f t="shared" si="13"/>
        <v>0</v>
      </c>
      <c r="K77" s="1">
        <f t="shared" si="14"/>
        <v>0</v>
      </c>
      <c r="L77" s="1">
        <f t="shared" si="15"/>
        <v>0</v>
      </c>
      <c r="M77" s="24">
        <f t="shared" si="16"/>
        <v>0</v>
      </c>
      <c r="N77" s="3"/>
      <c r="O77" s="3"/>
      <c r="P77" s="3"/>
    </row>
    <row r="78" spans="1:16">
      <c r="A78" s="9">
        <v>19.25</v>
      </c>
      <c r="B78" s="1">
        <f t="shared" si="6"/>
        <v>0</v>
      </c>
      <c r="C78" s="1">
        <f t="shared" si="7"/>
        <v>0</v>
      </c>
      <c r="D78" s="1">
        <f t="shared" si="8"/>
        <v>0</v>
      </c>
      <c r="E78" s="1">
        <f t="shared" si="9"/>
        <v>0</v>
      </c>
      <c r="F78" s="11">
        <f t="shared" si="10"/>
        <v>0</v>
      </c>
      <c r="G78" s="1"/>
      <c r="H78" s="9">
        <f t="shared" si="11"/>
        <v>45.767431912965797</v>
      </c>
      <c r="I78" s="1">
        <f t="shared" si="12"/>
        <v>0</v>
      </c>
      <c r="J78" s="1">
        <f t="shared" si="13"/>
        <v>0</v>
      </c>
      <c r="K78" s="1">
        <f t="shared" si="14"/>
        <v>0</v>
      </c>
      <c r="L78" s="1">
        <f t="shared" si="15"/>
        <v>0</v>
      </c>
      <c r="M78" s="24">
        <f t="shared" si="16"/>
        <v>0</v>
      </c>
      <c r="N78" s="3"/>
      <c r="O78" s="3"/>
      <c r="P78" s="3"/>
    </row>
    <row r="79" spans="1:16">
      <c r="A79" s="7" t="s">
        <v>7</v>
      </c>
      <c r="B79" s="17">
        <f>SUM(B47:B78)</f>
        <v>115445.424616155</v>
      </c>
      <c r="C79" s="17">
        <f>SUM(C47:C78)</f>
        <v>3753692.2316252398</v>
      </c>
      <c r="D79" s="17">
        <f>SUM(D47:D78)</f>
        <v>11951.897979757099</v>
      </c>
      <c r="E79" s="17">
        <f>SUM(E47:E78)</f>
        <v>1003.95427884615</v>
      </c>
      <c r="F79" s="17">
        <f>SUM(F47:F78)</f>
        <v>3882093.5085</v>
      </c>
      <c r="G79" s="11"/>
      <c r="H79" s="7" t="s">
        <v>7</v>
      </c>
      <c r="I79" s="17">
        <f>SUM(I47:I78)</f>
        <v>58327.383017562199</v>
      </c>
      <c r="J79" s="17">
        <f>SUM(J47:J78)</f>
        <v>3093935.1322968798</v>
      </c>
      <c r="K79" s="17">
        <f>SUM(K47:K78)</f>
        <v>20068.1540521692</v>
      </c>
      <c r="L79" s="17">
        <f>SUM(L47:L78)</f>
        <v>1871.42181589592</v>
      </c>
      <c r="M79" s="17">
        <f>SUM(M47:M78)</f>
        <v>3174202.0911825099</v>
      </c>
      <c r="N79" s="3"/>
      <c r="O79" s="3"/>
      <c r="P79" s="3"/>
    </row>
    <row r="80" spans="1:16">
      <c r="A80" s="5" t="s">
        <v>13</v>
      </c>
      <c r="B80" s="18">
        <f>IF(L38&gt;0,B79/L38,0)</f>
        <v>8.6447803887694299</v>
      </c>
      <c r="C80" s="18">
        <f>IF(M38&gt;0,C79/M38,0)</f>
        <v>11.059679258358701</v>
      </c>
      <c r="D80" s="18">
        <f>IF(N38&gt;0,D79/N38,0)</f>
        <v>16.190961508284001</v>
      </c>
      <c r="E80" s="18">
        <f>IF(O38&gt;0,E79/O38,0)</f>
        <v>17.0639733660717</v>
      </c>
      <c r="F80" s="18">
        <f>IF(P38&gt;0,F79/P38,0)</f>
        <v>10.980177231234901</v>
      </c>
      <c r="G80" s="11"/>
      <c r="H80" s="5" t="s">
        <v>13</v>
      </c>
      <c r="I80" s="18">
        <f>IF(L38&gt;0,I79/L38,0)</f>
        <v>4.36766912603919</v>
      </c>
      <c r="J80" s="18">
        <f>IF(M38&gt;0,J79/M38,0)</f>
        <v>9.1158060112338006</v>
      </c>
      <c r="K80" s="18">
        <f>IF(N38&gt;0,K79/N38,0)</f>
        <v>27.185867077455502</v>
      </c>
      <c r="L80" s="18">
        <f>IF(O38&gt;0,L79/O38,0)</f>
        <v>31.808113871316198</v>
      </c>
      <c r="M80" s="18">
        <f>IF(P38&gt;0,M79/P38,0)</f>
        <v>8.9779654850218904</v>
      </c>
      <c r="N80" s="3"/>
      <c r="O80" s="3"/>
      <c r="P80" s="3"/>
    </row>
    <row r="81" spans="1:1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3"/>
      <c r="O81" s="3"/>
      <c r="P81" s="3"/>
    </row>
    <row r="82" spans="1:1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3"/>
      <c r="O82" s="3"/>
      <c r="P82" s="3"/>
    </row>
    <row r="83" spans="1:1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3"/>
      <c r="O83" s="3"/>
      <c r="P83" s="3"/>
    </row>
    <row r="84" spans="1:1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3"/>
      <c r="O84" s="3"/>
      <c r="P84" s="3"/>
    </row>
    <row r="85" spans="1:18" ht="14" customHeight="1">
      <c r="A85" s="39" t="s">
        <v>25</v>
      </c>
      <c r="B85" s="39"/>
      <c r="C85" s="39"/>
      <c r="D85" s="39"/>
      <c r="E85" s="39"/>
      <c r="F85" s="1"/>
      <c r="G85" s="1"/>
      <c r="H85" s="1"/>
      <c r="I85" s="1"/>
      <c r="J85" s="1"/>
      <c r="K85" s="1"/>
      <c r="L85" s="1"/>
      <c r="M85" s="1"/>
      <c r="N85" s="3"/>
      <c r="O85" s="3"/>
      <c r="P85" s="3"/>
    </row>
    <row r="86" spans="1:18">
      <c r="A86" s="39"/>
      <c r="B86" s="39"/>
      <c r="C86" s="39"/>
      <c r="D86" s="39"/>
      <c r="E86" s="39"/>
      <c r="F86" s="1"/>
      <c r="G86" s="1"/>
      <c r="H86" s="1"/>
      <c r="I86" s="1"/>
      <c r="J86" s="1"/>
      <c r="K86" s="1"/>
      <c r="L86" s="1"/>
      <c r="M86" s="1"/>
      <c r="N86" s="3"/>
      <c r="O86" s="3"/>
      <c r="P86" s="3"/>
    </row>
    <row r="87" spans="1:18">
      <c r="A87" s="25"/>
      <c r="B87" s="25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3"/>
      <c r="O87" s="3"/>
      <c r="P87" s="3"/>
    </row>
    <row r="88" spans="1:1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3"/>
      <c r="O88" s="3"/>
      <c r="P88" s="3"/>
    </row>
    <row r="89" spans="1:18">
      <c r="A89" s="40" t="s">
        <v>15</v>
      </c>
      <c r="B89" s="41" t="s">
        <v>16</v>
      </c>
      <c r="C89" s="41" t="s">
        <v>17</v>
      </c>
      <c r="D89" s="41" t="s">
        <v>18</v>
      </c>
      <c r="E89" s="41" t="s">
        <v>19</v>
      </c>
      <c r="F89" s="1"/>
      <c r="G89" s="1"/>
      <c r="H89" s="1"/>
      <c r="I89" s="1"/>
      <c r="J89" s="1"/>
      <c r="K89" s="1"/>
      <c r="L89" s="1"/>
      <c r="M89" s="1"/>
      <c r="N89" s="3"/>
      <c r="O89" s="3"/>
      <c r="P89" s="3"/>
    </row>
    <row r="90" spans="1:18">
      <c r="A90" s="40"/>
      <c r="B90" s="40"/>
      <c r="C90" s="40"/>
      <c r="D90" s="40"/>
      <c r="E90" s="41"/>
      <c r="F90" s="1"/>
      <c r="G90" s="1"/>
      <c r="H90" s="1"/>
      <c r="I90" s="1"/>
      <c r="J90" s="1"/>
      <c r="K90" s="1"/>
      <c r="L90" s="1"/>
      <c r="M90" s="1"/>
      <c r="N90" s="3"/>
      <c r="O90" s="3"/>
      <c r="P90" s="3"/>
    </row>
    <row r="91" spans="1:18">
      <c r="A91" s="1"/>
      <c r="B91" s="2"/>
      <c r="C91" s="2"/>
      <c r="D91" s="2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8">
      <c r="A92" s="26">
        <v>0</v>
      </c>
      <c r="B92" s="27">
        <f>L$38</f>
        <v>13354.350189999999</v>
      </c>
      <c r="C92" s="28">
        <f>$B$80</f>
        <v>8.6</v>
      </c>
      <c r="D92" s="28">
        <f>$I$80</f>
        <v>4.4000000000000004</v>
      </c>
      <c r="E92" s="27">
        <f>B92*D92</f>
        <v>58759.14084</v>
      </c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8">
      <c r="A93" s="26">
        <v>1</v>
      </c>
      <c r="B93" s="27">
        <f>M$38</f>
        <v>339403.35373999999</v>
      </c>
      <c r="C93" s="28">
        <f>$C$80</f>
        <v>11.1</v>
      </c>
      <c r="D93" s="28">
        <f>$J$80</f>
        <v>9.1</v>
      </c>
      <c r="E93" s="27">
        <f>B93*D93</f>
        <v>3088570.5190300001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"/>
      <c r="Q93" s="3"/>
      <c r="R93" s="3"/>
    </row>
    <row r="94" spans="1:18">
      <c r="A94" s="26">
        <v>2</v>
      </c>
      <c r="B94" s="27">
        <f>N$38</f>
        <v>738.18334000000004</v>
      </c>
      <c r="C94" s="28">
        <f>$D$80</f>
        <v>16.2</v>
      </c>
      <c r="D94" s="28">
        <f>$K$80</f>
        <v>27.2</v>
      </c>
      <c r="E94" s="27">
        <f>B94*D94</f>
        <v>20078.58685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"/>
      <c r="Q94" s="3"/>
      <c r="R94" s="3"/>
    </row>
    <row r="95" spans="1:18">
      <c r="A95" s="26">
        <v>3</v>
      </c>
      <c r="B95" s="27">
        <f>O$38</f>
        <v>58.83473</v>
      </c>
      <c r="C95" s="28">
        <f>$E$80</f>
        <v>17.100000000000001</v>
      </c>
      <c r="D95" s="28">
        <f>$L$80</f>
        <v>31.8</v>
      </c>
      <c r="E95" s="27">
        <f>B95*D95</f>
        <v>1870.9444100000001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"/>
      <c r="Q95" s="3"/>
      <c r="R95" s="3"/>
    </row>
    <row r="96" spans="1:18">
      <c r="A96" s="26" t="s">
        <v>7</v>
      </c>
      <c r="B96" s="27">
        <f>SUM(B92:B95)</f>
        <v>353554.72200000001</v>
      </c>
      <c r="C96" s="28">
        <f>$F$80</f>
        <v>11</v>
      </c>
      <c r="D96" s="28">
        <f>$M$80</f>
        <v>9</v>
      </c>
      <c r="E96" s="27">
        <f>SUM(E92:E95)</f>
        <v>3169279.1911300002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"/>
      <c r="Q96" s="3"/>
      <c r="R96" s="3"/>
    </row>
    <row r="97" spans="1:18">
      <c r="A97" s="26" t="s">
        <v>2</v>
      </c>
      <c r="B97" s="29">
        <f>$I$2</f>
        <v>2995290</v>
      </c>
      <c r="C97" s="2"/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3"/>
      <c r="Q97" s="3"/>
      <c r="R97" s="3"/>
    </row>
    <row r="98" spans="1:18" ht="24">
      <c r="A98" s="30" t="s">
        <v>20</v>
      </c>
      <c r="B98" s="27">
        <f>IF(E96&gt;0,$I$2/E96,"")</f>
        <v>0.94510000000000005</v>
      </c>
      <c r="C98" s="2"/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3"/>
      <c r="Q98" s="3"/>
      <c r="R98" s="3"/>
    </row>
  </sheetData>
  <sheetProtection selectLockedCells="1" selectUnlockedCells="1"/>
  <mergeCells count="12">
    <mergeCell ref="A1:F1"/>
    <mergeCell ref="H1:I1"/>
    <mergeCell ref="B4:F4"/>
    <mergeCell ref="L4:P4"/>
    <mergeCell ref="B42:D42"/>
    <mergeCell ref="I42:K42"/>
    <mergeCell ref="A85:E86"/>
    <mergeCell ref="A89:A90"/>
    <mergeCell ref="B89:B90"/>
    <mergeCell ref="C89:C90"/>
    <mergeCell ref="D89:D90"/>
    <mergeCell ref="E89:E9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1Q</vt:lpstr>
      <vt:lpstr>2Q</vt:lpstr>
      <vt:lpstr>3Q</vt:lpstr>
      <vt:lpstr>4Q</vt:lpstr>
      <vt:lpstr>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created xsi:type="dcterms:W3CDTF">2023-09-19T12:30:53Z</dcterms:created>
  <dcterms:modified xsi:type="dcterms:W3CDTF">2024-02-13T13:31:10Z</dcterms:modified>
</cp:coreProperties>
</file>