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BOQUERON/entregable-3.1/Sección_SS3_boqueron/Modelo_SS3_boqueron/Archivos_datos/DATOS/Taledas_allfleets_1988_2016/"/>
    </mc:Choice>
  </mc:AlternateContent>
  <xr:revisionPtr revIDLastSave="0" documentId="13_ncr:1_{E5659B80-645E-6545-9F4F-06E2DB957515}" xr6:coauthVersionLast="47" xr6:coauthVersionMax="47" xr10:uidLastSave="{00000000-0000-0000-0000-000000000000}"/>
  <bookViews>
    <workbookView xWindow="23400" yWindow="500" windowWidth="27800" windowHeight="27300" tabRatio="383" activeTab="3" xr2:uid="{00000000-000D-0000-FFFF-FFFF00000000}"/>
  </bookViews>
  <sheets>
    <sheet name="1Q" sheetId="1" r:id="rId1"/>
    <sheet name="2Q" sheetId="2" r:id="rId2"/>
    <sheet name="3Q" sheetId="3" r:id="rId3"/>
    <sheet name="4Q" sheetId="4" r:id="rId4"/>
    <sheet name="ANUAL" sheetId="5" r:id="rId5"/>
  </sheet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7" i="4" l="1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6" i="1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2" i="5"/>
  <c r="F6" i="1"/>
  <c r="N6" i="1"/>
  <c r="O6" i="1"/>
  <c r="F7" i="1"/>
  <c r="L7" i="1" s="1"/>
  <c r="F8" i="1"/>
  <c r="N8" i="1"/>
  <c r="F9" i="1"/>
  <c r="F10" i="1"/>
  <c r="N10" i="1" s="1"/>
  <c r="O10" i="1"/>
  <c r="E51" i="1" s="1"/>
  <c r="L51" i="1"/>
  <c r="F11" i="1"/>
  <c r="L11" i="1" s="1"/>
  <c r="F12" i="1"/>
  <c r="O12" i="1" s="1"/>
  <c r="L53" i="1" s="1"/>
  <c r="F13" i="1"/>
  <c r="L13" i="1"/>
  <c r="O13" i="1"/>
  <c r="E54" i="1"/>
  <c r="F14" i="1"/>
  <c r="N14" i="1" s="1"/>
  <c r="O14" i="1"/>
  <c r="E55" i="1" s="1"/>
  <c r="F15" i="1"/>
  <c r="O15" i="1" s="1"/>
  <c r="E56" i="1" s="1"/>
  <c r="L15" i="1"/>
  <c r="F16" i="1"/>
  <c r="N16" i="1"/>
  <c r="M16" i="1"/>
  <c r="O16" i="1"/>
  <c r="E57" i="1" s="1"/>
  <c r="F17" i="1"/>
  <c r="L17" i="1" s="1"/>
  <c r="O17" i="1"/>
  <c r="F18" i="1"/>
  <c r="N18" i="1"/>
  <c r="F19" i="1"/>
  <c r="L19" i="1" s="1"/>
  <c r="F20" i="1"/>
  <c r="N20" i="1" s="1"/>
  <c r="O20" i="1"/>
  <c r="E61" i="1" s="1"/>
  <c r="F21" i="1"/>
  <c r="O21" i="1" s="1"/>
  <c r="F22" i="1"/>
  <c r="N22" i="1"/>
  <c r="M22" i="1"/>
  <c r="O22" i="1"/>
  <c r="F23" i="1"/>
  <c r="L23" i="1" s="1"/>
  <c r="F24" i="1"/>
  <c r="N24" i="1"/>
  <c r="F25" i="1"/>
  <c r="F26" i="1"/>
  <c r="N26" i="1" s="1"/>
  <c r="O26" i="1"/>
  <c r="F27" i="1"/>
  <c r="L27" i="1" s="1"/>
  <c r="F28" i="1"/>
  <c r="O28" i="1" s="1"/>
  <c r="L69" i="1" s="1"/>
  <c r="F29" i="1"/>
  <c r="L29" i="1"/>
  <c r="O29" i="1"/>
  <c r="L70" i="1" s="1"/>
  <c r="E70" i="1"/>
  <c r="F30" i="1"/>
  <c r="N30" i="1" s="1"/>
  <c r="O30" i="1"/>
  <c r="F31" i="1"/>
  <c r="O31" i="1" s="1"/>
  <c r="E72" i="1" s="1"/>
  <c r="L31" i="1"/>
  <c r="F32" i="1"/>
  <c r="N32" i="1"/>
  <c r="M32" i="1"/>
  <c r="O32" i="1"/>
  <c r="F33" i="1"/>
  <c r="L33" i="1"/>
  <c r="O33" i="1"/>
  <c r="E74" i="1" s="1"/>
  <c r="F34" i="1"/>
  <c r="N34" i="1" s="1"/>
  <c r="F35" i="1"/>
  <c r="L35" i="1"/>
  <c r="O35" i="1"/>
  <c r="F36" i="1"/>
  <c r="N36" i="1" s="1"/>
  <c r="M36" i="1"/>
  <c r="O36" i="1"/>
  <c r="E77" i="1" s="1"/>
  <c r="F37" i="1"/>
  <c r="O37" i="1" s="1"/>
  <c r="L78" i="1" s="1"/>
  <c r="L37" i="1"/>
  <c r="B38" i="1"/>
  <c r="C38" i="1"/>
  <c r="D38" i="1"/>
  <c r="E38" i="1"/>
  <c r="I38" i="1"/>
  <c r="H47" i="1"/>
  <c r="H48" i="1"/>
  <c r="H49" i="1"/>
  <c r="H50" i="1"/>
  <c r="H51" i="1"/>
  <c r="H52" i="1"/>
  <c r="H53" i="1"/>
  <c r="H54" i="1"/>
  <c r="L54" i="1" s="1"/>
  <c r="H55" i="1"/>
  <c r="L55" i="1"/>
  <c r="H56" i="1"/>
  <c r="L56" i="1"/>
  <c r="H57" i="1"/>
  <c r="L57" i="1"/>
  <c r="H58" i="1"/>
  <c r="H59" i="1"/>
  <c r="H60" i="1"/>
  <c r="H61" i="1"/>
  <c r="L61" i="1"/>
  <c r="H62" i="1"/>
  <c r="E63" i="1"/>
  <c r="H63" i="1"/>
  <c r="H64" i="1"/>
  <c r="H65" i="1"/>
  <c r="H66" i="1"/>
  <c r="E67" i="1"/>
  <c r="H67" i="1"/>
  <c r="L67" i="1" s="1"/>
  <c r="H68" i="1"/>
  <c r="E69" i="1"/>
  <c r="H69" i="1"/>
  <c r="H70" i="1"/>
  <c r="E71" i="1"/>
  <c r="H71" i="1"/>
  <c r="H72" i="1"/>
  <c r="H73" i="1"/>
  <c r="K73" i="1" s="1"/>
  <c r="H74" i="1"/>
  <c r="L74" i="1"/>
  <c r="H75" i="1"/>
  <c r="H76" i="1"/>
  <c r="C77" i="1"/>
  <c r="H77" i="1"/>
  <c r="J77" i="1"/>
  <c r="E78" i="1"/>
  <c r="H78" i="1"/>
  <c r="B97" i="1"/>
  <c r="F6" i="2"/>
  <c r="F7" i="2"/>
  <c r="F8" i="2"/>
  <c r="O8" i="2" s="1"/>
  <c r="L8" i="2"/>
  <c r="M8" i="2"/>
  <c r="P8" i="2"/>
  <c r="N8" i="2"/>
  <c r="F9" i="2"/>
  <c r="M9" i="2"/>
  <c r="N9" i="2"/>
  <c r="K50" i="2"/>
  <c r="O9" i="2"/>
  <c r="F10" i="2"/>
  <c r="L10" i="2"/>
  <c r="M10" i="2"/>
  <c r="N10" i="2"/>
  <c r="O10" i="2"/>
  <c r="P10" i="2"/>
  <c r="F11" i="2"/>
  <c r="M11" i="2"/>
  <c r="N11" i="2"/>
  <c r="D52" i="2"/>
  <c r="O11" i="2"/>
  <c r="L52" i="2" s="1"/>
  <c r="F12" i="2"/>
  <c r="F13" i="2"/>
  <c r="F14" i="2"/>
  <c r="L14" i="2"/>
  <c r="F15" i="2"/>
  <c r="N15" i="2" s="1"/>
  <c r="D56" i="2" s="1"/>
  <c r="F16" i="2"/>
  <c r="L16" i="2"/>
  <c r="O16" i="2"/>
  <c r="E57" i="2" s="1"/>
  <c r="F17" i="2"/>
  <c r="M17" i="2" s="1"/>
  <c r="F18" i="2"/>
  <c r="L18" i="2"/>
  <c r="M18" i="2"/>
  <c r="J59" i="2" s="1"/>
  <c r="F19" i="2"/>
  <c r="M19" i="2"/>
  <c r="C60" i="2" s="1"/>
  <c r="F20" i="2"/>
  <c r="L20" i="2"/>
  <c r="M20" i="2"/>
  <c r="C61" i="2" s="1"/>
  <c r="F21" i="2"/>
  <c r="O21" i="2" s="1"/>
  <c r="M21" i="2"/>
  <c r="C62" i="2" s="1"/>
  <c r="F22" i="2"/>
  <c r="O22" i="2" s="1"/>
  <c r="L22" i="2"/>
  <c r="M22" i="2"/>
  <c r="N22" i="2"/>
  <c r="F23" i="2"/>
  <c r="O23" i="2" s="1"/>
  <c r="M23" i="2"/>
  <c r="C64" i="2" s="1"/>
  <c r="N23" i="2"/>
  <c r="F24" i="2"/>
  <c r="N24" i="2" s="1"/>
  <c r="D65" i="2" s="1"/>
  <c r="L24" i="2"/>
  <c r="B65" i="2" s="1"/>
  <c r="M24" i="2"/>
  <c r="C65" i="2" s="1"/>
  <c r="F25" i="2"/>
  <c r="O25" i="2" s="1"/>
  <c r="L66" i="2" s="1"/>
  <c r="M25" i="2"/>
  <c r="J66" i="2"/>
  <c r="N25" i="2"/>
  <c r="F26" i="2"/>
  <c r="L26" i="2"/>
  <c r="M26" i="2"/>
  <c r="J67" i="2" s="1"/>
  <c r="N26" i="2"/>
  <c r="O26" i="2"/>
  <c r="F27" i="2"/>
  <c r="O27" i="2" s="1"/>
  <c r="L68" i="2" s="1"/>
  <c r="M27" i="2"/>
  <c r="C68" i="2"/>
  <c r="N27" i="2"/>
  <c r="K68" i="2" s="1"/>
  <c r="D68" i="2"/>
  <c r="F28" i="2"/>
  <c r="O28" i="2" s="1"/>
  <c r="L28" i="2"/>
  <c r="M28" i="2"/>
  <c r="N28" i="2"/>
  <c r="D69" i="2" s="1"/>
  <c r="F29" i="2"/>
  <c r="M29" i="2"/>
  <c r="N29" i="2"/>
  <c r="D70" i="2" s="1"/>
  <c r="O29" i="2"/>
  <c r="E70" i="2" s="1"/>
  <c r="F30" i="2"/>
  <c r="F31" i="2"/>
  <c r="F32" i="2"/>
  <c r="F33" i="2"/>
  <c r="F34" i="2"/>
  <c r="L34" i="2" s="1"/>
  <c r="F35" i="2"/>
  <c r="N35" i="2" s="1"/>
  <c r="M35" i="2"/>
  <c r="O35" i="2"/>
  <c r="F36" i="2"/>
  <c r="L36" i="2" s="1"/>
  <c r="F37" i="2"/>
  <c r="M37" i="2"/>
  <c r="C78" i="2" s="1"/>
  <c r="B38" i="2"/>
  <c r="C38" i="2"/>
  <c r="D38" i="2"/>
  <c r="E38" i="2"/>
  <c r="I38" i="2"/>
  <c r="J38" i="2" s="1"/>
  <c r="H47" i="2"/>
  <c r="H48" i="2"/>
  <c r="B49" i="2"/>
  <c r="E49" i="2"/>
  <c r="H49" i="2"/>
  <c r="D50" i="2"/>
  <c r="H50" i="2"/>
  <c r="B51" i="2"/>
  <c r="C51" i="2"/>
  <c r="D51" i="2"/>
  <c r="E51" i="2"/>
  <c r="H51" i="2"/>
  <c r="E52" i="2"/>
  <c r="H52" i="2"/>
  <c r="K52" i="2"/>
  <c r="H53" i="2"/>
  <c r="H54" i="2"/>
  <c r="B55" i="2"/>
  <c r="H55" i="2"/>
  <c r="H56" i="2"/>
  <c r="K56" i="2" s="1"/>
  <c r="H57" i="2"/>
  <c r="L57" i="2"/>
  <c r="H58" i="2"/>
  <c r="B59" i="2"/>
  <c r="H59" i="2"/>
  <c r="H60" i="2"/>
  <c r="J60" i="2"/>
  <c r="H61" i="2"/>
  <c r="E62" i="2"/>
  <c r="H62" i="2"/>
  <c r="L62" i="2" s="1"/>
  <c r="E63" i="2"/>
  <c r="H63" i="2"/>
  <c r="I63" i="2"/>
  <c r="E64" i="2"/>
  <c r="H64" i="2"/>
  <c r="J64" i="2" s="1"/>
  <c r="H65" i="2"/>
  <c r="C66" i="2"/>
  <c r="D66" i="2"/>
  <c r="E66" i="2"/>
  <c r="H66" i="2"/>
  <c r="B67" i="2"/>
  <c r="C67" i="2"/>
  <c r="D67" i="2"/>
  <c r="H67" i="2"/>
  <c r="I67" i="2"/>
  <c r="K67" i="2"/>
  <c r="E68" i="2"/>
  <c r="H68" i="2"/>
  <c r="J68" i="2"/>
  <c r="B69" i="2"/>
  <c r="C69" i="2"/>
  <c r="H69" i="2"/>
  <c r="C70" i="2"/>
  <c r="H70" i="2"/>
  <c r="L70" i="2"/>
  <c r="H71" i="2"/>
  <c r="H72" i="2"/>
  <c r="H73" i="2"/>
  <c r="H74" i="2"/>
  <c r="H75" i="2"/>
  <c r="E76" i="2"/>
  <c r="H76" i="2"/>
  <c r="H77" i="2"/>
  <c r="H78" i="2"/>
  <c r="B97" i="2"/>
  <c r="F6" i="3"/>
  <c r="N6" i="3" s="1"/>
  <c r="L6" i="3"/>
  <c r="M6" i="3"/>
  <c r="C47" i="3" s="1"/>
  <c r="F7" i="3"/>
  <c r="L7" i="3" s="1"/>
  <c r="B48" i="3" s="1"/>
  <c r="F8" i="3"/>
  <c r="N8" i="3"/>
  <c r="D49" i="3"/>
  <c r="F9" i="3"/>
  <c r="L9" i="3"/>
  <c r="B50" i="3" s="1"/>
  <c r="O9" i="3"/>
  <c r="E50" i="3" s="1"/>
  <c r="F10" i="3"/>
  <c r="N10" i="3"/>
  <c r="O10" i="3"/>
  <c r="F11" i="3"/>
  <c r="L11" i="3"/>
  <c r="I52" i="3" s="1"/>
  <c r="O11" i="3"/>
  <c r="E52" i="3" s="1"/>
  <c r="F12" i="3"/>
  <c r="N12" i="3"/>
  <c r="D53" i="3" s="1"/>
  <c r="O12" i="3"/>
  <c r="F13" i="3"/>
  <c r="L13" i="3"/>
  <c r="B54" i="3" s="1"/>
  <c r="F14" i="3"/>
  <c r="N14" i="3"/>
  <c r="K55" i="3" s="1"/>
  <c r="F15" i="3"/>
  <c r="L15" i="3"/>
  <c r="I56" i="3" s="1"/>
  <c r="F16" i="3"/>
  <c r="N16" i="3"/>
  <c r="D57" i="3" s="1"/>
  <c r="F17" i="3"/>
  <c r="L17" i="3"/>
  <c r="O17" i="3"/>
  <c r="E58" i="3" s="1"/>
  <c r="F18" i="3"/>
  <c r="F19" i="3"/>
  <c r="O19" i="3" s="1"/>
  <c r="P19" i="3" s="1"/>
  <c r="L19" i="3"/>
  <c r="B60" i="3" s="1"/>
  <c r="M19" i="3"/>
  <c r="C60" i="3"/>
  <c r="N19" i="3"/>
  <c r="D60" i="3" s="1"/>
  <c r="F20" i="3"/>
  <c r="O20" i="3" s="1"/>
  <c r="N20" i="3"/>
  <c r="P20" i="3" s="1"/>
  <c r="L20" i="3"/>
  <c r="M20" i="3"/>
  <c r="J61" i="3" s="1"/>
  <c r="F21" i="3"/>
  <c r="L21" i="3"/>
  <c r="I62" i="3" s="1"/>
  <c r="M21" i="3"/>
  <c r="J62" i="3" s="1"/>
  <c r="N21" i="3"/>
  <c r="D62" i="3" s="1"/>
  <c r="F22" i="3"/>
  <c r="N22" i="3"/>
  <c r="L22" i="3"/>
  <c r="M22" i="3"/>
  <c r="C63" i="3" s="1"/>
  <c r="F23" i="3"/>
  <c r="L23" i="3" s="1"/>
  <c r="B64" i="3" s="1"/>
  <c r="F24" i="3"/>
  <c r="N24" i="3"/>
  <c r="D65" i="3"/>
  <c r="F25" i="3"/>
  <c r="F26" i="3"/>
  <c r="N26" i="3"/>
  <c r="K67" i="3" s="1"/>
  <c r="O26" i="3"/>
  <c r="L67" i="3" s="1"/>
  <c r="F27" i="3"/>
  <c r="L27" i="3" s="1"/>
  <c r="I68" i="3" s="1"/>
  <c r="N27" i="3"/>
  <c r="K68" i="3" s="1"/>
  <c r="F28" i="3"/>
  <c r="O28" i="3" s="1"/>
  <c r="E69" i="3" s="1"/>
  <c r="N28" i="3"/>
  <c r="K69" i="3" s="1"/>
  <c r="L28" i="3"/>
  <c r="P28" i="3"/>
  <c r="M28" i="3"/>
  <c r="F29" i="3"/>
  <c r="L29" i="3"/>
  <c r="B70" i="3" s="1"/>
  <c r="M29" i="3"/>
  <c r="C70" i="3" s="1"/>
  <c r="N29" i="3"/>
  <c r="D70" i="3" s="1"/>
  <c r="F30" i="3"/>
  <c r="N30" i="3"/>
  <c r="L30" i="3"/>
  <c r="I71" i="3" s="1"/>
  <c r="M30" i="3"/>
  <c r="J71" i="3" s="1"/>
  <c r="F31" i="3"/>
  <c r="L31" i="3" s="1"/>
  <c r="F32" i="3"/>
  <c r="N32" i="3"/>
  <c r="D73" i="3" s="1"/>
  <c r="F33" i="3"/>
  <c r="L33" i="3"/>
  <c r="O33" i="3"/>
  <c r="F34" i="3"/>
  <c r="N34" i="3"/>
  <c r="D75" i="3" s="1"/>
  <c r="O34" i="3"/>
  <c r="L75" i="3" s="1"/>
  <c r="F35" i="3"/>
  <c r="M35" i="3" s="1"/>
  <c r="L35" i="3"/>
  <c r="B76" i="3" s="1"/>
  <c r="N35" i="3"/>
  <c r="O35" i="3"/>
  <c r="L76" i="3" s="1"/>
  <c r="F36" i="3"/>
  <c r="N36" i="3"/>
  <c r="L36" i="3"/>
  <c r="B77" i="3" s="1"/>
  <c r="M36" i="3"/>
  <c r="J77" i="3" s="1"/>
  <c r="O36" i="3"/>
  <c r="L77" i="3" s="1"/>
  <c r="M77" i="3" s="1"/>
  <c r="F37" i="3"/>
  <c r="L37" i="3"/>
  <c r="M37" i="3"/>
  <c r="N37" i="3"/>
  <c r="D78" i="3" s="1"/>
  <c r="B38" i="3"/>
  <c r="C38" i="3"/>
  <c r="D38" i="3"/>
  <c r="E38" i="3"/>
  <c r="I38" i="3"/>
  <c r="J38" i="3" s="1"/>
  <c r="D47" i="3"/>
  <c r="H47" i="3"/>
  <c r="I47" i="3" s="1"/>
  <c r="K47" i="3"/>
  <c r="H48" i="3"/>
  <c r="H49" i="3"/>
  <c r="K49" i="3" s="1"/>
  <c r="H50" i="3"/>
  <c r="I50" i="3"/>
  <c r="D51" i="3"/>
  <c r="E51" i="3"/>
  <c r="H51" i="3"/>
  <c r="H52" i="3"/>
  <c r="H53" i="3"/>
  <c r="K53" i="3"/>
  <c r="H54" i="3"/>
  <c r="I54" i="3"/>
  <c r="D55" i="3"/>
  <c r="H55" i="3"/>
  <c r="B56" i="3"/>
  <c r="H56" i="3"/>
  <c r="H57" i="3"/>
  <c r="B58" i="3"/>
  <c r="H58" i="3"/>
  <c r="I58" i="3"/>
  <c r="H59" i="3"/>
  <c r="H60" i="3"/>
  <c r="I60" i="3" s="1"/>
  <c r="C61" i="3"/>
  <c r="E61" i="3"/>
  <c r="H61" i="3"/>
  <c r="L61" i="3"/>
  <c r="H62" i="3"/>
  <c r="D63" i="3"/>
  <c r="H63" i="3"/>
  <c r="K63" i="3" s="1"/>
  <c r="H64" i="3"/>
  <c r="I64" i="3"/>
  <c r="H65" i="3"/>
  <c r="K65" i="3"/>
  <c r="H66" i="3"/>
  <c r="D67" i="3"/>
  <c r="E67" i="3"/>
  <c r="H67" i="3"/>
  <c r="B68" i="3"/>
  <c r="D68" i="3"/>
  <c r="H68" i="3"/>
  <c r="B69" i="3"/>
  <c r="C69" i="3"/>
  <c r="D69" i="3"/>
  <c r="H69" i="3"/>
  <c r="L69" i="3" s="1"/>
  <c r="J69" i="3"/>
  <c r="H70" i="3"/>
  <c r="I70" i="3"/>
  <c r="C71" i="3"/>
  <c r="D71" i="3"/>
  <c r="H71" i="3"/>
  <c r="B72" i="3"/>
  <c r="H72" i="3"/>
  <c r="I72" i="3"/>
  <c r="H73" i="3"/>
  <c r="B74" i="3"/>
  <c r="E74" i="3"/>
  <c r="H74" i="3"/>
  <c r="H75" i="3"/>
  <c r="D76" i="3"/>
  <c r="H76" i="3"/>
  <c r="K76" i="3" s="1"/>
  <c r="I76" i="3"/>
  <c r="D77" i="3"/>
  <c r="H77" i="3"/>
  <c r="K77" i="3"/>
  <c r="B78" i="3"/>
  <c r="C78" i="3"/>
  <c r="H78" i="3"/>
  <c r="I78" i="3"/>
  <c r="B97" i="3"/>
  <c r="F6" i="4"/>
  <c r="O6" i="4" s="1"/>
  <c r="L6" i="4"/>
  <c r="F7" i="4"/>
  <c r="N7" i="4" s="1"/>
  <c r="M7" i="4"/>
  <c r="J48" i="4" s="1"/>
  <c r="F8" i="4"/>
  <c r="L8" i="4"/>
  <c r="O8" i="4"/>
  <c r="L49" i="4" s="1"/>
  <c r="F9" i="4"/>
  <c r="O9" i="4" s="1"/>
  <c r="E50" i="4" s="1"/>
  <c r="L9" i="4"/>
  <c r="B50" i="4" s="1"/>
  <c r="F50" i="4" s="1"/>
  <c r="M9" i="4"/>
  <c r="C50" i="4" s="1"/>
  <c r="N9" i="4"/>
  <c r="D50" i="4"/>
  <c r="F10" i="4"/>
  <c r="L10" i="4"/>
  <c r="O10" i="4"/>
  <c r="L51" i="4" s="1"/>
  <c r="F11" i="4"/>
  <c r="N11" i="4"/>
  <c r="K52" i="4" s="1"/>
  <c r="O11" i="4"/>
  <c r="E52" i="4" s="1"/>
  <c r="F12" i="4"/>
  <c r="F13" i="4"/>
  <c r="N13" i="4" s="1"/>
  <c r="D54" i="4" s="1"/>
  <c r="L13" i="4"/>
  <c r="M13" i="4"/>
  <c r="C54" i="4" s="1"/>
  <c r="O13" i="4"/>
  <c r="E54" i="4" s="1"/>
  <c r="F14" i="4"/>
  <c r="L14" i="4" s="1"/>
  <c r="I55" i="4" s="1"/>
  <c r="F15" i="4"/>
  <c r="L15" i="4"/>
  <c r="M15" i="4"/>
  <c r="P15" i="4"/>
  <c r="N15" i="4"/>
  <c r="O15" i="4"/>
  <c r="F16" i="4"/>
  <c r="L16" i="4" s="1"/>
  <c r="O16" i="4"/>
  <c r="E57" i="4" s="1"/>
  <c r="L57" i="4"/>
  <c r="F17" i="4"/>
  <c r="L17" i="4"/>
  <c r="M17" i="4"/>
  <c r="C58" i="4" s="1"/>
  <c r="N17" i="4"/>
  <c r="K58" i="4" s="1"/>
  <c r="D58" i="4"/>
  <c r="O17" i="4"/>
  <c r="E58" i="4" s="1"/>
  <c r="F58" i="4" s="1"/>
  <c r="F18" i="4"/>
  <c r="L18" i="4"/>
  <c r="O18" i="4"/>
  <c r="L59" i="4" s="1"/>
  <c r="F19" i="4"/>
  <c r="L19" i="4"/>
  <c r="I60" i="4" s="1"/>
  <c r="F20" i="4"/>
  <c r="O20" i="4" s="1"/>
  <c r="F21" i="4"/>
  <c r="O21" i="4" s="1"/>
  <c r="E62" i="4" s="1"/>
  <c r="L21" i="4"/>
  <c r="I62" i="4" s="1"/>
  <c r="F22" i="4"/>
  <c r="L22" i="4" s="1"/>
  <c r="O22" i="4"/>
  <c r="L63" i="4" s="1"/>
  <c r="E63" i="4"/>
  <c r="F23" i="4"/>
  <c r="L23" i="4"/>
  <c r="M23" i="4"/>
  <c r="P23" i="4" s="1"/>
  <c r="N23" i="4"/>
  <c r="K64" i="4"/>
  <c r="O23" i="4"/>
  <c r="F24" i="4"/>
  <c r="L24" i="4"/>
  <c r="O24" i="4"/>
  <c r="L65" i="4"/>
  <c r="F25" i="4"/>
  <c r="F26" i="4"/>
  <c r="F27" i="4"/>
  <c r="N27" i="4" s="1"/>
  <c r="F28" i="4"/>
  <c r="L28" i="4"/>
  <c r="B69" i="4" s="1"/>
  <c r="O28" i="4"/>
  <c r="L69" i="4" s="1"/>
  <c r="F29" i="4"/>
  <c r="O29" i="4" s="1"/>
  <c r="E70" i="4" s="1"/>
  <c r="L29" i="4"/>
  <c r="I70" i="4" s="1"/>
  <c r="M29" i="4"/>
  <c r="C70" i="4" s="1"/>
  <c r="N29" i="4"/>
  <c r="D70" i="4"/>
  <c r="F30" i="4"/>
  <c r="L30" i="4" s="1"/>
  <c r="F31" i="4"/>
  <c r="L31" i="4"/>
  <c r="M31" i="4"/>
  <c r="P31" i="4" s="1"/>
  <c r="N31" i="4"/>
  <c r="D72" i="4" s="1"/>
  <c r="K72" i="4"/>
  <c r="O31" i="4"/>
  <c r="F32" i="4"/>
  <c r="L32" i="4"/>
  <c r="B73" i="4" s="1"/>
  <c r="O32" i="4"/>
  <c r="E73" i="4" s="1"/>
  <c r="F33" i="4"/>
  <c r="L33" i="4"/>
  <c r="M33" i="4"/>
  <c r="C74" i="4" s="1"/>
  <c r="F74" i="4" s="1"/>
  <c r="N33" i="4"/>
  <c r="D74" i="4" s="1"/>
  <c r="O33" i="4"/>
  <c r="F34" i="4"/>
  <c r="O34" i="4" s="1"/>
  <c r="L34" i="4"/>
  <c r="B75" i="4" s="1"/>
  <c r="F35" i="4"/>
  <c r="L35" i="4"/>
  <c r="M35" i="4"/>
  <c r="P35" i="4" s="1"/>
  <c r="N35" i="4"/>
  <c r="K76" i="4" s="1"/>
  <c r="O35" i="4"/>
  <c r="E76" i="4" s="1"/>
  <c r="F36" i="4"/>
  <c r="L36" i="4"/>
  <c r="O36" i="4"/>
  <c r="L77" i="4"/>
  <c r="F37" i="4"/>
  <c r="N37" i="4"/>
  <c r="D78" i="4" s="1"/>
  <c r="O37" i="4"/>
  <c r="E78" i="4" s="1"/>
  <c r="B38" i="4"/>
  <c r="C38" i="4"/>
  <c r="D38" i="4"/>
  <c r="E38" i="4"/>
  <c r="I38" i="4"/>
  <c r="J38" i="4" s="1"/>
  <c r="H47" i="4"/>
  <c r="H48" i="4"/>
  <c r="E49" i="4"/>
  <c r="H49" i="4"/>
  <c r="H50" i="4"/>
  <c r="K50" i="4"/>
  <c r="L50" i="4"/>
  <c r="H51" i="4"/>
  <c r="D52" i="4"/>
  <c r="H52" i="4"/>
  <c r="L52" i="4"/>
  <c r="H53" i="4"/>
  <c r="B54" i="4"/>
  <c r="H54" i="4"/>
  <c r="I54" i="4"/>
  <c r="K54" i="4"/>
  <c r="H55" i="4"/>
  <c r="B56" i="4"/>
  <c r="D56" i="4"/>
  <c r="E56" i="4"/>
  <c r="H56" i="4"/>
  <c r="L56" i="4" s="1"/>
  <c r="H57" i="4"/>
  <c r="B58" i="4"/>
  <c r="H58" i="4"/>
  <c r="I58" i="4"/>
  <c r="H59" i="4"/>
  <c r="H60" i="4"/>
  <c r="E61" i="4"/>
  <c r="H61" i="4"/>
  <c r="H62" i="4"/>
  <c r="L62" i="4" s="1"/>
  <c r="H63" i="4"/>
  <c r="B64" i="4"/>
  <c r="D64" i="4"/>
  <c r="F64" i="4" s="1"/>
  <c r="E64" i="4"/>
  <c r="H64" i="4"/>
  <c r="E65" i="4"/>
  <c r="H65" i="4"/>
  <c r="H66" i="4"/>
  <c r="H67" i="4"/>
  <c r="H68" i="4"/>
  <c r="H69" i="4"/>
  <c r="B70" i="4"/>
  <c r="F70" i="4" s="1"/>
  <c r="H70" i="4"/>
  <c r="K70" i="4"/>
  <c r="L70" i="4"/>
  <c r="H71" i="4"/>
  <c r="B72" i="4"/>
  <c r="E72" i="4"/>
  <c r="H72" i="4"/>
  <c r="L72" i="4" s="1"/>
  <c r="I72" i="4"/>
  <c r="H73" i="4"/>
  <c r="L73" i="4" s="1"/>
  <c r="B74" i="4"/>
  <c r="E74" i="4"/>
  <c r="H74" i="4"/>
  <c r="H75" i="4"/>
  <c r="B76" i="4"/>
  <c r="H76" i="4"/>
  <c r="I76" i="4"/>
  <c r="B77" i="4"/>
  <c r="E77" i="4"/>
  <c r="H77" i="4"/>
  <c r="H78" i="4"/>
  <c r="B97" i="4"/>
  <c r="B6" i="5"/>
  <c r="C6" i="5"/>
  <c r="D6" i="5"/>
  <c r="E6" i="5"/>
  <c r="F6" i="5"/>
  <c r="O6" i="5" s="1"/>
  <c r="B7" i="5"/>
  <c r="C7" i="5"/>
  <c r="D7" i="5"/>
  <c r="E7" i="5"/>
  <c r="B8" i="5"/>
  <c r="F8" i="5" s="1"/>
  <c r="C8" i="5"/>
  <c r="D8" i="5"/>
  <c r="E8" i="5"/>
  <c r="B9" i="5"/>
  <c r="C9" i="5"/>
  <c r="D9" i="5"/>
  <c r="D38" i="5" s="1"/>
  <c r="E9" i="5"/>
  <c r="B10" i="5"/>
  <c r="C10" i="5"/>
  <c r="F10" i="5" s="1"/>
  <c r="D10" i="5"/>
  <c r="E10" i="5"/>
  <c r="B11" i="5"/>
  <c r="F11" i="5" s="1"/>
  <c r="C11" i="5"/>
  <c r="D11" i="5"/>
  <c r="E11" i="5"/>
  <c r="E38" i="5" s="1"/>
  <c r="B12" i="5"/>
  <c r="C12" i="5"/>
  <c r="D12" i="5"/>
  <c r="E12" i="5"/>
  <c r="F12" i="5"/>
  <c r="O12" i="5"/>
  <c r="E53" i="5" s="1"/>
  <c r="B13" i="5"/>
  <c r="C13" i="5"/>
  <c r="D13" i="5"/>
  <c r="E13" i="5"/>
  <c r="F13" i="5" s="1"/>
  <c r="B14" i="5"/>
  <c r="C14" i="5"/>
  <c r="D14" i="5"/>
  <c r="E14" i="5"/>
  <c r="F14" i="5"/>
  <c r="M14" i="5" s="1"/>
  <c r="B15" i="5"/>
  <c r="C15" i="5"/>
  <c r="D15" i="5"/>
  <c r="E15" i="5"/>
  <c r="B16" i="5"/>
  <c r="C16" i="5"/>
  <c r="C38" i="5" s="1"/>
  <c r="D16" i="5"/>
  <c r="E16" i="5"/>
  <c r="B17" i="5"/>
  <c r="C17" i="5"/>
  <c r="F17" i="5"/>
  <c r="L17" i="5" s="1"/>
  <c r="D17" i="5"/>
  <c r="E17" i="5"/>
  <c r="B18" i="5"/>
  <c r="F18" i="5" s="1"/>
  <c r="C18" i="5"/>
  <c r="D18" i="5"/>
  <c r="E18" i="5"/>
  <c r="B19" i="5"/>
  <c r="F19" i="5" s="1"/>
  <c r="C19" i="5"/>
  <c r="D19" i="5"/>
  <c r="E19" i="5"/>
  <c r="B20" i="5"/>
  <c r="C20" i="5"/>
  <c r="D20" i="5"/>
  <c r="E20" i="5"/>
  <c r="F20" i="5" s="1"/>
  <c r="B21" i="5"/>
  <c r="C21" i="5"/>
  <c r="D21" i="5"/>
  <c r="E21" i="5"/>
  <c r="F21" i="5" s="1"/>
  <c r="B22" i="5"/>
  <c r="F22" i="5" s="1"/>
  <c r="C22" i="5"/>
  <c r="D22" i="5"/>
  <c r="E22" i="5"/>
  <c r="B23" i="5"/>
  <c r="F23" i="5" s="1"/>
  <c r="C23" i="5"/>
  <c r="D23" i="5"/>
  <c r="E23" i="5"/>
  <c r="B24" i="5"/>
  <c r="C24" i="5"/>
  <c r="F24" i="5" s="1"/>
  <c r="D24" i="5"/>
  <c r="E24" i="5"/>
  <c r="B25" i="5"/>
  <c r="F25" i="5" s="1"/>
  <c r="C25" i="5"/>
  <c r="D25" i="5"/>
  <c r="E25" i="5"/>
  <c r="B26" i="5"/>
  <c r="C26" i="5"/>
  <c r="F26" i="5"/>
  <c r="M26" i="5" s="1"/>
  <c r="D26" i="5"/>
  <c r="E26" i="5"/>
  <c r="B27" i="5"/>
  <c r="F27" i="5" s="1"/>
  <c r="C27" i="5"/>
  <c r="D27" i="5"/>
  <c r="E27" i="5"/>
  <c r="B28" i="5"/>
  <c r="C28" i="5"/>
  <c r="F28" i="5" s="1"/>
  <c r="D28" i="5"/>
  <c r="E28" i="5"/>
  <c r="B29" i="5"/>
  <c r="C29" i="5"/>
  <c r="D29" i="5"/>
  <c r="E29" i="5"/>
  <c r="F29" i="5"/>
  <c r="B30" i="5"/>
  <c r="F30" i="5" s="1"/>
  <c r="C30" i="5"/>
  <c r="D30" i="5"/>
  <c r="E30" i="5"/>
  <c r="B31" i="5"/>
  <c r="F31" i="5" s="1"/>
  <c r="C31" i="5"/>
  <c r="D31" i="5"/>
  <c r="E31" i="5"/>
  <c r="B32" i="5"/>
  <c r="C32" i="5"/>
  <c r="F32" i="5"/>
  <c r="M32" i="5" s="1"/>
  <c r="D32" i="5"/>
  <c r="E32" i="5"/>
  <c r="B33" i="5"/>
  <c r="F33" i="5" s="1"/>
  <c r="C33" i="5"/>
  <c r="D33" i="5"/>
  <c r="E33" i="5"/>
  <c r="B34" i="5"/>
  <c r="C34" i="5"/>
  <c r="F34" i="5" s="1"/>
  <c r="D34" i="5"/>
  <c r="E34" i="5"/>
  <c r="B35" i="5"/>
  <c r="C35" i="5"/>
  <c r="D35" i="5"/>
  <c r="E35" i="5"/>
  <c r="F35" i="5"/>
  <c r="N35" i="5" s="1"/>
  <c r="B36" i="5"/>
  <c r="F36" i="5" s="1"/>
  <c r="C36" i="5"/>
  <c r="D36" i="5"/>
  <c r="E36" i="5"/>
  <c r="B37" i="5"/>
  <c r="F37" i="5" s="1"/>
  <c r="C37" i="5"/>
  <c r="D37" i="5"/>
  <c r="E37" i="5"/>
  <c r="I38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B97" i="5"/>
  <c r="L76" i="4"/>
  <c r="J64" i="4"/>
  <c r="P29" i="4"/>
  <c r="P13" i="4"/>
  <c r="K74" i="4"/>
  <c r="D68" i="4"/>
  <c r="F54" i="4"/>
  <c r="P17" i="4"/>
  <c r="J63" i="3"/>
  <c r="B61" i="3"/>
  <c r="J47" i="3"/>
  <c r="F51" i="2"/>
  <c r="O35" i="5"/>
  <c r="M35" i="5"/>
  <c r="L35" i="5"/>
  <c r="O29" i="5"/>
  <c r="N29" i="5"/>
  <c r="M29" i="5"/>
  <c r="L29" i="5"/>
  <c r="N25" i="5"/>
  <c r="N30" i="5"/>
  <c r="K71" i="5" s="1"/>
  <c r="O21" i="5"/>
  <c r="L34" i="5"/>
  <c r="N28" i="5"/>
  <c r="N22" i="5"/>
  <c r="M20" i="5"/>
  <c r="M6" i="5"/>
  <c r="L6" i="5"/>
  <c r="N6" i="5"/>
  <c r="I77" i="4"/>
  <c r="I69" i="4"/>
  <c r="F15" i="5"/>
  <c r="F7" i="5"/>
  <c r="K78" i="4"/>
  <c r="I59" i="4"/>
  <c r="B59" i="4"/>
  <c r="I51" i="4"/>
  <c r="B51" i="4"/>
  <c r="L78" i="4"/>
  <c r="N17" i="5"/>
  <c r="M12" i="5"/>
  <c r="L12" i="5"/>
  <c r="B65" i="4"/>
  <c r="I65" i="4"/>
  <c r="B49" i="4"/>
  <c r="I49" i="4"/>
  <c r="I47" i="4"/>
  <c r="B47" i="4"/>
  <c r="N12" i="5"/>
  <c r="K53" i="5" s="1"/>
  <c r="J52" i="2"/>
  <c r="C52" i="2"/>
  <c r="B76" i="1"/>
  <c r="I76" i="1"/>
  <c r="D73" i="1"/>
  <c r="B68" i="1"/>
  <c r="I68" i="1"/>
  <c r="D65" i="1"/>
  <c r="K65" i="1"/>
  <c r="B60" i="1"/>
  <c r="I60" i="1"/>
  <c r="D57" i="1"/>
  <c r="K57" i="1"/>
  <c r="B52" i="1"/>
  <c r="I52" i="1"/>
  <c r="D49" i="1"/>
  <c r="K49" i="1"/>
  <c r="K47" i="1"/>
  <c r="D47" i="1"/>
  <c r="M36" i="4"/>
  <c r="P36" i="4"/>
  <c r="M34" i="4"/>
  <c r="M32" i="4"/>
  <c r="M30" i="4"/>
  <c r="M28" i="4"/>
  <c r="J69" i="4" s="1"/>
  <c r="M26" i="4"/>
  <c r="M24" i="4"/>
  <c r="M22" i="4"/>
  <c r="M20" i="4"/>
  <c r="M18" i="4"/>
  <c r="M16" i="4"/>
  <c r="M10" i="4"/>
  <c r="M8" i="4"/>
  <c r="P8" i="4" s="1"/>
  <c r="M6" i="4"/>
  <c r="J78" i="3"/>
  <c r="I77" i="3"/>
  <c r="B71" i="3"/>
  <c r="J70" i="3"/>
  <c r="I69" i="3"/>
  <c r="B63" i="3"/>
  <c r="I61" i="3"/>
  <c r="B47" i="3"/>
  <c r="O37" i="3"/>
  <c r="P35" i="3"/>
  <c r="L34" i="3"/>
  <c r="M33" i="3"/>
  <c r="M32" i="3"/>
  <c r="N31" i="3"/>
  <c r="O30" i="3"/>
  <c r="P30" i="3"/>
  <c r="O29" i="3"/>
  <c r="L26" i="3"/>
  <c r="M24" i="3"/>
  <c r="N23" i="3"/>
  <c r="O22" i="3"/>
  <c r="E63" i="3" s="1"/>
  <c r="O21" i="3"/>
  <c r="L18" i="3"/>
  <c r="M17" i="3"/>
  <c r="M16" i="3"/>
  <c r="N15" i="3"/>
  <c r="O14" i="3"/>
  <c r="O13" i="3"/>
  <c r="L10" i="3"/>
  <c r="M9" i="3"/>
  <c r="M8" i="3"/>
  <c r="N7" i="3"/>
  <c r="D48" i="3" s="1"/>
  <c r="O6" i="3"/>
  <c r="P6" i="3"/>
  <c r="K66" i="2"/>
  <c r="I78" i="1"/>
  <c r="B78" i="1"/>
  <c r="K75" i="1"/>
  <c r="D75" i="1"/>
  <c r="I70" i="1"/>
  <c r="B70" i="1"/>
  <c r="K67" i="1"/>
  <c r="D67" i="1"/>
  <c r="K59" i="1"/>
  <c r="D59" i="1"/>
  <c r="I54" i="1"/>
  <c r="B54" i="1"/>
  <c r="K51" i="1"/>
  <c r="D51" i="1"/>
  <c r="C76" i="4"/>
  <c r="J74" i="4"/>
  <c r="C72" i="4"/>
  <c r="F72" i="4"/>
  <c r="J70" i="4"/>
  <c r="M70" i="4"/>
  <c r="C64" i="4"/>
  <c r="J58" i="4"/>
  <c r="C56" i="4"/>
  <c r="F56" i="4"/>
  <c r="J54" i="4"/>
  <c r="J50" i="4"/>
  <c r="C48" i="4"/>
  <c r="N36" i="4"/>
  <c r="N34" i="4"/>
  <c r="N32" i="4"/>
  <c r="N30" i="4"/>
  <c r="N28" i="4"/>
  <c r="D69" i="4" s="1"/>
  <c r="N26" i="4"/>
  <c r="N24" i="4"/>
  <c r="N22" i="4"/>
  <c r="N20" i="4"/>
  <c r="N18" i="4"/>
  <c r="N16" i="4"/>
  <c r="N10" i="4"/>
  <c r="D51" i="4" s="1"/>
  <c r="N8" i="4"/>
  <c r="N6" i="4"/>
  <c r="P6" i="4" s="1"/>
  <c r="K78" i="3"/>
  <c r="K70" i="3"/>
  <c r="K62" i="3"/>
  <c r="F38" i="3"/>
  <c r="P37" i="3"/>
  <c r="M34" i="3"/>
  <c r="N33" i="3"/>
  <c r="O32" i="3"/>
  <c r="O31" i="3"/>
  <c r="P29" i="3"/>
  <c r="M26" i="3"/>
  <c r="O24" i="3"/>
  <c r="O23" i="3"/>
  <c r="M18" i="3"/>
  <c r="N17" i="3"/>
  <c r="O16" i="3"/>
  <c r="O15" i="3"/>
  <c r="M10" i="3"/>
  <c r="N9" i="3"/>
  <c r="P9" i="3"/>
  <c r="O8" i="3"/>
  <c r="J78" i="2"/>
  <c r="J70" i="2"/>
  <c r="J62" i="2"/>
  <c r="I77" i="2"/>
  <c r="J69" i="2"/>
  <c r="I69" i="2"/>
  <c r="J65" i="2"/>
  <c r="I65" i="2"/>
  <c r="J61" i="2"/>
  <c r="I61" i="2"/>
  <c r="D77" i="1"/>
  <c r="K77" i="1"/>
  <c r="B72" i="1"/>
  <c r="I72" i="1"/>
  <c r="B64" i="1"/>
  <c r="I64" i="1"/>
  <c r="D61" i="1"/>
  <c r="K61" i="1"/>
  <c r="B56" i="1"/>
  <c r="I56" i="1"/>
  <c r="B48" i="1"/>
  <c r="I48" i="1"/>
  <c r="P23" i="3"/>
  <c r="K70" i="2"/>
  <c r="C50" i="2"/>
  <c r="J50" i="2"/>
  <c r="I74" i="1"/>
  <c r="B74" i="1"/>
  <c r="K71" i="1"/>
  <c r="D71" i="1"/>
  <c r="K63" i="1"/>
  <c r="D63" i="1"/>
  <c r="I58" i="1"/>
  <c r="B58" i="1"/>
  <c r="K55" i="1"/>
  <c r="D55" i="1"/>
  <c r="P33" i="3"/>
  <c r="L32" i="3"/>
  <c r="M31" i="3"/>
  <c r="P31" i="3"/>
  <c r="L24" i="3"/>
  <c r="M23" i="3"/>
  <c r="P17" i="3"/>
  <c r="L16" i="3"/>
  <c r="M15" i="3"/>
  <c r="L8" i="3"/>
  <c r="M7" i="3"/>
  <c r="K69" i="2"/>
  <c r="K65" i="2"/>
  <c r="I57" i="2"/>
  <c r="I49" i="2"/>
  <c r="L37" i="2"/>
  <c r="I78" i="2" s="1"/>
  <c r="L35" i="2"/>
  <c r="B76" i="2" s="1"/>
  <c r="L33" i="2"/>
  <c r="L31" i="2"/>
  <c r="L29" i="2"/>
  <c r="L27" i="2"/>
  <c r="P27" i="2" s="1"/>
  <c r="L25" i="2"/>
  <c r="L23" i="2"/>
  <c r="L21" i="2"/>
  <c r="L19" i="2"/>
  <c r="L17" i="2"/>
  <c r="L15" i="2"/>
  <c r="L13" i="2"/>
  <c r="B54" i="2" s="1"/>
  <c r="L11" i="2"/>
  <c r="I52" i="2" s="1"/>
  <c r="M52" i="2" s="1"/>
  <c r="L9" i="2"/>
  <c r="P9" i="2" s="1"/>
  <c r="L7" i="2"/>
  <c r="F38" i="1"/>
  <c r="M37" i="1"/>
  <c r="P37" i="1" s="1"/>
  <c r="M35" i="1"/>
  <c r="P35" i="1"/>
  <c r="M33" i="1"/>
  <c r="M31" i="1"/>
  <c r="M29" i="1"/>
  <c r="M27" i="1"/>
  <c r="M25" i="1"/>
  <c r="C66" i="1" s="1"/>
  <c r="M23" i="1"/>
  <c r="M21" i="1"/>
  <c r="M19" i="1"/>
  <c r="M17" i="1"/>
  <c r="M15" i="1"/>
  <c r="M13" i="1"/>
  <c r="P13" i="1" s="1"/>
  <c r="M11" i="1"/>
  <c r="M9" i="1"/>
  <c r="M7" i="1"/>
  <c r="F38" i="2"/>
  <c r="N37" i="1"/>
  <c r="L36" i="1"/>
  <c r="B77" i="1" s="1"/>
  <c r="F77" i="1" s="1"/>
  <c r="N35" i="1"/>
  <c r="L34" i="1"/>
  <c r="N33" i="1"/>
  <c r="K74" i="1" s="1"/>
  <c r="L32" i="1"/>
  <c r="B73" i="1" s="1"/>
  <c r="N31" i="1"/>
  <c r="L30" i="1"/>
  <c r="N29" i="1"/>
  <c r="L28" i="1"/>
  <c r="N27" i="1"/>
  <c r="L26" i="1"/>
  <c r="B67" i="1" s="1"/>
  <c r="N25" i="1"/>
  <c r="L24" i="1"/>
  <c r="N23" i="1"/>
  <c r="L22" i="1"/>
  <c r="N21" i="1"/>
  <c r="K62" i="1" s="1"/>
  <c r="L20" i="1"/>
  <c r="N19" i="1"/>
  <c r="L18" i="1"/>
  <c r="N17" i="1"/>
  <c r="L16" i="1"/>
  <c r="N15" i="1"/>
  <c r="D56" i="1" s="1"/>
  <c r="L14" i="1"/>
  <c r="N13" i="1"/>
  <c r="L12" i="1"/>
  <c r="N11" i="1"/>
  <c r="L10" i="1"/>
  <c r="N9" i="1"/>
  <c r="L8" i="1"/>
  <c r="N7" i="1"/>
  <c r="L6" i="1"/>
  <c r="M6" i="1"/>
  <c r="P24" i="4"/>
  <c r="P32" i="4"/>
  <c r="I53" i="1"/>
  <c r="B53" i="1"/>
  <c r="I65" i="1"/>
  <c r="B65" i="1"/>
  <c r="I77" i="1"/>
  <c r="P36" i="1"/>
  <c r="C64" i="1"/>
  <c r="J64" i="1"/>
  <c r="I54" i="2"/>
  <c r="B78" i="2"/>
  <c r="J51" i="3"/>
  <c r="C51" i="3"/>
  <c r="E72" i="3"/>
  <c r="L72" i="3"/>
  <c r="K51" i="4"/>
  <c r="K75" i="4"/>
  <c r="D75" i="4"/>
  <c r="K48" i="3"/>
  <c r="C69" i="4"/>
  <c r="I75" i="5"/>
  <c r="B75" i="5"/>
  <c r="K64" i="1"/>
  <c r="D64" i="1"/>
  <c r="J70" i="1"/>
  <c r="C70" i="1"/>
  <c r="I68" i="2"/>
  <c r="M68" i="2" s="1"/>
  <c r="B68" i="2"/>
  <c r="F68" i="2"/>
  <c r="P35" i="2"/>
  <c r="J48" i="3"/>
  <c r="C48" i="3"/>
  <c r="B51" i="1"/>
  <c r="B59" i="1"/>
  <c r="I59" i="1"/>
  <c r="I67" i="1"/>
  <c r="C68" i="1"/>
  <c r="J68" i="1"/>
  <c r="I50" i="2"/>
  <c r="B50" i="2"/>
  <c r="B66" i="2"/>
  <c r="F66" i="2"/>
  <c r="P25" i="2"/>
  <c r="I66" i="2"/>
  <c r="M66" i="2" s="1"/>
  <c r="J47" i="1"/>
  <c r="C47" i="1"/>
  <c r="D50" i="1"/>
  <c r="K50" i="1"/>
  <c r="D54" i="1"/>
  <c r="K54" i="1"/>
  <c r="D58" i="1"/>
  <c r="K58" i="1"/>
  <c r="D62" i="1"/>
  <c r="D66" i="1"/>
  <c r="K66" i="1"/>
  <c r="D70" i="1"/>
  <c r="K70" i="1"/>
  <c r="D74" i="1"/>
  <c r="D78" i="1"/>
  <c r="K78" i="1"/>
  <c r="J50" i="1"/>
  <c r="C50" i="1"/>
  <c r="J58" i="1"/>
  <c r="C58" i="1"/>
  <c r="J66" i="1"/>
  <c r="J74" i="1"/>
  <c r="B48" i="2"/>
  <c r="I48" i="2"/>
  <c r="B56" i="2"/>
  <c r="I56" i="2"/>
  <c r="I64" i="2"/>
  <c r="I72" i="2"/>
  <c r="B72" i="2"/>
  <c r="J64" i="3"/>
  <c r="C64" i="3"/>
  <c r="P32" i="3"/>
  <c r="B73" i="3"/>
  <c r="I73" i="3"/>
  <c r="J59" i="3"/>
  <c r="C59" i="3"/>
  <c r="L73" i="3"/>
  <c r="E73" i="3"/>
  <c r="K61" i="4"/>
  <c r="D61" i="4"/>
  <c r="K69" i="4"/>
  <c r="D77" i="4"/>
  <c r="K77" i="4"/>
  <c r="C49" i="3"/>
  <c r="J49" i="3"/>
  <c r="L54" i="3"/>
  <c r="E54" i="3"/>
  <c r="C58" i="3"/>
  <c r="J58" i="3"/>
  <c r="F63" i="3"/>
  <c r="L63" i="3"/>
  <c r="P26" i="3"/>
  <c r="I67" i="3"/>
  <c r="B67" i="3"/>
  <c r="K72" i="3"/>
  <c r="D72" i="3"/>
  <c r="C47" i="4"/>
  <c r="J47" i="4"/>
  <c r="C63" i="4"/>
  <c r="J63" i="4"/>
  <c r="J71" i="4"/>
  <c r="C71" i="4"/>
  <c r="D53" i="5"/>
  <c r="O7" i="5"/>
  <c r="N7" i="5"/>
  <c r="L7" i="5"/>
  <c r="M7" i="5"/>
  <c r="J47" i="5"/>
  <c r="C47" i="5"/>
  <c r="J55" i="5"/>
  <c r="C55" i="5"/>
  <c r="C67" i="5"/>
  <c r="J67" i="5"/>
  <c r="L70" i="5"/>
  <c r="E70" i="5"/>
  <c r="L76" i="5"/>
  <c r="E76" i="5"/>
  <c r="C73" i="5"/>
  <c r="J73" i="5"/>
  <c r="P22" i="4"/>
  <c r="I49" i="1"/>
  <c r="B49" i="1"/>
  <c r="I61" i="1"/>
  <c r="B61" i="1"/>
  <c r="I73" i="1"/>
  <c r="P32" i="1"/>
  <c r="C56" i="1"/>
  <c r="J56" i="1"/>
  <c r="C72" i="1"/>
  <c r="J72" i="1"/>
  <c r="B62" i="2"/>
  <c r="I62" i="2"/>
  <c r="J72" i="3"/>
  <c r="C72" i="3"/>
  <c r="L65" i="3"/>
  <c r="E65" i="3"/>
  <c r="D67" i="4"/>
  <c r="K67" i="4"/>
  <c r="C57" i="3"/>
  <c r="J57" i="3"/>
  <c r="J61" i="4"/>
  <c r="C61" i="4"/>
  <c r="D63" i="5"/>
  <c r="K63" i="5"/>
  <c r="D71" i="5"/>
  <c r="K66" i="5"/>
  <c r="D66" i="5"/>
  <c r="D70" i="5"/>
  <c r="K70" i="5"/>
  <c r="K76" i="5"/>
  <c r="D76" i="5"/>
  <c r="K52" i="1"/>
  <c r="D52" i="1"/>
  <c r="J62" i="1"/>
  <c r="C62" i="1"/>
  <c r="D50" i="3"/>
  <c r="K50" i="3"/>
  <c r="L57" i="3"/>
  <c r="E57" i="3"/>
  <c r="E64" i="3"/>
  <c r="L64" i="3"/>
  <c r="J75" i="3"/>
  <c r="C75" i="3"/>
  <c r="K49" i="4"/>
  <c r="D49" i="4"/>
  <c r="K57" i="4"/>
  <c r="D57" i="4"/>
  <c r="K65" i="4"/>
  <c r="D65" i="4"/>
  <c r="D73" i="4"/>
  <c r="K73" i="4"/>
  <c r="E47" i="3"/>
  <c r="F47" i="3"/>
  <c r="L47" i="3"/>
  <c r="M47" i="3" s="1"/>
  <c r="P10" i="3"/>
  <c r="I51" i="3"/>
  <c r="B51" i="3"/>
  <c r="F51" i="3" s="1"/>
  <c r="K56" i="3"/>
  <c r="D56" i="3"/>
  <c r="C65" i="3"/>
  <c r="J65" i="3"/>
  <c r="L70" i="3"/>
  <c r="M70" i="3" s="1"/>
  <c r="E70" i="3"/>
  <c r="F70" i="3" s="1"/>
  <c r="C74" i="3"/>
  <c r="J74" i="3"/>
  <c r="C51" i="4"/>
  <c r="J51" i="4"/>
  <c r="M51" i="4" s="1"/>
  <c r="C59" i="4"/>
  <c r="J59" i="4"/>
  <c r="J67" i="4"/>
  <c r="C67" i="4"/>
  <c r="J75" i="4"/>
  <c r="C75" i="4"/>
  <c r="J53" i="5"/>
  <c r="C53" i="5"/>
  <c r="O15" i="5"/>
  <c r="N15" i="5"/>
  <c r="L15" i="5"/>
  <c r="M15" i="5"/>
  <c r="E47" i="5"/>
  <c r="L47" i="5"/>
  <c r="C70" i="5"/>
  <c r="J70" i="5"/>
  <c r="J76" i="5"/>
  <c r="C76" i="5"/>
  <c r="P15" i="1"/>
  <c r="P10" i="4"/>
  <c r="F56" i="1"/>
  <c r="P29" i="1"/>
  <c r="P18" i="4"/>
  <c r="P22" i="3"/>
  <c r="I57" i="1"/>
  <c r="P16" i="1"/>
  <c r="B57" i="1"/>
  <c r="I69" i="1"/>
  <c r="B69" i="1"/>
  <c r="C48" i="1"/>
  <c r="J48" i="1"/>
  <c r="B70" i="2"/>
  <c r="F70" i="2" s="1"/>
  <c r="P29" i="2"/>
  <c r="I70" i="2"/>
  <c r="M70" i="2"/>
  <c r="P8" i="3"/>
  <c r="B49" i="3"/>
  <c r="I49" i="3"/>
  <c r="D58" i="3"/>
  <c r="K58" i="3"/>
  <c r="D59" i="4"/>
  <c r="K59" i="4"/>
  <c r="L62" i="3"/>
  <c r="M62" i="3"/>
  <c r="E62" i="3"/>
  <c r="E71" i="3"/>
  <c r="F71" i="3" s="1"/>
  <c r="L71" i="3"/>
  <c r="P34" i="3"/>
  <c r="I75" i="3"/>
  <c r="B75" i="3"/>
  <c r="C77" i="4"/>
  <c r="J77" i="4"/>
  <c r="M77" i="4"/>
  <c r="D58" i="5"/>
  <c r="K58" i="5"/>
  <c r="P6" i="5"/>
  <c r="I47" i="5"/>
  <c r="B47" i="5"/>
  <c r="K48" i="1"/>
  <c r="D48" i="1"/>
  <c r="K60" i="1"/>
  <c r="D60" i="1"/>
  <c r="K68" i="1"/>
  <c r="D68" i="1"/>
  <c r="K72" i="1"/>
  <c r="D72" i="1"/>
  <c r="K76" i="1"/>
  <c r="D76" i="1"/>
  <c r="J54" i="1"/>
  <c r="M54" i="1" s="1"/>
  <c r="C54" i="1"/>
  <c r="F54" i="1"/>
  <c r="J78" i="1"/>
  <c r="M78" i="1"/>
  <c r="C78" i="1"/>
  <c r="F78" i="1" s="1"/>
  <c r="B60" i="2"/>
  <c r="I60" i="2"/>
  <c r="P16" i="3"/>
  <c r="B57" i="3"/>
  <c r="I57" i="3"/>
  <c r="B47" i="1"/>
  <c r="P6" i="1"/>
  <c r="I47" i="1"/>
  <c r="B55" i="1"/>
  <c r="I55" i="1"/>
  <c r="B63" i="1"/>
  <c r="P22" i="1"/>
  <c r="I63" i="1"/>
  <c r="B71" i="1"/>
  <c r="I71" i="1"/>
  <c r="B75" i="1"/>
  <c r="I75" i="1"/>
  <c r="C52" i="1"/>
  <c r="J52" i="1"/>
  <c r="C60" i="1"/>
  <c r="J60" i="1"/>
  <c r="C76" i="1"/>
  <c r="J76" i="1"/>
  <c r="I58" i="2"/>
  <c r="B58" i="2"/>
  <c r="B74" i="2"/>
  <c r="I74" i="2"/>
  <c r="J56" i="3"/>
  <c r="C56" i="3"/>
  <c r="P24" i="3"/>
  <c r="B65" i="3"/>
  <c r="F65" i="3"/>
  <c r="I65" i="3"/>
  <c r="L49" i="3"/>
  <c r="E49" i="3"/>
  <c r="E56" i="3"/>
  <c r="L56" i="3"/>
  <c r="J67" i="3"/>
  <c r="C67" i="3"/>
  <c r="F67" i="3" s="1"/>
  <c r="D74" i="3"/>
  <c r="K74" i="3"/>
  <c r="D47" i="4"/>
  <c r="K47" i="4"/>
  <c r="D63" i="4"/>
  <c r="K63" i="4"/>
  <c r="K71" i="4"/>
  <c r="D71" i="4"/>
  <c r="C50" i="3"/>
  <c r="J50" i="3"/>
  <c r="E55" i="3"/>
  <c r="L55" i="3"/>
  <c r="I59" i="3"/>
  <c r="B59" i="3"/>
  <c r="K64" i="3"/>
  <c r="D64" i="3"/>
  <c r="C73" i="3"/>
  <c r="J73" i="3"/>
  <c r="L78" i="3"/>
  <c r="M78" i="3" s="1"/>
  <c r="E78" i="3"/>
  <c r="F78" i="3"/>
  <c r="J49" i="4"/>
  <c r="M49" i="4" s="1"/>
  <c r="C49" i="4"/>
  <c r="F49" i="4" s="1"/>
  <c r="J57" i="4"/>
  <c r="C57" i="4"/>
  <c r="C65" i="4"/>
  <c r="J65" i="4"/>
  <c r="M65" i="4" s="1"/>
  <c r="C73" i="4"/>
  <c r="F73" i="4"/>
  <c r="J73" i="4"/>
  <c r="P12" i="5"/>
  <c r="B53" i="5"/>
  <c r="F53" i="5"/>
  <c r="I53" i="5"/>
  <c r="O11" i="5"/>
  <c r="N11" i="5"/>
  <c r="L11" i="5"/>
  <c r="M11" i="5"/>
  <c r="J52" i="5" s="1"/>
  <c r="D47" i="5"/>
  <c r="K47" i="5"/>
  <c r="J61" i="5"/>
  <c r="C61" i="5"/>
  <c r="K69" i="5"/>
  <c r="D69" i="5"/>
  <c r="L62" i="5"/>
  <c r="E62" i="5"/>
  <c r="B70" i="5"/>
  <c r="F70" i="5"/>
  <c r="I70" i="5"/>
  <c r="P29" i="5"/>
  <c r="I76" i="5"/>
  <c r="B76" i="5"/>
  <c r="F76" i="5" s="1"/>
  <c r="P35" i="5"/>
  <c r="P34" i="4"/>
  <c r="P17" i="1"/>
  <c r="P15" i="3"/>
  <c r="P31" i="1"/>
  <c r="P21" i="3"/>
  <c r="M70" i="1"/>
  <c r="F65" i="4"/>
  <c r="M59" i="4"/>
  <c r="P28" i="4"/>
  <c r="M69" i="4"/>
  <c r="F49" i="3"/>
  <c r="F73" i="3"/>
  <c r="F74" i="3"/>
  <c r="F72" i="1"/>
  <c r="F70" i="1"/>
  <c r="K52" i="5"/>
  <c r="D52" i="5"/>
  <c r="M49" i="3"/>
  <c r="J56" i="5"/>
  <c r="C56" i="5"/>
  <c r="M47" i="5"/>
  <c r="D56" i="5"/>
  <c r="K56" i="5"/>
  <c r="J48" i="5"/>
  <c r="C48" i="5"/>
  <c r="M65" i="3"/>
  <c r="M56" i="3"/>
  <c r="M76" i="5"/>
  <c r="M70" i="5"/>
  <c r="F57" i="3"/>
  <c r="F77" i="4"/>
  <c r="F72" i="3"/>
  <c r="M67" i="3"/>
  <c r="F47" i="5"/>
  <c r="K48" i="5"/>
  <c r="D48" i="5"/>
  <c r="M64" i="3"/>
  <c r="E52" i="5"/>
  <c r="L52" i="5"/>
  <c r="M52" i="5" s="1"/>
  <c r="P15" i="5"/>
  <c r="I56" i="5"/>
  <c r="B56" i="5"/>
  <c r="E48" i="5"/>
  <c r="L48" i="5"/>
  <c r="B52" i="5"/>
  <c r="P11" i="5"/>
  <c r="I52" i="5"/>
  <c r="E56" i="5"/>
  <c r="L56" i="5"/>
  <c r="B48" i="5"/>
  <c r="P7" i="5"/>
  <c r="I48" i="5"/>
  <c r="M48" i="5"/>
  <c r="F50" i="3"/>
  <c r="F56" i="3"/>
  <c r="M72" i="3"/>
  <c r="F58" i="3"/>
  <c r="F64" i="3"/>
  <c r="F48" i="5"/>
  <c r="F56" i="5"/>
  <c r="M56" i="5"/>
  <c r="C52" i="5" l="1"/>
  <c r="F52" i="5" s="1"/>
  <c r="P23" i="2"/>
  <c r="B64" i="2"/>
  <c r="O27" i="5"/>
  <c r="N27" i="5"/>
  <c r="M27" i="5"/>
  <c r="L27" i="5"/>
  <c r="O24" i="5"/>
  <c r="L24" i="5"/>
  <c r="N24" i="5"/>
  <c r="M24" i="5"/>
  <c r="M10" i="5"/>
  <c r="L10" i="5"/>
  <c r="O10" i="5"/>
  <c r="N10" i="5"/>
  <c r="P16" i="4"/>
  <c r="B57" i="4"/>
  <c r="F57" i="4" s="1"/>
  <c r="I57" i="4"/>
  <c r="M57" i="4" s="1"/>
  <c r="M31" i="5"/>
  <c r="L31" i="5"/>
  <c r="O31" i="5"/>
  <c r="N31" i="5"/>
  <c r="M28" i="5"/>
  <c r="L28" i="5"/>
  <c r="O28" i="5"/>
  <c r="M18" i="5"/>
  <c r="L18" i="5"/>
  <c r="O18" i="5"/>
  <c r="B71" i="4"/>
  <c r="I71" i="4"/>
  <c r="I63" i="4"/>
  <c r="M63" i="4" s="1"/>
  <c r="B63" i="4"/>
  <c r="F63" i="4" s="1"/>
  <c r="L20" i="5"/>
  <c r="O20" i="5"/>
  <c r="N20" i="5"/>
  <c r="L13" i="5"/>
  <c r="O13" i="5"/>
  <c r="N13" i="5"/>
  <c r="M13" i="5"/>
  <c r="M74" i="1"/>
  <c r="P11" i="2"/>
  <c r="M36" i="5"/>
  <c r="L36" i="5"/>
  <c r="O36" i="5"/>
  <c r="N36" i="5"/>
  <c r="M25" i="5"/>
  <c r="L25" i="5"/>
  <c r="O25" i="5"/>
  <c r="M22" i="5"/>
  <c r="O22" i="5"/>
  <c r="L22" i="5"/>
  <c r="M19" i="5"/>
  <c r="N19" i="5"/>
  <c r="L19" i="5"/>
  <c r="O19" i="5"/>
  <c r="N8" i="5"/>
  <c r="O8" i="5"/>
  <c r="M8" i="5"/>
  <c r="L8" i="5"/>
  <c r="I76" i="2"/>
  <c r="K56" i="1"/>
  <c r="M56" i="1" s="1"/>
  <c r="M69" i="3"/>
  <c r="N18" i="5"/>
  <c r="O33" i="5"/>
  <c r="N33" i="5"/>
  <c r="M33" i="5"/>
  <c r="L33" i="5"/>
  <c r="M21" i="5"/>
  <c r="L21" i="5"/>
  <c r="N21" i="5"/>
  <c r="B58" i="5"/>
  <c r="I58" i="5"/>
  <c r="L75" i="4"/>
  <c r="E75" i="4"/>
  <c r="F75" i="4" s="1"/>
  <c r="B52" i="2"/>
  <c r="F52" i="2" s="1"/>
  <c r="P33" i="1"/>
  <c r="C74" i="1"/>
  <c r="F74" i="1" s="1"/>
  <c r="B55" i="4"/>
  <c r="M37" i="5"/>
  <c r="L37" i="5"/>
  <c r="O37" i="5"/>
  <c r="N37" i="5"/>
  <c r="O34" i="5"/>
  <c r="N34" i="5"/>
  <c r="M34" i="5"/>
  <c r="M30" i="5"/>
  <c r="L30" i="5"/>
  <c r="O30" i="5"/>
  <c r="N23" i="5"/>
  <c r="M23" i="5"/>
  <c r="L23" i="5"/>
  <c r="O23" i="5"/>
  <c r="K68" i="4"/>
  <c r="L25" i="4"/>
  <c r="M25" i="4"/>
  <c r="L12" i="4"/>
  <c r="O12" i="4"/>
  <c r="O25" i="3"/>
  <c r="L25" i="3"/>
  <c r="J58" i="2"/>
  <c r="C58" i="2"/>
  <c r="O7" i="2"/>
  <c r="M7" i="2"/>
  <c r="N7" i="2"/>
  <c r="I73" i="4"/>
  <c r="M73" i="4" s="1"/>
  <c r="O17" i="5"/>
  <c r="B38" i="5"/>
  <c r="F16" i="5"/>
  <c r="I75" i="4"/>
  <c r="M75" i="4" s="1"/>
  <c r="J72" i="4"/>
  <c r="M72" i="4" s="1"/>
  <c r="B62" i="4"/>
  <c r="M19" i="4"/>
  <c r="N19" i="4"/>
  <c r="J56" i="4"/>
  <c r="E75" i="3"/>
  <c r="F75" i="3" s="1"/>
  <c r="C62" i="3"/>
  <c r="D61" i="3"/>
  <c r="F61" i="3" s="1"/>
  <c r="E60" i="3"/>
  <c r="F60" i="3" s="1"/>
  <c r="I63" i="3"/>
  <c r="M63" i="3" s="1"/>
  <c r="O18" i="3"/>
  <c r="N18" i="3"/>
  <c r="B75" i="2"/>
  <c r="I75" i="2"/>
  <c r="E69" i="2"/>
  <c r="L69" i="2"/>
  <c r="M69" i="2" s="1"/>
  <c r="L67" i="2"/>
  <c r="M67" i="2" s="1"/>
  <c r="E67" i="2"/>
  <c r="F67" i="2" s="1"/>
  <c r="C63" i="1"/>
  <c r="F63" i="1" s="1"/>
  <c r="J63" i="1"/>
  <c r="N14" i="5"/>
  <c r="L53" i="5"/>
  <c r="M53" i="5" s="1"/>
  <c r="N26" i="5"/>
  <c r="N32" i="5"/>
  <c r="L50" i="3"/>
  <c r="M50" i="3" s="1"/>
  <c r="M17" i="5"/>
  <c r="F9" i="5"/>
  <c r="J76" i="4"/>
  <c r="M76" i="4" s="1"/>
  <c r="E69" i="4"/>
  <c r="F69" i="4" s="1"/>
  <c r="B60" i="4"/>
  <c r="I50" i="4"/>
  <c r="M50" i="4" s="1"/>
  <c r="F38" i="4"/>
  <c r="L26" i="4"/>
  <c r="O26" i="4"/>
  <c r="L20" i="4"/>
  <c r="E59" i="4"/>
  <c r="F59" i="4" s="1"/>
  <c r="I56" i="4"/>
  <c r="L7" i="4"/>
  <c r="E76" i="3"/>
  <c r="B62" i="3"/>
  <c r="F62" i="3" s="1"/>
  <c r="L52" i="3"/>
  <c r="B52" i="3"/>
  <c r="P36" i="3"/>
  <c r="N13" i="3"/>
  <c r="M13" i="3"/>
  <c r="N11" i="3"/>
  <c r="M11" i="3"/>
  <c r="F69" i="2"/>
  <c r="M33" i="2"/>
  <c r="N33" i="2"/>
  <c r="O33" i="2"/>
  <c r="B57" i="2"/>
  <c r="L12" i="2"/>
  <c r="M12" i="2"/>
  <c r="N12" i="2"/>
  <c r="O12" i="2"/>
  <c r="L50" i="2"/>
  <c r="M50" i="2" s="1"/>
  <c r="E50" i="2"/>
  <c r="F50" i="2" s="1"/>
  <c r="E76" i="1"/>
  <c r="F76" i="1" s="1"/>
  <c r="L76" i="1"/>
  <c r="M76" i="1" s="1"/>
  <c r="L25" i="1"/>
  <c r="O25" i="1"/>
  <c r="M12" i="4"/>
  <c r="O14" i="5"/>
  <c r="O26" i="5"/>
  <c r="O32" i="5"/>
  <c r="P33" i="4"/>
  <c r="I74" i="4"/>
  <c r="L74" i="4"/>
  <c r="O27" i="4"/>
  <c r="O25" i="4"/>
  <c r="L61" i="4"/>
  <c r="K48" i="4"/>
  <c r="E77" i="3"/>
  <c r="L60" i="3"/>
  <c r="K57" i="3"/>
  <c r="M57" i="3" s="1"/>
  <c r="L74" i="3"/>
  <c r="L58" i="3"/>
  <c r="M58" i="3" s="1"/>
  <c r="L53" i="3"/>
  <c r="E53" i="3"/>
  <c r="L51" i="3"/>
  <c r="B77" i="2"/>
  <c r="I51" i="1"/>
  <c r="N12" i="4"/>
  <c r="M25" i="3"/>
  <c r="M14" i="4"/>
  <c r="L14" i="5"/>
  <c r="L26" i="5"/>
  <c r="L32" i="5"/>
  <c r="P9" i="4"/>
  <c r="I64" i="4"/>
  <c r="L64" i="4"/>
  <c r="L58" i="4"/>
  <c r="M58" i="4" s="1"/>
  <c r="D48" i="4"/>
  <c r="O30" i="4"/>
  <c r="M27" i="4"/>
  <c r="N21" i="4"/>
  <c r="O19" i="4"/>
  <c r="O14" i="4"/>
  <c r="L11" i="4"/>
  <c r="M11" i="4"/>
  <c r="F69" i="3"/>
  <c r="K61" i="3"/>
  <c r="M61" i="3" s="1"/>
  <c r="J60" i="3"/>
  <c r="M60" i="3" s="1"/>
  <c r="I48" i="3"/>
  <c r="I74" i="3"/>
  <c r="M74" i="3" s="1"/>
  <c r="K51" i="3"/>
  <c r="M31" i="2"/>
  <c r="N31" i="2"/>
  <c r="O31" i="2"/>
  <c r="L58" i="1"/>
  <c r="M58" i="1" s="1"/>
  <c r="E58" i="1"/>
  <c r="F58" i="1" s="1"/>
  <c r="O7" i="3"/>
  <c r="N25" i="3"/>
  <c r="N14" i="4"/>
  <c r="D76" i="4"/>
  <c r="F76" i="4" s="1"/>
  <c r="L54" i="4"/>
  <c r="M54" i="4" s="1"/>
  <c r="L37" i="4"/>
  <c r="M37" i="4"/>
  <c r="L27" i="4"/>
  <c r="N25" i="4"/>
  <c r="M21" i="4"/>
  <c r="K56" i="4"/>
  <c r="E51" i="4"/>
  <c r="F51" i="4" s="1"/>
  <c r="O7" i="4"/>
  <c r="E47" i="4"/>
  <c r="L47" i="4"/>
  <c r="C77" i="3"/>
  <c r="F77" i="3" s="1"/>
  <c r="K75" i="3"/>
  <c r="M75" i="3" s="1"/>
  <c r="K73" i="3"/>
  <c r="M73" i="3" s="1"/>
  <c r="J76" i="3"/>
  <c r="M76" i="3" s="1"/>
  <c r="C76" i="3"/>
  <c r="K71" i="3"/>
  <c r="M71" i="3" s="1"/>
  <c r="M14" i="3"/>
  <c r="L14" i="3"/>
  <c r="M12" i="3"/>
  <c r="L12" i="3"/>
  <c r="C59" i="2"/>
  <c r="C76" i="2"/>
  <c r="F76" i="2" s="1"/>
  <c r="J76" i="2"/>
  <c r="P28" i="2"/>
  <c r="J63" i="2"/>
  <c r="C63" i="2"/>
  <c r="I55" i="2"/>
  <c r="L9" i="1"/>
  <c r="O9" i="1"/>
  <c r="I51" i="2"/>
  <c r="J51" i="2"/>
  <c r="L32" i="2"/>
  <c r="M32" i="2"/>
  <c r="L30" i="2"/>
  <c r="M30" i="2"/>
  <c r="N30" i="2"/>
  <c r="P26" i="2"/>
  <c r="N21" i="2"/>
  <c r="M15" i="2"/>
  <c r="M13" i="2"/>
  <c r="N13" i="2"/>
  <c r="L49" i="2"/>
  <c r="N6" i="2"/>
  <c r="O6" i="2"/>
  <c r="J73" i="1"/>
  <c r="N28" i="1"/>
  <c r="L21" i="1"/>
  <c r="C57" i="1"/>
  <c r="F57" i="1" s="1"/>
  <c r="J57" i="1"/>
  <c r="M57" i="1" s="1"/>
  <c r="N12" i="1"/>
  <c r="M36" i="2"/>
  <c r="N36" i="2"/>
  <c r="O36" i="2"/>
  <c r="M34" i="2"/>
  <c r="N34" i="2"/>
  <c r="O34" i="2"/>
  <c r="L64" i="2"/>
  <c r="N17" i="2"/>
  <c r="O17" i="2"/>
  <c r="M34" i="1"/>
  <c r="O34" i="1"/>
  <c r="E62" i="1"/>
  <c r="L62" i="1"/>
  <c r="L76" i="2"/>
  <c r="K63" i="2"/>
  <c r="D63" i="2"/>
  <c r="N19" i="2"/>
  <c r="O19" i="2"/>
  <c r="K49" i="2"/>
  <c r="L63" i="1"/>
  <c r="M18" i="1"/>
  <c r="O18" i="1"/>
  <c r="E47" i="1"/>
  <c r="L47" i="1"/>
  <c r="K60" i="3"/>
  <c r="M27" i="3"/>
  <c r="L51" i="2"/>
  <c r="D49" i="2"/>
  <c r="N37" i="2"/>
  <c r="O37" i="2"/>
  <c r="K76" i="2"/>
  <c r="D76" i="2"/>
  <c r="O32" i="2"/>
  <c r="O30" i="2"/>
  <c r="D64" i="2"/>
  <c r="K64" i="2"/>
  <c r="P22" i="2"/>
  <c r="B63" i="2"/>
  <c r="F63" i="2" s="1"/>
  <c r="B61" i="2"/>
  <c r="I59" i="2"/>
  <c r="M16" i="2"/>
  <c r="N16" i="2"/>
  <c r="M14" i="2"/>
  <c r="N14" i="2"/>
  <c r="O14" i="2"/>
  <c r="J49" i="2"/>
  <c r="C49" i="2"/>
  <c r="F49" i="2" s="1"/>
  <c r="M6" i="2"/>
  <c r="L77" i="1"/>
  <c r="M77" i="1" s="1"/>
  <c r="C73" i="1"/>
  <c r="F73" i="1" s="1"/>
  <c r="O19" i="1"/>
  <c r="O27" i="3"/>
  <c r="N32" i="2"/>
  <c r="L63" i="2"/>
  <c r="N20" i="2"/>
  <c r="O20" i="2"/>
  <c r="N18" i="2"/>
  <c r="P18" i="2" s="1"/>
  <c r="O18" i="2"/>
  <c r="O15" i="2"/>
  <c r="O13" i="2"/>
  <c r="K51" i="2"/>
  <c r="L6" i="2"/>
  <c r="L72" i="1"/>
  <c r="M72" i="1" s="1"/>
  <c r="E53" i="1"/>
  <c r="E73" i="1"/>
  <c r="L73" i="1"/>
  <c r="L71" i="1"/>
  <c r="M28" i="1"/>
  <c r="M24" i="1"/>
  <c r="P24" i="1" s="1"/>
  <c r="O24" i="1"/>
  <c r="M12" i="1"/>
  <c r="M8" i="1"/>
  <c r="O8" i="1"/>
  <c r="M30" i="1"/>
  <c r="O27" i="1"/>
  <c r="M26" i="1"/>
  <c r="O23" i="1"/>
  <c r="M20" i="1"/>
  <c r="P20" i="1" s="1"/>
  <c r="M14" i="1"/>
  <c r="O11" i="1"/>
  <c r="M10" i="1"/>
  <c r="O7" i="1"/>
  <c r="O24" i="2"/>
  <c r="C77" i="2" l="1"/>
  <c r="F77" i="2" s="1"/>
  <c r="J77" i="2"/>
  <c r="M73" i="1"/>
  <c r="C56" i="2"/>
  <c r="J56" i="2"/>
  <c r="P15" i="2"/>
  <c r="P30" i="2"/>
  <c r="I71" i="2"/>
  <c r="B71" i="2"/>
  <c r="I50" i="1"/>
  <c r="B50" i="1"/>
  <c r="P9" i="1"/>
  <c r="L38" i="1"/>
  <c r="I55" i="3"/>
  <c r="B55" i="3"/>
  <c r="P14" i="3"/>
  <c r="E55" i="4"/>
  <c r="L55" i="4"/>
  <c r="P14" i="5"/>
  <c r="I55" i="5"/>
  <c r="B55" i="5"/>
  <c r="E68" i="4"/>
  <c r="L68" i="4"/>
  <c r="E55" i="5"/>
  <c r="L55" i="5"/>
  <c r="P11" i="3"/>
  <c r="J52" i="3"/>
  <c r="C52" i="3"/>
  <c r="M38" i="3"/>
  <c r="B61" i="4"/>
  <c r="F61" i="4" s="1"/>
  <c r="I61" i="4"/>
  <c r="M61" i="4" s="1"/>
  <c r="P20" i="4"/>
  <c r="D73" i="5"/>
  <c r="K73" i="5"/>
  <c r="K48" i="2"/>
  <c r="D48" i="2"/>
  <c r="E66" i="3"/>
  <c r="L66" i="3"/>
  <c r="P30" i="5"/>
  <c r="B71" i="5"/>
  <c r="I71" i="5"/>
  <c r="L78" i="5"/>
  <c r="E78" i="5"/>
  <c r="B74" i="5"/>
  <c r="P33" i="5"/>
  <c r="I74" i="5"/>
  <c r="J49" i="5"/>
  <c r="C49" i="5"/>
  <c r="J60" i="5"/>
  <c r="C60" i="5"/>
  <c r="C66" i="5"/>
  <c r="J66" i="5"/>
  <c r="C54" i="5"/>
  <c r="J54" i="5"/>
  <c r="P20" i="5"/>
  <c r="B61" i="5"/>
  <c r="I61" i="5"/>
  <c r="E59" i="5"/>
  <c r="L59" i="5"/>
  <c r="D72" i="5"/>
  <c r="K72" i="5"/>
  <c r="D51" i="5"/>
  <c r="K51" i="5"/>
  <c r="B65" i="5"/>
  <c r="I65" i="5"/>
  <c r="P24" i="5"/>
  <c r="J57" i="2"/>
  <c r="C57" i="2"/>
  <c r="F57" i="2" s="1"/>
  <c r="L48" i="1"/>
  <c r="M48" i="1" s="1"/>
  <c r="E48" i="1"/>
  <c r="F48" i="1" s="1"/>
  <c r="O38" i="1"/>
  <c r="P7" i="1"/>
  <c r="C67" i="1"/>
  <c r="F67" i="1" s="1"/>
  <c r="J67" i="1"/>
  <c r="M67" i="1" s="1"/>
  <c r="P26" i="1"/>
  <c r="L65" i="1"/>
  <c r="E65" i="1"/>
  <c r="E59" i="2"/>
  <c r="L59" i="2"/>
  <c r="L68" i="3"/>
  <c r="E68" i="3"/>
  <c r="M49" i="2"/>
  <c r="M64" i="2"/>
  <c r="L78" i="2"/>
  <c r="E78" i="2"/>
  <c r="M47" i="1"/>
  <c r="E60" i="2"/>
  <c r="L60" i="2"/>
  <c r="L75" i="2"/>
  <c r="E75" i="2"/>
  <c r="D53" i="1"/>
  <c r="K53" i="1"/>
  <c r="N38" i="1"/>
  <c r="L47" i="2"/>
  <c r="O38" i="2"/>
  <c r="E47" i="2"/>
  <c r="K62" i="2"/>
  <c r="M62" i="2" s="1"/>
  <c r="D62" i="2"/>
  <c r="F62" i="2" s="1"/>
  <c r="P21" i="2"/>
  <c r="C73" i="2"/>
  <c r="J73" i="2"/>
  <c r="C55" i="3"/>
  <c r="J55" i="3"/>
  <c r="C62" i="4"/>
  <c r="J62" i="4"/>
  <c r="P21" i="4"/>
  <c r="E72" i="2"/>
  <c r="L72" i="2"/>
  <c r="L60" i="4"/>
  <c r="L79" i="4" s="1"/>
  <c r="E60" i="4"/>
  <c r="C55" i="4"/>
  <c r="P14" i="4"/>
  <c r="J55" i="4"/>
  <c r="J53" i="4"/>
  <c r="C53" i="4"/>
  <c r="P16" i="2"/>
  <c r="K52" i="3"/>
  <c r="D52" i="3"/>
  <c r="N38" i="3"/>
  <c r="E67" i="4"/>
  <c r="L67" i="4"/>
  <c r="D67" i="5"/>
  <c r="K67" i="5"/>
  <c r="D59" i="3"/>
  <c r="F59" i="3" s="1"/>
  <c r="K59" i="3"/>
  <c r="P18" i="3"/>
  <c r="J48" i="2"/>
  <c r="M48" i="2" s="1"/>
  <c r="C48" i="2"/>
  <c r="P7" i="2"/>
  <c r="L53" i="4"/>
  <c r="E53" i="4"/>
  <c r="E64" i="5"/>
  <c r="L64" i="5"/>
  <c r="C71" i="5"/>
  <c r="J71" i="5"/>
  <c r="B78" i="5"/>
  <c r="I78" i="5"/>
  <c r="P37" i="5"/>
  <c r="J74" i="5"/>
  <c r="C74" i="5"/>
  <c r="E49" i="5"/>
  <c r="L49" i="5"/>
  <c r="B63" i="5"/>
  <c r="F63" i="5" s="1"/>
  <c r="P22" i="5"/>
  <c r="I63" i="5"/>
  <c r="K77" i="5"/>
  <c r="D77" i="5"/>
  <c r="K54" i="5"/>
  <c r="D54" i="5"/>
  <c r="P18" i="5"/>
  <c r="I59" i="5"/>
  <c r="B59" i="5"/>
  <c r="E72" i="5"/>
  <c r="L72" i="5"/>
  <c r="E51" i="5"/>
  <c r="L51" i="5"/>
  <c r="E65" i="5"/>
  <c r="L65" i="5"/>
  <c r="F64" i="2"/>
  <c r="E65" i="2"/>
  <c r="F65" i="2" s="1"/>
  <c r="L65" i="2"/>
  <c r="M65" i="2" s="1"/>
  <c r="C51" i="1"/>
  <c r="F51" i="1" s="1"/>
  <c r="J51" i="1"/>
  <c r="M51" i="1" s="1"/>
  <c r="E68" i="1"/>
  <c r="F68" i="1" s="1"/>
  <c r="L68" i="1"/>
  <c r="M68" i="1" s="1"/>
  <c r="P27" i="1"/>
  <c r="J65" i="1"/>
  <c r="M65" i="1" s="1"/>
  <c r="C65" i="1"/>
  <c r="F65" i="1" s="1"/>
  <c r="L60" i="1"/>
  <c r="M60" i="1" s="1"/>
  <c r="E60" i="1"/>
  <c r="F60" i="1" s="1"/>
  <c r="P19" i="1"/>
  <c r="L55" i="2"/>
  <c r="E55" i="2"/>
  <c r="D78" i="2"/>
  <c r="K78" i="2"/>
  <c r="M78" i="2" s="1"/>
  <c r="P37" i="2"/>
  <c r="F47" i="1"/>
  <c r="D60" i="2"/>
  <c r="F60" i="2" s="1"/>
  <c r="K60" i="2"/>
  <c r="M60" i="2" s="1"/>
  <c r="P19" i="2"/>
  <c r="E75" i="1"/>
  <c r="L75" i="1"/>
  <c r="K75" i="2"/>
  <c r="D75" i="2"/>
  <c r="D47" i="2"/>
  <c r="K47" i="2"/>
  <c r="N38" i="2"/>
  <c r="P24" i="2"/>
  <c r="B73" i="2"/>
  <c r="P32" i="2"/>
  <c r="I73" i="2"/>
  <c r="P14" i="2"/>
  <c r="M47" i="4"/>
  <c r="K66" i="4"/>
  <c r="D66" i="4"/>
  <c r="D55" i="4"/>
  <c r="K55" i="4"/>
  <c r="D72" i="2"/>
  <c r="K72" i="2"/>
  <c r="D62" i="4"/>
  <c r="K62" i="4"/>
  <c r="M64" i="4"/>
  <c r="C66" i="3"/>
  <c r="J66" i="3"/>
  <c r="M74" i="4"/>
  <c r="E66" i="1"/>
  <c r="L66" i="1"/>
  <c r="E53" i="2"/>
  <c r="L53" i="2"/>
  <c r="L74" i="2"/>
  <c r="E74" i="2"/>
  <c r="J54" i="3"/>
  <c r="P13" i="3"/>
  <c r="C54" i="3"/>
  <c r="I67" i="4"/>
  <c r="M67" i="4" s="1"/>
  <c r="B67" i="4"/>
  <c r="F67" i="4" s="1"/>
  <c r="P26" i="4"/>
  <c r="L9" i="5"/>
  <c r="O9" i="5"/>
  <c r="M9" i="5"/>
  <c r="N9" i="5"/>
  <c r="F38" i="5"/>
  <c r="E59" i="3"/>
  <c r="L59" i="3"/>
  <c r="M16" i="5"/>
  <c r="L16" i="5"/>
  <c r="O16" i="5"/>
  <c r="N16" i="5"/>
  <c r="E48" i="2"/>
  <c r="L48" i="2"/>
  <c r="B53" i="4"/>
  <c r="P12" i="4"/>
  <c r="I53" i="4"/>
  <c r="M53" i="4" s="1"/>
  <c r="P23" i="5"/>
  <c r="I64" i="5"/>
  <c r="B64" i="5"/>
  <c r="J75" i="5"/>
  <c r="P34" i="5"/>
  <c r="C75" i="5"/>
  <c r="J78" i="5"/>
  <c r="C78" i="5"/>
  <c r="K74" i="5"/>
  <c r="D74" i="5"/>
  <c r="M76" i="2"/>
  <c r="N38" i="5"/>
  <c r="K49" i="5"/>
  <c r="D49" i="5"/>
  <c r="L63" i="5"/>
  <c r="E63" i="5"/>
  <c r="E77" i="5"/>
  <c r="L77" i="5"/>
  <c r="E54" i="5"/>
  <c r="L54" i="5"/>
  <c r="C59" i="5"/>
  <c r="J59" i="5"/>
  <c r="I72" i="5"/>
  <c r="B72" i="5"/>
  <c r="P31" i="5"/>
  <c r="B51" i="5"/>
  <c r="P10" i="5"/>
  <c r="I51" i="5"/>
  <c r="I68" i="5"/>
  <c r="M68" i="5" s="1"/>
  <c r="B68" i="5"/>
  <c r="P27" i="5"/>
  <c r="C53" i="1"/>
  <c r="F53" i="1" s="1"/>
  <c r="J53" i="1"/>
  <c r="M53" i="1" s="1"/>
  <c r="P12" i="1"/>
  <c r="K59" i="2"/>
  <c r="M59" i="2" s="1"/>
  <c r="D59" i="2"/>
  <c r="F59" i="2" s="1"/>
  <c r="E52" i="1"/>
  <c r="F52" i="1" s="1"/>
  <c r="L52" i="1"/>
  <c r="M52" i="1" s="1"/>
  <c r="P11" i="1"/>
  <c r="J71" i="1"/>
  <c r="M71" i="1" s="1"/>
  <c r="C71" i="1"/>
  <c r="F71" i="1" s="1"/>
  <c r="P30" i="1"/>
  <c r="C69" i="1"/>
  <c r="J69" i="1"/>
  <c r="P28" i="1"/>
  <c r="P6" i="2"/>
  <c r="I47" i="2"/>
  <c r="B47" i="2"/>
  <c r="L38" i="2"/>
  <c r="L61" i="2"/>
  <c r="E61" i="2"/>
  <c r="D55" i="2"/>
  <c r="K55" i="2"/>
  <c r="L71" i="2"/>
  <c r="E71" i="2"/>
  <c r="E59" i="1"/>
  <c r="L59" i="1"/>
  <c r="J75" i="1"/>
  <c r="M75" i="1" s="1"/>
  <c r="C75" i="1"/>
  <c r="F75" i="1" s="1"/>
  <c r="P34" i="1"/>
  <c r="J75" i="2"/>
  <c r="C75" i="2"/>
  <c r="F75" i="2" s="1"/>
  <c r="F76" i="3"/>
  <c r="F47" i="4"/>
  <c r="B68" i="4"/>
  <c r="I68" i="4"/>
  <c r="M68" i="4" s="1"/>
  <c r="P27" i="4"/>
  <c r="D66" i="3"/>
  <c r="K66" i="3"/>
  <c r="C72" i="2"/>
  <c r="J72" i="2"/>
  <c r="M72" i="2" s="1"/>
  <c r="P31" i="2"/>
  <c r="J68" i="4"/>
  <c r="C68" i="4"/>
  <c r="D53" i="4"/>
  <c r="D79" i="4" s="1"/>
  <c r="N38" i="4"/>
  <c r="K53" i="4"/>
  <c r="K79" i="4"/>
  <c r="I66" i="1"/>
  <c r="B66" i="1"/>
  <c r="F66" i="1" s="1"/>
  <c r="P25" i="1"/>
  <c r="D53" i="2"/>
  <c r="K53" i="2"/>
  <c r="D74" i="2"/>
  <c r="K74" i="2"/>
  <c r="K54" i="3"/>
  <c r="D54" i="3"/>
  <c r="I48" i="4"/>
  <c r="B48" i="4"/>
  <c r="L38" i="4"/>
  <c r="P7" i="4"/>
  <c r="J58" i="5"/>
  <c r="M58" i="5" s="1"/>
  <c r="C58" i="5"/>
  <c r="F58" i="5" s="1"/>
  <c r="P17" i="5"/>
  <c r="D55" i="5"/>
  <c r="K55" i="5"/>
  <c r="K60" i="4"/>
  <c r="D60" i="4"/>
  <c r="C66" i="4"/>
  <c r="J66" i="4"/>
  <c r="J64" i="5"/>
  <c r="C64" i="5"/>
  <c r="D75" i="5"/>
  <c r="K75" i="5"/>
  <c r="F55" i="4"/>
  <c r="K62" i="5"/>
  <c r="D62" i="5"/>
  <c r="E74" i="5"/>
  <c r="L74" i="5"/>
  <c r="E60" i="5"/>
  <c r="L60" i="5"/>
  <c r="C63" i="5"/>
  <c r="J63" i="5"/>
  <c r="I77" i="5"/>
  <c r="M77" i="5" s="1"/>
  <c r="P36" i="5"/>
  <c r="B77" i="5"/>
  <c r="B54" i="5"/>
  <c r="F54" i="5" s="1"/>
  <c r="I54" i="5"/>
  <c r="P13" i="5"/>
  <c r="E69" i="5"/>
  <c r="L69" i="5"/>
  <c r="J72" i="5"/>
  <c r="C72" i="5"/>
  <c r="J51" i="5"/>
  <c r="C51" i="5"/>
  <c r="C68" i="5"/>
  <c r="J68" i="5"/>
  <c r="E64" i="1"/>
  <c r="F64" i="1" s="1"/>
  <c r="L64" i="1"/>
  <c r="M64" i="1" s="1"/>
  <c r="P23" i="1"/>
  <c r="L56" i="2"/>
  <c r="E56" i="2"/>
  <c r="D73" i="2"/>
  <c r="K73" i="2"/>
  <c r="J55" i="1"/>
  <c r="M55" i="1" s="1"/>
  <c r="C55" i="1"/>
  <c r="F55" i="1" s="1"/>
  <c r="P14" i="1"/>
  <c r="E49" i="1"/>
  <c r="L49" i="1"/>
  <c r="D61" i="2"/>
  <c r="F61" i="2" s="1"/>
  <c r="K61" i="2"/>
  <c r="M61" i="2" s="1"/>
  <c r="J55" i="2"/>
  <c r="M55" i="2" s="1"/>
  <c r="C55" i="2"/>
  <c r="F55" i="2" s="1"/>
  <c r="P20" i="2"/>
  <c r="L73" i="2"/>
  <c r="E73" i="2"/>
  <c r="C59" i="1"/>
  <c r="F59" i="1" s="1"/>
  <c r="J59" i="1"/>
  <c r="M59" i="1" s="1"/>
  <c r="P18" i="1"/>
  <c r="E58" i="2"/>
  <c r="L58" i="2"/>
  <c r="E77" i="2"/>
  <c r="L77" i="2"/>
  <c r="I62" i="1"/>
  <c r="M62" i="1" s="1"/>
  <c r="B62" i="1"/>
  <c r="F62" i="1" s="1"/>
  <c r="P21" i="1"/>
  <c r="D54" i="2"/>
  <c r="K54" i="2"/>
  <c r="D71" i="2"/>
  <c r="K71" i="2"/>
  <c r="M51" i="2"/>
  <c r="M63" i="2"/>
  <c r="P12" i="3"/>
  <c r="B53" i="3"/>
  <c r="I53" i="3"/>
  <c r="L38" i="3"/>
  <c r="O38" i="4"/>
  <c r="E48" i="4"/>
  <c r="E79" i="4" s="1"/>
  <c r="L48" i="4"/>
  <c r="C78" i="4"/>
  <c r="J78" i="4"/>
  <c r="E48" i="3"/>
  <c r="P7" i="3"/>
  <c r="L48" i="3"/>
  <c r="L79" i="3" s="1"/>
  <c r="O38" i="3"/>
  <c r="M51" i="3"/>
  <c r="K79" i="3"/>
  <c r="J52" i="4"/>
  <c r="C52" i="4"/>
  <c r="M38" i="4"/>
  <c r="E71" i="4"/>
  <c r="L71" i="4"/>
  <c r="P30" i="4"/>
  <c r="I73" i="5"/>
  <c r="P32" i="5"/>
  <c r="B73" i="5"/>
  <c r="L73" i="5"/>
  <c r="E73" i="5"/>
  <c r="C53" i="2"/>
  <c r="J53" i="2"/>
  <c r="J74" i="2"/>
  <c r="M74" i="2" s="1"/>
  <c r="C74" i="2"/>
  <c r="P33" i="2"/>
  <c r="M56" i="4"/>
  <c r="P19" i="4"/>
  <c r="M63" i="1"/>
  <c r="M75" i="2"/>
  <c r="J60" i="4"/>
  <c r="C60" i="4"/>
  <c r="E58" i="5"/>
  <c r="L58" i="5"/>
  <c r="M58" i="2"/>
  <c r="I66" i="4"/>
  <c r="P25" i="4"/>
  <c r="B66" i="4"/>
  <c r="K64" i="5"/>
  <c r="D64" i="5"/>
  <c r="E75" i="5"/>
  <c r="L75" i="5"/>
  <c r="I62" i="5"/>
  <c r="P21" i="5"/>
  <c r="B62" i="5"/>
  <c r="F62" i="5" s="1"/>
  <c r="D59" i="5"/>
  <c r="K59" i="5"/>
  <c r="I60" i="5"/>
  <c r="M60" i="5" s="1"/>
  <c r="B60" i="5"/>
  <c r="P19" i="5"/>
  <c r="E66" i="5"/>
  <c r="L66" i="5"/>
  <c r="J77" i="5"/>
  <c r="C77" i="5"/>
  <c r="K61" i="5"/>
  <c r="D61" i="5"/>
  <c r="M71" i="4"/>
  <c r="B69" i="5"/>
  <c r="I69" i="5"/>
  <c r="P28" i="5"/>
  <c r="J65" i="5"/>
  <c r="C65" i="5"/>
  <c r="D68" i="5"/>
  <c r="K68" i="5"/>
  <c r="C61" i="1"/>
  <c r="F61" i="1" s="1"/>
  <c r="J61" i="1"/>
  <c r="M61" i="1" s="1"/>
  <c r="J49" i="1"/>
  <c r="C49" i="1"/>
  <c r="M38" i="1"/>
  <c r="P8" i="1"/>
  <c r="E54" i="2"/>
  <c r="L54" i="2"/>
  <c r="J47" i="2"/>
  <c r="C47" i="2"/>
  <c r="M38" i="2"/>
  <c r="K57" i="2"/>
  <c r="D57" i="2"/>
  <c r="C68" i="3"/>
  <c r="F68" i="3" s="1"/>
  <c r="J68" i="3"/>
  <c r="M68" i="3" s="1"/>
  <c r="P27" i="3"/>
  <c r="D58" i="2"/>
  <c r="F58" i="2" s="1"/>
  <c r="K58" i="2"/>
  <c r="P17" i="2"/>
  <c r="D77" i="2"/>
  <c r="K77" i="2"/>
  <c r="D69" i="1"/>
  <c r="K69" i="1"/>
  <c r="J54" i="2"/>
  <c r="P13" i="2"/>
  <c r="C54" i="2"/>
  <c r="F54" i="2" s="1"/>
  <c r="J71" i="2"/>
  <c r="C71" i="2"/>
  <c r="E50" i="1"/>
  <c r="L50" i="1"/>
  <c r="L79" i="1" s="1"/>
  <c r="J53" i="3"/>
  <c r="C53" i="3"/>
  <c r="B78" i="4"/>
  <c r="P37" i="4"/>
  <c r="I78" i="4"/>
  <c r="M78" i="4" s="1"/>
  <c r="I52" i="4"/>
  <c r="M52" i="4" s="1"/>
  <c r="B52" i="4"/>
  <c r="F52" i="4" s="1"/>
  <c r="P11" i="4"/>
  <c r="I67" i="5"/>
  <c r="B67" i="5"/>
  <c r="F67" i="5" s="1"/>
  <c r="P26" i="5"/>
  <c r="P36" i="2"/>
  <c r="E66" i="4"/>
  <c r="L66" i="4"/>
  <c r="E67" i="5"/>
  <c r="L67" i="5"/>
  <c r="P12" i="2"/>
  <c r="B53" i="2"/>
  <c r="F53" i="2" s="1"/>
  <c r="I53" i="2"/>
  <c r="M53" i="2" s="1"/>
  <c r="F52" i="3"/>
  <c r="F60" i="4"/>
  <c r="P34" i="2"/>
  <c r="F62" i="4"/>
  <c r="B66" i="3"/>
  <c r="F66" i="3" s="1"/>
  <c r="I66" i="3"/>
  <c r="M66" i="3" s="1"/>
  <c r="P25" i="3"/>
  <c r="L71" i="5"/>
  <c r="E71" i="5"/>
  <c r="D78" i="5"/>
  <c r="K78" i="5"/>
  <c r="J62" i="5"/>
  <c r="C62" i="5"/>
  <c r="P8" i="5"/>
  <c r="B49" i="5"/>
  <c r="I49" i="5"/>
  <c r="L38" i="5"/>
  <c r="D60" i="5"/>
  <c r="K60" i="5"/>
  <c r="B66" i="5"/>
  <c r="P25" i="5"/>
  <c r="I66" i="5"/>
  <c r="M66" i="5" s="1"/>
  <c r="P10" i="1"/>
  <c r="E61" i="5"/>
  <c r="L61" i="5"/>
  <c r="F71" i="4"/>
  <c r="J69" i="5"/>
  <c r="C69" i="5"/>
  <c r="K65" i="5"/>
  <c r="D65" i="5"/>
  <c r="L68" i="5"/>
  <c r="E68" i="5"/>
  <c r="M66" i="4" l="1"/>
  <c r="F73" i="5"/>
  <c r="B93" i="4"/>
  <c r="B92" i="4"/>
  <c r="M75" i="5"/>
  <c r="F53" i="4"/>
  <c r="C57" i="5"/>
  <c r="J57" i="5"/>
  <c r="L50" i="5"/>
  <c r="E50" i="5"/>
  <c r="K79" i="1"/>
  <c r="F65" i="5"/>
  <c r="M71" i="5"/>
  <c r="M55" i="5"/>
  <c r="M50" i="1"/>
  <c r="I79" i="1"/>
  <c r="F56" i="2"/>
  <c r="C79" i="4"/>
  <c r="C80" i="4" s="1"/>
  <c r="C93" i="4" s="1"/>
  <c r="P38" i="3"/>
  <c r="F48" i="4"/>
  <c r="B79" i="4"/>
  <c r="B80" i="4" s="1"/>
  <c r="C92" i="4" s="1"/>
  <c r="F68" i="4"/>
  <c r="M69" i="1"/>
  <c r="F51" i="5"/>
  <c r="F64" i="5"/>
  <c r="I50" i="5"/>
  <c r="B50" i="5"/>
  <c r="P9" i="5"/>
  <c r="M54" i="3"/>
  <c r="F73" i="2"/>
  <c r="O38" i="5"/>
  <c r="D79" i="1"/>
  <c r="M61" i="5"/>
  <c r="M74" i="5"/>
  <c r="F71" i="5"/>
  <c r="B93" i="3"/>
  <c r="F55" i="3"/>
  <c r="F71" i="2"/>
  <c r="B92" i="5"/>
  <c r="M69" i="5"/>
  <c r="E80" i="4"/>
  <c r="C95" i="4" s="1"/>
  <c r="B95" i="4"/>
  <c r="E95" i="4" s="1"/>
  <c r="F95" i="4" s="1"/>
  <c r="L80" i="4"/>
  <c r="D95" i="4" s="1"/>
  <c r="M49" i="5"/>
  <c r="M54" i="2"/>
  <c r="F69" i="5"/>
  <c r="M73" i="5"/>
  <c r="J79" i="4"/>
  <c r="J80" i="4" s="1"/>
  <c r="D93" i="4" s="1"/>
  <c r="F48" i="3"/>
  <c r="E79" i="3"/>
  <c r="B92" i="3"/>
  <c r="M54" i="5"/>
  <c r="M48" i="4"/>
  <c r="I79" i="4"/>
  <c r="I80" i="4" s="1"/>
  <c r="D92" i="4" s="1"/>
  <c r="D80" i="4"/>
  <c r="C94" i="4" s="1"/>
  <c r="B94" i="4"/>
  <c r="E94" i="4" s="1"/>
  <c r="F94" i="4" s="1"/>
  <c r="K80" i="4"/>
  <c r="D94" i="4" s="1"/>
  <c r="F72" i="2"/>
  <c r="B92" i="2"/>
  <c r="B80" i="2"/>
  <c r="C92" i="2" s="1"/>
  <c r="I80" i="2"/>
  <c r="D92" i="2" s="1"/>
  <c r="F69" i="1"/>
  <c r="M64" i="5"/>
  <c r="M79" i="4"/>
  <c r="E79" i="1"/>
  <c r="L79" i="5"/>
  <c r="M78" i="5"/>
  <c r="M59" i="3"/>
  <c r="D80" i="3"/>
  <c r="C94" i="3" s="1"/>
  <c r="K80" i="3"/>
  <c r="D94" i="3" s="1"/>
  <c r="B94" i="3"/>
  <c r="M55" i="4"/>
  <c r="E79" i="2"/>
  <c r="F61" i="5"/>
  <c r="C79" i="3"/>
  <c r="C80" i="3" s="1"/>
  <c r="C93" i="3" s="1"/>
  <c r="M55" i="3"/>
  <c r="M71" i="2"/>
  <c r="M77" i="2"/>
  <c r="F49" i="5"/>
  <c r="B93" i="2"/>
  <c r="B93" i="1"/>
  <c r="C80" i="1"/>
  <c r="C93" i="1" s="1"/>
  <c r="M53" i="3"/>
  <c r="F47" i="2"/>
  <c r="B79" i="2"/>
  <c r="F68" i="5"/>
  <c r="F72" i="5"/>
  <c r="B94" i="5"/>
  <c r="K57" i="5"/>
  <c r="D57" i="5"/>
  <c r="B94" i="2"/>
  <c r="F59" i="5"/>
  <c r="F78" i="5"/>
  <c r="D79" i="3"/>
  <c r="E80" i="2"/>
  <c r="C95" i="2" s="1"/>
  <c r="L80" i="2"/>
  <c r="D95" i="2" s="1"/>
  <c r="B95" i="2"/>
  <c r="E95" i="2" s="1"/>
  <c r="F95" i="2" s="1"/>
  <c r="M57" i="2"/>
  <c r="F74" i="5"/>
  <c r="M52" i="3"/>
  <c r="J79" i="3"/>
  <c r="J80" i="3" s="1"/>
  <c r="D93" i="3" s="1"/>
  <c r="B92" i="1"/>
  <c r="I80" i="1"/>
  <c r="D92" i="1" s="1"/>
  <c r="B80" i="1"/>
  <c r="C92" i="1" s="1"/>
  <c r="C79" i="2"/>
  <c r="C80" i="2" s="1"/>
  <c r="C93" i="2" s="1"/>
  <c r="F77" i="5"/>
  <c r="M47" i="2"/>
  <c r="I79" i="2"/>
  <c r="M72" i="5"/>
  <c r="K50" i="5"/>
  <c r="K79" i="5" s="1"/>
  <c r="K80" i="5" s="1"/>
  <c r="D94" i="5" s="1"/>
  <c r="D50" i="5"/>
  <c r="D79" i="5" s="1"/>
  <c r="D80" i="5" s="1"/>
  <c r="C94" i="5" s="1"/>
  <c r="M62" i="4"/>
  <c r="L79" i="2"/>
  <c r="P38" i="1"/>
  <c r="C79" i="5"/>
  <c r="M48" i="3"/>
  <c r="F66" i="5"/>
  <c r="F49" i="1"/>
  <c r="F79" i="1" s="1"/>
  <c r="C79" i="1"/>
  <c r="F66" i="4"/>
  <c r="F79" i="4" s="1"/>
  <c r="F53" i="3"/>
  <c r="F75" i="5"/>
  <c r="E57" i="5"/>
  <c r="E79" i="5" s="1"/>
  <c r="L57" i="5"/>
  <c r="K79" i="2"/>
  <c r="K80" i="2" s="1"/>
  <c r="D94" i="2" s="1"/>
  <c r="M59" i="5"/>
  <c r="M63" i="5"/>
  <c r="B79" i="3"/>
  <c r="B80" i="3" s="1"/>
  <c r="C92" i="3" s="1"/>
  <c r="M67" i="5"/>
  <c r="F78" i="4"/>
  <c r="J79" i="2"/>
  <c r="J80" i="2" s="1"/>
  <c r="D93" i="2" s="1"/>
  <c r="J79" i="1"/>
  <c r="J80" i="1" s="1"/>
  <c r="D93" i="1" s="1"/>
  <c r="M49" i="1"/>
  <c r="M79" i="1" s="1"/>
  <c r="F60" i="5"/>
  <c r="M62" i="5"/>
  <c r="M60" i="4"/>
  <c r="F74" i="2"/>
  <c r="B95" i="3"/>
  <c r="E95" i="3" s="1"/>
  <c r="F95" i="3" s="1"/>
  <c r="L80" i="3"/>
  <c r="D95" i="3" s="1"/>
  <c r="E80" i="3"/>
  <c r="C95" i="3" s="1"/>
  <c r="P38" i="4"/>
  <c r="M66" i="1"/>
  <c r="P38" i="2"/>
  <c r="M51" i="5"/>
  <c r="B57" i="5"/>
  <c r="B79" i="5" s="1"/>
  <c r="B80" i="5" s="1"/>
  <c r="C92" i="5" s="1"/>
  <c r="I57" i="5"/>
  <c r="M57" i="5" s="1"/>
  <c r="P16" i="5"/>
  <c r="P38" i="5" s="1"/>
  <c r="C50" i="5"/>
  <c r="J50" i="5"/>
  <c r="J79" i="5" s="1"/>
  <c r="F54" i="3"/>
  <c r="M73" i="2"/>
  <c r="D79" i="2"/>
  <c r="D80" i="2" s="1"/>
  <c r="C94" i="2" s="1"/>
  <c r="F78" i="2"/>
  <c r="F48" i="2"/>
  <c r="B94" i="1"/>
  <c r="K80" i="1"/>
  <c r="D94" i="1" s="1"/>
  <c r="D80" i="1"/>
  <c r="C94" i="1" s="1"/>
  <c r="E80" i="1"/>
  <c r="C95" i="1" s="1"/>
  <c r="B95" i="1"/>
  <c r="E95" i="1" s="1"/>
  <c r="F95" i="1" s="1"/>
  <c r="L80" i="1"/>
  <c r="D95" i="1" s="1"/>
  <c r="M65" i="5"/>
  <c r="M38" i="5"/>
  <c r="F55" i="5"/>
  <c r="I79" i="3"/>
  <c r="I80" i="3" s="1"/>
  <c r="D92" i="3" s="1"/>
  <c r="F50" i="1"/>
  <c r="B79" i="1"/>
  <c r="M56" i="2"/>
  <c r="C80" i="5" l="1"/>
  <c r="C93" i="5" s="1"/>
  <c r="B93" i="5"/>
  <c r="E93" i="5" s="1"/>
  <c r="J80" i="5"/>
  <c r="D93" i="5" s="1"/>
  <c r="F80" i="4"/>
  <c r="C96" i="4" s="1"/>
  <c r="M80" i="4"/>
  <c r="D96" i="4" s="1"/>
  <c r="E94" i="2"/>
  <c r="F94" i="2" s="1"/>
  <c r="E92" i="3"/>
  <c r="B96" i="3"/>
  <c r="E93" i="1"/>
  <c r="F93" i="1" s="1"/>
  <c r="F57" i="5"/>
  <c r="M79" i="3"/>
  <c r="E94" i="3"/>
  <c r="F94" i="3" s="1"/>
  <c r="F50" i="5"/>
  <c r="E93" i="4"/>
  <c r="F93" i="4" s="1"/>
  <c r="F79" i="2"/>
  <c r="E93" i="2"/>
  <c r="F93" i="2" s="1"/>
  <c r="B96" i="2"/>
  <c r="E92" i="2"/>
  <c r="B95" i="5"/>
  <c r="E95" i="5" s="1"/>
  <c r="L80" i="5"/>
  <c r="D95" i="5" s="1"/>
  <c r="E80" i="5"/>
  <c r="C95" i="5" s="1"/>
  <c r="M50" i="5"/>
  <c r="M79" i="5" s="1"/>
  <c r="M80" i="5" s="1"/>
  <c r="D96" i="5" s="1"/>
  <c r="E94" i="1"/>
  <c r="F94" i="1" s="1"/>
  <c r="F80" i="2"/>
  <c r="C96" i="2" s="1"/>
  <c r="F80" i="1"/>
  <c r="C96" i="1" s="1"/>
  <c r="M80" i="1"/>
  <c r="D96" i="1" s="1"/>
  <c r="B96" i="1"/>
  <c r="E92" i="1"/>
  <c r="F79" i="3"/>
  <c r="F80" i="3" s="1"/>
  <c r="C96" i="3" s="1"/>
  <c r="I79" i="5"/>
  <c r="I80" i="5" s="1"/>
  <c r="D92" i="5" s="1"/>
  <c r="E92" i="5" s="1"/>
  <c r="E96" i="5" s="1"/>
  <c r="B98" i="5" s="1"/>
  <c r="E93" i="3"/>
  <c r="F93" i="3" s="1"/>
  <c r="B96" i="4"/>
  <c r="E92" i="4"/>
  <c r="M79" i="2"/>
  <c r="M80" i="2" s="1"/>
  <c r="D96" i="2" s="1"/>
  <c r="E94" i="5"/>
  <c r="F79" i="5"/>
  <c r="F80" i="5" s="1"/>
  <c r="C96" i="5" s="1"/>
  <c r="M80" i="3"/>
  <c r="D96" i="3" s="1"/>
  <c r="B96" i="5" l="1"/>
  <c r="F92" i="4"/>
  <c r="E96" i="4"/>
  <c r="E96" i="3"/>
  <c r="F92" i="3"/>
  <c r="F92" i="2"/>
  <c r="E96" i="2"/>
  <c r="F92" i="1"/>
  <c r="E96" i="1"/>
  <c r="B98" i="3" l="1"/>
  <c r="F96" i="3"/>
  <c r="F96" i="1"/>
  <c r="B98" i="1"/>
  <c r="F96" i="4"/>
  <c r="B98" i="4"/>
  <c r="B98" i="2"/>
  <c r="F96" i="2"/>
</calcChain>
</file>

<file path=xl/sharedStrings.xml><?xml version="1.0" encoding="utf-8"?>
<sst xmlns="http://schemas.openxmlformats.org/spreadsheetml/2006/main" count="201" uniqueCount="27">
  <si>
    <t>PRIMER TRIMESTRE</t>
  </si>
  <si>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</si>
  <si>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</si>
  <si>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</si>
  <si>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</si>
  <si>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</si>
  <si>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</si>
  <si>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</si>
  <si>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</si>
  <si>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</si>
  <si>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</si>
  <si>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</si>
  <si>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</si>
  <si>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</si>
  <si>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 xml:space="preserve"> CAPTURAS POR EDAD</t>
  </si>
  <si>
    <t>EDAD</t>
  </si>
  <si>
    <r>
      <t>C (N) x10</t>
    </r>
    <r>
      <rPr>
        <b/>
        <vertAlign val="superscript"/>
        <sz val="11"/>
        <rFont val="MS Sans"/>
        <family val="2"/>
      </rPr>
      <t>3</t>
    </r>
  </si>
  <si>
    <t>L (cm)</t>
  </si>
  <si>
    <t>W (g)</t>
  </si>
  <si>
    <t>SOP</t>
  </si>
  <si>
    <t>FACTOR
SOP</t>
  </si>
  <si>
    <t>SEGUNDO TRIMESTRE</t>
  </si>
  <si>
    <t>TERCER TRIMESTRE</t>
  </si>
  <si>
    <r>
      <t xml:space="preserve">OJO </t>
    </r>
    <r>
      <rPr>
        <b/>
        <sz val="8"/>
        <rFont val="MS Sans"/>
        <family val="2"/>
      </rPr>
      <t>FACTOR SOP</t>
    </r>
    <r>
      <rPr>
        <sz val="8"/>
        <rFont val="MS Sans"/>
        <family val="2"/>
      </rPr>
      <t xml:space="preserve"> TAN DESVIADO PUEDE OBEDECER A LA COBERTURA DE TALLAS DE LA RTP</t>
    </r>
  </si>
  <si>
    <t>CUARTO TRIMESTRE</t>
  </si>
  <si>
    <t>BOQUERÓN 1993
 CAPTURAS POR EDAD</t>
  </si>
  <si>
    <t>CAPTURAS POR 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</si>
</sst>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"/>
    <numFmt numFmtId="166" formatCode="0.000"/>
    <numFmt numFmtId="167" formatCode="#"/>
  </numFmts>
  <fonts count="12">
    <font>
      <sz val="10"/>
      <name val="Arial"/>
      <family val="2"/>
    </font>
    <font>
      <b/>
      <sz val="10"/>
      <name val="Arial"/>
      <family val="2"/>
    </font>
    <font>
      <sz val="16"/>
      <name val="MS Sans"/>
      <family val="2"/>
    </font>
    <font>
      <sz val="8"/>
      <name val="Arial"/>
      <family val="2"/>
    </font>
    <font>
      <sz val="8"/>
      <name val="MS Sans"/>
      <family val="2"/>
    </font>
    <font>
      <sz val="10"/>
      <name val="MS Sans"/>
      <family val="2"/>
    </font>
    <font>
      <b/>
      <sz val="12"/>
      <name val="MS Sans"/>
      <family val="2"/>
    </font>
    <font>
      <b/>
      <sz val="8"/>
      <name val="MS Sans"/>
      <family val="2"/>
    </font>
    <font>
      <b/>
      <sz val="8"/>
      <name val="Arial"/>
      <family val="2"/>
    </font>
    <font>
      <b/>
      <vertAlign val="superscript"/>
      <sz val="11"/>
      <name val="MS Sans"/>
      <family val="2"/>
    </font>
    <font>
      <sz val="8"/>
      <color indexed="8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3"/>
        <bgColor indexed="29"/>
      </patternFill>
    </fill>
  </fills>
  <borders count="9">
    <border>
      <left/>
      <right/>
      <top/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</borders>
  <cellStyleXfs count="13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center"/>
    </xf>
    <xf numFmtId="1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10" fillId="0" borderId="0" xfId="9" applyNumberFormat="1" applyFont="1" applyFill="1" applyBorder="1" applyAlignment="1" applyProtection="1">
      <alignment horizontal="center"/>
    </xf>
    <xf numFmtId="1" fontId="0" fillId="0" borderId="0" xfId="0" applyNumberFormat="1" applyAlignment="1">
      <alignment horizontal="right"/>
    </xf>
    <xf numFmtId="167" fontId="0" fillId="0" borderId="0" xfId="0" applyNumberFormat="1" applyAlignment="1">
      <alignment horizontal="center"/>
    </xf>
    <xf numFmtId="1" fontId="0" fillId="0" borderId="0" xfId="0" applyNumberFormat="1" applyAlignment="1">
      <alignment vertical="center"/>
    </xf>
    <xf numFmtId="0" fontId="5" fillId="0" borderId="0" xfId="0" applyFont="1" applyAlignment="1">
      <alignment horizontal="center" vertical="center"/>
    </xf>
    <xf numFmtId="1" fontId="0" fillId="0" borderId="0" xfId="0" applyNumberFormat="1"/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</cellXfs>
  <cellStyles count="13">
    <cellStyle name="Campo de la tabla dinámica" xfId="1" xr:uid="{00000000-0005-0000-0000-000000000000}"/>
    <cellStyle name="Categoría de la tabla dinámica" xfId="2" xr:uid="{00000000-0005-0000-0000-000001000000}"/>
    <cellStyle name="Categoría del Piloto de Datos" xfId="3" xr:uid="{00000000-0005-0000-0000-000002000000}"/>
    <cellStyle name="Esquina de la tabla dinámica" xfId="4" xr:uid="{00000000-0005-0000-0000-000003000000}"/>
    <cellStyle name="Normal" xfId="0" builtinId="0"/>
    <cellStyle name="Piloto de Datos Ángulo" xfId="5" xr:uid="{00000000-0005-0000-0000-000005000000}"/>
    <cellStyle name="Piloto de Datos Campo" xfId="6" xr:uid="{00000000-0005-0000-0000-000006000000}"/>
    <cellStyle name="Piloto de Datos Resultado" xfId="7" xr:uid="{00000000-0005-0000-0000-000007000000}"/>
    <cellStyle name="Piloto de Datos Título" xfId="8" xr:uid="{00000000-0005-0000-0000-000008000000}"/>
    <cellStyle name="Piloto de Datos Valor" xfId="9" xr:uid="{00000000-0005-0000-0000-000009000000}"/>
    <cellStyle name="Resultado de la tabla dinámica" xfId="10" xr:uid="{00000000-0005-0000-0000-00000A000000}"/>
    <cellStyle name="Título de la tabla dinámica" xfId="11" xr:uid="{00000000-0005-0000-0000-00000B000000}"/>
    <cellStyle name="Valor de la tabla dinámica" xfId="12" xr:uid="{00000000-0005-0000-0000-00000C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33"/>
      <rgbColor rgb="00666699"/>
      <rgbColor rgb="00969696"/>
      <rgbColor rgb="00003366"/>
      <rgbColor rgb="00339966"/>
      <rgbColor rgb="00141312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8"/>
  <sheetViews>
    <sheetView zoomScale="80" zoomScaleNormal="80" workbookViewId="0">
      <selection activeCell="K6" sqref="K6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42" t="s">
        <v>0</v>
      </c>
      <c r="B1" s="42"/>
      <c r="C1" s="42"/>
      <c r="D1" s="42"/>
      <c r="E1" s="42"/>
      <c r="F1" s="42"/>
      <c r="G1" s="1"/>
      <c r="H1" s="43" t="s">
        <v>1</v>
      </c>
      <c r="I1" s="43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766795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44" t="s">
        <v>4</v>
      </c>
      <c r="C4" s="44"/>
      <c r="D4" s="44"/>
      <c r="E4" s="44"/>
      <c r="F4" s="44"/>
      <c r="G4" s="1"/>
      <c r="H4" s="2" t="s">
        <v>3</v>
      </c>
      <c r="J4" s="1"/>
      <c r="K4" s="2" t="s">
        <v>3</v>
      </c>
      <c r="L4" s="43" t="s">
        <v>5</v>
      </c>
      <c r="M4" s="43"/>
      <c r="N4" s="43"/>
      <c r="O4" s="43"/>
      <c r="P4" s="43"/>
      <c r="Q4" s="3"/>
      <c r="R4" s="3"/>
    </row>
    <row r="5" spans="1:18">
      <c r="A5" s="2" t="s">
        <v>6</v>
      </c>
      <c r="B5" s="5">
        <v>0</v>
      </c>
      <c r="C5" s="6">
        <v>1</v>
      </c>
      <c r="D5" s="6">
        <v>2</v>
      </c>
      <c r="E5" s="6">
        <v>3</v>
      </c>
      <c r="F5" s="7" t="s">
        <v>7</v>
      </c>
      <c r="G5" s="1"/>
      <c r="H5" s="2" t="s">
        <v>6</v>
      </c>
      <c r="I5" s="10" t="s">
        <v>8</v>
      </c>
      <c r="J5" s="1"/>
      <c r="K5" s="2" t="s">
        <v>6</v>
      </c>
      <c r="L5" s="5">
        <v>0</v>
      </c>
      <c r="M5" s="6">
        <v>1</v>
      </c>
      <c r="N5" s="6">
        <v>2</v>
      </c>
      <c r="O5" s="6">
        <v>3</v>
      </c>
      <c r="P5" s="8" t="s">
        <v>7</v>
      </c>
      <c r="Q5" s="3"/>
      <c r="R5" s="3"/>
    </row>
    <row r="6" spans="1:18">
      <c r="A6" s="9">
        <v>3.75</v>
      </c>
      <c r="B6" s="10"/>
      <c r="C6" s="10"/>
      <c r="D6" s="10"/>
      <c r="E6" s="10"/>
      <c r="F6" s="11">
        <f t="shared" ref="F6:F37" si="0">SUM(B6:E6)</f>
        <v>0</v>
      </c>
      <c r="G6" s="1"/>
      <c r="H6" s="9">
        <v>3.75</v>
      </c>
      <c r="I6" s="14"/>
      <c r="J6" s="1">
        <f>I6/1000</f>
        <v>0</v>
      </c>
      <c r="K6" s="9">
        <v>3.75</v>
      </c>
      <c r="L6" s="1">
        <f t="shared" ref="L6:L37" si="1">IF($F6&gt;0,($I6/1000)*(B6/$F6),0)</f>
        <v>0</v>
      </c>
      <c r="M6" s="1">
        <f t="shared" ref="M6:M37" si="2">IF($F6&gt;0,($I6/1000)*(C6/$F6),0)</f>
        <v>0</v>
      </c>
      <c r="N6" s="1">
        <f t="shared" ref="N6:N37" si="3">IF($F6&gt;0,($I6/1000)*(D6/$F6),0)</f>
        <v>0</v>
      </c>
      <c r="O6" s="1">
        <f t="shared" ref="O6:O37" si="4">IF($F6&gt;0,($I6/1000)*(E6/$F6),0)</f>
        <v>0</v>
      </c>
      <c r="P6" s="12">
        <f t="shared" ref="P6:P37" si="5">SUM(L6:O6)</f>
        <v>0</v>
      </c>
      <c r="Q6" s="3"/>
      <c r="R6" s="3"/>
    </row>
    <row r="7" spans="1:18">
      <c r="A7" s="9">
        <v>4.25</v>
      </c>
      <c r="B7" s="10"/>
      <c r="C7" s="10"/>
      <c r="D7" s="10"/>
      <c r="E7" s="10"/>
      <c r="F7" s="11">
        <f t="shared" si="0"/>
        <v>0</v>
      </c>
      <c r="G7" s="1"/>
      <c r="H7" s="9">
        <v>4.25</v>
      </c>
      <c r="I7" s="37"/>
      <c r="J7" s="1">
        <f t="shared" ref="J7:J38" si="6">I7/1000</f>
        <v>0</v>
      </c>
      <c r="K7" s="9">
        <v>4.25</v>
      </c>
      <c r="L7" s="1">
        <f t="shared" si="1"/>
        <v>0</v>
      </c>
      <c r="M7" s="1">
        <f t="shared" si="2"/>
        <v>0</v>
      </c>
      <c r="N7" s="1">
        <f t="shared" si="3"/>
        <v>0</v>
      </c>
      <c r="O7" s="1">
        <f t="shared" si="4"/>
        <v>0</v>
      </c>
      <c r="P7" s="12">
        <f t="shared" si="5"/>
        <v>0</v>
      </c>
      <c r="Q7" s="3"/>
      <c r="R7" s="3"/>
    </row>
    <row r="8" spans="1:18">
      <c r="A8" s="9">
        <v>4.75</v>
      </c>
      <c r="B8" s="10"/>
      <c r="C8" s="13">
        <v>5</v>
      </c>
      <c r="D8" s="10"/>
      <c r="E8" s="10"/>
      <c r="F8" s="11">
        <f t="shared" si="0"/>
        <v>5</v>
      </c>
      <c r="G8" s="1"/>
      <c r="H8" s="9">
        <v>4.75</v>
      </c>
      <c r="I8" s="37">
        <v>25976</v>
      </c>
      <c r="J8" s="1">
        <f t="shared" si="6"/>
        <v>25.975999999999999</v>
      </c>
      <c r="K8" s="9">
        <v>4.75</v>
      </c>
      <c r="L8" s="1">
        <f t="shared" si="1"/>
        <v>0</v>
      </c>
      <c r="M8" s="1">
        <f t="shared" si="2"/>
        <v>25.975999999999999</v>
      </c>
      <c r="N8" s="1">
        <f t="shared" si="3"/>
        <v>0</v>
      </c>
      <c r="O8" s="1">
        <f t="shared" si="4"/>
        <v>0</v>
      </c>
      <c r="P8" s="12">
        <f t="shared" si="5"/>
        <v>25.975999999999999</v>
      </c>
      <c r="Q8" s="3"/>
      <c r="R8" s="3"/>
    </row>
    <row r="9" spans="1:18">
      <c r="A9" s="9">
        <v>5.25</v>
      </c>
      <c r="B9" s="10"/>
      <c r="C9" s="13">
        <v>5</v>
      </c>
      <c r="D9" s="10"/>
      <c r="E9" s="10"/>
      <c r="F9" s="11">
        <f t="shared" si="0"/>
        <v>5</v>
      </c>
      <c r="G9" s="1"/>
      <c r="H9" s="9">
        <v>5.25</v>
      </c>
      <c r="I9" s="37">
        <v>25976</v>
      </c>
      <c r="J9" s="1">
        <f t="shared" si="6"/>
        <v>25.975999999999999</v>
      </c>
      <c r="K9" s="9">
        <v>5.25</v>
      </c>
      <c r="L9" s="1">
        <f t="shared" si="1"/>
        <v>0</v>
      </c>
      <c r="M9" s="1">
        <f t="shared" si="2"/>
        <v>25.975999999999999</v>
      </c>
      <c r="N9" s="1">
        <f t="shared" si="3"/>
        <v>0</v>
      </c>
      <c r="O9" s="1">
        <f t="shared" si="4"/>
        <v>0</v>
      </c>
      <c r="P9" s="12">
        <f t="shared" si="5"/>
        <v>25.975999999999999</v>
      </c>
      <c r="Q9" s="3"/>
      <c r="R9" s="3"/>
    </row>
    <row r="10" spans="1:18">
      <c r="A10" s="9">
        <v>5.75</v>
      </c>
      <c r="B10" s="10"/>
      <c r="C10" s="13">
        <v>5</v>
      </c>
      <c r="D10" s="10"/>
      <c r="E10" s="10"/>
      <c r="F10" s="11">
        <f t="shared" si="0"/>
        <v>5</v>
      </c>
      <c r="G10" s="1"/>
      <c r="H10" s="9">
        <v>5.75</v>
      </c>
      <c r="I10" s="37">
        <v>77927</v>
      </c>
      <c r="J10" s="1">
        <f t="shared" si="6"/>
        <v>77.927000000000007</v>
      </c>
      <c r="K10" s="9">
        <v>5.75</v>
      </c>
      <c r="L10" s="1">
        <f t="shared" si="1"/>
        <v>0</v>
      </c>
      <c r="M10" s="1">
        <f t="shared" si="2"/>
        <v>77.927000000000007</v>
      </c>
      <c r="N10" s="1">
        <f t="shared" si="3"/>
        <v>0</v>
      </c>
      <c r="O10" s="1">
        <f t="shared" si="4"/>
        <v>0</v>
      </c>
      <c r="P10" s="12">
        <f t="shared" si="5"/>
        <v>77.927000000000007</v>
      </c>
      <c r="Q10" s="3"/>
      <c r="R10" s="3"/>
    </row>
    <row r="11" spans="1:18">
      <c r="A11" s="9">
        <v>6.25</v>
      </c>
      <c r="B11" s="10"/>
      <c r="C11">
        <v>5</v>
      </c>
      <c r="D11" s="10"/>
      <c r="E11" s="10"/>
      <c r="F11" s="11">
        <f t="shared" si="0"/>
        <v>5</v>
      </c>
      <c r="G11" s="1"/>
      <c r="H11" s="9">
        <v>6.25</v>
      </c>
      <c r="I11" s="37">
        <v>155854</v>
      </c>
      <c r="J11" s="1">
        <f t="shared" si="6"/>
        <v>155.85400000000001</v>
      </c>
      <c r="K11" s="9">
        <v>6.25</v>
      </c>
      <c r="L11" s="1">
        <f t="shared" si="1"/>
        <v>0</v>
      </c>
      <c r="M11" s="1">
        <f t="shared" si="2"/>
        <v>155.85400000000001</v>
      </c>
      <c r="N11" s="1">
        <f t="shared" si="3"/>
        <v>0</v>
      </c>
      <c r="O11" s="1">
        <f t="shared" si="4"/>
        <v>0</v>
      </c>
      <c r="P11" s="12">
        <f t="shared" si="5"/>
        <v>155.85400000000001</v>
      </c>
      <c r="Q11" s="3"/>
      <c r="R11" s="3"/>
    </row>
    <row r="12" spans="1:18">
      <c r="A12" s="9">
        <v>6.75</v>
      </c>
      <c r="B12" s="13"/>
      <c r="C12">
        <v>5</v>
      </c>
      <c r="D12" s="10"/>
      <c r="E12" s="10"/>
      <c r="F12" s="11">
        <f t="shared" si="0"/>
        <v>5</v>
      </c>
      <c r="G12" s="1"/>
      <c r="H12" s="9">
        <v>6.75</v>
      </c>
      <c r="I12" s="37">
        <v>571464</v>
      </c>
      <c r="J12" s="1">
        <f t="shared" si="6"/>
        <v>571.46400000000006</v>
      </c>
      <c r="K12" s="9">
        <v>6.75</v>
      </c>
      <c r="L12" s="1">
        <f t="shared" si="1"/>
        <v>0</v>
      </c>
      <c r="M12" s="1">
        <f t="shared" si="2"/>
        <v>571.46400000000006</v>
      </c>
      <c r="N12" s="1">
        <f t="shared" si="3"/>
        <v>0</v>
      </c>
      <c r="O12" s="1">
        <f t="shared" si="4"/>
        <v>0</v>
      </c>
      <c r="P12" s="12">
        <f t="shared" si="5"/>
        <v>571.46400000000006</v>
      </c>
      <c r="Q12" s="3"/>
      <c r="R12" s="3"/>
    </row>
    <row r="13" spans="1:18">
      <c r="A13" s="9">
        <v>7.25</v>
      </c>
      <c r="B13" s="13"/>
      <c r="C13">
        <v>5</v>
      </c>
      <c r="D13" s="10"/>
      <c r="E13" s="10"/>
      <c r="F13" s="11">
        <f t="shared" si="0"/>
        <v>5</v>
      </c>
      <c r="G13" s="1"/>
      <c r="H13" s="9">
        <v>7.25</v>
      </c>
      <c r="I13" s="37">
        <v>1558538</v>
      </c>
      <c r="J13" s="1">
        <f t="shared" si="6"/>
        <v>1558.538</v>
      </c>
      <c r="K13" s="9">
        <v>7.25</v>
      </c>
      <c r="L13" s="1">
        <f t="shared" si="1"/>
        <v>0</v>
      </c>
      <c r="M13" s="1">
        <f t="shared" si="2"/>
        <v>1558.538</v>
      </c>
      <c r="N13" s="1">
        <f t="shared" si="3"/>
        <v>0</v>
      </c>
      <c r="O13" s="1">
        <f t="shared" si="4"/>
        <v>0</v>
      </c>
      <c r="P13" s="12">
        <f t="shared" si="5"/>
        <v>1558.538</v>
      </c>
      <c r="Q13" s="3"/>
      <c r="R13" s="3"/>
    </row>
    <row r="14" spans="1:18">
      <c r="A14" s="9">
        <v>7.75</v>
      </c>
      <c r="C14">
        <v>5</v>
      </c>
      <c r="D14" s="10"/>
      <c r="E14" s="10"/>
      <c r="F14" s="11">
        <f t="shared" si="0"/>
        <v>5</v>
      </c>
      <c r="G14" s="1"/>
      <c r="H14" s="9">
        <v>7.75</v>
      </c>
      <c r="I14" s="37">
        <v>3143053</v>
      </c>
      <c r="J14" s="1">
        <f t="shared" si="6"/>
        <v>3143.0529999999999</v>
      </c>
      <c r="K14" s="9">
        <v>7.75</v>
      </c>
      <c r="L14" s="1">
        <f t="shared" si="1"/>
        <v>0</v>
      </c>
      <c r="M14" s="1">
        <f t="shared" si="2"/>
        <v>3143.0529999999999</v>
      </c>
      <c r="N14" s="1">
        <f t="shared" si="3"/>
        <v>0</v>
      </c>
      <c r="O14" s="1">
        <f t="shared" si="4"/>
        <v>0</v>
      </c>
      <c r="P14" s="12">
        <f t="shared" si="5"/>
        <v>3143.0529999999999</v>
      </c>
      <c r="Q14" s="3"/>
      <c r="R14" s="3"/>
    </row>
    <row r="15" spans="1:18">
      <c r="A15" s="9">
        <v>8.25</v>
      </c>
      <c r="C15">
        <v>5</v>
      </c>
      <c r="D15" s="14"/>
      <c r="E15" s="10"/>
      <c r="F15" s="11">
        <f t="shared" si="0"/>
        <v>5</v>
      </c>
      <c r="G15" s="1"/>
      <c r="H15" s="9">
        <v>8.25</v>
      </c>
      <c r="I15" s="37">
        <v>3610614</v>
      </c>
      <c r="J15" s="1">
        <f t="shared" si="6"/>
        <v>3610.614</v>
      </c>
      <c r="K15" s="9">
        <v>8.25</v>
      </c>
      <c r="L15" s="1">
        <f t="shared" si="1"/>
        <v>0</v>
      </c>
      <c r="M15" s="1">
        <f t="shared" si="2"/>
        <v>3610.614</v>
      </c>
      <c r="N15" s="1">
        <f t="shared" si="3"/>
        <v>0</v>
      </c>
      <c r="O15" s="1">
        <f t="shared" si="4"/>
        <v>0</v>
      </c>
      <c r="P15" s="12">
        <f t="shared" si="5"/>
        <v>3610.614</v>
      </c>
      <c r="Q15" s="3"/>
      <c r="R15" s="3"/>
    </row>
    <row r="16" spans="1:18">
      <c r="A16" s="9">
        <v>8.75</v>
      </c>
      <c r="C16">
        <v>5</v>
      </c>
      <c r="D16" s="14"/>
      <c r="E16" s="10"/>
      <c r="F16" s="11">
        <f t="shared" si="0"/>
        <v>5</v>
      </c>
      <c r="G16" s="1"/>
      <c r="H16" s="9">
        <v>8.75</v>
      </c>
      <c r="I16" s="37">
        <v>2207929</v>
      </c>
      <c r="J16" s="1">
        <f t="shared" si="6"/>
        <v>2207.9290000000001</v>
      </c>
      <c r="K16" s="9">
        <v>8.75</v>
      </c>
      <c r="L16" s="1">
        <f t="shared" si="1"/>
        <v>0</v>
      </c>
      <c r="M16" s="1">
        <f t="shared" si="2"/>
        <v>2207.9290000000001</v>
      </c>
      <c r="N16" s="1">
        <f t="shared" si="3"/>
        <v>0</v>
      </c>
      <c r="O16" s="1">
        <f t="shared" si="4"/>
        <v>0</v>
      </c>
      <c r="P16" s="12">
        <f t="shared" si="5"/>
        <v>2207.9290000000001</v>
      </c>
      <c r="Q16" s="3"/>
      <c r="R16" s="3"/>
    </row>
    <row r="17" spans="1:18">
      <c r="A17" s="9">
        <v>9.25</v>
      </c>
      <c r="C17">
        <v>15</v>
      </c>
      <c r="D17" s="14"/>
      <c r="E17" s="10"/>
      <c r="F17" s="11">
        <f t="shared" si="0"/>
        <v>15</v>
      </c>
      <c r="G17" s="1"/>
      <c r="H17" s="9">
        <v>9.25</v>
      </c>
      <c r="I17" s="37">
        <v>1235324</v>
      </c>
      <c r="J17" s="1">
        <f t="shared" si="6"/>
        <v>1235.3240000000001</v>
      </c>
      <c r="K17" s="9">
        <v>9.25</v>
      </c>
      <c r="L17" s="1">
        <f t="shared" si="1"/>
        <v>0</v>
      </c>
      <c r="M17" s="1">
        <f t="shared" si="2"/>
        <v>1235.3240000000001</v>
      </c>
      <c r="N17" s="1">
        <f t="shared" si="3"/>
        <v>0</v>
      </c>
      <c r="O17" s="1">
        <f t="shared" si="4"/>
        <v>0</v>
      </c>
      <c r="P17" s="12">
        <f t="shared" si="5"/>
        <v>1235.3240000000001</v>
      </c>
      <c r="Q17" s="3"/>
      <c r="R17" s="3"/>
    </row>
    <row r="18" spans="1:18">
      <c r="A18" s="9">
        <v>9.75</v>
      </c>
      <c r="C18">
        <v>13</v>
      </c>
      <c r="D18" s="14"/>
      <c r="E18" s="10"/>
      <c r="F18" s="11">
        <f t="shared" si="0"/>
        <v>13</v>
      </c>
      <c r="G18" s="1"/>
      <c r="H18" s="9">
        <v>9.75</v>
      </c>
      <c r="I18" s="37">
        <v>791286</v>
      </c>
      <c r="J18" s="1">
        <f t="shared" si="6"/>
        <v>791.28599999999994</v>
      </c>
      <c r="K18" s="9">
        <v>9.75</v>
      </c>
      <c r="L18" s="1">
        <f t="shared" si="1"/>
        <v>0</v>
      </c>
      <c r="M18" s="1">
        <f t="shared" si="2"/>
        <v>791.28599999999994</v>
      </c>
      <c r="N18" s="1">
        <f t="shared" si="3"/>
        <v>0</v>
      </c>
      <c r="O18" s="1">
        <f t="shared" si="4"/>
        <v>0</v>
      </c>
      <c r="P18" s="12">
        <f t="shared" si="5"/>
        <v>791.28599999999994</v>
      </c>
      <c r="Q18" s="3"/>
      <c r="R18" s="3"/>
    </row>
    <row r="19" spans="1:18">
      <c r="A19" s="9">
        <v>10.25</v>
      </c>
      <c r="C19">
        <v>17</v>
      </c>
      <c r="D19" s="14"/>
      <c r="E19" s="10"/>
      <c r="F19" s="11">
        <f t="shared" si="0"/>
        <v>17</v>
      </c>
      <c r="G19" s="1"/>
      <c r="H19" s="9">
        <v>10.25</v>
      </c>
      <c r="I19" s="37">
        <v>1100174</v>
      </c>
      <c r="J19" s="1">
        <f t="shared" si="6"/>
        <v>1100.174</v>
      </c>
      <c r="K19" s="9">
        <v>10.25</v>
      </c>
      <c r="L19" s="1">
        <f t="shared" si="1"/>
        <v>0</v>
      </c>
      <c r="M19" s="1">
        <f t="shared" si="2"/>
        <v>1100.174</v>
      </c>
      <c r="N19" s="1">
        <f t="shared" si="3"/>
        <v>0</v>
      </c>
      <c r="O19" s="1">
        <f t="shared" si="4"/>
        <v>0</v>
      </c>
      <c r="P19" s="12">
        <f t="shared" si="5"/>
        <v>1100.174</v>
      </c>
      <c r="Q19" s="3"/>
      <c r="R19" s="3"/>
    </row>
    <row r="20" spans="1:18">
      <c r="A20" s="9">
        <v>10.75</v>
      </c>
      <c r="C20">
        <v>16</v>
      </c>
      <c r="D20" s="14"/>
      <c r="E20" s="10"/>
      <c r="F20" s="11">
        <f t="shared" si="0"/>
        <v>16</v>
      </c>
      <c r="G20" s="1"/>
      <c r="H20" s="9">
        <v>10.75</v>
      </c>
      <c r="I20" s="37">
        <v>3589685</v>
      </c>
      <c r="J20" s="1">
        <f t="shared" si="6"/>
        <v>3589.6849999999999</v>
      </c>
      <c r="K20" s="9">
        <v>10.75</v>
      </c>
      <c r="L20" s="1">
        <f t="shared" si="1"/>
        <v>0</v>
      </c>
      <c r="M20" s="1">
        <f t="shared" si="2"/>
        <v>3589.6849999999999</v>
      </c>
      <c r="N20" s="1">
        <f t="shared" si="3"/>
        <v>0</v>
      </c>
      <c r="O20" s="1">
        <f t="shared" si="4"/>
        <v>0</v>
      </c>
      <c r="P20" s="12">
        <f t="shared" si="5"/>
        <v>3589.6849999999999</v>
      </c>
      <c r="Q20" s="3"/>
      <c r="R20" s="3"/>
    </row>
    <row r="21" spans="1:18">
      <c r="A21" s="9">
        <v>11.25</v>
      </c>
      <c r="C21">
        <v>17</v>
      </c>
      <c r="D21" s="14"/>
      <c r="E21" s="10"/>
      <c r="F21" s="11">
        <f t="shared" si="0"/>
        <v>17</v>
      </c>
      <c r="G21" s="1"/>
      <c r="H21" s="9">
        <v>11.25</v>
      </c>
      <c r="I21" s="37">
        <v>4146396</v>
      </c>
      <c r="J21" s="1">
        <f t="shared" si="6"/>
        <v>4146.3959999999997</v>
      </c>
      <c r="K21" s="9">
        <v>11.25</v>
      </c>
      <c r="L21" s="1">
        <f t="shared" si="1"/>
        <v>0</v>
      </c>
      <c r="M21" s="1">
        <f t="shared" si="2"/>
        <v>4146.3959999999997</v>
      </c>
      <c r="N21" s="1">
        <f t="shared" si="3"/>
        <v>0</v>
      </c>
      <c r="O21" s="1">
        <f t="shared" si="4"/>
        <v>0</v>
      </c>
      <c r="P21" s="12">
        <f t="shared" si="5"/>
        <v>4146.3959999999997</v>
      </c>
      <c r="Q21" s="3"/>
      <c r="R21" s="3"/>
    </row>
    <row r="22" spans="1:18">
      <c r="A22" s="9">
        <v>11.75</v>
      </c>
      <c r="C22">
        <v>16</v>
      </c>
      <c r="D22" s="14"/>
      <c r="E22" s="10"/>
      <c r="F22" s="11">
        <f t="shared" si="0"/>
        <v>16</v>
      </c>
      <c r="G22" s="4"/>
      <c r="H22" s="9">
        <v>11.75</v>
      </c>
      <c r="I22" s="37">
        <v>3763905</v>
      </c>
      <c r="J22" s="1">
        <f t="shared" si="6"/>
        <v>3763.9050000000002</v>
      </c>
      <c r="K22" s="9">
        <v>11.75</v>
      </c>
      <c r="L22" s="1">
        <f t="shared" si="1"/>
        <v>0</v>
      </c>
      <c r="M22" s="1">
        <f t="shared" si="2"/>
        <v>3763.9050000000002</v>
      </c>
      <c r="N22" s="1">
        <f t="shared" si="3"/>
        <v>0</v>
      </c>
      <c r="O22" s="1">
        <f t="shared" si="4"/>
        <v>0</v>
      </c>
      <c r="P22" s="12">
        <f t="shared" si="5"/>
        <v>3763.9050000000002</v>
      </c>
      <c r="Q22" s="3"/>
      <c r="R22" s="3"/>
    </row>
    <row r="23" spans="1:18">
      <c r="A23" s="9">
        <v>12.25</v>
      </c>
      <c r="C23">
        <v>16</v>
      </c>
      <c r="D23" s="14"/>
      <c r="E23" s="10"/>
      <c r="F23" s="11">
        <f t="shared" si="0"/>
        <v>16</v>
      </c>
      <c r="G23" s="4"/>
      <c r="H23" s="9">
        <v>12.25</v>
      </c>
      <c r="I23" s="37">
        <v>12323804</v>
      </c>
      <c r="J23" s="1">
        <f t="shared" si="6"/>
        <v>12323.804</v>
      </c>
      <c r="K23" s="9">
        <v>12.25</v>
      </c>
      <c r="L23" s="1">
        <f t="shared" si="1"/>
        <v>0</v>
      </c>
      <c r="M23" s="1">
        <f t="shared" si="2"/>
        <v>12323.804</v>
      </c>
      <c r="N23" s="1">
        <f t="shared" si="3"/>
        <v>0</v>
      </c>
      <c r="O23" s="1">
        <f t="shared" si="4"/>
        <v>0</v>
      </c>
      <c r="P23" s="12">
        <f t="shared" si="5"/>
        <v>12323.804</v>
      </c>
      <c r="Q23" s="3"/>
      <c r="R23" s="3"/>
    </row>
    <row r="24" spans="1:18">
      <c r="A24" s="9">
        <v>12.75</v>
      </c>
      <c r="C24">
        <v>16</v>
      </c>
      <c r="D24" s="14"/>
      <c r="E24" s="10"/>
      <c r="F24" s="11">
        <f t="shared" si="0"/>
        <v>16</v>
      </c>
      <c r="G24" s="4"/>
      <c r="H24" s="9">
        <v>12.75</v>
      </c>
      <c r="I24" s="37">
        <v>17977847</v>
      </c>
      <c r="J24" s="1">
        <f t="shared" si="6"/>
        <v>17977.847000000002</v>
      </c>
      <c r="K24" s="9">
        <v>12.75</v>
      </c>
      <c r="L24" s="1">
        <f t="shared" si="1"/>
        <v>0</v>
      </c>
      <c r="M24" s="1">
        <f t="shared" si="2"/>
        <v>17977.847000000002</v>
      </c>
      <c r="N24" s="1">
        <f t="shared" si="3"/>
        <v>0</v>
      </c>
      <c r="O24" s="1">
        <f t="shared" si="4"/>
        <v>0</v>
      </c>
      <c r="P24" s="12">
        <f t="shared" si="5"/>
        <v>17977.847000000002</v>
      </c>
      <c r="Q24" s="3"/>
      <c r="R24" s="3"/>
    </row>
    <row r="25" spans="1:18">
      <c r="A25" s="9">
        <v>13.25</v>
      </c>
      <c r="C25">
        <v>20</v>
      </c>
      <c r="D25" s="14"/>
      <c r="E25" s="10"/>
      <c r="F25" s="11">
        <f t="shared" si="0"/>
        <v>20</v>
      </c>
      <c r="G25" s="4"/>
      <c r="H25" s="9">
        <v>13.25</v>
      </c>
      <c r="I25" s="37">
        <v>10731868</v>
      </c>
      <c r="J25" s="1">
        <f t="shared" si="6"/>
        <v>10731.868</v>
      </c>
      <c r="K25" s="9">
        <v>13.25</v>
      </c>
      <c r="L25" s="1">
        <f t="shared" si="1"/>
        <v>0</v>
      </c>
      <c r="M25" s="1">
        <f t="shared" si="2"/>
        <v>10731.868</v>
      </c>
      <c r="N25" s="1">
        <f t="shared" si="3"/>
        <v>0</v>
      </c>
      <c r="O25" s="1">
        <f t="shared" si="4"/>
        <v>0</v>
      </c>
      <c r="P25" s="12">
        <f t="shared" si="5"/>
        <v>10731.868</v>
      </c>
      <c r="Q25" s="3"/>
      <c r="R25" s="3"/>
    </row>
    <row r="26" spans="1:18">
      <c r="A26" s="9">
        <v>13.75</v>
      </c>
      <c r="C26">
        <v>11</v>
      </c>
      <c r="D26" s="14"/>
      <c r="E26" s="10"/>
      <c r="F26" s="11">
        <f t="shared" si="0"/>
        <v>11</v>
      </c>
      <c r="G26" s="4"/>
      <c r="H26" s="9">
        <v>13.75</v>
      </c>
      <c r="I26" s="37">
        <v>4365200</v>
      </c>
      <c r="J26" s="1">
        <f t="shared" si="6"/>
        <v>4365.2</v>
      </c>
      <c r="K26" s="9">
        <v>13.75</v>
      </c>
      <c r="L26" s="1">
        <f t="shared" si="1"/>
        <v>0</v>
      </c>
      <c r="M26" s="1">
        <f t="shared" si="2"/>
        <v>4365.2</v>
      </c>
      <c r="N26" s="1">
        <f t="shared" si="3"/>
        <v>0</v>
      </c>
      <c r="O26" s="1">
        <f t="shared" si="4"/>
        <v>0</v>
      </c>
      <c r="P26" s="12">
        <f t="shared" si="5"/>
        <v>4365.2</v>
      </c>
      <c r="Q26" s="3"/>
      <c r="R26" s="3"/>
    </row>
    <row r="27" spans="1:18">
      <c r="A27" s="9">
        <v>14.25</v>
      </c>
      <c r="C27">
        <v>10</v>
      </c>
      <c r="E27" s="10"/>
      <c r="F27" s="11">
        <f t="shared" si="0"/>
        <v>10</v>
      </c>
      <c r="G27" s="4"/>
      <c r="H27" s="9">
        <v>14.25</v>
      </c>
      <c r="I27" s="37">
        <v>1585672</v>
      </c>
      <c r="J27" s="1">
        <f t="shared" si="6"/>
        <v>1585.672</v>
      </c>
      <c r="K27" s="9">
        <v>14.25</v>
      </c>
      <c r="L27" s="1">
        <f t="shared" si="1"/>
        <v>0</v>
      </c>
      <c r="M27" s="1">
        <f t="shared" si="2"/>
        <v>1585.672</v>
      </c>
      <c r="N27" s="1">
        <f t="shared" si="3"/>
        <v>0</v>
      </c>
      <c r="O27" s="1">
        <f t="shared" si="4"/>
        <v>0</v>
      </c>
      <c r="P27" s="12">
        <f t="shared" si="5"/>
        <v>1585.672</v>
      </c>
      <c r="Q27" s="3"/>
      <c r="R27" s="3"/>
    </row>
    <row r="28" spans="1:18">
      <c r="A28" s="9">
        <v>14.75</v>
      </c>
      <c r="B28" s="10"/>
      <c r="C28">
        <v>2</v>
      </c>
      <c r="D28">
        <v>8</v>
      </c>
      <c r="E28" s="10"/>
      <c r="F28" s="11">
        <f t="shared" si="0"/>
        <v>10</v>
      </c>
      <c r="G28" s="1"/>
      <c r="H28" s="9">
        <v>14.75</v>
      </c>
      <c r="I28" s="37">
        <v>578926</v>
      </c>
      <c r="J28" s="1">
        <f t="shared" si="6"/>
        <v>578.92600000000004</v>
      </c>
      <c r="K28" s="9">
        <v>14.75</v>
      </c>
      <c r="L28" s="1">
        <f t="shared" si="1"/>
        <v>0</v>
      </c>
      <c r="M28" s="1">
        <f t="shared" si="2"/>
        <v>115.7852</v>
      </c>
      <c r="N28" s="1">
        <f t="shared" si="3"/>
        <v>463.14080000000001</v>
      </c>
      <c r="O28" s="1">
        <f t="shared" si="4"/>
        <v>0</v>
      </c>
      <c r="P28" s="12">
        <f t="shared" si="5"/>
        <v>578.92600000000004</v>
      </c>
      <c r="Q28" s="3"/>
      <c r="R28" s="3"/>
    </row>
    <row r="29" spans="1:18">
      <c r="A29" s="9">
        <v>15.25</v>
      </c>
      <c r="B29" s="10"/>
      <c r="D29">
        <v>10</v>
      </c>
      <c r="E29" s="10"/>
      <c r="F29" s="11">
        <f t="shared" si="0"/>
        <v>10</v>
      </c>
      <c r="G29" s="1"/>
      <c r="H29" s="9">
        <v>15.25</v>
      </c>
      <c r="I29" s="37">
        <v>0</v>
      </c>
      <c r="J29" s="1">
        <f t="shared" si="6"/>
        <v>0</v>
      </c>
      <c r="K29" s="9">
        <v>15.25</v>
      </c>
      <c r="L29" s="1">
        <f t="shared" si="1"/>
        <v>0</v>
      </c>
      <c r="M29" s="1">
        <f t="shared" si="2"/>
        <v>0</v>
      </c>
      <c r="N29" s="1">
        <f t="shared" si="3"/>
        <v>0</v>
      </c>
      <c r="O29" s="1">
        <f t="shared" si="4"/>
        <v>0</v>
      </c>
      <c r="P29" s="12">
        <f t="shared" si="5"/>
        <v>0</v>
      </c>
      <c r="Q29" s="3"/>
      <c r="R29" s="3"/>
    </row>
    <row r="30" spans="1:18">
      <c r="A30" s="9">
        <v>15.75</v>
      </c>
      <c r="B30" s="10"/>
      <c r="D30">
        <v>10</v>
      </c>
      <c r="E30" s="10"/>
      <c r="F30" s="11">
        <f t="shared" si="0"/>
        <v>10</v>
      </c>
      <c r="G30" s="1"/>
      <c r="H30" s="9">
        <v>15.75</v>
      </c>
      <c r="I30" s="37">
        <v>112869</v>
      </c>
      <c r="J30" s="1">
        <f t="shared" si="6"/>
        <v>112.869</v>
      </c>
      <c r="K30" s="9">
        <v>15.75</v>
      </c>
      <c r="L30" s="1">
        <f t="shared" si="1"/>
        <v>0</v>
      </c>
      <c r="M30" s="1">
        <f t="shared" si="2"/>
        <v>0</v>
      </c>
      <c r="N30" s="1">
        <f t="shared" si="3"/>
        <v>112.869</v>
      </c>
      <c r="O30" s="1">
        <f t="shared" si="4"/>
        <v>0</v>
      </c>
      <c r="P30" s="12">
        <f t="shared" si="5"/>
        <v>112.869</v>
      </c>
      <c r="Q30" s="3"/>
      <c r="R30" s="3"/>
    </row>
    <row r="31" spans="1:18">
      <c r="A31" s="9">
        <v>16.25</v>
      </c>
      <c r="B31" s="10"/>
      <c r="C31" s="14"/>
      <c r="E31" s="10"/>
      <c r="F31" s="11">
        <f t="shared" si="0"/>
        <v>0</v>
      </c>
      <c r="G31" s="1"/>
      <c r="H31" s="9">
        <v>16.25</v>
      </c>
      <c r="I31" s="33"/>
      <c r="J31" s="1">
        <f t="shared" si="6"/>
        <v>0</v>
      </c>
      <c r="K31" s="9">
        <v>16.25</v>
      </c>
      <c r="L31" s="1">
        <f t="shared" si="1"/>
        <v>0</v>
      </c>
      <c r="M31" s="1">
        <f t="shared" si="2"/>
        <v>0</v>
      </c>
      <c r="N31" s="1">
        <f t="shared" si="3"/>
        <v>0</v>
      </c>
      <c r="O31" s="1">
        <f t="shared" si="4"/>
        <v>0</v>
      </c>
      <c r="P31" s="12">
        <f t="shared" si="5"/>
        <v>0</v>
      </c>
      <c r="Q31" s="3"/>
      <c r="R31" s="3"/>
    </row>
    <row r="32" spans="1:18">
      <c r="A32" s="9">
        <v>16.75</v>
      </c>
      <c r="B32" s="10"/>
      <c r="C32" s="14"/>
      <c r="E32" s="10"/>
      <c r="F32" s="11">
        <f t="shared" si="0"/>
        <v>0</v>
      </c>
      <c r="G32" s="1"/>
      <c r="H32" s="9">
        <v>16.75</v>
      </c>
      <c r="I32" s="14"/>
      <c r="J32" s="1">
        <f t="shared" si="6"/>
        <v>0</v>
      </c>
      <c r="K32" s="9">
        <v>16.75</v>
      </c>
      <c r="L32" s="1">
        <f t="shared" si="1"/>
        <v>0</v>
      </c>
      <c r="M32" s="1">
        <f t="shared" si="2"/>
        <v>0</v>
      </c>
      <c r="N32" s="1">
        <f t="shared" si="3"/>
        <v>0</v>
      </c>
      <c r="O32" s="1">
        <f t="shared" si="4"/>
        <v>0</v>
      </c>
      <c r="P32" s="12">
        <f t="shared" si="5"/>
        <v>0</v>
      </c>
      <c r="Q32" s="3"/>
      <c r="R32" s="3"/>
    </row>
    <row r="33" spans="1:18">
      <c r="A33" s="9">
        <v>17.25</v>
      </c>
      <c r="B33" s="10"/>
      <c r="C33" s="14"/>
      <c r="D33" s="14"/>
      <c r="E33" s="10"/>
      <c r="F33" s="11">
        <f t="shared" si="0"/>
        <v>0</v>
      </c>
      <c r="G33" s="1"/>
      <c r="H33" s="9">
        <v>17.25</v>
      </c>
      <c r="I33" s="14"/>
      <c r="J33" s="1">
        <f t="shared" si="6"/>
        <v>0</v>
      </c>
      <c r="K33" s="9">
        <v>17.25</v>
      </c>
      <c r="L33" s="1">
        <f t="shared" si="1"/>
        <v>0</v>
      </c>
      <c r="M33" s="1">
        <f t="shared" si="2"/>
        <v>0</v>
      </c>
      <c r="N33" s="1">
        <f t="shared" si="3"/>
        <v>0</v>
      </c>
      <c r="O33" s="1">
        <f t="shared" si="4"/>
        <v>0</v>
      </c>
      <c r="P33" s="12">
        <f t="shared" si="5"/>
        <v>0</v>
      </c>
      <c r="Q33" s="3"/>
      <c r="R33" s="3"/>
    </row>
    <row r="34" spans="1:18">
      <c r="A34" s="9">
        <v>17.75</v>
      </c>
      <c r="B34" s="10"/>
      <c r="C34" s="14"/>
      <c r="D34" s="14"/>
      <c r="E34" s="10"/>
      <c r="F34" s="11">
        <f t="shared" si="0"/>
        <v>0</v>
      </c>
      <c r="G34" s="1"/>
      <c r="H34" s="9">
        <v>17.75</v>
      </c>
      <c r="I34" s="14"/>
      <c r="J34" s="1">
        <f t="shared" si="6"/>
        <v>0</v>
      </c>
      <c r="K34" s="9">
        <v>17.75</v>
      </c>
      <c r="L34" s="1">
        <f t="shared" si="1"/>
        <v>0</v>
      </c>
      <c r="M34" s="1">
        <f t="shared" si="2"/>
        <v>0</v>
      </c>
      <c r="N34" s="1">
        <f t="shared" si="3"/>
        <v>0</v>
      </c>
      <c r="O34" s="1">
        <f t="shared" si="4"/>
        <v>0</v>
      </c>
      <c r="P34" s="12">
        <f t="shared" si="5"/>
        <v>0</v>
      </c>
      <c r="Q34" s="3"/>
      <c r="R34" s="3"/>
    </row>
    <row r="35" spans="1:18">
      <c r="A35" s="9">
        <v>18.25</v>
      </c>
      <c r="B35" s="10"/>
      <c r="C35" s="14"/>
      <c r="D35" s="14"/>
      <c r="E35" s="10"/>
      <c r="F35" s="11">
        <f t="shared" si="0"/>
        <v>0</v>
      </c>
      <c r="G35" s="1"/>
      <c r="H35" s="9">
        <v>18.25</v>
      </c>
      <c r="I35" s="14"/>
      <c r="J35" s="1">
        <f t="shared" si="6"/>
        <v>0</v>
      </c>
      <c r="K35" s="9">
        <v>18.25</v>
      </c>
      <c r="L35" s="1">
        <f t="shared" si="1"/>
        <v>0</v>
      </c>
      <c r="M35" s="1">
        <f t="shared" si="2"/>
        <v>0</v>
      </c>
      <c r="N35" s="1">
        <f t="shared" si="3"/>
        <v>0</v>
      </c>
      <c r="O35" s="1">
        <f t="shared" si="4"/>
        <v>0</v>
      </c>
      <c r="P35" s="12">
        <f t="shared" si="5"/>
        <v>0</v>
      </c>
      <c r="Q35" s="3"/>
      <c r="R35" s="3"/>
    </row>
    <row r="36" spans="1:18">
      <c r="A36" s="9">
        <v>18.75</v>
      </c>
      <c r="B36" s="10"/>
      <c r="C36" s="10"/>
      <c r="D36" s="10"/>
      <c r="E36" s="10"/>
      <c r="F36" s="11">
        <f t="shared" si="0"/>
        <v>0</v>
      </c>
      <c r="G36" s="1"/>
      <c r="H36" s="9">
        <v>18.75</v>
      </c>
      <c r="I36" s="4"/>
      <c r="J36" s="1">
        <f t="shared" si="6"/>
        <v>0</v>
      </c>
      <c r="K36" s="9">
        <v>18.75</v>
      </c>
      <c r="L36" s="1">
        <f t="shared" si="1"/>
        <v>0</v>
      </c>
      <c r="M36" s="1">
        <f t="shared" si="2"/>
        <v>0</v>
      </c>
      <c r="N36" s="1">
        <f t="shared" si="3"/>
        <v>0</v>
      </c>
      <c r="O36" s="1">
        <f t="shared" si="4"/>
        <v>0</v>
      </c>
      <c r="P36" s="12">
        <f t="shared" si="5"/>
        <v>0</v>
      </c>
      <c r="Q36" s="3"/>
      <c r="R36" s="3"/>
    </row>
    <row r="37" spans="1:18">
      <c r="A37" s="9">
        <v>19.25</v>
      </c>
      <c r="B37" s="10"/>
      <c r="C37" s="10"/>
      <c r="D37" s="10"/>
      <c r="E37" s="10"/>
      <c r="F37" s="11">
        <f t="shared" si="0"/>
        <v>0</v>
      </c>
      <c r="G37" s="1"/>
      <c r="H37" s="9">
        <v>19.25</v>
      </c>
      <c r="I37" s="4"/>
      <c r="J37" s="1">
        <f t="shared" si="6"/>
        <v>0</v>
      </c>
      <c r="K37" s="9">
        <v>19.25</v>
      </c>
      <c r="L37" s="1">
        <f t="shared" si="1"/>
        <v>0</v>
      </c>
      <c r="M37" s="1">
        <f t="shared" si="2"/>
        <v>0</v>
      </c>
      <c r="N37" s="1">
        <f t="shared" si="3"/>
        <v>0</v>
      </c>
      <c r="O37" s="1">
        <f t="shared" si="4"/>
        <v>0</v>
      </c>
      <c r="P37" s="12">
        <f t="shared" si="5"/>
        <v>0</v>
      </c>
      <c r="Q37" s="3"/>
      <c r="R37" s="3"/>
    </row>
    <row r="38" spans="1:18">
      <c r="A38" s="7" t="s">
        <v>7</v>
      </c>
      <c r="B38" s="16">
        <f>SUM(B6:B37)</f>
        <v>0</v>
      </c>
      <c r="C38" s="16">
        <f>SUM(C6:C37)</f>
        <v>214</v>
      </c>
      <c r="D38" s="16">
        <f>SUM(D6:D37)</f>
        <v>28</v>
      </c>
      <c r="E38" s="16">
        <f>SUM(E6:E37)</f>
        <v>0</v>
      </c>
      <c r="F38" s="17">
        <f>SUM(F6:F37)</f>
        <v>242</v>
      </c>
      <c r="G38" s="18"/>
      <c r="H38" s="7" t="s">
        <v>7</v>
      </c>
      <c r="I38" s="35">
        <f>SUM(I6:I37)</f>
        <v>73680287</v>
      </c>
      <c r="J38" s="1">
        <f t="shared" si="6"/>
        <v>73680.286999999997</v>
      </c>
      <c r="K38" s="7" t="s">
        <v>7</v>
      </c>
      <c r="L38" s="16">
        <f>SUM(L6:L37)</f>
        <v>0</v>
      </c>
      <c r="M38" s="16">
        <f>SUM(M6:M37)</f>
        <v>73104.277199999997</v>
      </c>
      <c r="N38" s="16">
        <f>SUM(N6:N37)</f>
        <v>576.00980000000004</v>
      </c>
      <c r="O38" s="16">
        <f>SUM(O6:O37)</f>
        <v>0</v>
      </c>
      <c r="P38" s="19">
        <f>SUM(P6:P37)</f>
        <v>73680.286999999997</v>
      </c>
      <c r="Q38" s="20"/>
      <c r="R38" s="3"/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1"/>
      <c r="B41" s="1"/>
      <c r="C41" s="1"/>
      <c r="D41" s="1"/>
      <c r="E41" s="1"/>
      <c r="F41" s="21"/>
      <c r="G41" s="1"/>
      <c r="H41" s="1"/>
      <c r="I41" s="1"/>
      <c r="J41" s="21"/>
      <c r="K41" s="1"/>
      <c r="L41" s="1"/>
      <c r="M41" s="1"/>
      <c r="N41" s="21"/>
      <c r="O41" s="1"/>
      <c r="P41" s="3"/>
      <c r="Q41" s="3"/>
      <c r="R41" s="3"/>
    </row>
    <row r="42" spans="1:18">
      <c r="A42" s="1"/>
      <c r="B42" s="43" t="s">
        <v>9</v>
      </c>
      <c r="C42" s="43"/>
      <c r="D42" s="43"/>
      <c r="E42" s="1"/>
      <c r="F42" s="1"/>
      <c r="G42" s="4"/>
      <c r="H42" s="1"/>
      <c r="I42" s="43" t="s">
        <v>10</v>
      </c>
      <c r="J42" s="43"/>
      <c r="K42" s="43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3" t="s">
        <v>11</v>
      </c>
      <c r="I44">
        <v>4.4785900000000002E-3</v>
      </c>
      <c r="J44" s="13" t="s">
        <v>12</v>
      </c>
      <c r="K44">
        <v>3.1370010499999998</v>
      </c>
      <c r="L44" s="1"/>
      <c r="M44" s="1"/>
      <c r="N44" s="1"/>
      <c r="O44" s="1"/>
      <c r="P44" s="3"/>
      <c r="Q44" s="3"/>
      <c r="R44" s="3"/>
    </row>
    <row r="45" spans="1:18">
      <c r="A45" s="2" t="s">
        <v>3</v>
      </c>
      <c r="B45" s="1"/>
      <c r="C45" s="1"/>
      <c r="D45" s="1"/>
      <c r="E45" s="1"/>
      <c r="F45" s="1"/>
      <c r="G45" s="1"/>
      <c r="H45" s="2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2" t="s">
        <v>6</v>
      </c>
      <c r="B46" s="5">
        <v>0</v>
      </c>
      <c r="C46" s="6">
        <v>1</v>
      </c>
      <c r="D46" s="6">
        <v>2</v>
      </c>
      <c r="E46" s="6">
        <v>3</v>
      </c>
      <c r="F46" s="7" t="s">
        <v>7</v>
      </c>
      <c r="G46" s="1"/>
      <c r="H46" s="2" t="s">
        <v>6</v>
      </c>
      <c r="I46" s="5">
        <v>0</v>
      </c>
      <c r="J46" s="6">
        <v>1</v>
      </c>
      <c r="K46" s="6">
        <v>2</v>
      </c>
      <c r="L46" s="6">
        <v>3</v>
      </c>
      <c r="M46" s="22" t="s">
        <v>7</v>
      </c>
      <c r="N46" s="3"/>
      <c r="O46" s="3"/>
      <c r="P46" s="3"/>
    </row>
    <row r="47" spans="1:18">
      <c r="A47" s="9">
        <v>3.75</v>
      </c>
      <c r="B47" s="1">
        <f t="shared" ref="B47:B78" si="7">L6*($A47)</f>
        <v>0</v>
      </c>
      <c r="C47" s="1">
        <f t="shared" ref="C47:C78" si="8">M6*($A47)</f>
        <v>0</v>
      </c>
      <c r="D47" s="1">
        <f t="shared" ref="D47:D78" si="9">N6*($A47)</f>
        <v>0</v>
      </c>
      <c r="E47" s="1">
        <f t="shared" ref="E47:E78" si="10">O6*($A47)</f>
        <v>0</v>
      </c>
      <c r="F47" s="11">
        <f t="shared" ref="F47:F78" si="11">SUM(B47:E47)</f>
        <v>0</v>
      </c>
      <c r="G47" s="1"/>
      <c r="H47" s="9">
        <f t="shared" ref="H47:H78" si="12">$I$44*((A47)^$K$44)</f>
        <v>0.283059669756343</v>
      </c>
      <c r="I47" s="1">
        <f t="shared" ref="I47:I78" si="13">L6*$H47</f>
        <v>0</v>
      </c>
      <c r="J47" s="1">
        <f t="shared" ref="J47:J78" si="14">M6*$H47</f>
        <v>0</v>
      </c>
      <c r="K47" s="1">
        <f t="shared" ref="K47:K78" si="15">N6*$H47</f>
        <v>0</v>
      </c>
      <c r="L47" s="1">
        <f t="shared" ref="L47:L78" si="16">O6*$H47</f>
        <v>0</v>
      </c>
      <c r="M47" s="23">
        <f t="shared" ref="M47:M78" si="17">SUM(I47:L47)</f>
        <v>0</v>
      </c>
      <c r="N47" s="3"/>
      <c r="O47" s="3"/>
      <c r="P47" s="3"/>
    </row>
    <row r="48" spans="1:18">
      <c r="A48" s="9">
        <v>4.25</v>
      </c>
      <c r="B48" s="1">
        <f t="shared" si="7"/>
        <v>0</v>
      </c>
      <c r="C48" s="1">
        <f t="shared" si="8"/>
        <v>0</v>
      </c>
      <c r="D48" s="1">
        <f t="shared" si="9"/>
        <v>0</v>
      </c>
      <c r="E48" s="1">
        <f t="shared" si="10"/>
        <v>0</v>
      </c>
      <c r="F48" s="11">
        <f t="shared" si="11"/>
        <v>0</v>
      </c>
      <c r="G48" s="1"/>
      <c r="H48" s="9">
        <f t="shared" si="12"/>
        <v>0.41917757359895602</v>
      </c>
      <c r="I48" s="1">
        <f t="shared" si="13"/>
        <v>0</v>
      </c>
      <c r="J48" s="1">
        <f t="shared" si="14"/>
        <v>0</v>
      </c>
      <c r="K48" s="1">
        <f t="shared" si="15"/>
        <v>0</v>
      </c>
      <c r="L48" s="1">
        <f t="shared" si="16"/>
        <v>0</v>
      </c>
      <c r="M48" s="23">
        <f t="shared" si="17"/>
        <v>0</v>
      </c>
      <c r="N48" s="3"/>
      <c r="O48" s="3"/>
      <c r="P48" s="3"/>
    </row>
    <row r="49" spans="1:16">
      <c r="A49" s="9">
        <v>4.75</v>
      </c>
      <c r="B49" s="1">
        <f t="shared" si="7"/>
        <v>0</v>
      </c>
      <c r="C49" s="1">
        <f t="shared" si="8"/>
        <v>123.386</v>
      </c>
      <c r="D49" s="1">
        <f t="shared" si="9"/>
        <v>0</v>
      </c>
      <c r="E49" s="1">
        <f t="shared" si="10"/>
        <v>0</v>
      </c>
      <c r="F49" s="11">
        <f t="shared" si="11"/>
        <v>123.386</v>
      </c>
      <c r="G49" s="1"/>
      <c r="H49" s="9">
        <f t="shared" si="12"/>
        <v>0.594196199854093</v>
      </c>
      <c r="I49" s="1">
        <f t="shared" si="13"/>
        <v>0</v>
      </c>
      <c r="J49" s="1">
        <f t="shared" si="14"/>
        <v>15.4348404874099</v>
      </c>
      <c r="K49" s="1">
        <f t="shared" si="15"/>
        <v>0</v>
      </c>
      <c r="L49" s="1">
        <f t="shared" si="16"/>
        <v>0</v>
      </c>
      <c r="M49" s="23">
        <f t="shared" si="17"/>
        <v>15.4348404874099</v>
      </c>
      <c r="N49" s="3"/>
      <c r="O49" s="3"/>
      <c r="P49" s="3"/>
    </row>
    <row r="50" spans="1:16">
      <c r="A50" s="9">
        <v>5.25</v>
      </c>
      <c r="B50" s="1">
        <f t="shared" si="7"/>
        <v>0</v>
      </c>
      <c r="C50" s="1">
        <f t="shared" si="8"/>
        <v>136.374</v>
      </c>
      <c r="D50" s="1">
        <f t="shared" si="9"/>
        <v>0</v>
      </c>
      <c r="E50" s="1">
        <f t="shared" si="10"/>
        <v>0</v>
      </c>
      <c r="F50" s="11">
        <f t="shared" si="11"/>
        <v>136.374</v>
      </c>
      <c r="G50" s="1"/>
      <c r="H50" s="9">
        <f t="shared" si="12"/>
        <v>0.81335810180162804</v>
      </c>
      <c r="I50" s="1">
        <f t="shared" si="13"/>
        <v>0</v>
      </c>
      <c r="J50" s="1">
        <f t="shared" si="14"/>
        <v>21.127790052399099</v>
      </c>
      <c r="K50" s="1">
        <f t="shared" si="15"/>
        <v>0</v>
      </c>
      <c r="L50" s="1">
        <f t="shared" si="16"/>
        <v>0</v>
      </c>
      <c r="M50" s="23">
        <f t="shared" si="17"/>
        <v>21.127790052399099</v>
      </c>
      <c r="N50" s="3"/>
      <c r="O50" s="3"/>
      <c r="P50" s="3"/>
    </row>
    <row r="51" spans="1:16">
      <c r="A51" s="9">
        <v>5.75</v>
      </c>
      <c r="B51" s="1">
        <f t="shared" si="7"/>
        <v>0</v>
      </c>
      <c r="C51" s="1">
        <f t="shared" si="8"/>
        <v>448.08024999999998</v>
      </c>
      <c r="D51" s="1">
        <f t="shared" si="9"/>
        <v>0</v>
      </c>
      <c r="E51" s="1">
        <f t="shared" si="10"/>
        <v>0</v>
      </c>
      <c r="F51" s="11">
        <f t="shared" si="11"/>
        <v>448.08024999999998</v>
      </c>
      <c r="G51" s="1"/>
      <c r="H51" s="9">
        <f t="shared" si="12"/>
        <v>1.0819822407772099</v>
      </c>
      <c r="I51" s="1">
        <f t="shared" si="13"/>
        <v>0</v>
      </c>
      <c r="J51" s="1">
        <f t="shared" si="14"/>
        <v>84.315630077045597</v>
      </c>
      <c r="K51" s="1">
        <f t="shared" si="15"/>
        <v>0</v>
      </c>
      <c r="L51" s="1">
        <f t="shared" si="16"/>
        <v>0</v>
      </c>
      <c r="M51" s="23">
        <f t="shared" si="17"/>
        <v>84.315630077045597</v>
      </c>
      <c r="N51" s="3"/>
      <c r="O51" s="3"/>
      <c r="P51" s="3"/>
    </row>
    <row r="52" spans="1:16">
      <c r="A52" s="9">
        <v>6.25</v>
      </c>
      <c r="B52" s="1">
        <f t="shared" si="7"/>
        <v>0</v>
      </c>
      <c r="C52" s="1">
        <f t="shared" si="8"/>
        <v>974.08749999999998</v>
      </c>
      <c r="D52" s="1">
        <f t="shared" si="9"/>
        <v>0</v>
      </c>
      <c r="E52" s="1">
        <f t="shared" si="10"/>
        <v>0</v>
      </c>
      <c r="F52" s="11">
        <f t="shared" si="11"/>
        <v>974.08749999999998</v>
      </c>
      <c r="G52" s="1"/>
      <c r="H52" s="9">
        <f t="shared" si="12"/>
        <v>1.4054576253589599</v>
      </c>
      <c r="I52" s="1">
        <f t="shared" si="13"/>
        <v>0</v>
      </c>
      <c r="J52" s="1">
        <f t="shared" si="14"/>
        <v>219.04619274269501</v>
      </c>
      <c r="K52" s="1">
        <f t="shared" si="15"/>
        <v>0</v>
      </c>
      <c r="L52" s="1">
        <f t="shared" si="16"/>
        <v>0</v>
      </c>
      <c r="M52" s="23">
        <f t="shared" si="17"/>
        <v>219.04619274269501</v>
      </c>
      <c r="N52" s="3"/>
      <c r="O52" s="3"/>
      <c r="P52" s="3"/>
    </row>
    <row r="53" spans="1:16">
      <c r="A53" s="9">
        <v>6.75</v>
      </c>
      <c r="B53" s="1">
        <f t="shared" si="7"/>
        <v>0</v>
      </c>
      <c r="C53" s="1">
        <f t="shared" si="8"/>
        <v>3857.3820000000001</v>
      </c>
      <c r="D53" s="1">
        <f t="shared" si="9"/>
        <v>0</v>
      </c>
      <c r="E53" s="1">
        <f t="shared" si="10"/>
        <v>0</v>
      </c>
      <c r="F53" s="11">
        <f t="shared" si="11"/>
        <v>3857.3820000000001</v>
      </c>
      <c r="G53" s="1"/>
      <c r="H53" s="9">
        <f t="shared" si="12"/>
        <v>1.78923799590635</v>
      </c>
      <c r="I53" s="1">
        <f t="shared" si="13"/>
        <v>0</v>
      </c>
      <c r="J53" s="1">
        <f t="shared" si="14"/>
        <v>1022.48510209263</v>
      </c>
      <c r="K53" s="1">
        <f t="shared" si="15"/>
        <v>0</v>
      </c>
      <c r="L53" s="1">
        <f t="shared" si="16"/>
        <v>0</v>
      </c>
      <c r="M53" s="23">
        <f t="shared" si="17"/>
        <v>1022.48510209263</v>
      </c>
      <c r="N53" s="3"/>
      <c r="O53" s="3"/>
      <c r="P53" s="3"/>
    </row>
    <row r="54" spans="1:16">
      <c r="A54" s="9">
        <v>7.25</v>
      </c>
      <c r="B54" s="1">
        <f t="shared" si="7"/>
        <v>0</v>
      </c>
      <c r="C54" s="1">
        <f t="shared" si="8"/>
        <v>11299.4005</v>
      </c>
      <c r="D54" s="1">
        <f t="shared" si="9"/>
        <v>0</v>
      </c>
      <c r="E54" s="1">
        <f t="shared" si="10"/>
        <v>0</v>
      </c>
      <c r="F54" s="11">
        <f t="shared" si="11"/>
        <v>11299.4005</v>
      </c>
      <c r="G54" s="1"/>
      <c r="H54" s="9">
        <f t="shared" si="12"/>
        <v>2.2388373112881799</v>
      </c>
      <c r="I54" s="1">
        <f t="shared" si="13"/>
        <v>0</v>
      </c>
      <c r="J54" s="1">
        <f t="shared" si="14"/>
        <v>3489.3130254604598</v>
      </c>
      <c r="K54" s="1">
        <f t="shared" si="15"/>
        <v>0</v>
      </c>
      <c r="L54" s="1">
        <f t="shared" si="16"/>
        <v>0</v>
      </c>
      <c r="M54" s="23">
        <f t="shared" si="17"/>
        <v>3489.3130254604598</v>
      </c>
      <c r="N54" s="3"/>
      <c r="O54" s="3"/>
      <c r="P54" s="3"/>
    </row>
    <row r="55" spans="1:16">
      <c r="A55" s="9">
        <v>7.75</v>
      </c>
      <c r="B55" s="1">
        <f t="shared" si="7"/>
        <v>0</v>
      </c>
      <c r="C55" s="1">
        <f t="shared" si="8"/>
        <v>24358.660749999999</v>
      </c>
      <c r="D55" s="1">
        <f t="shared" si="9"/>
        <v>0</v>
      </c>
      <c r="E55" s="1">
        <f t="shared" si="10"/>
        <v>0</v>
      </c>
      <c r="F55" s="11">
        <f t="shared" si="11"/>
        <v>24358.660749999999</v>
      </c>
      <c r="G55" s="1"/>
      <c r="H55" s="9">
        <f t="shared" si="12"/>
        <v>2.7598258653595802</v>
      </c>
      <c r="I55" s="1">
        <f t="shared" si="13"/>
        <v>0</v>
      </c>
      <c r="J55" s="1">
        <f t="shared" si="14"/>
        <v>8674.2789655960205</v>
      </c>
      <c r="K55" s="1">
        <f t="shared" si="15"/>
        <v>0</v>
      </c>
      <c r="L55" s="1">
        <f t="shared" si="16"/>
        <v>0</v>
      </c>
      <c r="M55" s="23">
        <f t="shared" si="17"/>
        <v>8674.2789655960205</v>
      </c>
      <c r="N55" s="3"/>
      <c r="O55" s="3"/>
      <c r="P55" s="3"/>
    </row>
    <row r="56" spans="1:16">
      <c r="A56" s="9">
        <v>8.25</v>
      </c>
      <c r="B56" s="1">
        <f t="shared" si="7"/>
        <v>0</v>
      </c>
      <c r="C56" s="1">
        <f t="shared" si="8"/>
        <v>29787.565500000001</v>
      </c>
      <c r="D56" s="1">
        <f t="shared" si="9"/>
        <v>0</v>
      </c>
      <c r="E56" s="1">
        <f t="shared" si="10"/>
        <v>0</v>
      </c>
      <c r="F56" s="11">
        <f t="shared" si="11"/>
        <v>29787.565500000001</v>
      </c>
      <c r="G56" s="1"/>
      <c r="H56" s="9">
        <f t="shared" si="12"/>
        <v>3.3578269073488598</v>
      </c>
      <c r="I56" s="1">
        <f t="shared" si="13"/>
        <v>0</v>
      </c>
      <c r="J56" s="1">
        <f t="shared" si="14"/>
        <v>12123.8168412505</v>
      </c>
      <c r="K56" s="1">
        <f t="shared" si="15"/>
        <v>0</v>
      </c>
      <c r="L56" s="1">
        <f t="shared" si="16"/>
        <v>0</v>
      </c>
      <c r="M56" s="23">
        <f t="shared" si="17"/>
        <v>12123.8168412505</v>
      </c>
      <c r="N56" s="3"/>
      <c r="O56" s="3"/>
      <c r="P56" s="3"/>
    </row>
    <row r="57" spans="1:16">
      <c r="A57" s="9">
        <v>8.75</v>
      </c>
      <c r="B57" s="1">
        <f t="shared" si="7"/>
        <v>0</v>
      </c>
      <c r="C57" s="1">
        <f t="shared" si="8"/>
        <v>19319.37875</v>
      </c>
      <c r="D57" s="1">
        <f t="shared" si="9"/>
        <v>0</v>
      </c>
      <c r="E57" s="1">
        <f t="shared" si="10"/>
        <v>0</v>
      </c>
      <c r="F57" s="11">
        <f t="shared" si="11"/>
        <v>19319.37875</v>
      </c>
      <c r="G57" s="1"/>
      <c r="H57" s="9">
        <f t="shared" si="12"/>
        <v>4.0385136720769896</v>
      </c>
      <c r="I57" s="1">
        <f t="shared" si="13"/>
        <v>0</v>
      </c>
      <c r="J57" s="1">
        <f t="shared" si="14"/>
        <v>8916.7514534752809</v>
      </c>
      <c r="K57" s="1">
        <f t="shared" si="15"/>
        <v>0</v>
      </c>
      <c r="L57" s="1">
        <f t="shared" si="16"/>
        <v>0</v>
      </c>
      <c r="M57" s="23">
        <f t="shared" si="17"/>
        <v>8916.7514534752809</v>
      </c>
      <c r="N57" s="3"/>
      <c r="O57" s="3"/>
      <c r="P57" s="3"/>
    </row>
    <row r="58" spans="1:16">
      <c r="A58" s="9">
        <v>9.25</v>
      </c>
      <c r="B58" s="1">
        <f t="shared" si="7"/>
        <v>0</v>
      </c>
      <c r="C58" s="1">
        <f t="shared" si="8"/>
        <v>11426.746999999999</v>
      </c>
      <c r="D58" s="1">
        <f t="shared" si="9"/>
        <v>0</v>
      </c>
      <c r="E58" s="1">
        <f t="shared" si="10"/>
        <v>0</v>
      </c>
      <c r="F58" s="11">
        <f t="shared" si="11"/>
        <v>11426.746999999999</v>
      </c>
      <c r="G58" s="1"/>
      <c r="H58" s="9">
        <f t="shared" si="12"/>
        <v>4.8076067482088796</v>
      </c>
      <c r="I58" s="1">
        <f t="shared" si="13"/>
        <v>0</v>
      </c>
      <c r="J58" s="1">
        <f t="shared" si="14"/>
        <v>5938.9519986243904</v>
      </c>
      <c r="K58" s="1">
        <f t="shared" si="15"/>
        <v>0</v>
      </c>
      <c r="L58" s="1">
        <f t="shared" si="16"/>
        <v>0</v>
      </c>
      <c r="M58" s="23">
        <f t="shared" si="17"/>
        <v>5938.9519986243904</v>
      </c>
      <c r="N58" s="3"/>
      <c r="O58" s="3"/>
      <c r="P58" s="3"/>
    </row>
    <row r="59" spans="1:16">
      <c r="A59" s="9">
        <v>9.75</v>
      </c>
      <c r="B59" s="1">
        <f t="shared" si="7"/>
        <v>0</v>
      </c>
      <c r="C59" s="1">
        <f t="shared" si="8"/>
        <v>7715.0384999999997</v>
      </c>
      <c r="D59" s="1">
        <f t="shared" si="9"/>
        <v>0</v>
      </c>
      <c r="E59" s="1">
        <f t="shared" si="10"/>
        <v>0</v>
      </c>
      <c r="F59" s="11">
        <f t="shared" si="11"/>
        <v>7715.0384999999997</v>
      </c>
      <c r="G59" s="1"/>
      <c r="H59" s="9">
        <f t="shared" si="12"/>
        <v>5.6708717287484296</v>
      </c>
      <c r="I59" s="1">
        <f t="shared" si="13"/>
        <v>0</v>
      </c>
      <c r="J59" s="1">
        <f t="shared" si="14"/>
        <v>4487.2814067544296</v>
      </c>
      <c r="K59" s="1">
        <f t="shared" si="15"/>
        <v>0</v>
      </c>
      <c r="L59" s="1">
        <f t="shared" si="16"/>
        <v>0</v>
      </c>
      <c r="M59" s="23">
        <f t="shared" si="17"/>
        <v>4487.2814067544296</v>
      </c>
      <c r="N59" s="3"/>
      <c r="O59" s="3"/>
      <c r="P59" s="3"/>
    </row>
    <row r="60" spans="1:16">
      <c r="A60" s="9">
        <v>10.25</v>
      </c>
      <c r="B60" s="1">
        <f t="shared" si="7"/>
        <v>0</v>
      </c>
      <c r="C60" s="1">
        <f t="shared" si="8"/>
        <v>11276.7835</v>
      </c>
      <c r="D60" s="1">
        <f t="shared" si="9"/>
        <v>0</v>
      </c>
      <c r="E60" s="1">
        <f t="shared" si="10"/>
        <v>0</v>
      </c>
      <c r="F60" s="11">
        <f t="shared" si="11"/>
        <v>11276.7835</v>
      </c>
      <c r="G60" s="1"/>
      <c r="H60" s="9">
        <f t="shared" si="12"/>
        <v>6.6341170997469998</v>
      </c>
      <c r="I60" s="1">
        <f t="shared" si="13"/>
        <v>0</v>
      </c>
      <c r="J60" s="1">
        <f t="shared" si="14"/>
        <v>7298.6831460970598</v>
      </c>
      <c r="K60" s="1">
        <f t="shared" si="15"/>
        <v>0</v>
      </c>
      <c r="L60" s="1">
        <f t="shared" si="16"/>
        <v>0</v>
      </c>
      <c r="M60" s="23">
        <f t="shared" si="17"/>
        <v>7298.6831460970598</v>
      </c>
      <c r="N60" s="3"/>
      <c r="O60" s="3"/>
      <c r="P60" s="3"/>
    </row>
    <row r="61" spans="1:16">
      <c r="A61" s="9">
        <v>10.75</v>
      </c>
      <c r="B61" s="1">
        <f t="shared" si="7"/>
        <v>0</v>
      </c>
      <c r="C61" s="1">
        <f t="shared" si="8"/>
        <v>38589.113749999997</v>
      </c>
      <c r="D61" s="1">
        <f t="shared" si="9"/>
        <v>0</v>
      </c>
      <c r="E61" s="1">
        <f t="shared" si="10"/>
        <v>0</v>
      </c>
      <c r="F61" s="11">
        <f t="shared" si="11"/>
        <v>38589.113749999997</v>
      </c>
      <c r="G61" s="1"/>
      <c r="H61" s="9">
        <f t="shared" si="12"/>
        <v>7.7031923319924704</v>
      </c>
      <c r="I61" s="1">
        <f t="shared" si="13"/>
        <v>0</v>
      </c>
      <c r="J61" s="1">
        <f t="shared" si="14"/>
        <v>27652.033966268398</v>
      </c>
      <c r="K61" s="1">
        <f t="shared" si="15"/>
        <v>0</v>
      </c>
      <c r="L61" s="1">
        <f t="shared" si="16"/>
        <v>0</v>
      </c>
      <c r="M61" s="23">
        <f t="shared" si="17"/>
        <v>27652.033966268398</v>
      </c>
      <c r="N61" s="3"/>
      <c r="O61" s="3"/>
      <c r="P61" s="3"/>
    </row>
    <row r="62" spans="1:16">
      <c r="A62" s="9">
        <v>11.25</v>
      </c>
      <c r="B62" s="1">
        <f t="shared" si="7"/>
        <v>0</v>
      </c>
      <c r="C62" s="1">
        <f t="shared" si="8"/>
        <v>46646.955000000002</v>
      </c>
      <c r="D62" s="1">
        <f t="shared" si="9"/>
        <v>0</v>
      </c>
      <c r="E62" s="1">
        <f t="shared" si="10"/>
        <v>0</v>
      </c>
      <c r="F62" s="11">
        <f t="shared" si="11"/>
        <v>46646.955000000002</v>
      </c>
      <c r="G62" s="1"/>
      <c r="H62" s="9">
        <f t="shared" si="12"/>
        <v>8.8839861471371293</v>
      </c>
      <c r="I62" s="1">
        <f t="shared" si="13"/>
        <v>0</v>
      </c>
      <c r="J62" s="1">
        <f t="shared" si="14"/>
        <v>36836.5246245448</v>
      </c>
      <c r="K62" s="1">
        <f t="shared" si="15"/>
        <v>0</v>
      </c>
      <c r="L62" s="1">
        <f t="shared" si="16"/>
        <v>0</v>
      </c>
      <c r="M62" s="23">
        <f t="shared" si="17"/>
        <v>36836.5246245448</v>
      </c>
      <c r="N62" s="3"/>
      <c r="O62" s="3"/>
      <c r="P62" s="3"/>
    </row>
    <row r="63" spans="1:16">
      <c r="A63" s="9">
        <v>11.75</v>
      </c>
      <c r="B63" s="1">
        <f t="shared" si="7"/>
        <v>0</v>
      </c>
      <c r="C63" s="1">
        <f t="shared" si="8"/>
        <v>44225.883750000001</v>
      </c>
      <c r="D63" s="1">
        <f t="shared" si="9"/>
        <v>0</v>
      </c>
      <c r="E63" s="1">
        <f t="shared" si="10"/>
        <v>0</v>
      </c>
      <c r="F63" s="11">
        <f t="shared" si="11"/>
        <v>44225.883750000001</v>
      </c>
      <c r="G63" s="1"/>
      <c r="H63" s="9">
        <f t="shared" si="12"/>
        <v>10.1824249348885</v>
      </c>
      <c r="I63" s="1">
        <f t="shared" si="13"/>
        <v>0</v>
      </c>
      <c r="J63" s="1">
        <f t="shared" si="14"/>
        <v>38325.680124551502</v>
      </c>
      <c r="K63" s="1">
        <f t="shared" si="15"/>
        <v>0</v>
      </c>
      <c r="L63" s="1">
        <f t="shared" si="16"/>
        <v>0</v>
      </c>
      <c r="M63" s="23">
        <f t="shared" si="17"/>
        <v>38325.680124551502</v>
      </c>
      <c r="N63" s="3"/>
      <c r="O63" s="3"/>
      <c r="P63" s="3"/>
    </row>
    <row r="64" spans="1:16">
      <c r="A64" s="9">
        <v>12.25</v>
      </c>
      <c r="B64" s="1">
        <f t="shared" si="7"/>
        <v>0</v>
      </c>
      <c r="C64" s="1">
        <f t="shared" si="8"/>
        <v>150966.59899999999</v>
      </c>
      <c r="D64" s="1">
        <f t="shared" si="9"/>
        <v>0</v>
      </c>
      <c r="E64" s="1">
        <f t="shared" si="10"/>
        <v>0</v>
      </c>
      <c r="F64" s="11">
        <f t="shared" si="11"/>
        <v>150966.59899999999</v>
      </c>
      <c r="G64" s="1"/>
      <c r="H64" s="9">
        <f t="shared" si="12"/>
        <v>11.6044713019272</v>
      </c>
      <c r="I64" s="1">
        <f t="shared" si="13"/>
        <v>0</v>
      </c>
      <c r="J64" s="1">
        <f t="shared" si="14"/>
        <v>143011.22984857601</v>
      </c>
      <c r="K64" s="1">
        <f t="shared" si="15"/>
        <v>0</v>
      </c>
      <c r="L64" s="1">
        <f t="shared" si="16"/>
        <v>0</v>
      </c>
      <c r="M64" s="23">
        <f t="shared" si="17"/>
        <v>143011.22984857601</v>
      </c>
      <c r="N64" s="3"/>
      <c r="O64" s="3"/>
      <c r="P64" s="3"/>
    </row>
    <row r="65" spans="1:16">
      <c r="A65" s="9">
        <v>12.75</v>
      </c>
      <c r="B65" s="1">
        <f t="shared" si="7"/>
        <v>0</v>
      </c>
      <c r="C65" s="1">
        <f t="shared" si="8"/>
        <v>229217.54925000001</v>
      </c>
      <c r="D65" s="1">
        <f t="shared" si="9"/>
        <v>0</v>
      </c>
      <c r="E65" s="1">
        <f t="shared" si="10"/>
        <v>0</v>
      </c>
      <c r="F65" s="11">
        <f t="shared" si="11"/>
        <v>229217.54925000001</v>
      </c>
      <c r="G65" s="1"/>
      <c r="H65" s="9">
        <f t="shared" si="12"/>
        <v>13.156122736415499</v>
      </c>
      <c r="I65" s="1">
        <f t="shared" si="13"/>
        <v>0</v>
      </c>
      <c r="J65" s="1">
        <f t="shared" si="14"/>
        <v>236518.76166849901</v>
      </c>
      <c r="K65" s="1">
        <f t="shared" si="15"/>
        <v>0</v>
      </c>
      <c r="L65" s="1">
        <f t="shared" si="16"/>
        <v>0</v>
      </c>
      <c r="M65" s="23">
        <f t="shared" si="17"/>
        <v>236518.76166849901</v>
      </c>
      <c r="N65" s="3"/>
      <c r="O65" s="3"/>
      <c r="P65" s="3"/>
    </row>
    <row r="66" spans="1:16">
      <c r="A66" s="9">
        <v>13.25</v>
      </c>
      <c r="B66" s="1">
        <f t="shared" si="7"/>
        <v>0</v>
      </c>
      <c r="C66" s="1">
        <f t="shared" si="8"/>
        <v>142197.25099999999</v>
      </c>
      <c r="D66" s="1">
        <f t="shared" si="9"/>
        <v>0</v>
      </c>
      <c r="E66" s="1">
        <f t="shared" si="10"/>
        <v>0</v>
      </c>
      <c r="F66" s="11">
        <f t="shared" si="11"/>
        <v>142197.25099999999</v>
      </c>
      <c r="G66" s="1"/>
      <c r="H66" s="9">
        <f t="shared" si="12"/>
        <v>14.8434103745179</v>
      </c>
      <c r="I66" s="1">
        <f t="shared" si="13"/>
        <v>0</v>
      </c>
      <c r="J66" s="1">
        <f t="shared" si="14"/>
        <v>159297.52080915699</v>
      </c>
      <c r="K66" s="1">
        <f t="shared" si="15"/>
        <v>0</v>
      </c>
      <c r="L66" s="1">
        <f t="shared" si="16"/>
        <v>0</v>
      </c>
      <c r="M66" s="23">
        <f t="shared" si="17"/>
        <v>159297.52080915699</v>
      </c>
      <c r="N66" s="3"/>
      <c r="O66" s="3"/>
      <c r="P66" s="3"/>
    </row>
    <row r="67" spans="1:16">
      <c r="A67" s="9">
        <v>13.75</v>
      </c>
      <c r="B67" s="1">
        <f t="shared" si="7"/>
        <v>0</v>
      </c>
      <c r="C67" s="1">
        <f t="shared" si="8"/>
        <v>60021.5</v>
      </c>
      <c r="D67" s="1">
        <f t="shared" si="9"/>
        <v>0</v>
      </c>
      <c r="E67" s="1">
        <f t="shared" si="10"/>
        <v>0</v>
      </c>
      <c r="F67" s="11">
        <f t="shared" si="11"/>
        <v>60021.5</v>
      </c>
      <c r="G67" s="1"/>
      <c r="H67" s="9">
        <f t="shared" si="12"/>
        <v>16.6723978574245</v>
      </c>
      <c r="I67" s="1">
        <f t="shared" si="13"/>
        <v>0</v>
      </c>
      <c r="J67" s="1">
        <f t="shared" si="14"/>
        <v>72778.351127229398</v>
      </c>
      <c r="K67" s="1">
        <f t="shared" si="15"/>
        <v>0</v>
      </c>
      <c r="L67" s="1">
        <f t="shared" si="16"/>
        <v>0</v>
      </c>
      <c r="M67" s="23">
        <f t="shared" si="17"/>
        <v>72778.351127229398</v>
      </c>
      <c r="N67" s="3"/>
      <c r="O67" s="3"/>
      <c r="P67" s="3"/>
    </row>
    <row r="68" spans="1:16">
      <c r="A68" s="9">
        <v>14.25</v>
      </c>
      <c r="B68" s="1">
        <f t="shared" si="7"/>
        <v>0</v>
      </c>
      <c r="C68" s="1">
        <f t="shared" si="8"/>
        <v>22595.826000000001</v>
      </c>
      <c r="D68" s="1">
        <f t="shared" si="9"/>
        <v>0</v>
      </c>
      <c r="E68" s="1">
        <f t="shared" si="10"/>
        <v>0</v>
      </c>
      <c r="F68" s="11">
        <f t="shared" si="11"/>
        <v>22595.826000000001</v>
      </c>
      <c r="G68" s="1"/>
      <c r="H68" s="9">
        <f t="shared" si="12"/>
        <v>18.6491802690553</v>
      </c>
      <c r="I68" s="1">
        <f t="shared" si="13"/>
        <v>0</v>
      </c>
      <c r="J68" s="1">
        <f t="shared" si="14"/>
        <v>29571.482975593499</v>
      </c>
      <c r="K68" s="1">
        <f t="shared" si="15"/>
        <v>0</v>
      </c>
      <c r="L68" s="1">
        <f t="shared" si="16"/>
        <v>0</v>
      </c>
      <c r="M68" s="23">
        <f t="shared" si="17"/>
        <v>29571.482975593499</v>
      </c>
      <c r="N68" s="3"/>
      <c r="O68" s="3"/>
      <c r="P68" s="3"/>
    </row>
    <row r="69" spans="1:16">
      <c r="A69" s="9">
        <v>14.75</v>
      </c>
      <c r="B69" s="1">
        <f t="shared" si="7"/>
        <v>0</v>
      </c>
      <c r="C69" s="1">
        <f t="shared" si="8"/>
        <v>1707.8317</v>
      </c>
      <c r="D69" s="1">
        <f t="shared" si="9"/>
        <v>6831.3267999999998</v>
      </c>
      <c r="E69" s="1">
        <f t="shared" si="10"/>
        <v>0</v>
      </c>
      <c r="F69" s="11">
        <f t="shared" si="11"/>
        <v>8539.1584999999995</v>
      </c>
      <c r="G69" s="1"/>
      <c r="H69" s="9">
        <f t="shared" si="12"/>
        <v>20.779883146006799</v>
      </c>
      <c r="I69" s="1">
        <f t="shared" si="13"/>
        <v>0</v>
      </c>
      <c r="J69" s="1">
        <f t="shared" si="14"/>
        <v>2406.0029260370302</v>
      </c>
      <c r="K69" s="1">
        <f t="shared" si="15"/>
        <v>9624.0117041481099</v>
      </c>
      <c r="L69" s="1">
        <f t="shared" si="16"/>
        <v>0</v>
      </c>
      <c r="M69" s="23">
        <f t="shared" si="17"/>
        <v>12030.0146301851</v>
      </c>
      <c r="N69" s="3"/>
      <c r="O69" s="3"/>
      <c r="P69" s="3"/>
    </row>
    <row r="70" spans="1:16">
      <c r="A70" s="9">
        <v>15.25</v>
      </c>
      <c r="B70" s="1">
        <f t="shared" si="7"/>
        <v>0</v>
      </c>
      <c r="C70" s="1">
        <f t="shared" si="8"/>
        <v>0</v>
      </c>
      <c r="D70" s="1">
        <f t="shared" si="9"/>
        <v>0</v>
      </c>
      <c r="E70" s="1">
        <f t="shared" si="10"/>
        <v>0</v>
      </c>
      <c r="F70" s="11">
        <f t="shared" si="11"/>
        <v>0</v>
      </c>
      <c r="G70" s="1"/>
      <c r="H70" s="9">
        <f t="shared" si="12"/>
        <v>23.070661552456698</v>
      </c>
      <c r="I70" s="1">
        <f t="shared" si="13"/>
        <v>0</v>
      </c>
      <c r="J70" s="1">
        <f t="shared" si="14"/>
        <v>0</v>
      </c>
      <c r="K70" s="1">
        <f t="shared" si="15"/>
        <v>0</v>
      </c>
      <c r="L70" s="1">
        <f t="shared" si="16"/>
        <v>0</v>
      </c>
      <c r="M70" s="23">
        <f t="shared" si="17"/>
        <v>0</v>
      </c>
      <c r="N70" s="3"/>
      <c r="O70" s="3"/>
      <c r="P70" s="3"/>
    </row>
    <row r="71" spans="1:16">
      <c r="A71" s="9">
        <v>15.75</v>
      </c>
      <c r="B71" s="1">
        <f t="shared" si="7"/>
        <v>0</v>
      </c>
      <c r="C71" s="1">
        <f t="shared" si="8"/>
        <v>0</v>
      </c>
      <c r="D71" s="1">
        <f t="shared" si="9"/>
        <v>1777.6867500000001</v>
      </c>
      <c r="E71" s="1">
        <f t="shared" si="10"/>
        <v>0</v>
      </c>
      <c r="F71" s="11">
        <f t="shared" si="11"/>
        <v>1777.6867500000001</v>
      </c>
      <c r="G71" s="1"/>
      <c r="H71" s="9">
        <f t="shared" si="12"/>
        <v>25.527699213693801</v>
      </c>
      <c r="I71" s="1">
        <f t="shared" si="13"/>
        <v>0</v>
      </c>
      <c r="J71" s="1">
        <f t="shared" si="14"/>
        <v>0</v>
      </c>
      <c r="K71" s="1">
        <f t="shared" si="15"/>
        <v>2881.28588255041</v>
      </c>
      <c r="L71" s="1">
        <f t="shared" si="16"/>
        <v>0</v>
      </c>
      <c r="M71" s="23">
        <f t="shared" si="17"/>
        <v>2881.28588255041</v>
      </c>
      <c r="N71" s="3"/>
      <c r="O71" s="3"/>
      <c r="P71" s="3"/>
    </row>
    <row r="72" spans="1:16">
      <c r="A72" s="9">
        <v>16.25</v>
      </c>
      <c r="B72" s="1">
        <f t="shared" si="7"/>
        <v>0</v>
      </c>
      <c r="C72" s="1">
        <f t="shared" si="8"/>
        <v>0</v>
      </c>
      <c r="D72" s="1">
        <f t="shared" si="9"/>
        <v>0</v>
      </c>
      <c r="E72" s="1">
        <f t="shared" si="10"/>
        <v>0</v>
      </c>
      <c r="F72" s="11">
        <f t="shared" si="11"/>
        <v>0</v>
      </c>
      <c r="G72" s="1"/>
      <c r="H72" s="9">
        <f t="shared" si="12"/>
        <v>28.157207702752999</v>
      </c>
      <c r="I72" s="1">
        <f t="shared" si="13"/>
        <v>0</v>
      </c>
      <c r="J72" s="1">
        <f t="shared" si="14"/>
        <v>0</v>
      </c>
      <c r="K72" s="1">
        <f t="shared" si="15"/>
        <v>0</v>
      </c>
      <c r="L72" s="1">
        <f t="shared" si="16"/>
        <v>0</v>
      </c>
      <c r="M72" s="23">
        <f t="shared" si="17"/>
        <v>0</v>
      </c>
      <c r="N72" s="3"/>
      <c r="O72" s="3"/>
      <c r="P72" s="3"/>
    </row>
    <row r="73" spans="1:16">
      <c r="A73" s="9">
        <v>16.75</v>
      </c>
      <c r="B73" s="1">
        <f t="shared" si="7"/>
        <v>0</v>
      </c>
      <c r="C73" s="1">
        <f t="shared" si="8"/>
        <v>0</v>
      </c>
      <c r="D73" s="1">
        <f t="shared" si="9"/>
        <v>0</v>
      </c>
      <c r="E73" s="1">
        <f t="shared" si="10"/>
        <v>0</v>
      </c>
      <c r="F73" s="11">
        <f t="shared" si="11"/>
        <v>0</v>
      </c>
      <c r="G73" s="1"/>
      <c r="H73" s="9">
        <f t="shared" si="12"/>
        <v>30.9654256753083</v>
      </c>
      <c r="I73" s="1">
        <f t="shared" si="13"/>
        <v>0</v>
      </c>
      <c r="J73" s="1">
        <f t="shared" si="14"/>
        <v>0</v>
      </c>
      <c r="K73" s="1">
        <f t="shared" si="15"/>
        <v>0</v>
      </c>
      <c r="L73" s="1">
        <f t="shared" si="16"/>
        <v>0</v>
      </c>
      <c r="M73" s="23">
        <f t="shared" si="17"/>
        <v>0</v>
      </c>
      <c r="N73" s="3"/>
      <c r="O73" s="3"/>
      <c r="P73" s="3"/>
    </row>
    <row r="74" spans="1:16">
      <c r="A74" s="9">
        <v>17.25</v>
      </c>
      <c r="B74" s="1">
        <f t="shared" si="7"/>
        <v>0</v>
      </c>
      <c r="C74" s="1">
        <f t="shared" si="8"/>
        <v>0</v>
      </c>
      <c r="D74" s="1">
        <f t="shared" si="9"/>
        <v>0</v>
      </c>
      <c r="E74" s="1">
        <f t="shared" si="10"/>
        <v>0</v>
      </c>
      <c r="F74" s="11">
        <f t="shared" si="11"/>
        <v>0</v>
      </c>
      <c r="G74" s="1"/>
      <c r="H74" s="9">
        <f t="shared" si="12"/>
        <v>33.9586181485599</v>
      </c>
      <c r="I74" s="1">
        <f t="shared" si="13"/>
        <v>0</v>
      </c>
      <c r="J74" s="1">
        <f t="shared" si="14"/>
        <v>0</v>
      </c>
      <c r="K74" s="1">
        <f t="shared" si="15"/>
        <v>0</v>
      </c>
      <c r="L74" s="1">
        <f t="shared" si="16"/>
        <v>0</v>
      </c>
      <c r="M74" s="23">
        <f t="shared" si="17"/>
        <v>0</v>
      </c>
      <c r="N74" s="3"/>
      <c r="O74" s="3"/>
      <c r="P74" s="3"/>
    </row>
    <row r="75" spans="1:16">
      <c r="A75" s="9">
        <v>17.75</v>
      </c>
      <c r="B75" s="1">
        <f t="shared" si="7"/>
        <v>0</v>
      </c>
      <c r="C75" s="1">
        <f t="shared" si="8"/>
        <v>0</v>
      </c>
      <c r="D75" s="1">
        <f t="shared" si="9"/>
        <v>0</v>
      </c>
      <c r="E75" s="1">
        <f t="shared" si="10"/>
        <v>0</v>
      </c>
      <c r="F75" s="11">
        <f t="shared" si="11"/>
        <v>0</v>
      </c>
      <c r="G75" s="1"/>
      <c r="H75" s="9">
        <f t="shared" si="12"/>
        <v>37.143075820342503</v>
      </c>
      <c r="I75" s="1">
        <f t="shared" si="13"/>
        <v>0</v>
      </c>
      <c r="J75" s="1">
        <f t="shared" si="14"/>
        <v>0</v>
      </c>
      <c r="K75" s="1">
        <f t="shared" si="15"/>
        <v>0</v>
      </c>
      <c r="L75" s="1">
        <f t="shared" si="16"/>
        <v>0</v>
      </c>
      <c r="M75" s="23">
        <f t="shared" si="17"/>
        <v>0</v>
      </c>
      <c r="N75" s="3"/>
      <c r="O75" s="3"/>
      <c r="P75" s="3"/>
    </row>
    <row r="76" spans="1:16">
      <c r="A76" s="9">
        <v>18.25</v>
      </c>
      <c r="B76" s="1">
        <f t="shared" si="7"/>
        <v>0</v>
      </c>
      <c r="C76" s="1">
        <f t="shared" si="8"/>
        <v>0</v>
      </c>
      <c r="D76" s="1">
        <f t="shared" si="9"/>
        <v>0</v>
      </c>
      <c r="E76" s="1">
        <f t="shared" si="10"/>
        <v>0</v>
      </c>
      <c r="F76" s="11">
        <f t="shared" si="11"/>
        <v>0</v>
      </c>
      <c r="G76" s="1"/>
      <c r="H76" s="9">
        <f t="shared" si="12"/>
        <v>40.525114425106601</v>
      </c>
      <c r="I76" s="1">
        <f t="shared" si="13"/>
        <v>0</v>
      </c>
      <c r="J76" s="1">
        <f t="shared" si="14"/>
        <v>0</v>
      </c>
      <c r="K76" s="1">
        <f t="shared" si="15"/>
        <v>0</v>
      </c>
      <c r="L76" s="1">
        <f t="shared" si="16"/>
        <v>0</v>
      </c>
      <c r="M76" s="23">
        <f t="shared" si="17"/>
        <v>0</v>
      </c>
      <c r="N76" s="3"/>
      <c r="O76" s="3"/>
      <c r="P76" s="3"/>
    </row>
    <row r="77" spans="1:16">
      <c r="A77" s="9">
        <v>18.75</v>
      </c>
      <c r="B77" s="1">
        <f t="shared" si="7"/>
        <v>0</v>
      </c>
      <c r="C77" s="1">
        <f t="shared" si="8"/>
        <v>0</v>
      </c>
      <c r="D77" s="1">
        <f t="shared" si="9"/>
        <v>0</v>
      </c>
      <c r="E77" s="1">
        <f t="shared" si="10"/>
        <v>0</v>
      </c>
      <c r="F77" s="11">
        <f t="shared" si="11"/>
        <v>0</v>
      </c>
      <c r="G77" s="1"/>
      <c r="H77" s="9">
        <f t="shared" si="12"/>
        <v>44.111074123788903</v>
      </c>
      <c r="I77" s="1">
        <f t="shared" si="13"/>
        <v>0</v>
      </c>
      <c r="J77" s="1">
        <f t="shared" si="14"/>
        <v>0</v>
      </c>
      <c r="K77" s="1">
        <f t="shared" si="15"/>
        <v>0</v>
      </c>
      <c r="L77" s="1">
        <f t="shared" si="16"/>
        <v>0</v>
      </c>
      <c r="M77" s="23">
        <f t="shared" si="17"/>
        <v>0</v>
      </c>
      <c r="N77" s="3"/>
      <c r="O77" s="3"/>
      <c r="P77" s="3"/>
    </row>
    <row r="78" spans="1:16">
      <c r="A78" s="9">
        <v>19.25</v>
      </c>
      <c r="B78" s="1">
        <f t="shared" si="7"/>
        <v>0</v>
      </c>
      <c r="C78" s="1">
        <f t="shared" si="8"/>
        <v>0</v>
      </c>
      <c r="D78" s="1">
        <f t="shared" si="9"/>
        <v>0</v>
      </c>
      <c r="E78" s="1">
        <f t="shared" si="10"/>
        <v>0</v>
      </c>
      <c r="F78" s="11">
        <f t="shared" si="11"/>
        <v>0</v>
      </c>
      <c r="G78" s="1"/>
      <c r="H78" s="9">
        <f t="shared" si="12"/>
        <v>47.907318924908402</v>
      </c>
      <c r="I78" s="1">
        <f t="shared" si="13"/>
        <v>0</v>
      </c>
      <c r="J78" s="1">
        <f t="shared" si="14"/>
        <v>0</v>
      </c>
      <c r="K78" s="1">
        <f t="shared" si="15"/>
        <v>0</v>
      </c>
      <c r="L78" s="1">
        <f t="shared" si="16"/>
        <v>0</v>
      </c>
      <c r="M78" s="23">
        <f t="shared" si="17"/>
        <v>0</v>
      </c>
      <c r="N78" s="3"/>
      <c r="O78" s="3"/>
      <c r="P78" s="3"/>
    </row>
    <row r="79" spans="1:16">
      <c r="A79" s="7" t="s">
        <v>7</v>
      </c>
      <c r="B79" s="16">
        <f>SUM(B47:B78)</f>
        <v>0</v>
      </c>
      <c r="C79" s="16">
        <f>SUM(C47:C78)</f>
        <v>856891.39370000002</v>
      </c>
      <c r="D79" s="16">
        <f>SUM(D47:D78)</f>
        <v>8609.0135499999997</v>
      </c>
      <c r="E79" s="16">
        <f>SUM(E47:E78)</f>
        <v>0</v>
      </c>
      <c r="F79" s="16">
        <f>SUM(F47:F78)</f>
        <v>865500.40725000005</v>
      </c>
      <c r="G79" s="11"/>
      <c r="H79" s="7" t="s">
        <v>7</v>
      </c>
      <c r="I79" s="16">
        <f>SUM(I47:I78)</f>
        <v>0</v>
      </c>
      <c r="J79" s="16">
        <f>SUM(J47:J78)</f>
        <v>798689.07446316699</v>
      </c>
      <c r="K79" s="16">
        <f>SUM(K47:K78)</f>
        <v>12505.2975866985</v>
      </c>
      <c r="L79" s="16">
        <f>SUM(L47:L78)</f>
        <v>0</v>
      </c>
      <c r="M79" s="16">
        <f>SUM(M47:M78)</f>
        <v>811194.37204986601</v>
      </c>
      <c r="N79" s="3"/>
      <c r="O79" s="3"/>
      <c r="P79" s="3"/>
    </row>
    <row r="80" spans="1:16">
      <c r="A80" s="5" t="s">
        <v>13</v>
      </c>
      <c r="B80" s="17">
        <f>IF(L38&gt;0,B79/L38,0)</f>
        <v>0</v>
      </c>
      <c r="C80" s="17">
        <f>IF(M38&gt;0,C79/M38,0)</f>
        <v>11.7214946446389</v>
      </c>
      <c r="D80" s="17">
        <f>IF(N38&gt;0,D79/N38,0)</f>
        <v>14.945949791132</v>
      </c>
      <c r="E80" s="17">
        <f>IF(O38&gt;0,E79/O38,0)</f>
        <v>0</v>
      </c>
      <c r="F80" s="17">
        <f>IF(P38&gt;0,F79/P38,0)</f>
        <v>11.746702442269299</v>
      </c>
      <c r="G80" s="11"/>
      <c r="H80" s="5" t="s">
        <v>13</v>
      </c>
      <c r="I80" s="17">
        <f>IF(L38&gt;0,I79/L38,0)</f>
        <v>0</v>
      </c>
      <c r="J80" s="17">
        <f>IF(M38&gt;0,J79/M38,0)</f>
        <v>10.9253398714018</v>
      </c>
      <c r="K80" s="17">
        <f>IF(N38&gt;0,K79/N38,0)</f>
        <v>21.710216712803302</v>
      </c>
      <c r="L80" s="17">
        <f>IF(O38&gt;0,L79/O38,0)</f>
        <v>0</v>
      </c>
      <c r="M80" s="17">
        <f>IF(P38&gt;0,M79/P38,0)</f>
        <v>11.009652718234699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3"/>
      <c r="Q81" s="3"/>
      <c r="R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3"/>
      <c r="Q82" s="3"/>
      <c r="R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39" t="s">
        <v>14</v>
      </c>
      <c r="B85" s="39"/>
      <c r="C85" s="39"/>
      <c r="D85" s="39"/>
      <c r="E85" s="39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>
      <c r="A86" s="39"/>
      <c r="B86" s="39"/>
      <c r="C86" s="39"/>
      <c r="D86" s="39"/>
      <c r="E86" s="39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24"/>
      <c r="B87" s="24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40" t="s">
        <v>15</v>
      </c>
      <c r="B89" s="41" t="s">
        <v>16</v>
      </c>
      <c r="C89" s="41" t="s">
        <v>17</v>
      </c>
      <c r="D89" s="41" t="s">
        <v>18</v>
      </c>
      <c r="E89" s="41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40"/>
      <c r="B90" s="40"/>
      <c r="C90" s="40"/>
      <c r="D90" s="40"/>
      <c r="E90" s="41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2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25">
        <v>0</v>
      </c>
      <c r="B92" s="38">
        <f>L$38</f>
        <v>0</v>
      </c>
      <c r="C92" s="38">
        <f>$B$80</f>
        <v>0</v>
      </c>
      <c r="D92" s="38">
        <f>$I$80</f>
        <v>0</v>
      </c>
      <c r="E92" s="38">
        <f>B92*D92</f>
        <v>0</v>
      </c>
      <c r="F92" s="1">
        <f>E92/1000</f>
        <v>0</v>
      </c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25">
        <v>1</v>
      </c>
      <c r="B93" s="38">
        <f>M$38</f>
        <v>73104.277199999997</v>
      </c>
      <c r="C93" s="38">
        <f>$C$80</f>
        <v>11.7214946446389</v>
      </c>
      <c r="D93" s="38">
        <f>$J$80</f>
        <v>10.9253398714018</v>
      </c>
      <c r="E93" s="38">
        <f>B93*D93</f>
        <v>798689.07446316897</v>
      </c>
      <c r="F93" s="1">
        <f>E93/1000</f>
        <v>798.68907446316905</v>
      </c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25">
        <v>2</v>
      </c>
      <c r="B94" s="38">
        <f>N$38</f>
        <v>576.00980000000004</v>
      </c>
      <c r="C94" s="38">
        <f>$D$80</f>
        <v>14.945949791132</v>
      </c>
      <c r="D94" s="38">
        <f>$K$80</f>
        <v>21.710216712803302</v>
      </c>
      <c r="E94" s="38">
        <f>B94*D94</f>
        <v>12505.2975866985</v>
      </c>
      <c r="F94" s="1">
        <f>E94/1000</f>
        <v>12.5052975866985</v>
      </c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25">
        <v>3</v>
      </c>
      <c r="B95" s="38">
        <f>O$38</f>
        <v>0</v>
      </c>
      <c r="C95" s="38">
        <f>$E$80</f>
        <v>0</v>
      </c>
      <c r="D95" s="38">
        <f>$L$80</f>
        <v>0</v>
      </c>
      <c r="E95" s="38">
        <f>B95*D95</f>
        <v>0</v>
      </c>
      <c r="F95" s="1">
        <f>E95/1000</f>
        <v>0</v>
      </c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25" t="s">
        <v>7</v>
      </c>
      <c r="B96" s="38">
        <f>SUM(B92:B95)</f>
        <v>73680.286999999997</v>
      </c>
      <c r="C96" s="38">
        <f>$F$80</f>
        <v>11.746702442269299</v>
      </c>
      <c r="D96" s="38">
        <f>$M$80</f>
        <v>11.009652718234699</v>
      </c>
      <c r="E96" s="38">
        <f>SUM(E92:E95)</f>
        <v>811194.37204986799</v>
      </c>
      <c r="F96" s="1">
        <f>E96/1000</f>
        <v>811.19437204986798</v>
      </c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25" t="s">
        <v>2</v>
      </c>
      <c r="B97" s="38">
        <f>$I$2</f>
        <v>766795</v>
      </c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29" t="s">
        <v>20</v>
      </c>
      <c r="B98" s="38">
        <f>IF(E96&gt;0,$I$2/E96,"")</f>
        <v>0.94526666656023295</v>
      </c>
      <c r="C98" s="2"/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1:F1"/>
    <mergeCell ref="H1:I1"/>
    <mergeCell ref="B4:F4"/>
    <mergeCell ref="L4:P4"/>
    <mergeCell ref="B42:D42"/>
    <mergeCell ref="I42:K42"/>
    <mergeCell ref="A85:E86"/>
    <mergeCell ref="A89:A90"/>
    <mergeCell ref="B89:B90"/>
    <mergeCell ref="C89:C90"/>
    <mergeCell ref="D89:D90"/>
    <mergeCell ref="E89:E9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8"/>
  <sheetViews>
    <sheetView zoomScale="80" zoomScaleNormal="80" workbookViewId="0">
      <selection activeCell="K6" sqref="K6"/>
    </sheetView>
  </sheetViews>
  <sheetFormatPr baseColWidth="10" defaultColWidth="11.5" defaultRowHeight="13"/>
  <cols>
    <col min="1" max="1" width="10.1640625" customWidth="1"/>
    <col min="2" max="2" width="14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42" t="s">
        <v>21</v>
      </c>
      <c r="B1" s="42"/>
      <c r="C1" s="42"/>
      <c r="D1" s="42"/>
      <c r="E1" s="42"/>
      <c r="F1" s="42"/>
      <c r="G1" s="1"/>
      <c r="H1" s="43" t="s">
        <v>1</v>
      </c>
      <c r="I1" s="43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921197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44" t="s">
        <v>4</v>
      </c>
      <c r="C4" s="44"/>
      <c r="D4" s="44"/>
      <c r="E4" s="44"/>
      <c r="F4" s="44"/>
      <c r="G4" s="1"/>
      <c r="H4" s="2" t="s">
        <v>3</v>
      </c>
      <c r="J4" s="1"/>
      <c r="K4" s="2" t="s">
        <v>3</v>
      </c>
      <c r="L4" s="43" t="s">
        <v>5</v>
      </c>
      <c r="M4" s="43"/>
      <c r="N4" s="43"/>
      <c r="O4" s="43"/>
      <c r="P4" s="43"/>
      <c r="Q4" s="3"/>
      <c r="R4" s="3"/>
    </row>
    <row r="5" spans="1:18">
      <c r="A5" s="2" t="s">
        <v>6</v>
      </c>
      <c r="B5" s="5">
        <v>0</v>
      </c>
      <c r="C5" s="6">
        <v>1</v>
      </c>
      <c r="D5" s="6">
        <v>2</v>
      </c>
      <c r="E5" s="6">
        <v>3</v>
      </c>
      <c r="F5" s="7" t="s">
        <v>7</v>
      </c>
      <c r="G5" s="1"/>
      <c r="H5" s="2" t="s">
        <v>6</v>
      </c>
      <c r="I5" s="10" t="s">
        <v>8</v>
      </c>
      <c r="J5" s="1"/>
      <c r="K5" s="2" t="s">
        <v>6</v>
      </c>
      <c r="L5" s="5">
        <v>0</v>
      </c>
      <c r="M5" s="6">
        <v>1</v>
      </c>
      <c r="N5" s="6">
        <v>2</v>
      </c>
      <c r="O5" s="6">
        <v>3</v>
      </c>
      <c r="P5" s="8" t="s">
        <v>7</v>
      </c>
      <c r="Q5" s="3"/>
      <c r="R5" s="3"/>
    </row>
    <row r="6" spans="1:18">
      <c r="A6" s="9">
        <v>3.75</v>
      </c>
      <c r="B6" s="10"/>
      <c r="C6" s="10"/>
      <c r="D6" s="10"/>
      <c r="E6" s="30"/>
      <c r="F6" s="11">
        <f t="shared" ref="F6:F37" si="0">SUM(B6:E6)</f>
        <v>0</v>
      </c>
      <c r="G6" s="1"/>
      <c r="H6" s="9">
        <v>3.75</v>
      </c>
      <c r="I6" s="14"/>
      <c r="J6" s="1">
        <f>I6/1000</f>
        <v>0</v>
      </c>
      <c r="K6" s="9">
        <v>3.75</v>
      </c>
      <c r="L6" s="1">
        <f t="shared" ref="L6:L37" si="1">IF($F6&gt;0,($I6/1000)*(B6/$F6),0)</f>
        <v>0</v>
      </c>
      <c r="M6" s="1">
        <f t="shared" ref="M6:M37" si="2">IF($F6&gt;0,($I6/1000)*(C6/$F6),0)</f>
        <v>0</v>
      </c>
      <c r="N6" s="1">
        <f t="shared" ref="N6:N37" si="3">IF($F6&gt;0,($I6/1000)*(D6/$F6),0)</f>
        <v>0</v>
      </c>
      <c r="O6" s="1">
        <f t="shared" ref="O6:O37" si="4">IF($F6&gt;0,($I6/1000)*(E6/$F6),0)</f>
        <v>0</v>
      </c>
      <c r="P6" s="12">
        <f t="shared" ref="P6:P37" si="5">SUM(L6:O6)</f>
        <v>0</v>
      </c>
      <c r="Q6" s="3"/>
      <c r="R6" s="3"/>
    </row>
    <row r="7" spans="1:18">
      <c r="A7" s="9">
        <v>4.25</v>
      </c>
      <c r="B7" s="10"/>
      <c r="C7" s="10"/>
      <c r="D7" s="10"/>
      <c r="E7" s="30"/>
      <c r="F7" s="11">
        <f t="shared" si="0"/>
        <v>0</v>
      </c>
      <c r="G7" s="1"/>
      <c r="H7" s="9">
        <v>4.25</v>
      </c>
      <c r="I7" s="14"/>
      <c r="J7" s="1">
        <f t="shared" ref="J7:J38" si="6">I7/1000</f>
        <v>0</v>
      </c>
      <c r="K7" s="9">
        <v>4.25</v>
      </c>
      <c r="L7" s="1">
        <f t="shared" si="1"/>
        <v>0</v>
      </c>
      <c r="M7" s="1">
        <f t="shared" si="2"/>
        <v>0</v>
      </c>
      <c r="N7" s="1">
        <f t="shared" si="3"/>
        <v>0</v>
      </c>
      <c r="O7" s="1">
        <f t="shared" si="4"/>
        <v>0</v>
      </c>
      <c r="P7" s="12">
        <f t="shared" si="5"/>
        <v>0</v>
      </c>
      <c r="Q7" s="3"/>
      <c r="R7" s="3"/>
    </row>
    <row r="8" spans="1:18">
      <c r="A8" s="9">
        <v>4.75</v>
      </c>
      <c r="B8" s="10"/>
      <c r="C8" s="10"/>
      <c r="D8" s="10"/>
      <c r="E8" s="30"/>
      <c r="F8" s="11">
        <f t="shared" si="0"/>
        <v>0</v>
      </c>
      <c r="G8" s="1"/>
      <c r="H8" s="9">
        <v>4.75</v>
      </c>
      <c r="I8" s="14"/>
      <c r="J8" s="1">
        <f t="shared" si="6"/>
        <v>0</v>
      </c>
      <c r="K8" s="9">
        <v>4.75</v>
      </c>
      <c r="L8" s="1">
        <f t="shared" si="1"/>
        <v>0</v>
      </c>
      <c r="M8" s="1">
        <f t="shared" si="2"/>
        <v>0</v>
      </c>
      <c r="N8" s="1">
        <f t="shared" si="3"/>
        <v>0</v>
      </c>
      <c r="O8" s="1">
        <f t="shared" si="4"/>
        <v>0</v>
      </c>
      <c r="P8" s="12">
        <f t="shared" si="5"/>
        <v>0</v>
      </c>
      <c r="Q8" s="3"/>
      <c r="R8" s="3"/>
    </row>
    <row r="9" spans="1:18">
      <c r="A9" s="9">
        <v>5.25</v>
      </c>
      <c r="B9" s="10"/>
      <c r="C9" s="10"/>
      <c r="D9" s="10"/>
      <c r="E9" s="30"/>
      <c r="F9" s="11">
        <f t="shared" si="0"/>
        <v>0</v>
      </c>
      <c r="G9" s="1"/>
      <c r="H9" s="9">
        <v>5.25</v>
      </c>
      <c r="I9" s="14"/>
      <c r="J9" s="1">
        <f t="shared" si="6"/>
        <v>0</v>
      </c>
      <c r="K9" s="9">
        <v>5.25</v>
      </c>
      <c r="L9" s="1">
        <f t="shared" si="1"/>
        <v>0</v>
      </c>
      <c r="M9" s="1">
        <f t="shared" si="2"/>
        <v>0</v>
      </c>
      <c r="N9" s="1">
        <f t="shared" si="3"/>
        <v>0</v>
      </c>
      <c r="O9" s="1">
        <f t="shared" si="4"/>
        <v>0</v>
      </c>
      <c r="P9" s="12">
        <f t="shared" si="5"/>
        <v>0</v>
      </c>
      <c r="Q9" s="3"/>
      <c r="R9" s="3"/>
    </row>
    <row r="10" spans="1:18">
      <c r="A10" s="9">
        <v>5.75</v>
      </c>
      <c r="B10" s="10"/>
      <c r="C10" s="10"/>
      <c r="D10" s="10"/>
      <c r="E10" s="30"/>
      <c r="F10" s="11">
        <f t="shared" si="0"/>
        <v>0</v>
      </c>
      <c r="G10" s="1"/>
      <c r="H10" s="9">
        <v>5.75</v>
      </c>
      <c r="I10" s="14"/>
      <c r="J10" s="1">
        <f t="shared" si="6"/>
        <v>0</v>
      </c>
      <c r="K10" s="9">
        <v>5.75</v>
      </c>
      <c r="L10" s="1">
        <f t="shared" si="1"/>
        <v>0</v>
      </c>
      <c r="M10" s="1">
        <f t="shared" si="2"/>
        <v>0</v>
      </c>
      <c r="N10" s="1">
        <f t="shared" si="3"/>
        <v>0</v>
      </c>
      <c r="O10" s="1">
        <f t="shared" si="4"/>
        <v>0</v>
      </c>
      <c r="P10" s="12">
        <f t="shared" si="5"/>
        <v>0</v>
      </c>
      <c r="Q10" s="3"/>
      <c r="R10" s="3"/>
    </row>
    <row r="11" spans="1:18">
      <c r="A11" s="9">
        <v>6.25</v>
      </c>
      <c r="B11" s="10"/>
      <c r="C11" s="10"/>
      <c r="D11" s="10"/>
      <c r="E11" s="30"/>
      <c r="F11" s="11">
        <f t="shared" si="0"/>
        <v>0</v>
      </c>
      <c r="G11" s="1"/>
      <c r="H11" s="9">
        <v>6.25</v>
      </c>
      <c r="I11" s="14"/>
      <c r="J11" s="1">
        <f t="shared" si="6"/>
        <v>0</v>
      </c>
      <c r="K11" s="9">
        <v>6.25</v>
      </c>
      <c r="L11" s="1">
        <f t="shared" si="1"/>
        <v>0</v>
      </c>
      <c r="M11" s="1">
        <f t="shared" si="2"/>
        <v>0</v>
      </c>
      <c r="N11" s="1">
        <f t="shared" si="3"/>
        <v>0</v>
      </c>
      <c r="O11" s="1">
        <f t="shared" si="4"/>
        <v>0</v>
      </c>
      <c r="P11" s="12">
        <f t="shared" si="5"/>
        <v>0</v>
      </c>
      <c r="Q11" s="3"/>
      <c r="R11" s="3"/>
    </row>
    <row r="12" spans="1:18">
      <c r="A12" s="9">
        <v>6.75</v>
      </c>
      <c r="B12" s="13"/>
      <c r="C12" s="13"/>
      <c r="D12" s="10"/>
      <c r="E12" s="31"/>
      <c r="F12" s="11">
        <f t="shared" si="0"/>
        <v>0</v>
      </c>
      <c r="G12" s="1"/>
      <c r="H12" s="9">
        <v>6.75</v>
      </c>
      <c r="I12" s="14"/>
      <c r="J12" s="1">
        <f t="shared" si="6"/>
        <v>0</v>
      </c>
      <c r="K12" s="9">
        <v>6.75</v>
      </c>
      <c r="L12" s="1">
        <f t="shared" si="1"/>
        <v>0</v>
      </c>
      <c r="M12" s="1">
        <f t="shared" si="2"/>
        <v>0</v>
      </c>
      <c r="N12" s="1">
        <f t="shared" si="3"/>
        <v>0</v>
      </c>
      <c r="O12" s="1">
        <f t="shared" si="4"/>
        <v>0</v>
      </c>
      <c r="P12" s="12">
        <f t="shared" si="5"/>
        <v>0</v>
      </c>
      <c r="Q12" s="3"/>
      <c r="R12" s="3"/>
    </row>
    <row r="13" spans="1:18">
      <c r="A13" s="9">
        <v>7.25</v>
      </c>
      <c r="B13" s="13"/>
      <c r="C13" s="13">
        <v>5</v>
      </c>
      <c r="D13" s="10"/>
      <c r="E13" s="31"/>
      <c r="F13" s="11">
        <f t="shared" si="0"/>
        <v>5</v>
      </c>
      <c r="G13" s="1"/>
      <c r="H13" s="9">
        <v>7.25</v>
      </c>
      <c r="I13" s="37">
        <v>105664</v>
      </c>
      <c r="J13" s="1">
        <f t="shared" si="6"/>
        <v>105.664</v>
      </c>
      <c r="K13" s="9">
        <v>7.25</v>
      </c>
      <c r="L13" s="1">
        <f t="shared" si="1"/>
        <v>0</v>
      </c>
      <c r="M13" s="1">
        <f t="shared" si="2"/>
        <v>105.664</v>
      </c>
      <c r="N13" s="1">
        <f t="shared" si="3"/>
        <v>0</v>
      </c>
      <c r="O13" s="1">
        <f t="shared" si="4"/>
        <v>0</v>
      </c>
      <c r="P13" s="12">
        <f t="shared" si="5"/>
        <v>105.664</v>
      </c>
      <c r="Q13" s="3"/>
      <c r="R13" s="3"/>
    </row>
    <row r="14" spans="1:18">
      <c r="A14" s="9">
        <v>7.75</v>
      </c>
      <c r="C14">
        <v>5</v>
      </c>
      <c r="D14" s="10"/>
      <c r="E14" s="32"/>
      <c r="F14" s="11">
        <f t="shared" si="0"/>
        <v>5</v>
      </c>
      <c r="G14" s="1"/>
      <c r="H14" s="9">
        <v>7.75</v>
      </c>
      <c r="I14" s="37">
        <v>430581</v>
      </c>
      <c r="J14" s="1">
        <f t="shared" si="6"/>
        <v>430.58100000000002</v>
      </c>
      <c r="K14" s="9">
        <v>7.75</v>
      </c>
      <c r="L14" s="1">
        <f t="shared" si="1"/>
        <v>0</v>
      </c>
      <c r="M14" s="1">
        <f t="shared" si="2"/>
        <v>430.58100000000002</v>
      </c>
      <c r="N14" s="1">
        <f t="shared" si="3"/>
        <v>0</v>
      </c>
      <c r="O14" s="1">
        <f t="shared" si="4"/>
        <v>0</v>
      </c>
      <c r="P14" s="12">
        <f t="shared" si="5"/>
        <v>430.58100000000002</v>
      </c>
      <c r="Q14" s="3"/>
      <c r="R14" s="3"/>
    </row>
    <row r="15" spans="1:18">
      <c r="A15" s="9">
        <v>8.25</v>
      </c>
      <c r="C15">
        <v>5</v>
      </c>
      <c r="D15" s="14"/>
      <c r="E15" s="32"/>
      <c r="F15" s="11">
        <f t="shared" si="0"/>
        <v>5</v>
      </c>
      <c r="G15" s="1"/>
      <c r="H15" s="9">
        <v>8.25</v>
      </c>
      <c r="I15" s="37">
        <v>1158341</v>
      </c>
      <c r="J15" s="1">
        <f t="shared" si="6"/>
        <v>1158.3409999999999</v>
      </c>
      <c r="K15" s="9">
        <v>8.25</v>
      </c>
      <c r="L15" s="1">
        <f t="shared" si="1"/>
        <v>0</v>
      </c>
      <c r="M15" s="1">
        <f t="shared" si="2"/>
        <v>1158.3409999999999</v>
      </c>
      <c r="N15" s="1">
        <f t="shared" si="3"/>
        <v>0</v>
      </c>
      <c r="O15" s="1">
        <f t="shared" si="4"/>
        <v>0</v>
      </c>
      <c r="P15" s="12">
        <f t="shared" si="5"/>
        <v>1158.3409999999999</v>
      </c>
      <c r="Q15" s="3"/>
      <c r="R15" s="3"/>
    </row>
    <row r="16" spans="1:18">
      <c r="A16" s="9">
        <v>8.75</v>
      </c>
      <c r="C16">
        <v>5</v>
      </c>
      <c r="D16" s="14"/>
      <c r="E16" s="32"/>
      <c r="F16" s="11">
        <f t="shared" si="0"/>
        <v>5</v>
      </c>
      <c r="G16" s="1"/>
      <c r="H16" s="9">
        <v>8.75</v>
      </c>
      <c r="I16" s="37">
        <v>2122083</v>
      </c>
      <c r="J16" s="1">
        <f t="shared" si="6"/>
        <v>2122.0830000000001</v>
      </c>
      <c r="K16" s="9">
        <v>8.75</v>
      </c>
      <c r="L16" s="1">
        <f t="shared" si="1"/>
        <v>0</v>
      </c>
      <c r="M16" s="1">
        <f t="shared" si="2"/>
        <v>2122.0830000000001</v>
      </c>
      <c r="N16" s="1">
        <f t="shared" si="3"/>
        <v>0</v>
      </c>
      <c r="O16" s="1">
        <f t="shared" si="4"/>
        <v>0</v>
      </c>
      <c r="P16" s="12">
        <f t="shared" si="5"/>
        <v>2122.0830000000001</v>
      </c>
      <c r="Q16" s="3"/>
      <c r="R16" s="3"/>
    </row>
    <row r="17" spans="1:18">
      <c r="A17" s="9">
        <v>9.25</v>
      </c>
      <c r="C17">
        <v>15</v>
      </c>
      <c r="D17" s="14"/>
      <c r="E17" s="32"/>
      <c r="F17" s="11">
        <f t="shared" si="0"/>
        <v>15</v>
      </c>
      <c r="G17" s="1"/>
      <c r="H17" s="9">
        <v>9.25</v>
      </c>
      <c r="I17" s="37">
        <v>3888327</v>
      </c>
      <c r="J17" s="1">
        <f t="shared" si="6"/>
        <v>3888.3270000000002</v>
      </c>
      <c r="K17" s="9">
        <v>9.25</v>
      </c>
      <c r="L17" s="1">
        <f t="shared" si="1"/>
        <v>0</v>
      </c>
      <c r="M17" s="1">
        <f t="shared" si="2"/>
        <v>3888.3270000000002</v>
      </c>
      <c r="N17" s="1">
        <f t="shared" si="3"/>
        <v>0</v>
      </c>
      <c r="O17" s="1">
        <f t="shared" si="4"/>
        <v>0</v>
      </c>
      <c r="P17" s="12">
        <f t="shared" si="5"/>
        <v>3888.3270000000002</v>
      </c>
      <c r="Q17" s="3"/>
      <c r="R17" s="3"/>
    </row>
    <row r="18" spans="1:18">
      <c r="A18" s="9">
        <v>9.75</v>
      </c>
      <c r="C18">
        <v>25</v>
      </c>
      <c r="D18" s="14"/>
      <c r="E18" s="32"/>
      <c r="F18" s="11">
        <f t="shared" si="0"/>
        <v>25</v>
      </c>
      <c r="G18" s="1"/>
      <c r="H18" s="9">
        <v>9.75</v>
      </c>
      <c r="I18" s="37">
        <v>6619997</v>
      </c>
      <c r="J18" s="1">
        <f t="shared" si="6"/>
        <v>6619.9970000000003</v>
      </c>
      <c r="K18" s="9">
        <v>9.75</v>
      </c>
      <c r="L18" s="1">
        <f t="shared" si="1"/>
        <v>0</v>
      </c>
      <c r="M18" s="1">
        <f t="shared" si="2"/>
        <v>6619.9970000000003</v>
      </c>
      <c r="N18" s="1">
        <f t="shared" si="3"/>
        <v>0</v>
      </c>
      <c r="O18" s="1">
        <f t="shared" si="4"/>
        <v>0</v>
      </c>
      <c r="P18" s="12">
        <f t="shared" si="5"/>
        <v>6619.9970000000003</v>
      </c>
      <c r="Q18" s="3"/>
      <c r="R18" s="3"/>
    </row>
    <row r="19" spans="1:18">
      <c r="A19" s="9">
        <v>10.25</v>
      </c>
      <c r="C19">
        <v>32</v>
      </c>
      <c r="D19" s="14"/>
      <c r="E19" s="32"/>
      <c r="F19" s="11">
        <f t="shared" si="0"/>
        <v>32</v>
      </c>
      <c r="G19" s="1"/>
      <c r="H19" s="9">
        <v>10.25</v>
      </c>
      <c r="I19" s="37">
        <v>5779896</v>
      </c>
      <c r="J19" s="1">
        <f t="shared" si="6"/>
        <v>5779.8959999999997</v>
      </c>
      <c r="K19" s="9">
        <v>10.25</v>
      </c>
      <c r="L19" s="1">
        <f t="shared" si="1"/>
        <v>0</v>
      </c>
      <c r="M19" s="1">
        <f t="shared" si="2"/>
        <v>5779.8959999999997</v>
      </c>
      <c r="N19" s="1">
        <f t="shared" si="3"/>
        <v>0</v>
      </c>
      <c r="O19" s="1">
        <f t="shared" si="4"/>
        <v>0</v>
      </c>
      <c r="P19" s="12">
        <f t="shared" si="5"/>
        <v>5779.8959999999997</v>
      </c>
      <c r="Q19" s="3"/>
      <c r="R19" s="3"/>
    </row>
    <row r="20" spans="1:18">
      <c r="A20" s="9">
        <v>10.75</v>
      </c>
      <c r="C20">
        <v>46</v>
      </c>
      <c r="D20" s="14"/>
      <c r="E20" s="32"/>
      <c r="F20" s="11">
        <f t="shared" si="0"/>
        <v>46</v>
      </c>
      <c r="G20" s="1"/>
      <c r="H20" s="9">
        <v>10.75</v>
      </c>
      <c r="I20" s="37">
        <v>4647282</v>
      </c>
      <c r="J20" s="1">
        <f t="shared" si="6"/>
        <v>4647.2820000000002</v>
      </c>
      <c r="K20" s="9">
        <v>10.75</v>
      </c>
      <c r="L20" s="1">
        <f t="shared" si="1"/>
        <v>0</v>
      </c>
      <c r="M20" s="1">
        <f t="shared" si="2"/>
        <v>4647.2820000000002</v>
      </c>
      <c r="N20" s="1">
        <f t="shared" si="3"/>
        <v>0</v>
      </c>
      <c r="O20" s="1">
        <f t="shared" si="4"/>
        <v>0</v>
      </c>
      <c r="P20" s="12">
        <f t="shared" si="5"/>
        <v>4647.2820000000002</v>
      </c>
      <c r="Q20" s="3"/>
      <c r="R20" s="3"/>
    </row>
    <row r="21" spans="1:18">
      <c r="A21" s="9">
        <v>11.25</v>
      </c>
      <c r="C21">
        <v>50</v>
      </c>
      <c r="D21" s="14"/>
      <c r="E21" s="32"/>
      <c r="F21" s="11">
        <f t="shared" si="0"/>
        <v>50</v>
      </c>
      <c r="G21" s="1"/>
      <c r="H21" s="9">
        <v>11.25</v>
      </c>
      <c r="I21" s="37">
        <v>2439299</v>
      </c>
      <c r="J21" s="1">
        <f t="shared" si="6"/>
        <v>2439.299</v>
      </c>
      <c r="K21" s="9">
        <v>11.25</v>
      </c>
      <c r="L21" s="1">
        <f t="shared" si="1"/>
        <v>0</v>
      </c>
      <c r="M21" s="1">
        <f t="shared" si="2"/>
        <v>2439.299</v>
      </c>
      <c r="N21" s="1">
        <f t="shared" si="3"/>
        <v>0</v>
      </c>
      <c r="O21" s="1">
        <f t="shared" si="4"/>
        <v>0</v>
      </c>
      <c r="P21" s="12">
        <f t="shared" si="5"/>
        <v>2439.299</v>
      </c>
      <c r="Q21" s="3"/>
      <c r="R21" s="3"/>
    </row>
    <row r="22" spans="1:18">
      <c r="A22" s="9">
        <v>11.75</v>
      </c>
      <c r="C22">
        <v>64</v>
      </c>
      <c r="D22" s="14"/>
      <c r="E22" s="32"/>
      <c r="F22" s="11">
        <f t="shared" si="0"/>
        <v>64</v>
      </c>
      <c r="G22" s="4"/>
      <c r="H22" s="9">
        <v>11.75</v>
      </c>
      <c r="I22" s="37">
        <v>4412220</v>
      </c>
      <c r="J22" s="1">
        <f t="shared" si="6"/>
        <v>4412.22</v>
      </c>
      <c r="K22" s="9">
        <v>11.75</v>
      </c>
      <c r="L22" s="1">
        <f t="shared" si="1"/>
        <v>0</v>
      </c>
      <c r="M22" s="1">
        <f t="shared" si="2"/>
        <v>4412.22</v>
      </c>
      <c r="N22" s="1">
        <f t="shared" si="3"/>
        <v>0</v>
      </c>
      <c r="O22" s="1">
        <f t="shared" si="4"/>
        <v>0</v>
      </c>
      <c r="P22" s="12">
        <f t="shared" si="5"/>
        <v>4412.22</v>
      </c>
      <c r="Q22" s="3"/>
      <c r="R22" s="3"/>
    </row>
    <row r="23" spans="1:18">
      <c r="A23" s="9">
        <v>12.25</v>
      </c>
      <c r="C23">
        <v>63</v>
      </c>
      <c r="D23" s="14"/>
      <c r="E23" s="32"/>
      <c r="F23" s="11">
        <f t="shared" si="0"/>
        <v>63</v>
      </c>
      <c r="G23" s="4"/>
      <c r="H23" s="9">
        <v>12.25</v>
      </c>
      <c r="I23" s="37">
        <v>9337153</v>
      </c>
      <c r="J23" s="1">
        <f t="shared" si="6"/>
        <v>9337.1530000000002</v>
      </c>
      <c r="K23" s="9">
        <v>12.25</v>
      </c>
      <c r="L23" s="1">
        <f t="shared" si="1"/>
        <v>0</v>
      </c>
      <c r="M23" s="1">
        <f t="shared" si="2"/>
        <v>9337.1530000000002</v>
      </c>
      <c r="N23" s="1">
        <f t="shared" si="3"/>
        <v>0</v>
      </c>
      <c r="O23" s="1">
        <f t="shared" si="4"/>
        <v>0</v>
      </c>
      <c r="P23" s="12">
        <f t="shared" si="5"/>
        <v>9337.1530000000002</v>
      </c>
      <c r="Q23" s="3"/>
      <c r="R23" s="3"/>
    </row>
    <row r="24" spans="1:18">
      <c r="A24" s="9">
        <v>12.75</v>
      </c>
      <c r="C24">
        <v>68</v>
      </c>
      <c r="D24" s="14"/>
      <c r="E24" s="32"/>
      <c r="F24" s="11">
        <f t="shared" si="0"/>
        <v>68</v>
      </c>
      <c r="G24" s="4"/>
      <c r="H24" s="9">
        <v>12.75</v>
      </c>
      <c r="I24" s="37">
        <v>12579536</v>
      </c>
      <c r="J24" s="1">
        <f t="shared" si="6"/>
        <v>12579.536</v>
      </c>
      <c r="K24" s="9">
        <v>12.75</v>
      </c>
      <c r="L24" s="1">
        <f t="shared" si="1"/>
        <v>0</v>
      </c>
      <c r="M24" s="1">
        <f t="shared" si="2"/>
        <v>12579.536</v>
      </c>
      <c r="N24" s="1">
        <f t="shared" si="3"/>
        <v>0</v>
      </c>
      <c r="O24" s="1">
        <f t="shared" si="4"/>
        <v>0</v>
      </c>
      <c r="P24" s="12">
        <f t="shared" si="5"/>
        <v>12579.536</v>
      </c>
      <c r="Q24" s="3"/>
      <c r="R24" s="3"/>
    </row>
    <row r="25" spans="1:18">
      <c r="A25" s="9">
        <v>13.25</v>
      </c>
      <c r="C25">
        <v>62</v>
      </c>
      <c r="D25" s="14"/>
      <c r="E25" s="32"/>
      <c r="F25" s="11">
        <f t="shared" si="0"/>
        <v>62</v>
      </c>
      <c r="G25" s="4"/>
      <c r="H25" s="9">
        <v>13.25</v>
      </c>
      <c r="I25" s="37">
        <v>14827147</v>
      </c>
      <c r="J25" s="1">
        <f t="shared" si="6"/>
        <v>14827.147000000001</v>
      </c>
      <c r="K25" s="9">
        <v>13.25</v>
      </c>
      <c r="L25" s="1">
        <f t="shared" si="1"/>
        <v>0</v>
      </c>
      <c r="M25" s="1">
        <f t="shared" si="2"/>
        <v>14827.147000000001</v>
      </c>
      <c r="N25" s="1">
        <f t="shared" si="3"/>
        <v>0</v>
      </c>
      <c r="O25" s="1">
        <f t="shared" si="4"/>
        <v>0</v>
      </c>
      <c r="P25" s="12">
        <f t="shared" si="5"/>
        <v>14827.147000000001</v>
      </c>
      <c r="Q25" s="3"/>
      <c r="R25" s="3"/>
    </row>
    <row r="26" spans="1:18">
      <c r="A26" s="9">
        <v>13.75</v>
      </c>
      <c r="C26">
        <v>51</v>
      </c>
      <c r="D26" s="14"/>
      <c r="E26" s="32"/>
      <c r="F26" s="11">
        <f t="shared" si="0"/>
        <v>51</v>
      </c>
      <c r="G26" s="4"/>
      <c r="H26" s="9">
        <v>13.75</v>
      </c>
      <c r="I26" s="37">
        <v>7433318</v>
      </c>
      <c r="J26" s="1">
        <f t="shared" si="6"/>
        <v>7433.3180000000002</v>
      </c>
      <c r="K26" s="9">
        <v>13.75</v>
      </c>
      <c r="L26" s="1">
        <f t="shared" si="1"/>
        <v>0</v>
      </c>
      <c r="M26" s="1">
        <f t="shared" si="2"/>
        <v>7433.3180000000002</v>
      </c>
      <c r="N26" s="1">
        <f t="shared" si="3"/>
        <v>0</v>
      </c>
      <c r="O26" s="1">
        <f t="shared" si="4"/>
        <v>0</v>
      </c>
      <c r="P26" s="12">
        <f t="shared" si="5"/>
        <v>7433.3180000000002</v>
      </c>
      <c r="Q26" s="3"/>
      <c r="R26" s="3"/>
    </row>
    <row r="27" spans="1:18">
      <c r="A27" s="9">
        <v>14.25</v>
      </c>
      <c r="C27">
        <v>61</v>
      </c>
      <c r="D27" s="14"/>
      <c r="E27" s="32"/>
      <c r="F27" s="11">
        <f t="shared" si="0"/>
        <v>61</v>
      </c>
      <c r="G27" s="4"/>
      <c r="H27" s="9">
        <v>14.25</v>
      </c>
      <c r="I27" s="37">
        <v>3491698</v>
      </c>
      <c r="J27" s="1">
        <f t="shared" si="6"/>
        <v>3491.6979999999999</v>
      </c>
      <c r="K27" s="9">
        <v>14.25</v>
      </c>
      <c r="L27" s="1">
        <f t="shared" si="1"/>
        <v>0</v>
      </c>
      <c r="M27" s="1">
        <f t="shared" si="2"/>
        <v>3491.6979999999999</v>
      </c>
      <c r="N27" s="1">
        <f t="shared" si="3"/>
        <v>0</v>
      </c>
      <c r="O27" s="1">
        <f t="shared" si="4"/>
        <v>0</v>
      </c>
      <c r="P27" s="12">
        <f t="shared" si="5"/>
        <v>3491.6979999999999</v>
      </c>
      <c r="Q27" s="3"/>
      <c r="R27" s="3"/>
    </row>
    <row r="28" spans="1:18">
      <c r="A28" s="9">
        <v>14.75</v>
      </c>
      <c r="B28" s="10"/>
      <c r="C28">
        <v>23</v>
      </c>
      <c r="D28">
        <v>5</v>
      </c>
      <c r="E28" s="32"/>
      <c r="F28" s="11">
        <f t="shared" si="0"/>
        <v>28</v>
      </c>
      <c r="G28" s="1"/>
      <c r="H28" s="9">
        <v>14.75</v>
      </c>
      <c r="I28" s="37">
        <v>1647510</v>
      </c>
      <c r="J28" s="1">
        <f t="shared" si="6"/>
        <v>1647.51</v>
      </c>
      <c r="K28" s="9">
        <v>14.75</v>
      </c>
      <c r="L28" s="1">
        <f t="shared" si="1"/>
        <v>0</v>
      </c>
      <c r="M28" s="1">
        <f t="shared" si="2"/>
        <v>1353.31178571429</v>
      </c>
      <c r="N28" s="1">
        <f t="shared" si="3"/>
        <v>294.19821428571402</v>
      </c>
      <c r="O28" s="1">
        <f t="shared" si="4"/>
        <v>0</v>
      </c>
      <c r="P28" s="12">
        <f t="shared" si="5"/>
        <v>1647.51</v>
      </c>
      <c r="Q28" s="3"/>
      <c r="R28" s="3"/>
    </row>
    <row r="29" spans="1:18">
      <c r="A29" s="9">
        <v>15.25</v>
      </c>
      <c r="B29" s="10"/>
      <c r="C29">
        <v>25</v>
      </c>
      <c r="D29">
        <v>9</v>
      </c>
      <c r="E29" s="32"/>
      <c r="F29" s="11">
        <f t="shared" si="0"/>
        <v>34</v>
      </c>
      <c r="G29" s="1"/>
      <c r="H29" s="9">
        <v>15.25</v>
      </c>
      <c r="I29" s="37">
        <v>907970</v>
      </c>
      <c r="J29" s="1">
        <f t="shared" si="6"/>
        <v>907.97</v>
      </c>
      <c r="K29" s="9">
        <v>15.25</v>
      </c>
      <c r="L29" s="1">
        <f t="shared" si="1"/>
        <v>0</v>
      </c>
      <c r="M29" s="1">
        <f t="shared" si="2"/>
        <v>667.625</v>
      </c>
      <c r="N29" s="1">
        <f t="shared" si="3"/>
        <v>240.345</v>
      </c>
      <c r="O29" s="1">
        <f t="shared" si="4"/>
        <v>0</v>
      </c>
      <c r="P29" s="12">
        <f t="shared" si="5"/>
        <v>907.97</v>
      </c>
      <c r="Q29" s="3"/>
      <c r="R29" s="3"/>
    </row>
    <row r="30" spans="1:18">
      <c r="A30" s="9">
        <v>15.75</v>
      </c>
      <c r="B30" s="10"/>
      <c r="C30">
        <v>17</v>
      </c>
      <c r="D30">
        <v>10</v>
      </c>
      <c r="E30" s="32"/>
      <c r="F30" s="11">
        <f t="shared" si="0"/>
        <v>27</v>
      </c>
      <c r="G30" s="1"/>
      <c r="H30" s="9">
        <v>15.75</v>
      </c>
      <c r="I30" s="37">
        <v>272596</v>
      </c>
      <c r="J30" s="1">
        <f t="shared" si="6"/>
        <v>272.596</v>
      </c>
      <c r="K30" s="9">
        <v>15.75</v>
      </c>
      <c r="L30" s="1">
        <f t="shared" si="1"/>
        <v>0</v>
      </c>
      <c r="M30" s="1">
        <f t="shared" si="2"/>
        <v>171.634518518519</v>
      </c>
      <c r="N30" s="1">
        <f t="shared" si="3"/>
        <v>100.961481481481</v>
      </c>
      <c r="O30" s="1">
        <f t="shared" si="4"/>
        <v>0</v>
      </c>
      <c r="P30" s="12">
        <f t="shared" si="5"/>
        <v>272.596</v>
      </c>
      <c r="Q30" s="3"/>
      <c r="R30" s="3"/>
    </row>
    <row r="31" spans="1:18">
      <c r="A31" s="9">
        <v>16.25</v>
      </c>
      <c r="B31" s="10"/>
      <c r="C31">
        <v>11</v>
      </c>
      <c r="D31">
        <v>7</v>
      </c>
      <c r="E31" s="30"/>
      <c r="F31" s="11">
        <f t="shared" si="0"/>
        <v>18</v>
      </c>
      <c r="G31" s="1"/>
      <c r="H31" s="9">
        <v>16.25</v>
      </c>
      <c r="I31" s="37">
        <v>34108</v>
      </c>
      <c r="J31" s="1">
        <f t="shared" si="6"/>
        <v>34.107999999999997</v>
      </c>
      <c r="K31" s="9">
        <v>16.25</v>
      </c>
      <c r="L31" s="1">
        <f t="shared" si="1"/>
        <v>0</v>
      </c>
      <c r="M31" s="1">
        <f t="shared" si="2"/>
        <v>20.843777777777799</v>
      </c>
      <c r="N31" s="1">
        <f t="shared" si="3"/>
        <v>13.2642222222222</v>
      </c>
      <c r="O31" s="1">
        <f t="shared" si="4"/>
        <v>0</v>
      </c>
      <c r="P31" s="12">
        <f t="shared" si="5"/>
        <v>34.107999999999997</v>
      </c>
      <c r="Q31" s="3"/>
      <c r="R31" s="3"/>
    </row>
    <row r="32" spans="1:18">
      <c r="A32" s="9">
        <v>16.75</v>
      </c>
      <c r="B32" s="10"/>
      <c r="C32">
        <v>2</v>
      </c>
      <c r="D32">
        <v>7</v>
      </c>
      <c r="E32" s="30"/>
      <c r="F32" s="11">
        <f t="shared" si="0"/>
        <v>9</v>
      </c>
      <c r="G32" s="1"/>
      <c r="H32" s="9">
        <v>16.75</v>
      </c>
      <c r="I32" s="14"/>
      <c r="J32" s="1">
        <f t="shared" si="6"/>
        <v>0</v>
      </c>
      <c r="K32" s="9">
        <v>16.75</v>
      </c>
      <c r="L32" s="1">
        <f t="shared" si="1"/>
        <v>0</v>
      </c>
      <c r="M32" s="1">
        <f t="shared" si="2"/>
        <v>0</v>
      </c>
      <c r="N32" s="1">
        <f t="shared" si="3"/>
        <v>0</v>
      </c>
      <c r="O32" s="1">
        <f t="shared" si="4"/>
        <v>0</v>
      </c>
      <c r="P32" s="12">
        <f t="shared" si="5"/>
        <v>0</v>
      </c>
      <c r="Q32" s="3"/>
      <c r="R32" s="3"/>
    </row>
    <row r="33" spans="1:18">
      <c r="A33" s="9">
        <v>17.25</v>
      </c>
      <c r="B33" s="10"/>
      <c r="C33" s="14"/>
      <c r="D33">
        <v>4</v>
      </c>
      <c r="E33" s="30"/>
      <c r="F33" s="11">
        <f t="shared" si="0"/>
        <v>4</v>
      </c>
      <c r="G33" s="1"/>
      <c r="H33" s="9">
        <v>17.25</v>
      </c>
      <c r="I33" s="14"/>
      <c r="J33" s="1">
        <f t="shared" si="6"/>
        <v>0</v>
      </c>
      <c r="K33" s="9">
        <v>17.25</v>
      </c>
      <c r="L33" s="1">
        <f t="shared" si="1"/>
        <v>0</v>
      </c>
      <c r="M33" s="1">
        <f t="shared" si="2"/>
        <v>0</v>
      </c>
      <c r="N33" s="1">
        <f t="shared" si="3"/>
        <v>0</v>
      </c>
      <c r="O33" s="1">
        <f t="shared" si="4"/>
        <v>0</v>
      </c>
      <c r="P33" s="12">
        <f t="shared" si="5"/>
        <v>0</v>
      </c>
      <c r="Q33" s="3"/>
      <c r="R33" s="3"/>
    </row>
    <row r="34" spans="1:18">
      <c r="A34" s="9">
        <v>17.75</v>
      </c>
      <c r="B34" s="10"/>
      <c r="C34" s="14"/>
      <c r="D34">
        <v>1</v>
      </c>
      <c r="E34" s="30"/>
      <c r="F34" s="11">
        <f t="shared" si="0"/>
        <v>1</v>
      </c>
      <c r="G34" s="1"/>
      <c r="H34" s="9">
        <v>17.75</v>
      </c>
      <c r="I34" s="14"/>
      <c r="J34" s="1">
        <f t="shared" si="6"/>
        <v>0</v>
      </c>
      <c r="K34" s="9">
        <v>17.75</v>
      </c>
      <c r="L34" s="1">
        <f t="shared" si="1"/>
        <v>0</v>
      </c>
      <c r="M34" s="1">
        <f t="shared" si="2"/>
        <v>0</v>
      </c>
      <c r="N34" s="1">
        <f t="shared" si="3"/>
        <v>0</v>
      </c>
      <c r="O34" s="1">
        <f t="shared" si="4"/>
        <v>0</v>
      </c>
      <c r="P34" s="12">
        <f t="shared" si="5"/>
        <v>0</v>
      </c>
      <c r="Q34" s="3"/>
      <c r="R34" s="3"/>
    </row>
    <row r="35" spans="1:18">
      <c r="A35" s="9">
        <v>18.25</v>
      </c>
      <c r="B35" s="10"/>
      <c r="C35" s="14"/>
      <c r="D35" s="14"/>
      <c r="E35" s="30"/>
      <c r="F35" s="11">
        <f t="shared" si="0"/>
        <v>0</v>
      </c>
      <c r="G35" s="1"/>
      <c r="H35" s="9">
        <v>18.25</v>
      </c>
      <c r="I35" s="14"/>
      <c r="J35" s="1">
        <f t="shared" si="6"/>
        <v>0</v>
      </c>
      <c r="K35" s="9">
        <v>18.25</v>
      </c>
      <c r="L35" s="1">
        <f t="shared" si="1"/>
        <v>0</v>
      </c>
      <c r="M35" s="1">
        <f t="shared" si="2"/>
        <v>0</v>
      </c>
      <c r="N35" s="1">
        <f t="shared" si="3"/>
        <v>0</v>
      </c>
      <c r="O35" s="1">
        <f t="shared" si="4"/>
        <v>0</v>
      </c>
      <c r="P35" s="12">
        <f t="shared" si="5"/>
        <v>0</v>
      </c>
      <c r="Q35" s="3"/>
      <c r="R35" s="3"/>
    </row>
    <row r="36" spans="1:18">
      <c r="A36" s="9">
        <v>18.75</v>
      </c>
      <c r="B36" s="30"/>
      <c r="C36" s="30"/>
      <c r="D36" s="30"/>
      <c r="E36" s="30"/>
      <c r="F36" s="11">
        <f t="shared" si="0"/>
        <v>0</v>
      </c>
      <c r="G36" s="1"/>
      <c r="H36" s="9">
        <v>18.75</v>
      </c>
      <c r="I36" s="4"/>
      <c r="J36" s="1">
        <f t="shared" si="6"/>
        <v>0</v>
      </c>
      <c r="K36" s="9">
        <v>18.75</v>
      </c>
      <c r="L36" s="1">
        <f t="shared" si="1"/>
        <v>0</v>
      </c>
      <c r="M36" s="1">
        <f t="shared" si="2"/>
        <v>0</v>
      </c>
      <c r="N36" s="1">
        <f t="shared" si="3"/>
        <v>0</v>
      </c>
      <c r="O36" s="1">
        <f t="shared" si="4"/>
        <v>0</v>
      </c>
      <c r="P36" s="12">
        <f t="shared" si="5"/>
        <v>0</v>
      </c>
      <c r="Q36" s="3"/>
      <c r="R36" s="3"/>
    </row>
    <row r="37" spans="1:18">
      <c r="A37" s="9">
        <v>19.25</v>
      </c>
      <c r="B37" s="30"/>
      <c r="C37" s="31"/>
      <c r="D37" s="31"/>
      <c r="E37" s="31"/>
      <c r="F37" s="11">
        <f t="shared" si="0"/>
        <v>0</v>
      </c>
      <c r="G37" s="1"/>
      <c r="H37" s="9">
        <v>19.25</v>
      </c>
      <c r="I37" s="1"/>
      <c r="J37" s="1">
        <f t="shared" si="6"/>
        <v>0</v>
      </c>
      <c r="K37" s="9">
        <v>19.25</v>
      </c>
      <c r="L37" s="1">
        <f t="shared" si="1"/>
        <v>0</v>
      </c>
      <c r="M37" s="1">
        <f t="shared" si="2"/>
        <v>0</v>
      </c>
      <c r="N37" s="1">
        <f t="shared" si="3"/>
        <v>0</v>
      </c>
      <c r="O37" s="1">
        <f t="shared" si="4"/>
        <v>0</v>
      </c>
      <c r="P37" s="12">
        <f t="shared" si="5"/>
        <v>0</v>
      </c>
      <c r="Q37" s="3"/>
      <c r="R37" s="3"/>
    </row>
    <row r="38" spans="1:18">
      <c r="A38" s="7" t="s">
        <v>7</v>
      </c>
      <c r="B38" s="16">
        <f>SUM(B6:B37)</f>
        <v>0</v>
      </c>
      <c r="C38" s="16">
        <f>SUM(C6:C37)</f>
        <v>635</v>
      </c>
      <c r="D38" s="16">
        <f>SUM(D6:D37)</f>
        <v>43</v>
      </c>
      <c r="E38" s="16">
        <f>SUM(E6:E37)</f>
        <v>0</v>
      </c>
      <c r="F38" s="17">
        <f>SUM(F6:F37)</f>
        <v>678</v>
      </c>
      <c r="G38" s="18"/>
      <c r="H38" s="7" t="s">
        <v>7</v>
      </c>
      <c r="I38" s="35">
        <f>SUM(I6:I37)</f>
        <v>82134726</v>
      </c>
      <c r="J38" s="1">
        <f t="shared" si="6"/>
        <v>82134.725999999995</v>
      </c>
      <c r="K38" s="7" t="s">
        <v>7</v>
      </c>
      <c r="L38" s="16">
        <f>SUM(L6:L37)</f>
        <v>0</v>
      </c>
      <c r="M38" s="16">
        <f>SUM(M6:M37)</f>
        <v>81485.957082010602</v>
      </c>
      <c r="N38" s="16">
        <f>SUM(N6:N37)</f>
        <v>648.76891798941699</v>
      </c>
      <c r="O38" s="16">
        <f>SUM(O6:O37)</f>
        <v>0</v>
      </c>
      <c r="P38" s="19">
        <f>SUM(P6:P37)</f>
        <v>82134.725999999995</v>
      </c>
      <c r="Q38" s="20"/>
      <c r="R38" s="3"/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1"/>
      <c r="B41" s="1"/>
      <c r="C41" s="1"/>
      <c r="D41" s="1"/>
      <c r="E41" s="1"/>
      <c r="F41" s="21"/>
      <c r="G41" s="1"/>
      <c r="H41" s="1"/>
      <c r="I41" s="1"/>
      <c r="J41" s="21"/>
      <c r="K41" s="1"/>
      <c r="L41" s="1"/>
      <c r="M41" s="1"/>
      <c r="N41" s="21"/>
      <c r="O41" s="1"/>
      <c r="P41" s="3"/>
      <c r="Q41" s="3"/>
      <c r="R41" s="3"/>
    </row>
    <row r="42" spans="1:18">
      <c r="A42" s="1"/>
      <c r="B42" s="43" t="s">
        <v>9</v>
      </c>
      <c r="C42" s="43"/>
      <c r="D42" s="43"/>
      <c r="E42" s="1"/>
      <c r="F42" s="1"/>
      <c r="G42" s="4"/>
      <c r="H42" s="1"/>
      <c r="I42" s="43" t="s">
        <v>10</v>
      </c>
      <c r="J42" s="43"/>
      <c r="K42" s="43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3" t="s">
        <v>11</v>
      </c>
      <c r="I44">
        <v>7.0813200000000003E-3</v>
      </c>
      <c r="J44" s="13" t="s">
        <v>12</v>
      </c>
      <c r="K44">
        <v>2.9618128600000002</v>
      </c>
      <c r="L44" s="1"/>
      <c r="M44" s="1"/>
      <c r="N44" s="1"/>
      <c r="O44" s="1"/>
      <c r="P44" s="3"/>
      <c r="Q44" s="3"/>
      <c r="R44" s="3"/>
    </row>
    <row r="45" spans="1:18">
      <c r="A45" s="2" t="s">
        <v>3</v>
      </c>
      <c r="B45" s="1"/>
      <c r="C45" s="1"/>
      <c r="D45" s="1"/>
      <c r="E45" s="1"/>
      <c r="F45" s="1"/>
      <c r="G45" s="1"/>
      <c r="H45" s="2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2" t="s">
        <v>6</v>
      </c>
      <c r="B46" s="5">
        <v>0</v>
      </c>
      <c r="C46" s="6">
        <v>1</v>
      </c>
      <c r="D46" s="6">
        <v>2</v>
      </c>
      <c r="E46" s="6">
        <v>3</v>
      </c>
      <c r="F46" s="7" t="s">
        <v>7</v>
      </c>
      <c r="G46" s="1"/>
      <c r="H46" s="2" t="s">
        <v>6</v>
      </c>
      <c r="I46" s="5">
        <v>0</v>
      </c>
      <c r="J46" s="6">
        <v>1</v>
      </c>
      <c r="K46" s="6">
        <v>2</v>
      </c>
      <c r="L46" s="6">
        <v>3</v>
      </c>
      <c r="M46" s="22" t="s">
        <v>7</v>
      </c>
      <c r="N46" s="3"/>
      <c r="O46" s="3"/>
      <c r="P46" s="3"/>
    </row>
    <row r="47" spans="1:18">
      <c r="A47" s="9">
        <v>3.75</v>
      </c>
      <c r="B47" s="1">
        <f t="shared" ref="B47:B78" si="7">L6*($A47)</f>
        <v>0</v>
      </c>
      <c r="C47" s="1">
        <f t="shared" ref="C47:C78" si="8">M6*($A47)</f>
        <v>0</v>
      </c>
      <c r="D47" s="1">
        <f t="shared" ref="D47:D78" si="9">N6*($A47)</f>
        <v>0</v>
      </c>
      <c r="E47" s="1">
        <f t="shared" ref="E47:E78" si="10">O6*($A47)</f>
        <v>0</v>
      </c>
      <c r="F47" s="11">
        <f t="shared" ref="F47:F78" si="11">SUM(B47:E47)</f>
        <v>0</v>
      </c>
      <c r="G47" s="1"/>
      <c r="H47" s="9">
        <f t="shared" ref="H47:H78" si="12">$I$44*((A47)^$K$44)</f>
        <v>0.355048278372875</v>
      </c>
      <c r="I47" s="1">
        <f t="shared" ref="I47:I78" si="13">L6*$H47</f>
        <v>0</v>
      </c>
      <c r="J47" s="1">
        <f t="shared" ref="J47:J78" si="14">M6*$H47</f>
        <v>0</v>
      </c>
      <c r="K47" s="1">
        <f t="shared" ref="K47:K78" si="15">N6*$H47</f>
        <v>0</v>
      </c>
      <c r="L47" s="1">
        <f t="shared" ref="L47:L78" si="16">O6*$H47</f>
        <v>0</v>
      </c>
      <c r="M47" s="23">
        <f t="shared" ref="M47:M78" si="17">SUM(I47:L47)</f>
        <v>0</v>
      </c>
      <c r="N47" s="3"/>
      <c r="O47" s="3"/>
      <c r="P47" s="3"/>
    </row>
    <row r="48" spans="1:18">
      <c r="A48" s="9">
        <v>4.25</v>
      </c>
      <c r="B48" s="1">
        <f t="shared" si="7"/>
        <v>0</v>
      </c>
      <c r="C48" s="1">
        <f t="shared" si="8"/>
        <v>0</v>
      </c>
      <c r="D48" s="1">
        <f t="shared" si="9"/>
        <v>0</v>
      </c>
      <c r="E48" s="1">
        <f t="shared" si="10"/>
        <v>0</v>
      </c>
      <c r="F48" s="11">
        <f t="shared" si="11"/>
        <v>0</v>
      </c>
      <c r="G48" s="1"/>
      <c r="H48" s="9">
        <f t="shared" si="12"/>
        <v>0.51438066361538903</v>
      </c>
      <c r="I48" s="1">
        <f t="shared" si="13"/>
        <v>0</v>
      </c>
      <c r="J48" s="1">
        <f t="shared" si="14"/>
        <v>0</v>
      </c>
      <c r="K48" s="1">
        <f t="shared" si="15"/>
        <v>0</v>
      </c>
      <c r="L48" s="1">
        <f t="shared" si="16"/>
        <v>0</v>
      </c>
      <c r="M48" s="23">
        <f t="shared" si="17"/>
        <v>0</v>
      </c>
      <c r="N48" s="3"/>
      <c r="O48" s="3"/>
      <c r="P48" s="3"/>
    </row>
    <row r="49" spans="1:16">
      <c r="A49" s="9">
        <v>4.75</v>
      </c>
      <c r="B49" s="1">
        <f t="shared" si="7"/>
        <v>0</v>
      </c>
      <c r="C49" s="1">
        <f t="shared" si="8"/>
        <v>0</v>
      </c>
      <c r="D49" s="1">
        <f t="shared" si="9"/>
        <v>0</v>
      </c>
      <c r="E49" s="1">
        <f t="shared" si="10"/>
        <v>0</v>
      </c>
      <c r="F49" s="11">
        <f t="shared" si="11"/>
        <v>0</v>
      </c>
      <c r="G49" s="1"/>
      <c r="H49" s="9">
        <f t="shared" si="12"/>
        <v>0.71507905175368003</v>
      </c>
      <c r="I49" s="1">
        <f t="shared" si="13"/>
        <v>0</v>
      </c>
      <c r="J49" s="1">
        <f t="shared" si="14"/>
        <v>0</v>
      </c>
      <c r="K49" s="1">
        <f t="shared" si="15"/>
        <v>0</v>
      </c>
      <c r="L49" s="1">
        <f t="shared" si="16"/>
        <v>0</v>
      </c>
      <c r="M49" s="23">
        <f t="shared" si="17"/>
        <v>0</v>
      </c>
      <c r="N49" s="3"/>
      <c r="O49" s="3"/>
      <c r="P49" s="3"/>
    </row>
    <row r="50" spans="1:16">
      <c r="A50" s="9">
        <v>5.25</v>
      </c>
      <c r="B50" s="1">
        <f t="shared" si="7"/>
        <v>0</v>
      </c>
      <c r="C50" s="1">
        <f t="shared" si="8"/>
        <v>0</v>
      </c>
      <c r="D50" s="1">
        <f t="shared" si="9"/>
        <v>0</v>
      </c>
      <c r="E50" s="1">
        <f t="shared" si="10"/>
        <v>0</v>
      </c>
      <c r="F50" s="11">
        <f t="shared" si="11"/>
        <v>0</v>
      </c>
      <c r="G50" s="1"/>
      <c r="H50" s="9">
        <f t="shared" si="12"/>
        <v>0.96181446967766504</v>
      </c>
      <c r="I50" s="1">
        <f t="shared" si="13"/>
        <v>0</v>
      </c>
      <c r="J50" s="1">
        <f t="shared" si="14"/>
        <v>0</v>
      </c>
      <c r="K50" s="1">
        <f t="shared" si="15"/>
        <v>0</v>
      </c>
      <c r="L50" s="1">
        <f t="shared" si="16"/>
        <v>0</v>
      </c>
      <c r="M50" s="23">
        <f t="shared" si="17"/>
        <v>0</v>
      </c>
      <c r="N50" s="3"/>
      <c r="O50" s="3"/>
      <c r="P50" s="3"/>
    </row>
    <row r="51" spans="1:16">
      <c r="A51" s="9">
        <v>5.75</v>
      </c>
      <c r="B51" s="1">
        <f t="shared" si="7"/>
        <v>0</v>
      </c>
      <c r="C51" s="1">
        <f t="shared" si="8"/>
        <v>0</v>
      </c>
      <c r="D51" s="1">
        <f t="shared" si="9"/>
        <v>0</v>
      </c>
      <c r="E51" s="1">
        <f t="shared" si="10"/>
        <v>0</v>
      </c>
      <c r="F51" s="11">
        <f t="shared" si="11"/>
        <v>0</v>
      </c>
      <c r="G51" s="1"/>
      <c r="H51" s="9">
        <f t="shared" si="12"/>
        <v>1.25923913405938</v>
      </c>
      <c r="I51" s="1">
        <f t="shared" si="13"/>
        <v>0</v>
      </c>
      <c r="J51" s="1">
        <f t="shared" si="14"/>
        <v>0</v>
      </c>
      <c r="K51" s="1">
        <f t="shared" si="15"/>
        <v>0</v>
      </c>
      <c r="L51" s="1">
        <f t="shared" si="16"/>
        <v>0</v>
      </c>
      <c r="M51" s="23">
        <f t="shared" si="17"/>
        <v>0</v>
      </c>
      <c r="N51" s="3"/>
      <c r="O51" s="3"/>
      <c r="P51" s="3"/>
    </row>
    <row r="52" spans="1:16">
      <c r="A52" s="9">
        <v>6.25</v>
      </c>
      <c r="B52" s="1">
        <f t="shared" si="7"/>
        <v>0</v>
      </c>
      <c r="C52" s="1">
        <f t="shared" si="8"/>
        <v>0</v>
      </c>
      <c r="D52" s="1">
        <f t="shared" si="9"/>
        <v>0</v>
      </c>
      <c r="E52" s="1">
        <f t="shared" si="10"/>
        <v>0</v>
      </c>
      <c r="F52" s="11">
        <f t="shared" si="11"/>
        <v>0</v>
      </c>
      <c r="G52" s="1"/>
      <c r="H52" s="9">
        <f t="shared" si="12"/>
        <v>1.6119883199198899</v>
      </c>
      <c r="I52" s="1">
        <f t="shared" si="13"/>
        <v>0</v>
      </c>
      <c r="J52" s="1">
        <f t="shared" si="14"/>
        <v>0</v>
      </c>
      <c r="K52" s="1">
        <f t="shared" si="15"/>
        <v>0</v>
      </c>
      <c r="L52" s="1">
        <f t="shared" si="16"/>
        <v>0</v>
      </c>
      <c r="M52" s="23">
        <f t="shared" si="17"/>
        <v>0</v>
      </c>
      <c r="N52" s="3"/>
      <c r="O52" s="3"/>
      <c r="P52" s="3"/>
    </row>
    <row r="53" spans="1:16">
      <c r="A53" s="9">
        <v>6.75</v>
      </c>
      <c r="B53" s="1">
        <f t="shared" si="7"/>
        <v>0</v>
      </c>
      <c r="C53" s="1">
        <f t="shared" si="8"/>
        <v>0</v>
      </c>
      <c r="D53" s="1">
        <f t="shared" si="9"/>
        <v>0</v>
      </c>
      <c r="E53" s="1">
        <f t="shared" si="10"/>
        <v>0</v>
      </c>
      <c r="F53" s="11">
        <f t="shared" si="11"/>
        <v>0</v>
      </c>
      <c r="G53" s="1"/>
      <c r="H53" s="9">
        <f t="shared" si="12"/>
        <v>2.0246818957633801</v>
      </c>
      <c r="I53" s="1">
        <f t="shared" si="13"/>
        <v>0</v>
      </c>
      <c r="J53" s="1">
        <f t="shared" si="14"/>
        <v>0</v>
      </c>
      <c r="K53" s="1">
        <f t="shared" si="15"/>
        <v>0</v>
      </c>
      <c r="L53" s="1">
        <f t="shared" si="16"/>
        <v>0</v>
      </c>
      <c r="M53" s="23">
        <f t="shared" si="17"/>
        <v>0</v>
      </c>
      <c r="N53" s="3"/>
      <c r="O53" s="3"/>
      <c r="P53" s="3"/>
    </row>
    <row r="54" spans="1:16">
      <c r="A54" s="9">
        <v>7.25</v>
      </c>
      <c r="B54" s="1">
        <f t="shared" si="7"/>
        <v>0</v>
      </c>
      <c r="C54" s="1">
        <f t="shared" si="8"/>
        <v>766.06399999999996</v>
      </c>
      <c r="D54" s="1">
        <f t="shared" si="9"/>
        <v>0</v>
      </c>
      <c r="E54" s="1">
        <f t="shared" si="10"/>
        <v>0</v>
      </c>
      <c r="F54" s="11">
        <f t="shared" si="11"/>
        <v>766.06399999999996</v>
      </c>
      <c r="G54" s="1"/>
      <c r="H54" s="9">
        <f t="shared" si="12"/>
        <v>2.5019256070052198</v>
      </c>
      <c r="I54" s="1">
        <f t="shared" si="13"/>
        <v>0</v>
      </c>
      <c r="J54" s="1">
        <f t="shared" si="14"/>
        <v>264.3634673386</v>
      </c>
      <c r="K54" s="1">
        <f t="shared" si="15"/>
        <v>0</v>
      </c>
      <c r="L54" s="1">
        <f t="shared" si="16"/>
        <v>0</v>
      </c>
      <c r="M54" s="23">
        <f t="shared" si="17"/>
        <v>264.3634673386</v>
      </c>
      <c r="N54" s="3"/>
      <c r="O54" s="3"/>
      <c r="P54" s="3"/>
    </row>
    <row r="55" spans="1:16">
      <c r="A55" s="9">
        <v>7.75</v>
      </c>
      <c r="B55" s="1">
        <f t="shared" si="7"/>
        <v>0</v>
      </c>
      <c r="C55" s="1">
        <f t="shared" si="8"/>
        <v>3337.0027500000001</v>
      </c>
      <c r="D55" s="1">
        <f t="shared" si="9"/>
        <v>0</v>
      </c>
      <c r="E55" s="1">
        <f t="shared" si="10"/>
        <v>0</v>
      </c>
      <c r="F55" s="11">
        <f t="shared" si="11"/>
        <v>3337.0027500000001</v>
      </c>
      <c r="G55" s="1"/>
      <c r="H55" s="9">
        <f t="shared" si="12"/>
        <v>3.0483121647376801</v>
      </c>
      <c r="I55" s="1">
        <f t="shared" si="13"/>
        <v>0</v>
      </c>
      <c r="J55" s="1">
        <f t="shared" si="14"/>
        <v>1312.5453002049201</v>
      </c>
      <c r="K55" s="1">
        <f t="shared" si="15"/>
        <v>0</v>
      </c>
      <c r="L55" s="1">
        <f t="shared" si="16"/>
        <v>0</v>
      </c>
      <c r="M55" s="23">
        <f t="shared" si="17"/>
        <v>1312.5453002049201</v>
      </c>
      <c r="N55" s="3"/>
      <c r="O55" s="3"/>
      <c r="P55" s="3"/>
    </row>
    <row r="56" spans="1:16">
      <c r="A56" s="9">
        <v>8.25</v>
      </c>
      <c r="B56" s="1">
        <f t="shared" si="7"/>
        <v>0</v>
      </c>
      <c r="C56" s="1">
        <f t="shared" si="8"/>
        <v>9556.3132499999992</v>
      </c>
      <c r="D56" s="1">
        <f t="shared" si="9"/>
        <v>0</v>
      </c>
      <c r="E56" s="1">
        <f t="shared" si="10"/>
        <v>0</v>
      </c>
      <c r="F56" s="11">
        <f t="shared" si="11"/>
        <v>9556.3132499999992</v>
      </c>
      <c r="G56" s="1"/>
      <c r="H56" s="9">
        <f t="shared" si="12"/>
        <v>3.6684221808612598</v>
      </c>
      <c r="I56" s="1">
        <f t="shared" si="13"/>
        <v>0</v>
      </c>
      <c r="J56" s="1">
        <f t="shared" si="14"/>
        <v>4249.2838174010103</v>
      </c>
      <c r="K56" s="1">
        <f t="shared" si="15"/>
        <v>0</v>
      </c>
      <c r="L56" s="1">
        <f t="shared" si="16"/>
        <v>0</v>
      </c>
      <c r="M56" s="23">
        <f t="shared" si="17"/>
        <v>4249.2838174010103</v>
      </c>
      <c r="N56" s="3"/>
      <c r="O56" s="3"/>
      <c r="P56" s="3"/>
    </row>
    <row r="57" spans="1:16">
      <c r="A57" s="9">
        <v>8.75</v>
      </c>
      <c r="B57" s="1">
        <f t="shared" si="7"/>
        <v>0</v>
      </c>
      <c r="C57" s="1">
        <f t="shared" si="8"/>
        <v>18568.22625</v>
      </c>
      <c r="D57" s="1">
        <f t="shared" si="9"/>
        <v>0</v>
      </c>
      <c r="E57" s="1">
        <f t="shared" si="10"/>
        <v>0</v>
      </c>
      <c r="F57" s="11">
        <f t="shared" si="11"/>
        <v>18568.22625</v>
      </c>
      <c r="G57" s="1"/>
      <c r="H57" s="9">
        <f t="shared" si="12"/>
        <v>4.3668249798470002</v>
      </c>
      <c r="I57" s="1">
        <f t="shared" si="13"/>
        <v>0</v>
      </c>
      <c r="J57" s="1">
        <f t="shared" si="14"/>
        <v>9266.7650537086593</v>
      </c>
      <c r="K57" s="1">
        <f t="shared" si="15"/>
        <v>0</v>
      </c>
      <c r="L57" s="1">
        <f t="shared" si="16"/>
        <v>0</v>
      </c>
      <c r="M57" s="23">
        <f t="shared" si="17"/>
        <v>9266.7650537086593</v>
      </c>
      <c r="N57" s="3"/>
      <c r="O57" s="3"/>
      <c r="P57" s="3"/>
    </row>
    <row r="58" spans="1:16">
      <c r="A58" s="9">
        <v>9.25</v>
      </c>
      <c r="B58" s="1">
        <f t="shared" si="7"/>
        <v>0</v>
      </c>
      <c r="C58" s="1">
        <f t="shared" si="8"/>
        <v>35967.024749999997</v>
      </c>
      <c r="D58" s="1">
        <f t="shared" si="9"/>
        <v>0</v>
      </c>
      <c r="E58" s="1">
        <f t="shared" si="10"/>
        <v>0</v>
      </c>
      <c r="F58" s="11">
        <f t="shared" si="11"/>
        <v>35967.024749999997</v>
      </c>
      <c r="G58" s="1"/>
      <c r="H58" s="9">
        <f t="shared" si="12"/>
        <v>5.1480793099438102</v>
      </c>
      <c r="I58" s="1">
        <f t="shared" si="13"/>
        <v>0</v>
      </c>
      <c r="J58" s="1">
        <f t="shared" si="14"/>
        <v>20017.415778995899</v>
      </c>
      <c r="K58" s="1">
        <f t="shared" si="15"/>
        <v>0</v>
      </c>
      <c r="L58" s="1">
        <f t="shared" si="16"/>
        <v>0</v>
      </c>
      <c r="M58" s="23">
        <f t="shared" si="17"/>
        <v>20017.415778995899</v>
      </c>
      <c r="N58" s="3"/>
      <c r="O58" s="3"/>
      <c r="P58" s="3"/>
    </row>
    <row r="59" spans="1:16">
      <c r="A59" s="9">
        <v>9.75</v>
      </c>
      <c r="B59" s="1">
        <f t="shared" si="7"/>
        <v>0</v>
      </c>
      <c r="C59" s="1">
        <f t="shared" si="8"/>
        <v>64544.97075</v>
      </c>
      <c r="D59" s="1">
        <f t="shared" si="9"/>
        <v>0</v>
      </c>
      <c r="E59" s="1">
        <f t="shared" si="10"/>
        <v>0</v>
      </c>
      <c r="F59" s="11">
        <f t="shared" si="11"/>
        <v>64544.97075</v>
      </c>
      <c r="G59" s="1"/>
      <c r="H59" s="9">
        <f t="shared" si="12"/>
        <v>6.0167339713533803</v>
      </c>
      <c r="I59" s="1">
        <f t="shared" si="13"/>
        <v>0</v>
      </c>
      <c r="J59" s="1">
        <f t="shared" si="14"/>
        <v>39830.760840157498</v>
      </c>
      <c r="K59" s="1">
        <f t="shared" si="15"/>
        <v>0</v>
      </c>
      <c r="L59" s="1">
        <f t="shared" si="16"/>
        <v>0</v>
      </c>
      <c r="M59" s="23">
        <f t="shared" si="17"/>
        <v>39830.760840157498</v>
      </c>
      <c r="N59" s="3"/>
      <c r="O59" s="3"/>
      <c r="P59" s="3"/>
    </row>
    <row r="60" spans="1:16">
      <c r="A60" s="9">
        <v>10.25</v>
      </c>
      <c r="B60" s="1">
        <f t="shared" si="7"/>
        <v>0</v>
      </c>
      <c r="C60" s="1">
        <f t="shared" si="8"/>
        <v>59243.934000000001</v>
      </c>
      <c r="D60" s="1">
        <f t="shared" si="9"/>
        <v>0</v>
      </c>
      <c r="E60" s="1">
        <f t="shared" si="10"/>
        <v>0</v>
      </c>
      <c r="F60" s="11">
        <f t="shared" si="11"/>
        <v>59243.934000000001</v>
      </c>
      <c r="G60" s="1"/>
      <c r="H60" s="9">
        <f t="shared" si="12"/>
        <v>6.9773283750531103</v>
      </c>
      <c r="I60" s="1">
        <f t="shared" si="13"/>
        <v>0</v>
      </c>
      <c r="J60" s="1">
        <f t="shared" si="14"/>
        <v>40328.232365655997</v>
      </c>
      <c r="K60" s="1">
        <f t="shared" si="15"/>
        <v>0</v>
      </c>
      <c r="L60" s="1">
        <f t="shared" si="16"/>
        <v>0</v>
      </c>
      <c r="M60" s="23">
        <f t="shared" si="17"/>
        <v>40328.232365655997</v>
      </c>
      <c r="N60" s="3"/>
      <c r="O60" s="3"/>
      <c r="P60" s="3"/>
    </row>
    <row r="61" spans="1:16">
      <c r="A61" s="9">
        <v>10.75</v>
      </c>
      <c r="B61" s="1">
        <f t="shared" si="7"/>
        <v>0</v>
      </c>
      <c r="C61" s="1">
        <f t="shared" si="8"/>
        <v>49958.281499999997</v>
      </c>
      <c r="D61" s="1">
        <f t="shared" si="9"/>
        <v>0</v>
      </c>
      <c r="E61" s="1">
        <f t="shared" si="10"/>
        <v>0</v>
      </c>
      <c r="F61" s="11">
        <f t="shared" si="11"/>
        <v>49958.281499999997</v>
      </c>
      <c r="G61" s="1"/>
      <c r="H61" s="9">
        <f t="shared" si="12"/>
        <v>8.0343930431033606</v>
      </c>
      <c r="I61" s="1">
        <f t="shared" si="13"/>
        <v>0</v>
      </c>
      <c r="J61" s="1">
        <f t="shared" si="14"/>
        <v>37338.090170139498</v>
      </c>
      <c r="K61" s="1">
        <f t="shared" si="15"/>
        <v>0</v>
      </c>
      <c r="L61" s="1">
        <f t="shared" si="16"/>
        <v>0</v>
      </c>
      <c r="M61" s="23">
        <f t="shared" si="17"/>
        <v>37338.090170139498</v>
      </c>
      <c r="N61" s="3"/>
      <c r="O61" s="3"/>
      <c r="P61" s="3"/>
    </row>
    <row r="62" spans="1:16">
      <c r="A62" s="9">
        <v>11.25</v>
      </c>
      <c r="B62" s="1">
        <f t="shared" si="7"/>
        <v>0</v>
      </c>
      <c r="C62" s="1">
        <f t="shared" si="8"/>
        <v>27442.11375</v>
      </c>
      <c r="D62" s="1">
        <f t="shared" si="9"/>
        <v>0</v>
      </c>
      <c r="E62" s="1">
        <f t="shared" si="10"/>
        <v>0</v>
      </c>
      <c r="F62" s="11">
        <f t="shared" si="11"/>
        <v>27442.11375</v>
      </c>
      <c r="G62" s="1"/>
      <c r="H62" s="9">
        <f t="shared" si="12"/>
        <v>9.1924500591330691</v>
      </c>
      <c r="I62" s="1">
        <f t="shared" si="13"/>
        <v>0</v>
      </c>
      <c r="J62" s="1">
        <f t="shared" si="14"/>
        <v>22423.134236793201</v>
      </c>
      <c r="K62" s="1">
        <f t="shared" si="15"/>
        <v>0</v>
      </c>
      <c r="L62" s="1">
        <f t="shared" si="16"/>
        <v>0</v>
      </c>
      <c r="M62" s="23">
        <f t="shared" si="17"/>
        <v>22423.134236793201</v>
      </c>
      <c r="N62" s="3"/>
      <c r="O62" s="3"/>
      <c r="P62" s="3"/>
    </row>
    <row r="63" spans="1:16">
      <c r="A63" s="9">
        <v>11.75</v>
      </c>
      <c r="B63" s="1">
        <f t="shared" si="7"/>
        <v>0</v>
      </c>
      <c r="C63" s="1">
        <f t="shared" si="8"/>
        <v>51843.584999999999</v>
      </c>
      <c r="D63" s="1">
        <f t="shared" si="9"/>
        <v>0</v>
      </c>
      <c r="E63" s="1">
        <f t="shared" si="10"/>
        <v>0</v>
      </c>
      <c r="F63" s="11">
        <f t="shared" si="11"/>
        <v>51843.584999999999</v>
      </c>
      <c r="G63" s="1"/>
      <c r="H63" s="9">
        <f t="shared" si="12"/>
        <v>10.4560134760598</v>
      </c>
      <c r="I63" s="1">
        <f t="shared" si="13"/>
        <v>0</v>
      </c>
      <c r="J63" s="1">
        <f t="shared" si="14"/>
        <v>46134.231779340596</v>
      </c>
      <c r="K63" s="1">
        <f t="shared" si="15"/>
        <v>0</v>
      </c>
      <c r="L63" s="1">
        <f t="shared" si="16"/>
        <v>0</v>
      </c>
      <c r="M63" s="23">
        <f t="shared" si="17"/>
        <v>46134.231779340596</v>
      </c>
      <c r="N63" s="3"/>
      <c r="O63" s="3"/>
      <c r="P63" s="3"/>
    </row>
    <row r="64" spans="1:16">
      <c r="A64" s="9">
        <v>12.25</v>
      </c>
      <c r="B64" s="1">
        <f t="shared" si="7"/>
        <v>0</v>
      </c>
      <c r="C64" s="1">
        <f t="shared" si="8"/>
        <v>114380.12424999999</v>
      </c>
      <c r="D64" s="1">
        <f t="shared" si="9"/>
        <v>0</v>
      </c>
      <c r="E64" s="1">
        <f t="shared" si="10"/>
        <v>0</v>
      </c>
      <c r="F64" s="11">
        <f t="shared" si="11"/>
        <v>114380.12424999999</v>
      </c>
      <c r="G64" s="1"/>
      <c r="H64" s="9">
        <f t="shared" si="12"/>
        <v>11.8295896868306</v>
      </c>
      <c r="I64" s="1">
        <f t="shared" si="13"/>
        <v>0</v>
      </c>
      <c r="J64" s="1">
        <f t="shared" si="14"/>
        <v>110454.688833159</v>
      </c>
      <c r="K64" s="1">
        <f t="shared" si="15"/>
        <v>0</v>
      </c>
      <c r="L64" s="1">
        <f t="shared" si="16"/>
        <v>0</v>
      </c>
      <c r="M64" s="23">
        <f t="shared" si="17"/>
        <v>110454.688833159</v>
      </c>
      <c r="N64" s="3"/>
      <c r="O64" s="3"/>
      <c r="P64" s="3"/>
    </row>
    <row r="65" spans="1:16">
      <c r="A65" s="9">
        <v>12.75</v>
      </c>
      <c r="B65" s="1">
        <f t="shared" si="7"/>
        <v>0</v>
      </c>
      <c r="C65" s="1">
        <f t="shared" si="8"/>
        <v>160389.084</v>
      </c>
      <c r="D65" s="1">
        <f t="shared" si="9"/>
        <v>0</v>
      </c>
      <c r="E65" s="1">
        <f t="shared" si="10"/>
        <v>0</v>
      </c>
      <c r="F65" s="11">
        <f t="shared" si="11"/>
        <v>160389.084</v>
      </c>
      <c r="G65" s="1"/>
      <c r="H65" s="9">
        <f t="shared" si="12"/>
        <v>13.3176777629727</v>
      </c>
      <c r="I65" s="1">
        <f t="shared" si="13"/>
        <v>0</v>
      </c>
      <c r="J65" s="1">
        <f t="shared" si="14"/>
        <v>167530.20685571499</v>
      </c>
      <c r="K65" s="1">
        <f t="shared" si="15"/>
        <v>0</v>
      </c>
      <c r="L65" s="1">
        <f t="shared" si="16"/>
        <v>0</v>
      </c>
      <c r="M65" s="23">
        <f t="shared" si="17"/>
        <v>167530.20685571499</v>
      </c>
      <c r="N65" s="3"/>
      <c r="O65" s="3"/>
      <c r="P65" s="3"/>
    </row>
    <row r="66" spans="1:16">
      <c r="A66" s="9">
        <v>13.25</v>
      </c>
      <c r="B66" s="1">
        <f t="shared" si="7"/>
        <v>0</v>
      </c>
      <c r="C66" s="1">
        <f t="shared" si="8"/>
        <v>196459.69774999999</v>
      </c>
      <c r="D66" s="1">
        <f t="shared" si="9"/>
        <v>0</v>
      </c>
      <c r="E66" s="1">
        <f t="shared" si="10"/>
        <v>0</v>
      </c>
      <c r="F66" s="11">
        <f t="shared" si="11"/>
        <v>196459.69774999999</v>
      </c>
      <c r="G66" s="1"/>
      <c r="H66" s="9">
        <f t="shared" si="12"/>
        <v>14.9247697649527</v>
      </c>
      <c r="I66" s="1">
        <f t="shared" si="13"/>
        <v>0</v>
      </c>
      <c r="J66" s="1">
        <f t="shared" si="14"/>
        <v>221291.75524610901</v>
      </c>
      <c r="K66" s="1">
        <f t="shared" si="15"/>
        <v>0</v>
      </c>
      <c r="L66" s="1">
        <f t="shared" si="16"/>
        <v>0</v>
      </c>
      <c r="M66" s="23">
        <f t="shared" si="17"/>
        <v>221291.75524610901</v>
      </c>
      <c r="N66" s="3"/>
      <c r="O66" s="3"/>
      <c r="P66" s="3"/>
    </row>
    <row r="67" spans="1:16">
      <c r="A67" s="9">
        <v>13.75</v>
      </c>
      <c r="B67" s="1">
        <f t="shared" si="7"/>
        <v>0</v>
      </c>
      <c r="C67" s="1">
        <f t="shared" si="8"/>
        <v>102208.1225</v>
      </c>
      <c r="D67" s="1">
        <f t="shared" si="9"/>
        <v>0</v>
      </c>
      <c r="E67" s="1">
        <f t="shared" si="10"/>
        <v>0</v>
      </c>
      <c r="F67" s="11">
        <f t="shared" si="11"/>
        <v>102208.1225</v>
      </c>
      <c r="G67" s="1"/>
      <c r="H67" s="9">
        <f t="shared" si="12"/>
        <v>16.6553510277074</v>
      </c>
      <c r="I67" s="1">
        <f t="shared" si="13"/>
        <v>0</v>
      </c>
      <c r="J67" s="1">
        <f t="shared" si="14"/>
        <v>123804.52059057599</v>
      </c>
      <c r="K67" s="1">
        <f t="shared" si="15"/>
        <v>0</v>
      </c>
      <c r="L67" s="1">
        <f t="shared" si="16"/>
        <v>0</v>
      </c>
      <c r="M67" s="23">
        <f t="shared" si="17"/>
        <v>123804.52059057599</v>
      </c>
      <c r="N67" s="3"/>
      <c r="O67" s="3"/>
      <c r="P67" s="3"/>
    </row>
    <row r="68" spans="1:16">
      <c r="A68" s="9">
        <v>14.25</v>
      </c>
      <c r="B68" s="1">
        <f t="shared" si="7"/>
        <v>0</v>
      </c>
      <c r="C68" s="1">
        <f t="shared" si="8"/>
        <v>49756.696499999998</v>
      </c>
      <c r="D68" s="1">
        <f t="shared" si="9"/>
        <v>0</v>
      </c>
      <c r="E68" s="1">
        <f t="shared" si="10"/>
        <v>0</v>
      </c>
      <c r="F68" s="11">
        <f t="shared" si="11"/>
        <v>49756.696499999998</v>
      </c>
      <c r="G68" s="1"/>
      <c r="H68" s="9">
        <f t="shared" si="12"/>
        <v>18.513900424196802</v>
      </c>
      <c r="I68" s="1">
        <f t="shared" si="13"/>
        <v>0</v>
      </c>
      <c r="J68" s="1">
        <f t="shared" si="14"/>
        <v>64644.949083367101</v>
      </c>
      <c r="K68" s="1">
        <f t="shared" si="15"/>
        <v>0</v>
      </c>
      <c r="L68" s="1">
        <f t="shared" si="16"/>
        <v>0</v>
      </c>
      <c r="M68" s="23">
        <f t="shared" si="17"/>
        <v>64644.949083367101</v>
      </c>
      <c r="N68" s="3"/>
      <c r="O68" s="3"/>
      <c r="P68" s="3"/>
    </row>
    <row r="69" spans="1:16">
      <c r="A69" s="9">
        <v>14.75</v>
      </c>
      <c r="B69" s="1">
        <f t="shared" si="7"/>
        <v>0</v>
      </c>
      <c r="C69" s="1">
        <f t="shared" si="8"/>
        <v>19961.348839285802</v>
      </c>
      <c r="D69" s="1">
        <f t="shared" si="9"/>
        <v>4339.4236607142802</v>
      </c>
      <c r="E69" s="1">
        <f t="shared" si="10"/>
        <v>0</v>
      </c>
      <c r="F69" s="11">
        <f t="shared" si="11"/>
        <v>24300.772500000101</v>
      </c>
      <c r="G69" s="1"/>
      <c r="H69" s="9">
        <f t="shared" si="12"/>
        <v>20.504890609410801</v>
      </c>
      <c r="I69" s="1">
        <f t="shared" si="13"/>
        <v>0</v>
      </c>
      <c r="J69" s="1">
        <f t="shared" si="14"/>
        <v>27749.510126497898</v>
      </c>
      <c r="K69" s="1">
        <f t="shared" si="15"/>
        <v>6032.5022014125598</v>
      </c>
      <c r="L69" s="1">
        <f t="shared" si="16"/>
        <v>0</v>
      </c>
      <c r="M69" s="23">
        <f t="shared" si="17"/>
        <v>33782.012327910503</v>
      </c>
      <c r="N69" s="3"/>
      <c r="O69" s="3"/>
      <c r="P69" s="3"/>
    </row>
    <row r="70" spans="1:16">
      <c r="A70" s="9">
        <v>15.25</v>
      </c>
      <c r="B70" s="1">
        <f t="shared" si="7"/>
        <v>0</v>
      </c>
      <c r="C70" s="1">
        <f t="shared" si="8"/>
        <v>10181.28125</v>
      </c>
      <c r="D70" s="1">
        <f t="shared" si="9"/>
        <v>3665.26125</v>
      </c>
      <c r="E70" s="1">
        <f t="shared" si="10"/>
        <v>0</v>
      </c>
      <c r="F70" s="11">
        <f t="shared" si="11"/>
        <v>13846.5425</v>
      </c>
      <c r="G70" s="1"/>
      <c r="H70" s="9">
        <f t="shared" si="12"/>
        <v>22.6327882469141</v>
      </c>
      <c r="I70" s="1">
        <f t="shared" si="13"/>
        <v>0</v>
      </c>
      <c r="J70" s="1">
        <f t="shared" si="14"/>
        <v>15110.215253345999</v>
      </c>
      <c r="K70" s="1">
        <f t="shared" si="15"/>
        <v>5439.6774912045703</v>
      </c>
      <c r="L70" s="1">
        <f t="shared" si="16"/>
        <v>0</v>
      </c>
      <c r="M70" s="23">
        <f t="shared" si="17"/>
        <v>20549.892744550601</v>
      </c>
      <c r="N70" s="3"/>
      <c r="O70" s="3"/>
      <c r="P70" s="3"/>
    </row>
    <row r="71" spans="1:16">
      <c r="A71" s="9">
        <v>15.75</v>
      </c>
      <c r="B71" s="1">
        <f t="shared" si="7"/>
        <v>0</v>
      </c>
      <c r="C71" s="1">
        <f t="shared" si="8"/>
        <v>2703.2436666666699</v>
      </c>
      <c r="D71" s="1">
        <f t="shared" si="9"/>
        <v>1590.14333333333</v>
      </c>
      <c r="E71" s="1">
        <f t="shared" si="10"/>
        <v>0</v>
      </c>
      <c r="F71" s="11">
        <f t="shared" si="11"/>
        <v>4293.3869999999997</v>
      </c>
      <c r="G71" s="1"/>
      <c r="H71" s="9">
        <f t="shared" si="12"/>
        <v>24.902054219730999</v>
      </c>
      <c r="I71" s="1">
        <f t="shared" si="13"/>
        <v>0</v>
      </c>
      <c r="J71" s="1">
        <f t="shared" si="14"/>
        <v>4274.05208612558</v>
      </c>
      <c r="K71" s="1">
        <f t="shared" si="15"/>
        <v>2514.1482859562102</v>
      </c>
      <c r="L71" s="1">
        <f t="shared" si="16"/>
        <v>0</v>
      </c>
      <c r="M71" s="23">
        <f t="shared" si="17"/>
        <v>6788.2003720817902</v>
      </c>
      <c r="N71" s="3"/>
      <c r="O71" s="3"/>
      <c r="P71" s="3"/>
    </row>
    <row r="72" spans="1:16">
      <c r="A72" s="9">
        <v>16.25</v>
      </c>
      <c r="B72" s="1">
        <f t="shared" si="7"/>
        <v>0</v>
      </c>
      <c r="C72" s="1">
        <f t="shared" si="8"/>
        <v>338.71138888888902</v>
      </c>
      <c r="D72" s="1">
        <f t="shared" si="9"/>
        <v>215.54361111111101</v>
      </c>
      <c r="E72" s="1">
        <f t="shared" si="10"/>
        <v>0</v>
      </c>
      <c r="F72" s="11">
        <f t="shared" si="11"/>
        <v>554.255</v>
      </c>
      <c r="G72" s="1"/>
      <c r="H72" s="9">
        <f t="shared" si="12"/>
        <v>27.317143827130401</v>
      </c>
      <c r="I72" s="1">
        <f t="shared" si="13"/>
        <v>0</v>
      </c>
      <c r="J72" s="1">
        <f t="shared" si="14"/>
        <v>569.39247545630099</v>
      </c>
      <c r="K72" s="1">
        <f t="shared" si="15"/>
        <v>362.34066619946299</v>
      </c>
      <c r="L72" s="1">
        <f t="shared" si="16"/>
        <v>0</v>
      </c>
      <c r="M72" s="23">
        <f t="shared" si="17"/>
        <v>931.73314165576403</v>
      </c>
      <c r="N72" s="3"/>
      <c r="O72" s="3"/>
      <c r="P72" s="3"/>
    </row>
    <row r="73" spans="1:16">
      <c r="A73" s="9">
        <v>16.75</v>
      </c>
      <c r="B73" s="1">
        <f t="shared" si="7"/>
        <v>0</v>
      </c>
      <c r="C73" s="1">
        <f t="shared" si="8"/>
        <v>0</v>
      </c>
      <c r="D73" s="1">
        <f t="shared" si="9"/>
        <v>0</v>
      </c>
      <c r="E73" s="1">
        <f t="shared" si="10"/>
        <v>0</v>
      </c>
      <c r="F73" s="11">
        <f t="shared" si="11"/>
        <v>0</v>
      </c>
      <c r="G73" s="1"/>
      <c r="H73" s="9">
        <f t="shared" si="12"/>
        <v>29.882506968672399</v>
      </c>
      <c r="I73" s="1">
        <f t="shared" si="13"/>
        <v>0</v>
      </c>
      <c r="J73" s="1">
        <f t="shared" si="14"/>
        <v>0</v>
      </c>
      <c r="K73" s="1">
        <f t="shared" si="15"/>
        <v>0</v>
      </c>
      <c r="L73" s="1">
        <f t="shared" si="16"/>
        <v>0</v>
      </c>
      <c r="M73" s="23">
        <f t="shared" si="17"/>
        <v>0</v>
      </c>
      <c r="N73" s="3"/>
      <c r="O73" s="3"/>
      <c r="P73" s="3"/>
    </row>
    <row r="74" spans="1:16">
      <c r="A74" s="9">
        <v>17.25</v>
      </c>
      <c r="B74" s="1">
        <f t="shared" si="7"/>
        <v>0</v>
      </c>
      <c r="C74" s="1">
        <f t="shared" si="8"/>
        <v>0</v>
      </c>
      <c r="D74" s="1">
        <f t="shared" si="9"/>
        <v>0</v>
      </c>
      <c r="E74" s="1">
        <f t="shared" si="10"/>
        <v>0</v>
      </c>
      <c r="F74" s="11">
        <f t="shared" si="11"/>
        <v>0</v>
      </c>
      <c r="G74" s="1"/>
      <c r="H74" s="9">
        <f t="shared" si="12"/>
        <v>32.6025883167082</v>
      </c>
      <c r="I74" s="1">
        <f t="shared" si="13"/>
        <v>0</v>
      </c>
      <c r="J74" s="1">
        <f t="shared" si="14"/>
        <v>0</v>
      </c>
      <c r="K74" s="1">
        <f t="shared" si="15"/>
        <v>0</v>
      </c>
      <c r="L74" s="1">
        <f t="shared" si="16"/>
        <v>0</v>
      </c>
      <c r="M74" s="23">
        <f t="shared" si="17"/>
        <v>0</v>
      </c>
      <c r="N74" s="3"/>
      <c r="O74" s="3"/>
      <c r="P74" s="3"/>
    </row>
    <row r="75" spans="1:16">
      <c r="A75" s="9">
        <v>17.75</v>
      </c>
      <c r="B75" s="1">
        <f t="shared" si="7"/>
        <v>0</v>
      </c>
      <c r="C75" s="1">
        <f t="shared" si="8"/>
        <v>0</v>
      </c>
      <c r="D75" s="1">
        <f t="shared" si="9"/>
        <v>0</v>
      </c>
      <c r="E75" s="1">
        <f t="shared" si="10"/>
        <v>0</v>
      </c>
      <c r="F75" s="11">
        <f t="shared" si="11"/>
        <v>0</v>
      </c>
      <c r="G75" s="1"/>
      <c r="H75" s="9">
        <f t="shared" si="12"/>
        <v>35.481827478381</v>
      </c>
      <c r="I75" s="1">
        <f t="shared" si="13"/>
        <v>0</v>
      </c>
      <c r="J75" s="1">
        <f t="shared" si="14"/>
        <v>0</v>
      </c>
      <c r="K75" s="1">
        <f t="shared" si="15"/>
        <v>0</v>
      </c>
      <c r="L75" s="1">
        <f t="shared" si="16"/>
        <v>0</v>
      </c>
      <c r="M75" s="23">
        <f t="shared" si="17"/>
        <v>0</v>
      </c>
      <c r="N75" s="3"/>
      <c r="O75" s="3"/>
      <c r="P75" s="3"/>
    </row>
    <row r="76" spans="1:16">
      <c r="A76" s="9">
        <v>18.25</v>
      </c>
      <c r="B76" s="1">
        <f t="shared" si="7"/>
        <v>0</v>
      </c>
      <c r="C76" s="1">
        <f t="shared" si="8"/>
        <v>0</v>
      </c>
      <c r="D76" s="1">
        <f t="shared" si="9"/>
        <v>0</v>
      </c>
      <c r="E76" s="1">
        <f t="shared" si="10"/>
        <v>0</v>
      </c>
      <c r="F76" s="11">
        <f t="shared" si="11"/>
        <v>0</v>
      </c>
      <c r="G76" s="1"/>
      <c r="H76" s="9">
        <f t="shared" si="12"/>
        <v>38.524659148053701</v>
      </c>
      <c r="I76" s="1">
        <f t="shared" si="13"/>
        <v>0</v>
      </c>
      <c r="J76" s="1">
        <f t="shared" si="14"/>
        <v>0</v>
      </c>
      <c r="K76" s="1">
        <f t="shared" si="15"/>
        <v>0</v>
      </c>
      <c r="L76" s="1">
        <f t="shared" si="16"/>
        <v>0</v>
      </c>
      <c r="M76" s="23">
        <f t="shared" si="17"/>
        <v>0</v>
      </c>
      <c r="N76" s="3"/>
      <c r="O76" s="3"/>
      <c r="P76" s="3"/>
    </row>
    <row r="77" spans="1:16">
      <c r="A77" s="9">
        <v>18.75</v>
      </c>
      <c r="B77" s="1">
        <f t="shared" si="7"/>
        <v>0</v>
      </c>
      <c r="C77" s="1">
        <f t="shared" si="8"/>
        <v>0</v>
      </c>
      <c r="D77" s="1">
        <f t="shared" si="9"/>
        <v>0</v>
      </c>
      <c r="E77" s="1">
        <f t="shared" si="10"/>
        <v>0</v>
      </c>
      <c r="F77" s="11">
        <f t="shared" si="11"/>
        <v>0</v>
      </c>
      <c r="G77" s="1"/>
      <c r="H77" s="9">
        <f t="shared" si="12"/>
        <v>41.735513250981803</v>
      </c>
      <c r="I77" s="1">
        <f t="shared" si="13"/>
        <v>0</v>
      </c>
      <c r="J77" s="1">
        <f t="shared" si="14"/>
        <v>0</v>
      </c>
      <c r="K77" s="1">
        <f t="shared" si="15"/>
        <v>0</v>
      </c>
      <c r="L77" s="1">
        <f t="shared" si="16"/>
        <v>0</v>
      </c>
      <c r="M77" s="23">
        <f t="shared" si="17"/>
        <v>0</v>
      </c>
      <c r="N77" s="3"/>
      <c r="O77" s="3"/>
      <c r="P77" s="3"/>
    </row>
    <row r="78" spans="1:16">
      <c r="A78" s="9">
        <v>19.25</v>
      </c>
      <c r="B78" s="1">
        <f t="shared" si="7"/>
        <v>0</v>
      </c>
      <c r="C78" s="1">
        <f t="shared" si="8"/>
        <v>0</v>
      </c>
      <c r="D78" s="1">
        <f t="shared" si="9"/>
        <v>0</v>
      </c>
      <c r="E78" s="1">
        <f t="shared" si="10"/>
        <v>0</v>
      </c>
      <c r="F78" s="11">
        <f t="shared" si="11"/>
        <v>0</v>
      </c>
      <c r="G78" s="1"/>
      <c r="H78" s="9">
        <f t="shared" si="12"/>
        <v>45.118815078962399</v>
      </c>
      <c r="I78" s="1">
        <f t="shared" si="13"/>
        <v>0</v>
      </c>
      <c r="J78" s="1">
        <f t="shared" si="14"/>
        <v>0</v>
      </c>
      <c r="K78" s="1">
        <f t="shared" si="15"/>
        <v>0</v>
      </c>
      <c r="L78" s="1">
        <f t="shared" si="16"/>
        <v>0</v>
      </c>
      <c r="M78" s="23">
        <f t="shared" si="17"/>
        <v>0</v>
      </c>
      <c r="N78" s="3"/>
      <c r="O78" s="3"/>
      <c r="P78" s="3"/>
    </row>
    <row r="79" spans="1:16">
      <c r="A79" s="7" t="s">
        <v>7</v>
      </c>
      <c r="B79" s="16">
        <f>SUM(B47:B78)</f>
        <v>0</v>
      </c>
      <c r="C79" s="16">
        <f>SUM(C47:C78)</f>
        <v>977605.82614484103</v>
      </c>
      <c r="D79" s="16">
        <f>SUM(D47:D78)</f>
        <v>9810.3718551587208</v>
      </c>
      <c r="E79" s="16">
        <f>SUM(E47:E78)</f>
        <v>0</v>
      </c>
      <c r="F79" s="16">
        <f>SUM(F47:F78)</f>
        <v>987416.19799999997</v>
      </c>
      <c r="G79" s="11"/>
      <c r="H79" s="7" t="s">
        <v>7</v>
      </c>
      <c r="I79" s="16">
        <f>SUM(I47:I78)</f>
        <v>0</v>
      </c>
      <c r="J79" s="16">
        <f>SUM(J47:J78)</f>
        <v>956594.11336008797</v>
      </c>
      <c r="K79" s="16">
        <f>SUM(K47:K78)</f>
        <v>14348.668644772801</v>
      </c>
      <c r="L79" s="16">
        <f>SUM(L47:L78)</f>
        <v>0</v>
      </c>
      <c r="M79" s="16">
        <f>SUM(M47:M78)</f>
        <v>970942.78200486104</v>
      </c>
      <c r="N79" s="3"/>
      <c r="O79" s="3"/>
      <c r="P79" s="3"/>
    </row>
    <row r="80" spans="1:16">
      <c r="A80" s="5" t="s">
        <v>13</v>
      </c>
      <c r="B80" s="17">
        <f>IF(L38&gt;0,B79/L38,0)</f>
        <v>0</v>
      </c>
      <c r="C80" s="17">
        <f>IF(M38&gt;0,C79/M38,0)</f>
        <v>11.9972307027202</v>
      </c>
      <c r="D80" s="17">
        <f>IF(N38&gt;0,D79/N38,0)</f>
        <v>15.121519516628201</v>
      </c>
      <c r="E80" s="17">
        <f>IF(O38&gt;0,E79/O38,0)</f>
        <v>0</v>
      </c>
      <c r="F80" s="17">
        <f>IF(P38&gt;0,F79/P38,0)</f>
        <v>12.021908954806801</v>
      </c>
      <c r="G80" s="11"/>
      <c r="H80" s="5" t="s">
        <v>13</v>
      </c>
      <c r="I80" s="17">
        <f>IF(L38&gt;0,I79/L38,0)</f>
        <v>0</v>
      </c>
      <c r="J80" s="17">
        <f>IF(M38&gt;0,J79/M38,0)</f>
        <v>11.739373845696299</v>
      </c>
      <c r="K80" s="17">
        <f>IF(N38&gt;0,K79/N38,0)</f>
        <v>22.1167633758417</v>
      </c>
      <c r="L80" s="17">
        <f>IF(O38&gt;0,L79/O38,0)</f>
        <v>0</v>
      </c>
      <c r="M80" s="17">
        <f>IF(P38&gt;0,M79/P38,0)</f>
        <v>11.821343167381601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3"/>
      <c r="Q81" s="3"/>
      <c r="R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3"/>
      <c r="Q82" s="3"/>
      <c r="R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39" t="s">
        <v>26</v>
      </c>
      <c r="B85" s="39"/>
      <c r="C85" s="39"/>
      <c r="D85" s="39"/>
      <c r="E85" s="39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 ht="12.75" customHeight="1">
      <c r="A86" s="39"/>
      <c r="B86" s="39"/>
      <c r="C86" s="39"/>
      <c r="D86" s="39"/>
      <c r="E86" s="39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24"/>
      <c r="B87" s="24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40" t="s">
        <v>15</v>
      </c>
      <c r="B89" s="41" t="s">
        <v>16</v>
      </c>
      <c r="C89" s="41" t="s">
        <v>17</v>
      </c>
      <c r="D89" s="41" t="s">
        <v>18</v>
      </c>
      <c r="E89" s="41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40"/>
      <c r="B90" s="40"/>
      <c r="C90" s="40"/>
      <c r="D90" s="40"/>
      <c r="E90" s="41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2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25">
        <v>0</v>
      </c>
      <c r="B92" s="38">
        <f>L$38</f>
        <v>0</v>
      </c>
      <c r="C92" s="38">
        <f>$B$80</f>
        <v>0</v>
      </c>
      <c r="D92" s="38">
        <f>$I$80</f>
        <v>0</v>
      </c>
      <c r="E92" s="38">
        <f>B92*D92</f>
        <v>0</v>
      </c>
      <c r="F92" s="1">
        <f>E92/1000</f>
        <v>0</v>
      </c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25">
        <v>1</v>
      </c>
      <c r="B93" s="38">
        <f>M$38</f>
        <v>81485.957082010602</v>
      </c>
      <c r="C93" s="38">
        <f>$C$80</f>
        <v>11.9972307027202</v>
      </c>
      <c r="D93" s="38">
        <f>$J$80</f>
        <v>11.739373845696299</v>
      </c>
      <c r="E93" s="38">
        <f>B93*D93</f>
        <v>956594.11336008599</v>
      </c>
      <c r="F93" s="1">
        <f>E93/1000</f>
        <v>956.594113360086</v>
      </c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25">
        <v>2</v>
      </c>
      <c r="B94" s="38">
        <f>N$38</f>
        <v>648.76891798941699</v>
      </c>
      <c r="C94" s="38">
        <f>$D$80</f>
        <v>15.121519516628201</v>
      </c>
      <c r="D94" s="38">
        <f>$K$80</f>
        <v>22.1167633758417</v>
      </c>
      <c r="E94" s="38">
        <f>B94*D94</f>
        <v>14348.668644772801</v>
      </c>
      <c r="F94" s="1">
        <f>E94/1000</f>
        <v>14.3486686447728</v>
      </c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25">
        <v>3</v>
      </c>
      <c r="B95" s="38">
        <f>O$38</f>
        <v>0</v>
      </c>
      <c r="C95" s="38">
        <f>$E$80</f>
        <v>0</v>
      </c>
      <c r="D95" s="38">
        <f>$L$80</f>
        <v>0</v>
      </c>
      <c r="E95" s="38">
        <f>B95*D95</f>
        <v>0</v>
      </c>
      <c r="F95" s="1">
        <f>E95/1000</f>
        <v>0</v>
      </c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25" t="s">
        <v>7</v>
      </c>
      <c r="B96" s="38">
        <f>SUM(B92:B95)</f>
        <v>82134.725999999995</v>
      </c>
      <c r="C96" s="38">
        <f>$F$80</f>
        <v>12.021908954806801</v>
      </c>
      <c r="D96" s="38">
        <f>$M$80</f>
        <v>11.821343167381601</v>
      </c>
      <c r="E96" s="38">
        <f>SUM(E92:E95)</f>
        <v>970942.78200485895</v>
      </c>
      <c r="F96" s="1">
        <f>E96/1000</f>
        <v>970.94278200485905</v>
      </c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25" t="s">
        <v>2</v>
      </c>
      <c r="B97" s="38">
        <f>$I$2</f>
        <v>921197</v>
      </c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29" t="s">
        <v>20</v>
      </c>
      <c r="B98" s="38">
        <f>IF(E96&gt;0,$I$2/E96,"")</f>
        <v>0.94876548553958995</v>
      </c>
      <c r="C98" s="2"/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1:F1"/>
    <mergeCell ref="H1:I1"/>
    <mergeCell ref="B4:F4"/>
    <mergeCell ref="L4:P4"/>
    <mergeCell ref="B42:D42"/>
    <mergeCell ref="I42:K42"/>
    <mergeCell ref="A85:E86"/>
    <mergeCell ref="A89:A90"/>
    <mergeCell ref="B89:B90"/>
    <mergeCell ref="C89:C90"/>
    <mergeCell ref="D89:D90"/>
    <mergeCell ref="E89:E9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98"/>
  <sheetViews>
    <sheetView zoomScale="80" zoomScaleNormal="80" workbookViewId="0">
      <selection activeCell="K6" sqref="K6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42" t="s">
        <v>22</v>
      </c>
      <c r="B1" s="42"/>
      <c r="C1" s="42"/>
      <c r="D1" s="42"/>
      <c r="E1" s="42"/>
      <c r="F1" s="42"/>
      <c r="G1" s="1"/>
      <c r="H1" s="43" t="s">
        <v>1</v>
      </c>
      <c r="I1" s="43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166867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44" t="s">
        <v>4</v>
      </c>
      <c r="C4" s="44"/>
      <c r="D4" s="44"/>
      <c r="E4" s="44"/>
      <c r="F4" s="44"/>
      <c r="G4" s="1"/>
      <c r="H4" s="2" t="s">
        <v>3</v>
      </c>
      <c r="J4" s="1"/>
      <c r="K4" s="2" t="s">
        <v>3</v>
      </c>
      <c r="L4" s="43" t="s">
        <v>5</v>
      </c>
      <c r="M4" s="43"/>
      <c r="N4" s="43"/>
      <c r="O4" s="43"/>
      <c r="P4" s="43"/>
      <c r="Q4" s="3"/>
      <c r="R4" s="3"/>
    </row>
    <row r="5" spans="1:18">
      <c r="A5" s="2" t="s">
        <v>6</v>
      </c>
      <c r="B5" s="5">
        <v>0</v>
      </c>
      <c r="C5" s="6">
        <v>1</v>
      </c>
      <c r="D5" s="6">
        <v>2</v>
      </c>
      <c r="E5" s="6">
        <v>3</v>
      </c>
      <c r="F5" s="7" t="s">
        <v>7</v>
      </c>
      <c r="G5" s="1"/>
      <c r="H5" s="2" t="s">
        <v>6</v>
      </c>
      <c r="I5" s="10" t="s">
        <v>8</v>
      </c>
      <c r="J5" s="1"/>
      <c r="K5" s="2" t="s">
        <v>6</v>
      </c>
      <c r="L5" s="5">
        <v>0</v>
      </c>
      <c r="M5" s="6">
        <v>1</v>
      </c>
      <c r="N5" s="6">
        <v>2</v>
      </c>
      <c r="O5" s="6">
        <v>3</v>
      </c>
      <c r="P5" s="8" t="s">
        <v>7</v>
      </c>
      <c r="Q5" s="3"/>
      <c r="R5" s="3"/>
    </row>
    <row r="6" spans="1:18">
      <c r="A6" s="9">
        <v>3.75</v>
      </c>
      <c r="B6" s="13"/>
      <c r="C6" s="10"/>
      <c r="D6" s="10"/>
      <c r="E6" s="30"/>
      <c r="F6" s="11">
        <f t="shared" ref="F6:F37" si="0">SUM(B6:E6)</f>
        <v>0</v>
      </c>
      <c r="G6" s="1"/>
      <c r="H6" s="9">
        <v>3.75</v>
      </c>
      <c r="I6" s="14"/>
      <c r="J6" s="1">
        <f>I6/1000</f>
        <v>0</v>
      </c>
      <c r="K6" s="9">
        <v>3.75</v>
      </c>
      <c r="L6" s="1">
        <f t="shared" ref="L6:O10" si="1">IF($F6&gt;0,($I6/1000)*(B6/$F6),0)</f>
        <v>0</v>
      </c>
      <c r="M6" s="1">
        <f t="shared" si="1"/>
        <v>0</v>
      </c>
      <c r="N6" s="1">
        <f t="shared" si="1"/>
        <v>0</v>
      </c>
      <c r="O6" s="1">
        <f t="shared" si="1"/>
        <v>0</v>
      </c>
      <c r="P6" s="12">
        <f t="shared" ref="P6:P37" si="2">SUM(L6:O6)</f>
        <v>0</v>
      </c>
      <c r="Q6" s="3"/>
      <c r="R6" s="3"/>
    </row>
    <row r="7" spans="1:18">
      <c r="A7" s="9">
        <v>4.25</v>
      </c>
      <c r="B7" s="13">
        <v>5</v>
      </c>
      <c r="C7" s="10"/>
      <c r="D7" s="10"/>
      <c r="E7" s="30"/>
      <c r="F7" s="11">
        <f t="shared" si="0"/>
        <v>5</v>
      </c>
      <c r="G7" s="1"/>
      <c r="H7" s="9">
        <v>4.25</v>
      </c>
      <c r="I7" s="33">
        <v>48637</v>
      </c>
      <c r="J7" s="1">
        <f t="shared" ref="J7:J38" si="3">I7/1000</f>
        <v>48.637</v>
      </c>
      <c r="K7" s="9">
        <v>4.25</v>
      </c>
      <c r="L7" s="1">
        <f t="shared" si="1"/>
        <v>48.637</v>
      </c>
      <c r="M7" s="1">
        <f t="shared" si="1"/>
        <v>0</v>
      </c>
      <c r="N7" s="1">
        <f t="shared" si="1"/>
        <v>0</v>
      </c>
      <c r="O7" s="1">
        <f t="shared" si="1"/>
        <v>0</v>
      </c>
      <c r="P7" s="12">
        <f t="shared" si="2"/>
        <v>48.637</v>
      </c>
      <c r="Q7" s="3"/>
      <c r="R7" s="3"/>
    </row>
    <row r="8" spans="1:18">
      <c r="A8" s="9">
        <v>4.75</v>
      </c>
      <c r="B8" s="13">
        <v>5</v>
      </c>
      <c r="C8" s="10"/>
      <c r="D8" s="10"/>
      <c r="E8" s="30"/>
      <c r="F8" s="11">
        <f t="shared" si="0"/>
        <v>5</v>
      </c>
      <c r="G8" s="1"/>
      <c r="H8" s="9">
        <v>4.75</v>
      </c>
      <c r="I8" s="33">
        <v>680917</v>
      </c>
      <c r="J8" s="1">
        <f t="shared" si="3"/>
        <v>680.91700000000003</v>
      </c>
      <c r="K8" s="9">
        <v>4.75</v>
      </c>
      <c r="L8" s="1">
        <f t="shared" si="1"/>
        <v>680.91700000000003</v>
      </c>
      <c r="M8" s="1">
        <f t="shared" si="1"/>
        <v>0</v>
      </c>
      <c r="N8" s="1">
        <f t="shared" si="1"/>
        <v>0</v>
      </c>
      <c r="O8" s="1">
        <f t="shared" si="1"/>
        <v>0</v>
      </c>
      <c r="P8" s="12">
        <f t="shared" si="2"/>
        <v>680.91700000000003</v>
      </c>
      <c r="Q8" s="3"/>
      <c r="R8" s="3"/>
    </row>
    <row r="9" spans="1:18">
      <c r="A9" s="9">
        <v>5.25</v>
      </c>
      <c r="B9" s="13">
        <v>5</v>
      </c>
      <c r="C9" s="10"/>
      <c r="D9" s="10"/>
      <c r="E9" s="30"/>
      <c r="F9" s="11">
        <f t="shared" si="0"/>
        <v>5</v>
      </c>
      <c r="G9" s="1"/>
      <c r="H9" s="9">
        <v>5.25</v>
      </c>
      <c r="I9" s="33">
        <v>1653657</v>
      </c>
      <c r="J9" s="1">
        <f t="shared" si="3"/>
        <v>1653.6569999999999</v>
      </c>
      <c r="K9" s="9">
        <v>5.25</v>
      </c>
      <c r="L9" s="1">
        <f t="shared" si="1"/>
        <v>1653.6569999999999</v>
      </c>
      <c r="M9" s="1">
        <f t="shared" si="1"/>
        <v>0</v>
      </c>
      <c r="N9" s="1">
        <f t="shared" si="1"/>
        <v>0</v>
      </c>
      <c r="O9" s="1">
        <f t="shared" si="1"/>
        <v>0</v>
      </c>
      <c r="P9" s="12">
        <f t="shared" si="2"/>
        <v>1653.6569999999999</v>
      </c>
      <c r="Q9" s="3"/>
      <c r="R9" s="3"/>
    </row>
    <row r="10" spans="1:18">
      <c r="A10" s="9">
        <v>5.75</v>
      </c>
      <c r="B10" s="13">
        <v>5</v>
      </c>
      <c r="C10" s="10"/>
      <c r="D10" s="10"/>
      <c r="E10" s="30"/>
      <c r="F10" s="11">
        <f t="shared" si="0"/>
        <v>5</v>
      </c>
      <c r="G10" s="1"/>
      <c r="H10" s="9">
        <v>5.75</v>
      </c>
      <c r="I10" s="33">
        <v>1799567</v>
      </c>
      <c r="J10" s="1">
        <f t="shared" si="3"/>
        <v>1799.567</v>
      </c>
      <c r="K10" s="9">
        <v>5.75</v>
      </c>
      <c r="L10" s="1">
        <f t="shared" si="1"/>
        <v>1799.567</v>
      </c>
      <c r="M10" s="1">
        <f t="shared" si="1"/>
        <v>0</v>
      </c>
      <c r="N10" s="1">
        <f t="shared" si="1"/>
        <v>0</v>
      </c>
      <c r="O10" s="1">
        <f t="shared" si="1"/>
        <v>0</v>
      </c>
      <c r="P10" s="12">
        <f t="shared" si="2"/>
        <v>1799.567</v>
      </c>
      <c r="Q10" s="3"/>
      <c r="R10" s="3"/>
    </row>
    <row r="11" spans="1:18">
      <c r="A11" s="9">
        <v>6.25</v>
      </c>
      <c r="B11" s="13">
        <v>5</v>
      </c>
      <c r="C11" s="10"/>
      <c r="D11" s="10"/>
      <c r="E11" s="30"/>
      <c r="F11" s="11">
        <f t="shared" si="0"/>
        <v>5</v>
      </c>
      <c r="G11" s="1"/>
      <c r="H11" s="9">
        <v>6.25</v>
      </c>
      <c r="I11" s="33">
        <v>2820943</v>
      </c>
      <c r="J11" s="1">
        <f t="shared" si="3"/>
        <v>2820.9430000000002</v>
      </c>
      <c r="K11" s="9">
        <v>6.25</v>
      </c>
      <c r="L11" s="1">
        <f t="shared" ref="L11:L32" si="4">IF($F11&gt;0,($I12/1000)*(B11/$F11),0)</f>
        <v>2772.3069999999998</v>
      </c>
      <c r="M11" s="1">
        <f t="shared" ref="M11:M32" si="5">IF($F11&gt;0,($I12/1000)*(C11/$F11),0)</f>
        <v>0</v>
      </c>
      <c r="N11" s="1">
        <f t="shared" ref="N11:N32" si="6">IF($F11&gt;0,($I12/1000)*(D11/$F11),0)</f>
        <v>0</v>
      </c>
      <c r="O11" s="1">
        <f t="shared" ref="O11:O32" si="7">IF($F11&gt;0,($I12/1000)*(E11/$F11),0)</f>
        <v>0</v>
      </c>
      <c r="P11" s="12">
        <f t="shared" si="2"/>
        <v>2772.3069999999998</v>
      </c>
      <c r="Q11" s="3"/>
      <c r="R11" s="3"/>
    </row>
    <row r="12" spans="1:18">
      <c r="A12" s="9">
        <v>6.75</v>
      </c>
      <c r="B12">
        <v>5</v>
      </c>
      <c r="C12" s="10"/>
      <c r="D12" s="10"/>
      <c r="E12" s="31"/>
      <c r="F12" s="11">
        <f t="shared" si="0"/>
        <v>5</v>
      </c>
      <c r="G12" s="1"/>
      <c r="H12" s="9">
        <v>6.75</v>
      </c>
      <c r="I12" s="33">
        <v>2772307</v>
      </c>
      <c r="J12" s="1">
        <f t="shared" si="3"/>
        <v>2772.3069999999998</v>
      </c>
      <c r="K12" s="9">
        <v>6.75</v>
      </c>
      <c r="L12" s="1">
        <f t="shared" si="4"/>
        <v>1994.115</v>
      </c>
      <c r="M12" s="1">
        <f t="shared" si="5"/>
        <v>0</v>
      </c>
      <c r="N12" s="1">
        <f t="shared" si="6"/>
        <v>0</v>
      </c>
      <c r="O12" s="1">
        <f t="shared" si="7"/>
        <v>0</v>
      </c>
      <c r="P12" s="12">
        <f t="shared" si="2"/>
        <v>1994.115</v>
      </c>
      <c r="Q12" s="3"/>
      <c r="R12" s="3"/>
    </row>
    <row r="13" spans="1:18">
      <c r="A13" s="9">
        <v>7.25</v>
      </c>
      <c r="B13">
        <v>5</v>
      </c>
      <c r="C13" s="10"/>
      <c r="D13" s="10"/>
      <c r="E13" s="31"/>
      <c r="F13" s="11">
        <f t="shared" si="0"/>
        <v>5</v>
      </c>
      <c r="G13" s="1"/>
      <c r="H13" s="9">
        <v>7.25</v>
      </c>
      <c r="I13" s="33">
        <v>1994115</v>
      </c>
      <c r="J13" s="1">
        <f t="shared" si="3"/>
        <v>1994.115</v>
      </c>
      <c r="K13" s="9">
        <v>7.25</v>
      </c>
      <c r="L13" s="1">
        <f t="shared" si="4"/>
        <v>1118.6500000000001</v>
      </c>
      <c r="M13" s="1">
        <f t="shared" si="5"/>
        <v>0</v>
      </c>
      <c r="N13" s="1">
        <f t="shared" si="6"/>
        <v>0</v>
      </c>
      <c r="O13" s="1">
        <f t="shared" si="7"/>
        <v>0</v>
      </c>
      <c r="P13" s="12">
        <f t="shared" si="2"/>
        <v>1118.6500000000001</v>
      </c>
      <c r="Q13" s="3"/>
      <c r="R13" s="3"/>
    </row>
    <row r="14" spans="1:18">
      <c r="A14" s="9">
        <v>7.75</v>
      </c>
      <c r="B14">
        <v>5</v>
      </c>
      <c r="D14" s="10"/>
      <c r="E14" s="31"/>
      <c r="F14" s="11">
        <f t="shared" si="0"/>
        <v>5</v>
      </c>
      <c r="G14" s="1"/>
      <c r="H14" s="9">
        <v>7.75</v>
      </c>
      <c r="I14" s="33">
        <v>1118650</v>
      </c>
      <c r="J14" s="1">
        <f t="shared" si="3"/>
        <v>1118.6500000000001</v>
      </c>
      <c r="K14" s="9">
        <v>7.75</v>
      </c>
      <c r="L14" s="1">
        <f t="shared" si="4"/>
        <v>243.185</v>
      </c>
      <c r="M14" s="1">
        <f t="shared" si="5"/>
        <v>0</v>
      </c>
      <c r="N14" s="1">
        <f t="shared" si="6"/>
        <v>0</v>
      </c>
      <c r="O14" s="1">
        <f t="shared" si="7"/>
        <v>0</v>
      </c>
      <c r="P14" s="12">
        <f t="shared" si="2"/>
        <v>243.185</v>
      </c>
      <c r="Q14" s="3"/>
      <c r="R14" s="3"/>
    </row>
    <row r="15" spans="1:18">
      <c r="A15" s="9">
        <v>8.25</v>
      </c>
      <c r="B15">
        <v>5</v>
      </c>
      <c r="D15" s="14"/>
      <c r="E15" s="31"/>
      <c r="F15" s="11">
        <f t="shared" si="0"/>
        <v>5</v>
      </c>
      <c r="G15" s="1"/>
      <c r="H15" s="9">
        <v>8.25</v>
      </c>
      <c r="I15" s="33">
        <v>243185</v>
      </c>
      <c r="J15" s="1">
        <f t="shared" si="3"/>
        <v>243.185</v>
      </c>
      <c r="K15" s="9">
        <v>8.25</v>
      </c>
      <c r="L15" s="1">
        <f t="shared" si="4"/>
        <v>97.274000000000001</v>
      </c>
      <c r="M15" s="1">
        <f t="shared" si="5"/>
        <v>0</v>
      </c>
      <c r="N15" s="1">
        <f t="shared" si="6"/>
        <v>0</v>
      </c>
      <c r="O15" s="1">
        <f t="shared" si="7"/>
        <v>0</v>
      </c>
      <c r="P15" s="12">
        <f t="shared" si="2"/>
        <v>97.274000000000001</v>
      </c>
      <c r="Q15" s="3"/>
      <c r="R15" s="3"/>
    </row>
    <row r="16" spans="1:18">
      <c r="A16" s="9">
        <v>8.75</v>
      </c>
      <c r="B16">
        <v>5</v>
      </c>
      <c r="D16" s="14"/>
      <c r="E16" s="31"/>
      <c r="F16" s="11">
        <f t="shared" si="0"/>
        <v>5</v>
      </c>
      <c r="G16" s="1"/>
      <c r="H16" s="9">
        <v>8.75</v>
      </c>
      <c r="I16" s="33">
        <v>97274</v>
      </c>
      <c r="J16" s="1">
        <f t="shared" si="3"/>
        <v>97.274000000000001</v>
      </c>
      <c r="K16" s="9">
        <v>8.75</v>
      </c>
      <c r="L16" s="1">
        <f t="shared" si="4"/>
        <v>162.31200000000001</v>
      </c>
      <c r="M16" s="1">
        <f t="shared" si="5"/>
        <v>0</v>
      </c>
      <c r="N16" s="1">
        <f t="shared" si="6"/>
        <v>0</v>
      </c>
      <c r="O16" s="1">
        <f t="shared" si="7"/>
        <v>0</v>
      </c>
      <c r="P16" s="12">
        <f t="shared" si="2"/>
        <v>162.31200000000001</v>
      </c>
      <c r="Q16" s="3"/>
      <c r="R16" s="3"/>
    </row>
    <row r="17" spans="1:18">
      <c r="A17" s="9">
        <v>9.25</v>
      </c>
      <c r="B17">
        <v>5</v>
      </c>
      <c r="D17" s="14"/>
      <c r="E17" s="31"/>
      <c r="F17" s="11">
        <f t="shared" si="0"/>
        <v>5</v>
      </c>
      <c r="G17" s="1"/>
      <c r="H17" s="9">
        <v>9.25</v>
      </c>
      <c r="I17" s="33">
        <v>162312</v>
      </c>
      <c r="J17" s="1">
        <f t="shared" si="3"/>
        <v>162.31200000000001</v>
      </c>
      <c r="K17" s="9">
        <v>9.25</v>
      </c>
      <c r="L17" s="1">
        <f t="shared" si="4"/>
        <v>113.676</v>
      </c>
      <c r="M17" s="1">
        <f t="shared" si="5"/>
        <v>0</v>
      </c>
      <c r="N17" s="1">
        <f t="shared" si="6"/>
        <v>0</v>
      </c>
      <c r="O17" s="1">
        <f t="shared" si="7"/>
        <v>0</v>
      </c>
      <c r="P17" s="12">
        <f t="shared" si="2"/>
        <v>113.676</v>
      </c>
      <c r="Q17" s="3"/>
      <c r="R17" s="3"/>
    </row>
    <row r="18" spans="1:18">
      <c r="A18" s="9">
        <v>9.75</v>
      </c>
      <c r="B18">
        <v>15</v>
      </c>
      <c r="D18" s="14"/>
      <c r="E18" s="31"/>
      <c r="F18" s="11">
        <f t="shared" si="0"/>
        <v>15</v>
      </c>
      <c r="G18" s="1"/>
      <c r="H18" s="9">
        <v>9.75</v>
      </c>
      <c r="I18" s="33">
        <v>113676</v>
      </c>
      <c r="J18" s="1">
        <f t="shared" si="3"/>
        <v>113.676</v>
      </c>
      <c r="K18" s="9">
        <v>9.75</v>
      </c>
      <c r="L18" s="1">
        <f t="shared" si="4"/>
        <v>133.51400000000001</v>
      </c>
      <c r="M18" s="1">
        <f t="shared" si="5"/>
        <v>0</v>
      </c>
      <c r="N18" s="1">
        <f t="shared" si="6"/>
        <v>0</v>
      </c>
      <c r="O18" s="1">
        <f t="shared" si="7"/>
        <v>0</v>
      </c>
      <c r="P18" s="12">
        <f t="shared" si="2"/>
        <v>133.51400000000001</v>
      </c>
      <c r="Q18" s="3"/>
      <c r="R18" s="3"/>
    </row>
    <row r="19" spans="1:18">
      <c r="A19" s="9">
        <v>10.25</v>
      </c>
      <c r="B19">
        <v>8</v>
      </c>
      <c r="C19">
        <v>7</v>
      </c>
      <c r="D19" s="14"/>
      <c r="E19" s="31"/>
      <c r="F19" s="11">
        <f t="shared" si="0"/>
        <v>15</v>
      </c>
      <c r="G19" s="1"/>
      <c r="H19" s="9">
        <v>10.25</v>
      </c>
      <c r="I19" s="33">
        <v>133514</v>
      </c>
      <c r="J19" s="1">
        <f t="shared" si="3"/>
        <v>133.51400000000001</v>
      </c>
      <c r="K19" s="9">
        <v>10.25</v>
      </c>
      <c r="L19" s="1">
        <f t="shared" si="4"/>
        <v>353.28800000000001</v>
      </c>
      <c r="M19" s="1">
        <f t="shared" si="5"/>
        <v>309.12700000000001</v>
      </c>
      <c r="N19" s="1">
        <f t="shared" si="6"/>
        <v>0</v>
      </c>
      <c r="O19" s="1">
        <f t="shared" si="7"/>
        <v>0</v>
      </c>
      <c r="P19" s="12">
        <f t="shared" si="2"/>
        <v>662.41499999999996</v>
      </c>
      <c r="Q19" s="3"/>
      <c r="R19" s="3"/>
    </row>
    <row r="20" spans="1:18">
      <c r="A20" s="9">
        <v>10.75</v>
      </c>
      <c r="B20">
        <v>5</v>
      </c>
      <c r="C20">
        <v>10</v>
      </c>
      <c r="D20" s="14"/>
      <c r="E20" s="31"/>
      <c r="F20" s="11">
        <f t="shared" si="0"/>
        <v>15</v>
      </c>
      <c r="G20" s="1"/>
      <c r="H20" s="9">
        <v>10.75</v>
      </c>
      <c r="I20" s="33">
        <v>662415</v>
      </c>
      <c r="J20" s="1">
        <f t="shared" si="3"/>
        <v>662.41499999999996</v>
      </c>
      <c r="K20" s="9">
        <v>10.75</v>
      </c>
      <c r="L20" s="1">
        <f t="shared" si="4"/>
        <v>549.434666666667</v>
      </c>
      <c r="M20" s="1">
        <f t="shared" si="5"/>
        <v>1098.8693333333299</v>
      </c>
      <c r="N20" s="1">
        <f t="shared" si="6"/>
        <v>0</v>
      </c>
      <c r="O20" s="1">
        <f t="shared" si="7"/>
        <v>0</v>
      </c>
      <c r="P20" s="12">
        <f t="shared" si="2"/>
        <v>1648.3040000000001</v>
      </c>
      <c r="Q20" s="3"/>
      <c r="R20" s="3"/>
    </row>
    <row r="21" spans="1:18">
      <c r="A21" s="9">
        <v>11.25</v>
      </c>
      <c r="C21">
        <v>14</v>
      </c>
      <c r="D21" s="14"/>
      <c r="E21" s="31"/>
      <c r="F21" s="11">
        <f t="shared" si="0"/>
        <v>14</v>
      </c>
      <c r="G21" s="1"/>
      <c r="H21" s="9">
        <v>11.25</v>
      </c>
      <c r="I21" s="33">
        <v>1648304</v>
      </c>
      <c r="J21" s="1">
        <f t="shared" si="3"/>
        <v>1648.3040000000001</v>
      </c>
      <c r="K21" s="9">
        <v>11.25</v>
      </c>
      <c r="L21" s="1">
        <f t="shared" si="4"/>
        <v>0</v>
      </c>
      <c r="M21" s="1">
        <f t="shared" si="5"/>
        <v>1853.731</v>
      </c>
      <c r="N21" s="1">
        <f t="shared" si="6"/>
        <v>0</v>
      </c>
      <c r="O21" s="1">
        <f t="shared" si="7"/>
        <v>0</v>
      </c>
      <c r="P21" s="12">
        <f t="shared" si="2"/>
        <v>1853.731</v>
      </c>
      <c r="Q21" s="3"/>
      <c r="R21" s="3"/>
    </row>
    <row r="22" spans="1:18">
      <c r="A22" s="9">
        <v>11.75</v>
      </c>
      <c r="C22">
        <v>10</v>
      </c>
      <c r="D22" s="14"/>
      <c r="E22" s="31"/>
      <c r="F22" s="11">
        <f t="shared" si="0"/>
        <v>10</v>
      </c>
      <c r="G22" s="4"/>
      <c r="H22" s="9">
        <v>11.75</v>
      </c>
      <c r="I22" s="33">
        <v>1853731</v>
      </c>
      <c r="J22" s="1">
        <f t="shared" si="3"/>
        <v>1853.731</v>
      </c>
      <c r="K22" s="9">
        <v>11.75</v>
      </c>
      <c r="L22" s="1">
        <f t="shared" si="4"/>
        <v>0</v>
      </c>
      <c r="M22" s="1">
        <f t="shared" si="5"/>
        <v>2427.8319999999999</v>
      </c>
      <c r="N22" s="1">
        <f t="shared" si="6"/>
        <v>0</v>
      </c>
      <c r="O22" s="1">
        <f t="shared" si="7"/>
        <v>0</v>
      </c>
      <c r="P22" s="12">
        <f t="shared" si="2"/>
        <v>2427.8319999999999</v>
      </c>
      <c r="Q22" s="3"/>
      <c r="R22" s="3"/>
    </row>
    <row r="23" spans="1:18">
      <c r="A23" s="9">
        <v>12.25</v>
      </c>
      <c r="C23">
        <v>15</v>
      </c>
      <c r="D23" s="14"/>
      <c r="E23" s="31"/>
      <c r="F23" s="11">
        <f t="shared" si="0"/>
        <v>15</v>
      </c>
      <c r="G23" s="4"/>
      <c r="H23" s="9">
        <v>12.25</v>
      </c>
      <c r="I23" s="33">
        <v>2427832</v>
      </c>
      <c r="J23" s="1">
        <f t="shared" si="3"/>
        <v>2427.8319999999999</v>
      </c>
      <c r="K23" s="9">
        <v>12.25</v>
      </c>
      <c r="L23" s="1">
        <f t="shared" si="4"/>
        <v>0</v>
      </c>
      <c r="M23" s="1">
        <f t="shared" si="5"/>
        <v>2815.5619999999999</v>
      </c>
      <c r="N23" s="1">
        <f t="shared" si="6"/>
        <v>0</v>
      </c>
      <c r="O23" s="1">
        <f t="shared" si="7"/>
        <v>0</v>
      </c>
      <c r="P23" s="12">
        <f t="shared" si="2"/>
        <v>2815.5619999999999</v>
      </c>
      <c r="Q23" s="3"/>
      <c r="R23" s="3"/>
    </row>
    <row r="24" spans="1:18">
      <c r="A24" s="9">
        <v>12.75</v>
      </c>
      <c r="B24" s="10"/>
      <c r="C24">
        <v>32</v>
      </c>
      <c r="D24" s="14"/>
      <c r="E24" s="30"/>
      <c r="F24" s="11">
        <f t="shared" si="0"/>
        <v>32</v>
      </c>
      <c r="G24" s="4"/>
      <c r="H24" s="9">
        <v>12.75</v>
      </c>
      <c r="I24" s="33">
        <v>2815562</v>
      </c>
      <c r="J24" s="1">
        <f t="shared" si="3"/>
        <v>2815.5619999999999</v>
      </c>
      <c r="K24" s="9">
        <v>12.75</v>
      </c>
      <c r="L24" s="1">
        <f t="shared" si="4"/>
        <v>0</v>
      </c>
      <c r="M24" s="1">
        <f t="shared" si="5"/>
        <v>1437.723</v>
      </c>
      <c r="N24" s="1">
        <f t="shared" si="6"/>
        <v>0</v>
      </c>
      <c r="O24" s="1">
        <f t="shared" si="7"/>
        <v>0</v>
      </c>
      <c r="P24" s="12">
        <f t="shared" si="2"/>
        <v>1437.723</v>
      </c>
      <c r="Q24" s="3"/>
      <c r="R24" s="3"/>
    </row>
    <row r="25" spans="1:18">
      <c r="A25" s="9">
        <v>13.25</v>
      </c>
      <c r="B25" s="10"/>
      <c r="C25">
        <v>19</v>
      </c>
      <c r="D25" s="14"/>
      <c r="E25" s="30"/>
      <c r="F25" s="11">
        <f t="shared" si="0"/>
        <v>19</v>
      </c>
      <c r="G25" s="4"/>
      <c r="H25" s="9">
        <v>13.25</v>
      </c>
      <c r="I25" s="33">
        <v>1437723</v>
      </c>
      <c r="J25" s="1">
        <f t="shared" si="3"/>
        <v>1437.723</v>
      </c>
      <c r="K25" s="9">
        <v>13.25</v>
      </c>
      <c r="L25" s="1">
        <f t="shared" si="4"/>
        <v>0</v>
      </c>
      <c r="M25" s="1">
        <f t="shared" si="5"/>
        <v>847.22</v>
      </c>
      <c r="N25" s="1">
        <f t="shared" si="6"/>
        <v>0</v>
      </c>
      <c r="O25" s="1">
        <f t="shared" si="7"/>
        <v>0</v>
      </c>
      <c r="P25" s="12">
        <f t="shared" si="2"/>
        <v>847.22</v>
      </c>
      <c r="Q25" s="3"/>
      <c r="R25" s="3"/>
    </row>
    <row r="26" spans="1:18">
      <c r="A26" s="9">
        <v>13.75</v>
      </c>
      <c r="B26" s="10"/>
      <c r="C26">
        <v>9</v>
      </c>
      <c r="D26" s="14"/>
      <c r="E26" s="30"/>
      <c r="F26" s="11">
        <f t="shared" si="0"/>
        <v>9</v>
      </c>
      <c r="G26" s="4"/>
      <c r="H26" s="9">
        <v>13.75</v>
      </c>
      <c r="I26" s="33">
        <v>847220</v>
      </c>
      <c r="J26" s="1">
        <f t="shared" si="3"/>
        <v>847.22</v>
      </c>
      <c r="K26" s="9">
        <v>13.75</v>
      </c>
      <c r="L26" s="1">
        <f t="shared" si="4"/>
        <v>0</v>
      </c>
      <c r="M26" s="1">
        <f t="shared" si="5"/>
        <v>260.154</v>
      </c>
      <c r="N26" s="1">
        <f t="shared" si="6"/>
        <v>0</v>
      </c>
      <c r="O26" s="1">
        <f t="shared" si="7"/>
        <v>0</v>
      </c>
      <c r="P26" s="12">
        <f t="shared" si="2"/>
        <v>260.154</v>
      </c>
      <c r="Q26" s="3"/>
      <c r="R26" s="3"/>
    </row>
    <row r="27" spans="1:18">
      <c r="A27" s="9">
        <v>14.25</v>
      </c>
      <c r="B27" s="10"/>
      <c r="C27">
        <v>5</v>
      </c>
      <c r="D27" s="14"/>
      <c r="E27" s="30"/>
      <c r="F27" s="11">
        <f t="shared" si="0"/>
        <v>5</v>
      </c>
      <c r="G27" s="4"/>
      <c r="H27" s="9">
        <v>14.25</v>
      </c>
      <c r="I27" s="33">
        <v>260154</v>
      </c>
      <c r="J27" s="1">
        <f t="shared" si="3"/>
        <v>260.154</v>
      </c>
      <c r="K27" s="9">
        <v>14.25</v>
      </c>
      <c r="L27" s="1">
        <f t="shared" si="4"/>
        <v>0</v>
      </c>
      <c r="M27" s="1">
        <f t="shared" si="5"/>
        <v>260.154</v>
      </c>
      <c r="N27" s="1">
        <f t="shared" si="6"/>
        <v>0</v>
      </c>
      <c r="O27" s="1">
        <f t="shared" si="7"/>
        <v>0</v>
      </c>
      <c r="P27" s="12">
        <f t="shared" si="2"/>
        <v>260.154</v>
      </c>
      <c r="Q27" s="3"/>
      <c r="R27" s="3"/>
    </row>
    <row r="28" spans="1:18">
      <c r="A28" s="9">
        <v>14.75</v>
      </c>
      <c r="B28" s="10"/>
      <c r="C28">
        <v>3</v>
      </c>
      <c r="D28" s="14"/>
      <c r="E28" s="30"/>
      <c r="F28" s="11">
        <f t="shared" si="0"/>
        <v>3</v>
      </c>
      <c r="G28" s="1"/>
      <c r="H28" s="9">
        <v>14.75</v>
      </c>
      <c r="I28" s="33">
        <v>260154</v>
      </c>
      <c r="J28" s="1">
        <f t="shared" si="3"/>
        <v>260.154</v>
      </c>
      <c r="K28" s="9">
        <v>14.75</v>
      </c>
      <c r="L28" s="1">
        <f t="shared" si="4"/>
        <v>0</v>
      </c>
      <c r="M28" s="1">
        <f t="shared" si="5"/>
        <v>0</v>
      </c>
      <c r="N28" s="1">
        <f t="shared" si="6"/>
        <v>0</v>
      </c>
      <c r="O28" s="1">
        <f t="shared" si="7"/>
        <v>0</v>
      </c>
      <c r="P28" s="12">
        <f t="shared" si="2"/>
        <v>0</v>
      </c>
      <c r="Q28" s="3"/>
      <c r="R28" s="3"/>
    </row>
    <row r="29" spans="1:18">
      <c r="A29" s="9">
        <v>15.25</v>
      </c>
      <c r="B29" s="10"/>
      <c r="C29">
        <v>1</v>
      </c>
      <c r="D29" s="14"/>
      <c r="E29" s="30"/>
      <c r="F29" s="11">
        <f t="shared" si="0"/>
        <v>1</v>
      </c>
      <c r="G29" s="1"/>
      <c r="H29" s="9">
        <v>15.25</v>
      </c>
      <c r="I29" s="33">
        <v>0</v>
      </c>
      <c r="J29" s="1">
        <f t="shared" si="3"/>
        <v>0</v>
      </c>
      <c r="K29" s="9">
        <v>15.25</v>
      </c>
      <c r="L29" s="1">
        <f t="shared" si="4"/>
        <v>0</v>
      </c>
      <c r="M29" s="1">
        <f t="shared" si="5"/>
        <v>65.039000000000001</v>
      </c>
      <c r="N29" s="1">
        <f t="shared" si="6"/>
        <v>0</v>
      </c>
      <c r="O29" s="1">
        <f t="shared" si="7"/>
        <v>0</v>
      </c>
      <c r="P29" s="12">
        <f t="shared" si="2"/>
        <v>65.039000000000001</v>
      </c>
      <c r="Q29" s="3"/>
      <c r="R29" s="3"/>
    </row>
    <row r="30" spans="1:18">
      <c r="A30" s="9">
        <v>15.75</v>
      </c>
      <c r="B30" s="10"/>
      <c r="C30">
        <v>1</v>
      </c>
      <c r="D30" s="14"/>
      <c r="E30" s="30"/>
      <c r="F30" s="11">
        <f t="shared" si="0"/>
        <v>1</v>
      </c>
      <c r="G30" s="1"/>
      <c r="H30" s="9">
        <v>15.75</v>
      </c>
      <c r="I30" s="33">
        <v>65039</v>
      </c>
      <c r="J30" s="1">
        <f t="shared" si="3"/>
        <v>65.039000000000001</v>
      </c>
      <c r="K30" s="9">
        <v>15.75</v>
      </c>
      <c r="L30" s="1">
        <f t="shared" si="4"/>
        <v>0</v>
      </c>
      <c r="M30" s="1">
        <f t="shared" si="5"/>
        <v>0</v>
      </c>
      <c r="N30" s="1">
        <f t="shared" si="6"/>
        <v>0</v>
      </c>
      <c r="O30" s="1">
        <f t="shared" si="7"/>
        <v>0</v>
      </c>
      <c r="P30" s="12">
        <f t="shared" si="2"/>
        <v>0</v>
      </c>
      <c r="Q30" s="3"/>
      <c r="R30" s="3"/>
    </row>
    <row r="31" spans="1:18">
      <c r="A31" s="9">
        <v>16.25</v>
      </c>
      <c r="B31" s="10"/>
      <c r="E31" s="30"/>
      <c r="F31" s="11">
        <f t="shared" si="0"/>
        <v>0</v>
      </c>
      <c r="G31" s="1"/>
      <c r="H31" s="9">
        <v>16.25</v>
      </c>
      <c r="I31" s="14"/>
      <c r="J31" s="1">
        <f t="shared" si="3"/>
        <v>0</v>
      </c>
      <c r="K31" s="9">
        <v>16.25</v>
      </c>
      <c r="L31" s="1">
        <f t="shared" si="4"/>
        <v>0</v>
      </c>
      <c r="M31" s="1">
        <f t="shared" si="5"/>
        <v>0</v>
      </c>
      <c r="N31" s="1">
        <f t="shared" si="6"/>
        <v>0</v>
      </c>
      <c r="O31" s="1">
        <f t="shared" si="7"/>
        <v>0</v>
      </c>
      <c r="P31" s="12">
        <f t="shared" si="2"/>
        <v>0</v>
      </c>
      <c r="Q31" s="3"/>
      <c r="R31" s="3"/>
    </row>
    <row r="32" spans="1:18">
      <c r="A32" s="9">
        <v>16.75</v>
      </c>
      <c r="B32" s="10"/>
      <c r="C32" s="14"/>
      <c r="E32" s="30"/>
      <c r="F32" s="11">
        <f t="shared" si="0"/>
        <v>0</v>
      </c>
      <c r="G32" s="1"/>
      <c r="H32" s="9">
        <v>16.75</v>
      </c>
      <c r="I32" s="14"/>
      <c r="J32" s="1">
        <f t="shared" si="3"/>
        <v>0</v>
      </c>
      <c r="K32" s="9">
        <v>16.75</v>
      </c>
      <c r="L32" s="1">
        <f t="shared" si="4"/>
        <v>0</v>
      </c>
      <c r="M32" s="1">
        <f t="shared" si="5"/>
        <v>0</v>
      </c>
      <c r="N32" s="1">
        <f t="shared" si="6"/>
        <v>0</v>
      </c>
      <c r="O32" s="1">
        <f t="shared" si="7"/>
        <v>0</v>
      </c>
      <c r="P32" s="12">
        <f t="shared" si="2"/>
        <v>0</v>
      </c>
      <c r="Q32" s="3"/>
      <c r="R32" s="3"/>
    </row>
    <row r="33" spans="1:18">
      <c r="A33" s="9">
        <v>17.25</v>
      </c>
      <c r="B33" s="10"/>
      <c r="C33" s="14"/>
      <c r="E33" s="30"/>
      <c r="F33" s="11">
        <f t="shared" si="0"/>
        <v>0</v>
      </c>
      <c r="G33" s="1"/>
      <c r="H33" s="9">
        <v>17.25</v>
      </c>
      <c r="I33" s="14"/>
      <c r="J33" s="1">
        <f t="shared" si="3"/>
        <v>0</v>
      </c>
      <c r="K33" s="9">
        <v>17.25</v>
      </c>
      <c r="L33" s="1">
        <f t="shared" ref="L33:O37" si="8">IF($F33&gt;0,($I33/1000)*(B33/$F33),0)</f>
        <v>0</v>
      </c>
      <c r="M33" s="1">
        <f t="shared" si="8"/>
        <v>0</v>
      </c>
      <c r="N33" s="1">
        <f t="shared" si="8"/>
        <v>0</v>
      </c>
      <c r="O33" s="1">
        <f t="shared" si="8"/>
        <v>0</v>
      </c>
      <c r="P33" s="12">
        <f t="shared" si="2"/>
        <v>0</v>
      </c>
      <c r="Q33" s="3"/>
      <c r="R33" s="3"/>
    </row>
    <row r="34" spans="1:18">
      <c r="A34" s="9">
        <v>17.75</v>
      </c>
      <c r="B34" s="10"/>
      <c r="C34" s="14"/>
      <c r="E34" s="30"/>
      <c r="F34" s="11">
        <f t="shared" si="0"/>
        <v>0</v>
      </c>
      <c r="G34" s="1"/>
      <c r="H34" s="9">
        <v>17.75</v>
      </c>
      <c r="I34" s="14"/>
      <c r="J34" s="1">
        <f t="shared" si="3"/>
        <v>0</v>
      </c>
      <c r="K34" s="9">
        <v>17.75</v>
      </c>
      <c r="L34" s="1">
        <f t="shared" si="8"/>
        <v>0</v>
      </c>
      <c r="M34" s="1">
        <f t="shared" si="8"/>
        <v>0</v>
      </c>
      <c r="N34" s="1">
        <f t="shared" si="8"/>
        <v>0</v>
      </c>
      <c r="O34" s="1">
        <f t="shared" si="8"/>
        <v>0</v>
      </c>
      <c r="P34" s="12">
        <f t="shared" si="2"/>
        <v>0</v>
      </c>
      <c r="Q34" s="3"/>
      <c r="R34" s="3"/>
    </row>
    <row r="35" spans="1:18">
      <c r="A35" s="9">
        <v>18.25</v>
      </c>
      <c r="B35" s="10"/>
      <c r="C35" s="14"/>
      <c r="D35" s="33"/>
      <c r="E35" s="30"/>
      <c r="F35" s="11">
        <f t="shared" si="0"/>
        <v>0</v>
      </c>
      <c r="G35" s="1"/>
      <c r="H35" s="9">
        <v>18.25</v>
      </c>
      <c r="I35" s="14"/>
      <c r="J35" s="1">
        <f t="shared" si="3"/>
        <v>0</v>
      </c>
      <c r="K35" s="9">
        <v>18.25</v>
      </c>
      <c r="L35" s="1">
        <f t="shared" si="8"/>
        <v>0</v>
      </c>
      <c r="M35" s="1">
        <f t="shared" si="8"/>
        <v>0</v>
      </c>
      <c r="N35" s="1">
        <f t="shared" si="8"/>
        <v>0</v>
      </c>
      <c r="O35" s="1">
        <f t="shared" si="8"/>
        <v>0</v>
      </c>
      <c r="P35" s="12">
        <f t="shared" si="2"/>
        <v>0</v>
      </c>
      <c r="Q35" s="3"/>
      <c r="R35" s="3"/>
    </row>
    <row r="36" spans="1:18">
      <c r="A36" s="9">
        <v>18.75</v>
      </c>
      <c r="B36" s="10"/>
      <c r="C36" s="33"/>
      <c r="D36" s="33"/>
      <c r="E36" s="30"/>
      <c r="F36" s="11">
        <f t="shared" si="0"/>
        <v>0</v>
      </c>
      <c r="G36" s="1"/>
      <c r="H36" s="9">
        <v>18.75</v>
      </c>
      <c r="I36" s="4"/>
      <c r="J36" s="1">
        <f t="shared" si="3"/>
        <v>0</v>
      </c>
      <c r="K36" s="9">
        <v>18.75</v>
      </c>
      <c r="L36" s="1">
        <f t="shared" si="8"/>
        <v>0</v>
      </c>
      <c r="M36" s="1">
        <f t="shared" si="8"/>
        <v>0</v>
      </c>
      <c r="N36" s="1">
        <f t="shared" si="8"/>
        <v>0</v>
      </c>
      <c r="O36" s="1">
        <f t="shared" si="8"/>
        <v>0</v>
      </c>
      <c r="P36" s="12">
        <f t="shared" si="2"/>
        <v>0</v>
      </c>
      <c r="Q36" s="3"/>
      <c r="R36" s="3"/>
    </row>
    <row r="37" spans="1:18">
      <c r="A37" s="9">
        <v>19.25</v>
      </c>
      <c r="B37" s="30"/>
      <c r="C37" s="31"/>
      <c r="D37" s="31"/>
      <c r="E37" s="31"/>
      <c r="F37" s="11">
        <f t="shared" si="0"/>
        <v>0</v>
      </c>
      <c r="G37" s="1"/>
      <c r="H37" s="9">
        <v>19.25</v>
      </c>
      <c r="I37" s="1"/>
      <c r="J37" s="1">
        <f t="shared" si="3"/>
        <v>0</v>
      </c>
      <c r="K37" s="9">
        <v>19.25</v>
      </c>
      <c r="L37" s="1">
        <f t="shared" si="8"/>
        <v>0</v>
      </c>
      <c r="M37" s="1">
        <f t="shared" si="8"/>
        <v>0</v>
      </c>
      <c r="N37" s="1">
        <f t="shared" si="8"/>
        <v>0</v>
      </c>
      <c r="O37" s="1">
        <f t="shared" si="8"/>
        <v>0</v>
      </c>
      <c r="P37" s="12">
        <f t="shared" si="2"/>
        <v>0</v>
      </c>
      <c r="Q37" s="3"/>
      <c r="R37" s="3"/>
    </row>
    <row r="38" spans="1:18">
      <c r="A38" s="7" t="s">
        <v>7</v>
      </c>
      <c r="B38" s="16">
        <f>SUM(B6:B37)</f>
        <v>83</v>
      </c>
      <c r="C38" s="16">
        <f>SUM(C6:C37)</f>
        <v>126</v>
      </c>
      <c r="D38" s="16">
        <f>SUM(D6:D37)</f>
        <v>0</v>
      </c>
      <c r="E38" s="16">
        <f>SUM(E6:E37)</f>
        <v>0</v>
      </c>
      <c r="F38" s="17">
        <f>SUM(F6:F37)</f>
        <v>209</v>
      </c>
      <c r="G38" s="18"/>
      <c r="H38" s="7" t="s">
        <v>7</v>
      </c>
      <c r="I38" s="35">
        <f>SUM(I6:I37)</f>
        <v>25916888</v>
      </c>
      <c r="J38" s="1">
        <f t="shared" si="3"/>
        <v>25916.887999999999</v>
      </c>
      <c r="K38" s="7" t="s">
        <v>7</v>
      </c>
      <c r="L38" s="16">
        <f>SUM(L6:L37)</f>
        <v>11720.533666666701</v>
      </c>
      <c r="M38" s="16">
        <f>SUM(M6:M37)</f>
        <v>11375.411333333301</v>
      </c>
      <c r="N38" s="16">
        <f>SUM(N6:N37)</f>
        <v>0</v>
      </c>
      <c r="O38" s="16">
        <f>SUM(O6:O37)</f>
        <v>0</v>
      </c>
      <c r="P38" s="19">
        <f>SUM(P6:P37)</f>
        <v>23095.945</v>
      </c>
      <c r="Q38" s="20"/>
      <c r="R38" s="3"/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1"/>
      <c r="B41" s="1"/>
      <c r="C41" s="1"/>
      <c r="D41" s="1"/>
      <c r="E41" s="1"/>
      <c r="F41" s="21"/>
      <c r="G41" s="1"/>
      <c r="H41" s="1"/>
      <c r="I41" s="1"/>
      <c r="J41" s="21"/>
      <c r="K41" s="1"/>
      <c r="L41" s="1"/>
      <c r="M41" s="1"/>
      <c r="N41" s="21"/>
      <c r="O41" s="1"/>
      <c r="P41" s="3"/>
      <c r="Q41" s="3"/>
      <c r="R41" s="3"/>
    </row>
    <row r="42" spans="1:18">
      <c r="A42" s="1"/>
      <c r="B42" s="43" t="s">
        <v>9</v>
      </c>
      <c r="C42" s="43"/>
      <c r="D42" s="43"/>
      <c r="E42" s="1"/>
      <c r="F42" s="1"/>
      <c r="G42" s="4"/>
      <c r="H42" s="1"/>
      <c r="I42" s="43" t="s">
        <v>10</v>
      </c>
      <c r="J42" s="43"/>
      <c r="K42" s="43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3" t="s">
        <v>11</v>
      </c>
      <c r="I44">
        <v>5.6868600000000002E-3</v>
      </c>
      <c r="J44" s="13" t="s">
        <v>12</v>
      </c>
      <c r="K44">
        <v>3.0464999800000001</v>
      </c>
      <c r="L44" s="1"/>
      <c r="M44" s="1"/>
      <c r="N44" s="3"/>
      <c r="O44" s="3"/>
      <c r="P44" s="3"/>
    </row>
    <row r="45" spans="1:18">
      <c r="A45" s="2" t="s">
        <v>3</v>
      </c>
      <c r="B45" s="1"/>
      <c r="C45" s="1"/>
      <c r="D45" s="1"/>
      <c r="E45" s="1"/>
      <c r="F45" s="1"/>
      <c r="G45" s="1"/>
      <c r="H45" s="2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2" t="s">
        <v>6</v>
      </c>
      <c r="B46" s="5">
        <v>0</v>
      </c>
      <c r="C46" s="6">
        <v>1</v>
      </c>
      <c r="D46" s="6">
        <v>2</v>
      </c>
      <c r="E46" s="6">
        <v>3</v>
      </c>
      <c r="F46" s="7" t="s">
        <v>7</v>
      </c>
      <c r="G46" s="1"/>
      <c r="H46" s="2" t="s">
        <v>6</v>
      </c>
      <c r="I46" s="5">
        <v>0</v>
      </c>
      <c r="J46" s="6">
        <v>1</v>
      </c>
      <c r="K46" s="6">
        <v>2</v>
      </c>
      <c r="L46" s="6">
        <v>3</v>
      </c>
      <c r="M46" s="22" t="s">
        <v>7</v>
      </c>
      <c r="N46" s="3"/>
      <c r="O46" s="3"/>
      <c r="P46" s="3"/>
    </row>
    <row r="47" spans="1:18">
      <c r="A47" s="9">
        <v>3.75</v>
      </c>
      <c r="B47" s="1">
        <f t="shared" ref="B47:B78" si="9">L6*($A47)</f>
        <v>0</v>
      </c>
      <c r="C47" s="1">
        <f t="shared" ref="C47:C78" si="10">M6*($A47)</f>
        <v>0</v>
      </c>
      <c r="D47" s="1">
        <f t="shared" ref="D47:D78" si="11">N6*($A47)</f>
        <v>0</v>
      </c>
      <c r="E47" s="1">
        <f t="shared" ref="E47:E78" si="12">O6*($A47)</f>
        <v>0</v>
      </c>
      <c r="F47" s="11">
        <f t="shared" ref="F47:F78" si="13">SUM(B47:E47)</f>
        <v>0</v>
      </c>
      <c r="G47" s="1"/>
      <c r="H47" s="9">
        <f t="shared" ref="H47:H78" si="14">$I$44*((A47)^$K$44)</f>
        <v>0.31890313050609898</v>
      </c>
      <c r="I47" s="1">
        <f t="shared" ref="I47:I78" si="15">L6*$H47</f>
        <v>0</v>
      </c>
      <c r="J47" s="1">
        <f t="shared" ref="J47:J78" si="16">M6*$H47</f>
        <v>0</v>
      </c>
      <c r="K47" s="1">
        <f t="shared" ref="K47:K78" si="17">N6*$H47</f>
        <v>0</v>
      </c>
      <c r="L47" s="1">
        <f t="shared" ref="L47:L78" si="18">O6*$H47</f>
        <v>0</v>
      </c>
      <c r="M47" s="23">
        <f t="shared" ref="M47:M78" si="19">SUM(I47:L47)</f>
        <v>0</v>
      </c>
      <c r="N47" s="3"/>
      <c r="O47" s="3"/>
      <c r="P47" s="3"/>
    </row>
    <row r="48" spans="1:18">
      <c r="A48" s="9">
        <v>4.25</v>
      </c>
      <c r="B48" s="1">
        <f t="shared" si="9"/>
        <v>206.70724999999999</v>
      </c>
      <c r="C48" s="1">
        <f t="shared" si="10"/>
        <v>0</v>
      </c>
      <c r="D48" s="1">
        <f t="shared" si="11"/>
        <v>0</v>
      </c>
      <c r="E48" s="1">
        <f t="shared" si="12"/>
        <v>0</v>
      </c>
      <c r="F48" s="11">
        <f t="shared" si="13"/>
        <v>206.70724999999999</v>
      </c>
      <c r="G48" s="1"/>
      <c r="H48" s="9">
        <f t="shared" si="14"/>
        <v>0.46693819448318202</v>
      </c>
      <c r="I48" s="1">
        <f t="shared" si="15"/>
        <v>22.710472965078502</v>
      </c>
      <c r="J48" s="1">
        <f t="shared" si="16"/>
        <v>0</v>
      </c>
      <c r="K48" s="1">
        <f t="shared" si="17"/>
        <v>0</v>
      </c>
      <c r="L48" s="1">
        <f t="shared" si="18"/>
        <v>0</v>
      </c>
      <c r="M48" s="23">
        <f t="shared" si="19"/>
        <v>22.710472965078502</v>
      </c>
      <c r="N48" s="3"/>
      <c r="O48" s="3"/>
      <c r="P48" s="3"/>
    </row>
    <row r="49" spans="1:16">
      <c r="A49" s="9">
        <v>4.75</v>
      </c>
      <c r="B49" s="1">
        <f t="shared" si="9"/>
        <v>3234.3557500000002</v>
      </c>
      <c r="C49" s="1">
        <f t="shared" si="10"/>
        <v>0</v>
      </c>
      <c r="D49" s="1">
        <f t="shared" si="11"/>
        <v>0</v>
      </c>
      <c r="E49" s="1">
        <f t="shared" si="12"/>
        <v>0</v>
      </c>
      <c r="F49" s="11">
        <f t="shared" si="13"/>
        <v>3234.3557500000002</v>
      </c>
      <c r="G49" s="1"/>
      <c r="H49" s="9">
        <f t="shared" si="14"/>
        <v>0.65526897368403902</v>
      </c>
      <c r="I49" s="1">
        <f t="shared" si="15"/>
        <v>446.183783754015</v>
      </c>
      <c r="J49" s="1">
        <f t="shared" si="16"/>
        <v>0</v>
      </c>
      <c r="K49" s="1">
        <f t="shared" si="17"/>
        <v>0</v>
      </c>
      <c r="L49" s="1">
        <f t="shared" si="18"/>
        <v>0</v>
      </c>
      <c r="M49" s="23">
        <f t="shared" si="19"/>
        <v>446.183783754015</v>
      </c>
      <c r="N49" s="3"/>
      <c r="O49" s="3"/>
      <c r="P49" s="3"/>
    </row>
    <row r="50" spans="1:16">
      <c r="A50" s="9">
        <v>5.25</v>
      </c>
      <c r="B50" s="1">
        <f t="shared" si="9"/>
        <v>8681.6992499999997</v>
      </c>
      <c r="C50" s="1">
        <f t="shared" si="10"/>
        <v>0</v>
      </c>
      <c r="D50" s="1">
        <f t="shared" si="11"/>
        <v>0</v>
      </c>
      <c r="E50" s="1">
        <f t="shared" si="12"/>
        <v>0</v>
      </c>
      <c r="F50" s="11">
        <f t="shared" si="13"/>
        <v>8681.6992499999997</v>
      </c>
      <c r="G50" s="1"/>
      <c r="H50" s="9">
        <f t="shared" si="14"/>
        <v>0.88886916409014005</v>
      </c>
      <c r="I50" s="1">
        <f t="shared" si="15"/>
        <v>1469.88471528181</v>
      </c>
      <c r="J50" s="1">
        <f t="shared" si="16"/>
        <v>0</v>
      </c>
      <c r="K50" s="1">
        <f t="shared" si="17"/>
        <v>0</v>
      </c>
      <c r="L50" s="1">
        <f t="shared" si="18"/>
        <v>0</v>
      </c>
      <c r="M50" s="23">
        <f t="shared" si="19"/>
        <v>1469.88471528181</v>
      </c>
      <c r="N50" s="3"/>
      <c r="O50" s="3"/>
      <c r="P50" s="3"/>
    </row>
    <row r="51" spans="1:16">
      <c r="A51" s="9">
        <v>5.75</v>
      </c>
      <c r="B51" s="1">
        <f t="shared" si="9"/>
        <v>10347.510249999999</v>
      </c>
      <c r="C51" s="1">
        <f t="shared" si="10"/>
        <v>0</v>
      </c>
      <c r="D51" s="1">
        <f t="shared" si="11"/>
        <v>0</v>
      </c>
      <c r="E51" s="1">
        <f t="shared" si="12"/>
        <v>0</v>
      </c>
      <c r="F51" s="11">
        <f t="shared" si="13"/>
        <v>10347.510249999999</v>
      </c>
      <c r="G51" s="1"/>
      <c r="H51" s="9">
        <f t="shared" si="14"/>
        <v>1.17273695435077</v>
      </c>
      <c r="I51" s="1">
        <f t="shared" si="15"/>
        <v>2110.41872273015</v>
      </c>
      <c r="J51" s="1">
        <f t="shared" si="16"/>
        <v>0</v>
      </c>
      <c r="K51" s="1">
        <f t="shared" si="17"/>
        <v>0</v>
      </c>
      <c r="L51" s="1">
        <f t="shared" si="18"/>
        <v>0</v>
      </c>
      <c r="M51" s="23">
        <f t="shared" si="19"/>
        <v>2110.41872273015</v>
      </c>
      <c r="N51" s="3"/>
      <c r="O51" s="3"/>
      <c r="P51" s="3"/>
    </row>
    <row r="52" spans="1:16">
      <c r="A52" s="9">
        <v>6.25</v>
      </c>
      <c r="B52" s="1">
        <f t="shared" si="9"/>
        <v>17326.918750000001</v>
      </c>
      <c r="C52" s="1">
        <f t="shared" si="10"/>
        <v>0</v>
      </c>
      <c r="D52" s="1">
        <f t="shared" si="11"/>
        <v>0</v>
      </c>
      <c r="E52" s="1">
        <f t="shared" si="12"/>
        <v>0</v>
      </c>
      <c r="F52" s="11">
        <f t="shared" si="13"/>
        <v>17326.918750000001</v>
      </c>
      <c r="G52" s="1"/>
      <c r="H52" s="9">
        <f t="shared" si="14"/>
        <v>1.5118927824247801</v>
      </c>
      <c r="I52" s="1">
        <f t="shared" si="15"/>
        <v>4191.4309439656899</v>
      </c>
      <c r="J52" s="1">
        <f t="shared" si="16"/>
        <v>0</v>
      </c>
      <c r="K52" s="1">
        <f t="shared" si="17"/>
        <v>0</v>
      </c>
      <c r="L52" s="1">
        <f t="shared" si="18"/>
        <v>0</v>
      </c>
      <c r="M52" s="23">
        <f t="shared" si="19"/>
        <v>4191.4309439656899</v>
      </c>
      <c r="N52" s="3"/>
      <c r="O52" s="3"/>
      <c r="P52" s="3"/>
    </row>
    <row r="53" spans="1:16">
      <c r="A53" s="9">
        <v>6.75</v>
      </c>
      <c r="B53" s="1">
        <f t="shared" si="9"/>
        <v>13460.276250000001</v>
      </c>
      <c r="C53" s="1">
        <f t="shared" si="10"/>
        <v>0</v>
      </c>
      <c r="D53" s="1">
        <f t="shared" si="11"/>
        <v>0</v>
      </c>
      <c r="E53" s="1">
        <f t="shared" si="12"/>
        <v>0</v>
      </c>
      <c r="F53" s="11">
        <f t="shared" si="13"/>
        <v>13460.276250000001</v>
      </c>
      <c r="G53" s="1"/>
      <c r="H53" s="9">
        <f t="shared" si="14"/>
        <v>1.9113774773044001</v>
      </c>
      <c r="I53" s="1">
        <f t="shared" si="15"/>
        <v>3811.5064981548599</v>
      </c>
      <c r="J53" s="1">
        <f t="shared" si="16"/>
        <v>0</v>
      </c>
      <c r="K53" s="1">
        <f t="shared" si="17"/>
        <v>0</v>
      </c>
      <c r="L53" s="1">
        <f t="shared" si="18"/>
        <v>0</v>
      </c>
      <c r="M53" s="23">
        <f t="shared" si="19"/>
        <v>3811.5064981548599</v>
      </c>
      <c r="N53" s="3"/>
      <c r="O53" s="3"/>
      <c r="P53" s="3"/>
    </row>
    <row r="54" spans="1:16">
      <c r="A54" s="9">
        <v>7.25</v>
      </c>
      <c r="B54" s="1">
        <f t="shared" si="9"/>
        <v>8110.2124999999996</v>
      </c>
      <c r="C54" s="1">
        <f t="shared" si="10"/>
        <v>0</v>
      </c>
      <c r="D54" s="1">
        <f t="shared" si="11"/>
        <v>0</v>
      </c>
      <c r="E54" s="1">
        <f t="shared" si="12"/>
        <v>0</v>
      </c>
      <c r="F54" s="11">
        <f t="shared" si="13"/>
        <v>8110.2124999999996</v>
      </c>
      <c r="G54" s="1"/>
      <c r="H54" s="9">
        <f t="shared" si="14"/>
        <v>2.3762506937515799</v>
      </c>
      <c r="I54" s="1">
        <f t="shared" si="15"/>
        <v>2658.1928385652</v>
      </c>
      <c r="J54" s="1">
        <f t="shared" si="16"/>
        <v>0</v>
      </c>
      <c r="K54" s="1">
        <f t="shared" si="17"/>
        <v>0</v>
      </c>
      <c r="L54" s="1">
        <f t="shared" si="18"/>
        <v>0</v>
      </c>
      <c r="M54" s="23">
        <f t="shared" si="19"/>
        <v>2658.1928385652</v>
      </c>
      <c r="N54" s="3"/>
      <c r="O54" s="3"/>
      <c r="P54" s="3"/>
    </row>
    <row r="55" spans="1:16">
      <c r="A55" s="9">
        <v>7.75</v>
      </c>
      <c r="B55" s="1">
        <f t="shared" si="9"/>
        <v>1884.6837499999999</v>
      </c>
      <c r="C55" s="1">
        <f t="shared" si="10"/>
        <v>0</v>
      </c>
      <c r="D55" s="1">
        <f t="shared" si="11"/>
        <v>0</v>
      </c>
      <c r="E55" s="1">
        <f t="shared" si="12"/>
        <v>0</v>
      </c>
      <c r="F55" s="11">
        <f t="shared" si="13"/>
        <v>1884.6837499999999</v>
      </c>
      <c r="G55" s="1"/>
      <c r="H55" s="9">
        <f t="shared" si="14"/>
        <v>2.9115895752885801</v>
      </c>
      <c r="I55" s="1">
        <f t="shared" si="15"/>
        <v>708.05491086655297</v>
      </c>
      <c r="J55" s="1">
        <f t="shared" si="16"/>
        <v>0</v>
      </c>
      <c r="K55" s="1">
        <f t="shared" si="17"/>
        <v>0</v>
      </c>
      <c r="L55" s="1">
        <f t="shared" si="18"/>
        <v>0</v>
      </c>
      <c r="M55" s="23">
        <f t="shared" si="19"/>
        <v>708.05491086655297</v>
      </c>
      <c r="N55" s="3"/>
      <c r="O55" s="3"/>
      <c r="P55" s="3"/>
    </row>
    <row r="56" spans="1:16">
      <c r="A56" s="9">
        <v>8.25</v>
      </c>
      <c r="B56" s="1">
        <f t="shared" si="9"/>
        <v>802.51049999999998</v>
      </c>
      <c r="C56" s="1">
        <f t="shared" si="10"/>
        <v>0</v>
      </c>
      <c r="D56" s="1">
        <f t="shared" si="11"/>
        <v>0</v>
      </c>
      <c r="E56" s="1">
        <f t="shared" si="12"/>
        <v>0</v>
      </c>
      <c r="F56" s="11">
        <f t="shared" si="13"/>
        <v>802.51049999999998</v>
      </c>
      <c r="G56" s="1"/>
      <c r="H56" s="9">
        <f t="shared" si="14"/>
        <v>3.5224875985379702</v>
      </c>
      <c r="I56" s="1">
        <f t="shared" si="15"/>
        <v>342.64645866018299</v>
      </c>
      <c r="J56" s="1">
        <f t="shared" si="16"/>
        <v>0</v>
      </c>
      <c r="K56" s="1">
        <f t="shared" si="17"/>
        <v>0</v>
      </c>
      <c r="L56" s="1">
        <f t="shared" si="18"/>
        <v>0</v>
      </c>
      <c r="M56" s="23">
        <f t="shared" si="19"/>
        <v>342.64645866018299</v>
      </c>
      <c r="N56" s="3"/>
      <c r="O56" s="3"/>
      <c r="P56" s="3"/>
    </row>
    <row r="57" spans="1:16">
      <c r="A57" s="9">
        <v>8.75</v>
      </c>
      <c r="B57" s="1">
        <f t="shared" si="9"/>
        <v>1420.23</v>
      </c>
      <c r="C57" s="1">
        <f t="shared" si="10"/>
        <v>0</v>
      </c>
      <c r="D57" s="1">
        <f t="shared" si="11"/>
        <v>0</v>
      </c>
      <c r="E57" s="1">
        <f t="shared" si="12"/>
        <v>0</v>
      </c>
      <c r="F57" s="11">
        <f t="shared" si="13"/>
        <v>1420.23</v>
      </c>
      <c r="G57" s="1"/>
      <c r="H57" s="9">
        <f t="shared" si="14"/>
        <v>4.2140535640873296</v>
      </c>
      <c r="I57" s="1">
        <f t="shared" si="15"/>
        <v>683.991462094143</v>
      </c>
      <c r="J57" s="1">
        <f t="shared" si="16"/>
        <v>0</v>
      </c>
      <c r="K57" s="1">
        <f t="shared" si="17"/>
        <v>0</v>
      </c>
      <c r="L57" s="1">
        <f t="shared" si="18"/>
        <v>0</v>
      </c>
      <c r="M57" s="23">
        <f t="shared" si="19"/>
        <v>683.991462094143</v>
      </c>
      <c r="N57" s="3"/>
      <c r="O57" s="3"/>
      <c r="P57" s="3"/>
    </row>
    <row r="58" spans="1:16">
      <c r="A58" s="9">
        <v>9.25</v>
      </c>
      <c r="B58" s="1">
        <f t="shared" si="9"/>
        <v>1051.5029999999999</v>
      </c>
      <c r="C58" s="1">
        <f t="shared" si="10"/>
        <v>0</v>
      </c>
      <c r="D58" s="1">
        <f t="shared" si="11"/>
        <v>0</v>
      </c>
      <c r="E58" s="1">
        <f t="shared" si="12"/>
        <v>0</v>
      </c>
      <c r="F58" s="11">
        <f t="shared" si="13"/>
        <v>1051.5029999999999</v>
      </c>
      <c r="G58" s="1"/>
      <c r="H58" s="9">
        <f t="shared" si="14"/>
        <v>4.9914107074697496</v>
      </c>
      <c r="I58" s="1">
        <f t="shared" si="15"/>
        <v>567.40360358233102</v>
      </c>
      <c r="J58" s="1">
        <f t="shared" si="16"/>
        <v>0</v>
      </c>
      <c r="K58" s="1">
        <f t="shared" si="17"/>
        <v>0</v>
      </c>
      <c r="L58" s="1">
        <f t="shared" si="18"/>
        <v>0</v>
      </c>
      <c r="M58" s="23">
        <f t="shared" si="19"/>
        <v>567.40360358233102</v>
      </c>
      <c r="N58" s="3"/>
      <c r="O58" s="3"/>
      <c r="P58" s="3"/>
    </row>
    <row r="59" spans="1:16">
      <c r="A59" s="9">
        <v>9.75</v>
      </c>
      <c r="B59" s="1">
        <f t="shared" si="9"/>
        <v>1301.7615000000001</v>
      </c>
      <c r="C59" s="1">
        <f t="shared" si="10"/>
        <v>0</v>
      </c>
      <c r="D59" s="1">
        <f t="shared" si="11"/>
        <v>0</v>
      </c>
      <c r="E59" s="1">
        <f t="shared" si="12"/>
        <v>0</v>
      </c>
      <c r="F59" s="11">
        <f t="shared" si="13"/>
        <v>1301.7615000000001</v>
      </c>
      <c r="G59" s="1"/>
      <c r="H59" s="9">
        <f t="shared" si="14"/>
        <v>5.8596959098628698</v>
      </c>
      <c r="I59" s="1">
        <f t="shared" si="15"/>
        <v>782.35143970943102</v>
      </c>
      <c r="J59" s="1">
        <f t="shared" si="16"/>
        <v>0</v>
      </c>
      <c r="K59" s="1">
        <f t="shared" si="17"/>
        <v>0</v>
      </c>
      <c r="L59" s="1">
        <f t="shared" si="18"/>
        <v>0</v>
      </c>
      <c r="M59" s="23">
        <f t="shared" si="19"/>
        <v>782.35143970943102</v>
      </c>
      <c r="N59" s="3"/>
      <c r="O59" s="3"/>
      <c r="P59" s="3"/>
    </row>
    <row r="60" spans="1:16">
      <c r="A60" s="9">
        <v>10.25</v>
      </c>
      <c r="B60" s="1">
        <f t="shared" si="9"/>
        <v>3621.2020000000002</v>
      </c>
      <c r="C60" s="1">
        <f t="shared" si="10"/>
        <v>3168.5517500000001</v>
      </c>
      <c r="D60" s="1">
        <f t="shared" si="11"/>
        <v>0</v>
      </c>
      <c r="E60" s="1">
        <f t="shared" si="12"/>
        <v>0</v>
      </c>
      <c r="F60" s="11">
        <f t="shared" si="13"/>
        <v>6789.7537499999999</v>
      </c>
      <c r="G60" s="1"/>
      <c r="H60" s="9">
        <f t="shared" si="14"/>
        <v>6.8240589924978501</v>
      </c>
      <c r="I60" s="1">
        <f t="shared" si="15"/>
        <v>2410.85815334158</v>
      </c>
      <c r="J60" s="1">
        <f t="shared" si="16"/>
        <v>2109.50088417388</v>
      </c>
      <c r="K60" s="1">
        <f t="shared" si="17"/>
        <v>0</v>
      </c>
      <c r="L60" s="1">
        <f t="shared" si="18"/>
        <v>0</v>
      </c>
      <c r="M60" s="23">
        <f t="shared" si="19"/>
        <v>4520.3590375154599</v>
      </c>
      <c r="N60" s="3"/>
      <c r="O60" s="3"/>
      <c r="P60" s="3"/>
    </row>
    <row r="61" spans="1:16">
      <c r="A61" s="9">
        <v>10.75</v>
      </c>
      <c r="B61" s="1">
        <f t="shared" si="9"/>
        <v>5906.42266666667</v>
      </c>
      <c r="C61" s="1">
        <f t="shared" si="10"/>
        <v>11812.8453333333</v>
      </c>
      <c r="D61" s="1">
        <f t="shared" si="11"/>
        <v>0</v>
      </c>
      <c r="E61" s="1">
        <f t="shared" si="12"/>
        <v>0</v>
      </c>
      <c r="F61" s="11">
        <f t="shared" si="13"/>
        <v>17719.268</v>
      </c>
      <c r="G61" s="1"/>
      <c r="H61" s="9">
        <f t="shared" si="14"/>
        <v>7.8896620820357501</v>
      </c>
      <c r="I61" s="1">
        <f t="shared" si="15"/>
        <v>4334.8538561559499</v>
      </c>
      <c r="J61" s="1">
        <f t="shared" si="16"/>
        <v>8669.7077123118797</v>
      </c>
      <c r="K61" s="1">
        <f t="shared" si="17"/>
        <v>0</v>
      </c>
      <c r="L61" s="1">
        <f t="shared" si="18"/>
        <v>0</v>
      </c>
      <c r="M61" s="23">
        <f t="shared" si="19"/>
        <v>13004.5615684678</v>
      </c>
      <c r="N61" s="3"/>
      <c r="O61" s="3"/>
      <c r="P61" s="3"/>
    </row>
    <row r="62" spans="1:16">
      <c r="A62" s="9">
        <v>11.25</v>
      </c>
      <c r="B62" s="1">
        <f t="shared" si="9"/>
        <v>0</v>
      </c>
      <c r="C62" s="1">
        <f t="shared" si="10"/>
        <v>20854.473750000001</v>
      </c>
      <c r="D62" s="1">
        <f t="shared" si="11"/>
        <v>0</v>
      </c>
      <c r="E62" s="1">
        <f t="shared" si="12"/>
        <v>0</v>
      </c>
      <c r="F62" s="11">
        <f t="shared" si="13"/>
        <v>20854.473750000001</v>
      </c>
      <c r="G62" s="1"/>
      <c r="H62" s="9">
        <f t="shared" si="14"/>
        <v>9.0616790366394593</v>
      </c>
      <c r="I62" s="1">
        <f t="shared" si="15"/>
        <v>0</v>
      </c>
      <c r="J62" s="1">
        <f t="shared" si="16"/>
        <v>16797.915342268701</v>
      </c>
      <c r="K62" s="1">
        <f t="shared" si="17"/>
        <v>0</v>
      </c>
      <c r="L62" s="1">
        <f t="shared" si="18"/>
        <v>0</v>
      </c>
      <c r="M62" s="23">
        <f t="shared" si="19"/>
        <v>16797.915342268701</v>
      </c>
      <c r="N62" s="3"/>
      <c r="O62" s="3"/>
      <c r="P62" s="3"/>
    </row>
    <row r="63" spans="1:16">
      <c r="A63" s="9">
        <v>11.75</v>
      </c>
      <c r="B63" s="1">
        <f t="shared" si="9"/>
        <v>0</v>
      </c>
      <c r="C63" s="1">
        <f t="shared" si="10"/>
        <v>28527.026000000002</v>
      </c>
      <c r="D63" s="1">
        <f t="shared" si="11"/>
        <v>0</v>
      </c>
      <c r="E63" s="1">
        <f t="shared" si="12"/>
        <v>0</v>
      </c>
      <c r="F63" s="11">
        <f t="shared" si="13"/>
        <v>28527.026000000002</v>
      </c>
      <c r="G63" s="1"/>
      <c r="H63" s="9">
        <f t="shared" si="14"/>
        <v>10.3452949243684</v>
      </c>
      <c r="I63" s="1">
        <f t="shared" si="15"/>
        <v>0</v>
      </c>
      <c r="J63" s="1">
        <f t="shared" si="16"/>
        <v>25116.6380668192</v>
      </c>
      <c r="K63" s="1">
        <f t="shared" si="17"/>
        <v>0</v>
      </c>
      <c r="L63" s="1">
        <f t="shared" si="18"/>
        <v>0</v>
      </c>
      <c r="M63" s="23">
        <f t="shared" si="19"/>
        <v>25116.6380668192</v>
      </c>
      <c r="N63" s="3"/>
      <c r="O63" s="3"/>
      <c r="P63" s="3"/>
    </row>
    <row r="64" spans="1:16">
      <c r="A64" s="9">
        <v>12.25</v>
      </c>
      <c r="B64" s="1">
        <f t="shared" si="9"/>
        <v>0</v>
      </c>
      <c r="C64" s="1">
        <f t="shared" si="10"/>
        <v>34490.6345</v>
      </c>
      <c r="D64" s="1">
        <f t="shared" si="11"/>
        <v>0</v>
      </c>
      <c r="E64" s="1">
        <f t="shared" si="12"/>
        <v>0</v>
      </c>
      <c r="F64" s="11">
        <f t="shared" si="13"/>
        <v>34490.6345</v>
      </c>
      <c r="G64" s="1"/>
      <c r="H64" s="9">
        <f t="shared" si="14"/>
        <v>11.7457055470007</v>
      </c>
      <c r="I64" s="1">
        <f t="shared" si="15"/>
        <v>0</v>
      </c>
      <c r="J64" s="1">
        <f t="shared" si="16"/>
        <v>33070.762201324404</v>
      </c>
      <c r="K64" s="1">
        <f t="shared" si="17"/>
        <v>0</v>
      </c>
      <c r="L64" s="1">
        <f t="shared" si="18"/>
        <v>0</v>
      </c>
      <c r="M64" s="23">
        <f t="shared" si="19"/>
        <v>33070.762201324404</v>
      </c>
      <c r="N64" s="3"/>
      <c r="O64" s="3"/>
      <c r="P64" s="3"/>
    </row>
    <row r="65" spans="1:16">
      <c r="A65" s="9">
        <v>12.75</v>
      </c>
      <c r="B65" s="1">
        <f t="shared" si="9"/>
        <v>0</v>
      </c>
      <c r="C65" s="1">
        <f t="shared" si="10"/>
        <v>18330.968250000002</v>
      </c>
      <c r="D65" s="1">
        <f t="shared" si="11"/>
        <v>0</v>
      </c>
      <c r="E65" s="1">
        <f t="shared" si="12"/>
        <v>0</v>
      </c>
      <c r="F65" s="11">
        <f t="shared" si="13"/>
        <v>18330.968250000002</v>
      </c>
      <c r="G65" s="1"/>
      <c r="H65" s="9">
        <f t="shared" si="14"/>
        <v>13.2681170035539</v>
      </c>
      <c r="I65" s="1">
        <f t="shared" si="15"/>
        <v>0</v>
      </c>
      <c r="J65" s="1">
        <f t="shared" si="16"/>
        <v>19075.876982700502</v>
      </c>
      <c r="K65" s="1">
        <f t="shared" si="17"/>
        <v>0</v>
      </c>
      <c r="L65" s="1">
        <f t="shared" si="18"/>
        <v>0</v>
      </c>
      <c r="M65" s="23">
        <f t="shared" si="19"/>
        <v>19075.876982700502</v>
      </c>
      <c r="N65" s="3"/>
      <c r="O65" s="3"/>
      <c r="P65" s="3"/>
    </row>
    <row r="66" spans="1:16">
      <c r="A66" s="9">
        <v>13.25</v>
      </c>
      <c r="B66" s="1">
        <f t="shared" si="9"/>
        <v>0</v>
      </c>
      <c r="C66" s="1">
        <f t="shared" si="10"/>
        <v>11225.665000000001</v>
      </c>
      <c r="D66" s="1">
        <f t="shared" si="11"/>
        <v>0</v>
      </c>
      <c r="E66" s="1">
        <f t="shared" si="12"/>
        <v>0</v>
      </c>
      <c r="F66" s="11">
        <f t="shared" si="13"/>
        <v>11225.665000000001</v>
      </c>
      <c r="G66" s="1"/>
      <c r="H66" s="9">
        <f t="shared" si="14"/>
        <v>14.917745288700701</v>
      </c>
      <c r="I66" s="1">
        <f t="shared" si="15"/>
        <v>0</v>
      </c>
      <c r="J66" s="1">
        <f t="shared" si="16"/>
        <v>12638.612163493</v>
      </c>
      <c r="K66" s="1">
        <f t="shared" si="17"/>
        <v>0</v>
      </c>
      <c r="L66" s="1">
        <f t="shared" si="18"/>
        <v>0</v>
      </c>
      <c r="M66" s="23">
        <f t="shared" si="19"/>
        <v>12638.612163493</v>
      </c>
      <c r="N66" s="3"/>
      <c r="O66" s="3"/>
      <c r="P66" s="3"/>
    </row>
    <row r="67" spans="1:16">
      <c r="A67" s="9">
        <v>13.75</v>
      </c>
      <c r="B67" s="1">
        <f t="shared" si="9"/>
        <v>0</v>
      </c>
      <c r="C67" s="1">
        <f t="shared" si="10"/>
        <v>3577.1174999999998</v>
      </c>
      <c r="D67" s="1">
        <f t="shared" si="11"/>
        <v>0</v>
      </c>
      <c r="E67" s="1">
        <f t="shared" si="12"/>
        <v>0</v>
      </c>
      <c r="F67" s="11">
        <f t="shared" si="13"/>
        <v>3577.1174999999998</v>
      </c>
      <c r="G67" s="1"/>
      <c r="H67" s="9">
        <f t="shared" si="14"/>
        <v>16.699815922028101</v>
      </c>
      <c r="I67" s="1">
        <f t="shared" si="15"/>
        <v>0</v>
      </c>
      <c r="J67" s="1">
        <f t="shared" si="16"/>
        <v>4344.5239113793004</v>
      </c>
      <c r="K67" s="1">
        <f t="shared" si="17"/>
        <v>0</v>
      </c>
      <c r="L67" s="1">
        <f t="shared" si="18"/>
        <v>0</v>
      </c>
      <c r="M67" s="23">
        <f t="shared" si="19"/>
        <v>4344.5239113793004</v>
      </c>
      <c r="N67" s="3"/>
      <c r="O67" s="3"/>
      <c r="P67" s="3"/>
    </row>
    <row r="68" spans="1:16">
      <c r="A68" s="9">
        <v>14.25</v>
      </c>
      <c r="B68" s="1">
        <f t="shared" si="9"/>
        <v>0</v>
      </c>
      <c r="C68" s="1">
        <f t="shared" si="10"/>
        <v>3707.1945000000001</v>
      </c>
      <c r="D68" s="1">
        <f t="shared" si="11"/>
        <v>0</v>
      </c>
      <c r="E68" s="1">
        <f t="shared" si="12"/>
        <v>0</v>
      </c>
      <c r="F68" s="11">
        <f t="shared" si="13"/>
        <v>3707.1945000000001</v>
      </c>
      <c r="G68" s="1"/>
      <c r="H68" s="9">
        <f t="shared" si="14"/>
        <v>18.6195636046895</v>
      </c>
      <c r="I68" s="1">
        <f t="shared" si="15"/>
        <v>0</v>
      </c>
      <c r="J68" s="1">
        <f t="shared" si="16"/>
        <v>4843.9539500143901</v>
      </c>
      <c r="K68" s="1">
        <f t="shared" si="17"/>
        <v>0</v>
      </c>
      <c r="L68" s="1">
        <f t="shared" si="18"/>
        <v>0</v>
      </c>
      <c r="M68" s="23">
        <f t="shared" si="19"/>
        <v>4843.9539500143901</v>
      </c>
      <c r="N68" s="3"/>
      <c r="O68" s="3"/>
      <c r="P68" s="3"/>
    </row>
    <row r="69" spans="1:16">
      <c r="A69" s="9">
        <v>14.75</v>
      </c>
      <c r="B69" s="1">
        <f t="shared" si="9"/>
        <v>0</v>
      </c>
      <c r="C69" s="1">
        <f t="shared" si="10"/>
        <v>0</v>
      </c>
      <c r="D69" s="1">
        <f t="shared" si="11"/>
        <v>0</v>
      </c>
      <c r="E69" s="1">
        <f t="shared" si="12"/>
        <v>0</v>
      </c>
      <c r="F69" s="11">
        <f t="shared" si="13"/>
        <v>0</v>
      </c>
      <c r="G69" s="1"/>
      <c r="H69" s="9">
        <f t="shared" si="14"/>
        <v>20.682231900502099</v>
      </c>
      <c r="I69" s="1">
        <f t="shared" si="15"/>
        <v>0</v>
      </c>
      <c r="J69" s="1">
        <f t="shared" si="16"/>
        <v>0</v>
      </c>
      <c r="K69" s="1">
        <f t="shared" si="17"/>
        <v>0</v>
      </c>
      <c r="L69" s="1">
        <f t="shared" si="18"/>
        <v>0</v>
      </c>
      <c r="M69" s="23">
        <f t="shared" si="19"/>
        <v>0</v>
      </c>
      <c r="N69" s="3"/>
      <c r="O69" s="3"/>
      <c r="P69" s="3"/>
    </row>
    <row r="70" spans="1:16">
      <c r="A70" s="9">
        <v>15.25</v>
      </c>
      <c r="B70" s="1">
        <f t="shared" si="9"/>
        <v>0</v>
      </c>
      <c r="C70" s="1">
        <f t="shared" si="10"/>
        <v>991.84474999999998</v>
      </c>
      <c r="D70" s="1">
        <f t="shared" si="11"/>
        <v>0</v>
      </c>
      <c r="E70" s="1">
        <f t="shared" si="12"/>
        <v>0</v>
      </c>
      <c r="F70" s="11">
        <f t="shared" si="13"/>
        <v>991.84474999999998</v>
      </c>
      <c r="G70" s="1"/>
      <c r="H70" s="9">
        <f t="shared" si="14"/>
        <v>22.893072938948698</v>
      </c>
      <c r="I70" s="1">
        <f t="shared" si="15"/>
        <v>0</v>
      </c>
      <c r="J70" s="1">
        <f t="shared" si="16"/>
        <v>1488.9425708762799</v>
      </c>
      <c r="K70" s="1">
        <f t="shared" si="17"/>
        <v>0</v>
      </c>
      <c r="L70" s="1">
        <f t="shared" si="18"/>
        <v>0</v>
      </c>
      <c r="M70" s="23">
        <f t="shared" si="19"/>
        <v>1488.9425708762799</v>
      </c>
      <c r="N70" s="3"/>
      <c r="O70" s="3"/>
      <c r="P70" s="3"/>
    </row>
    <row r="71" spans="1:16">
      <c r="A71" s="9">
        <v>15.75</v>
      </c>
      <c r="B71" s="1">
        <f t="shared" si="9"/>
        <v>0</v>
      </c>
      <c r="C71" s="1">
        <f t="shared" si="10"/>
        <v>0</v>
      </c>
      <c r="D71" s="1">
        <f t="shared" si="11"/>
        <v>0</v>
      </c>
      <c r="E71" s="1">
        <f t="shared" si="12"/>
        <v>0</v>
      </c>
      <c r="F71" s="11">
        <f t="shared" si="13"/>
        <v>0</v>
      </c>
      <c r="G71" s="1"/>
      <c r="H71" s="9">
        <f t="shared" si="14"/>
        <v>25.257347137885201</v>
      </c>
      <c r="I71" s="1">
        <f t="shared" si="15"/>
        <v>0</v>
      </c>
      <c r="J71" s="1">
        <f t="shared" si="16"/>
        <v>0</v>
      </c>
      <c r="K71" s="1">
        <f t="shared" si="17"/>
        <v>0</v>
      </c>
      <c r="L71" s="1">
        <f t="shared" si="18"/>
        <v>0</v>
      </c>
      <c r="M71" s="23">
        <f t="shared" si="19"/>
        <v>0</v>
      </c>
      <c r="N71" s="3"/>
      <c r="O71" s="3"/>
      <c r="P71" s="3"/>
    </row>
    <row r="72" spans="1:16">
      <c r="A72" s="9">
        <v>16.25</v>
      </c>
      <c r="B72" s="1">
        <f t="shared" si="9"/>
        <v>0</v>
      </c>
      <c r="C72" s="1">
        <f t="shared" si="10"/>
        <v>0</v>
      </c>
      <c r="D72" s="1">
        <f t="shared" si="11"/>
        <v>0</v>
      </c>
      <c r="E72" s="1">
        <f t="shared" si="12"/>
        <v>0</v>
      </c>
      <c r="F72" s="11">
        <f t="shared" si="13"/>
        <v>0</v>
      </c>
      <c r="G72" s="1"/>
      <c r="H72" s="9">
        <f t="shared" si="14"/>
        <v>27.780322944042901</v>
      </c>
      <c r="I72" s="1">
        <f t="shared" si="15"/>
        <v>0</v>
      </c>
      <c r="J72" s="1">
        <f t="shared" si="16"/>
        <v>0</v>
      </c>
      <c r="K72" s="1">
        <f t="shared" si="17"/>
        <v>0</v>
      </c>
      <c r="L72" s="1">
        <f t="shared" si="18"/>
        <v>0</v>
      </c>
      <c r="M72" s="23">
        <f t="shared" si="19"/>
        <v>0</v>
      </c>
      <c r="N72" s="3"/>
      <c r="O72" s="3"/>
      <c r="P72" s="3"/>
    </row>
    <row r="73" spans="1:16">
      <c r="A73" s="9">
        <v>16.75</v>
      </c>
      <c r="B73" s="1">
        <f t="shared" si="9"/>
        <v>0</v>
      </c>
      <c r="C73" s="1">
        <f t="shared" si="10"/>
        <v>0</v>
      </c>
      <c r="D73" s="1">
        <f t="shared" si="11"/>
        <v>0</v>
      </c>
      <c r="E73" s="1">
        <f t="shared" si="12"/>
        <v>0</v>
      </c>
      <c r="F73" s="11">
        <f t="shared" si="13"/>
        <v>0</v>
      </c>
      <c r="G73" s="1"/>
      <c r="H73" s="9">
        <f t="shared" si="14"/>
        <v>30.467276589650901</v>
      </c>
      <c r="I73" s="1">
        <f t="shared" si="15"/>
        <v>0</v>
      </c>
      <c r="J73" s="1">
        <f t="shared" si="16"/>
        <v>0</v>
      </c>
      <c r="K73" s="1">
        <f t="shared" si="17"/>
        <v>0</v>
      </c>
      <c r="L73" s="1">
        <f t="shared" si="18"/>
        <v>0</v>
      </c>
      <c r="M73" s="23">
        <f t="shared" si="19"/>
        <v>0</v>
      </c>
      <c r="N73" s="3"/>
      <c r="O73" s="3"/>
      <c r="P73" s="3"/>
    </row>
    <row r="74" spans="1:16">
      <c r="A74" s="9">
        <v>17.25</v>
      </c>
      <c r="B74" s="1">
        <f t="shared" si="9"/>
        <v>0</v>
      </c>
      <c r="C74" s="1">
        <f t="shared" si="10"/>
        <v>0</v>
      </c>
      <c r="D74" s="1">
        <f t="shared" si="11"/>
        <v>0</v>
      </c>
      <c r="E74" s="1">
        <f t="shared" si="12"/>
        <v>0</v>
      </c>
      <c r="F74" s="11">
        <f t="shared" si="13"/>
        <v>0</v>
      </c>
      <c r="G74" s="1"/>
      <c r="H74" s="9">
        <f t="shared" si="14"/>
        <v>33.323491863713699</v>
      </c>
      <c r="I74" s="1">
        <f t="shared" si="15"/>
        <v>0</v>
      </c>
      <c r="J74" s="1">
        <f t="shared" si="16"/>
        <v>0</v>
      </c>
      <c r="K74" s="1">
        <f t="shared" si="17"/>
        <v>0</v>
      </c>
      <c r="L74" s="1">
        <f t="shared" si="18"/>
        <v>0</v>
      </c>
      <c r="M74" s="23">
        <f t="shared" si="19"/>
        <v>0</v>
      </c>
      <c r="N74" s="3"/>
      <c r="O74" s="3"/>
      <c r="P74" s="3"/>
    </row>
    <row r="75" spans="1:16">
      <c r="A75" s="9">
        <v>17.75</v>
      </c>
      <c r="B75" s="1">
        <f t="shared" si="9"/>
        <v>0</v>
      </c>
      <c r="C75" s="1">
        <f t="shared" si="10"/>
        <v>0</v>
      </c>
      <c r="D75" s="1">
        <f t="shared" si="11"/>
        <v>0</v>
      </c>
      <c r="E75" s="1">
        <f t="shared" si="12"/>
        <v>0</v>
      </c>
      <c r="F75" s="11">
        <f t="shared" si="13"/>
        <v>0</v>
      </c>
      <c r="G75" s="1"/>
      <c r="H75" s="9">
        <f t="shared" si="14"/>
        <v>36.354259896646298</v>
      </c>
      <c r="I75" s="1">
        <f t="shared" si="15"/>
        <v>0</v>
      </c>
      <c r="J75" s="1">
        <f t="shared" si="16"/>
        <v>0</v>
      </c>
      <c r="K75" s="1">
        <f t="shared" si="17"/>
        <v>0</v>
      </c>
      <c r="L75" s="1">
        <f t="shared" si="18"/>
        <v>0</v>
      </c>
      <c r="M75" s="23">
        <f t="shared" si="19"/>
        <v>0</v>
      </c>
      <c r="N75" s="3"/>
      <c r="O75" s="3"/>
      <c r="P75" s="3"/>
    </row>
    <row r="76" spans="1:16">
      <c r="A76" s="9">
        <v>18.25</v>
      </c>
      <c r="B76" s="1">
        <f t="shared" si="9"/>
        <v>0</v>
      </c>
      <c r="C76" s="1">
        <f t="shared" si="10"/>
        <v>0</v>
      </c>
      <c r="D76" s="1">
        <f t="shared" si="11"/>
        <v>0</v>
      </c>
      <c r="E76" s="1">
        <f t="shared" si="12"/>
        <v>0</v>
      </c>
      <c r="F76" s="11">
        <f t="shared" si="13"/>
        <v>0</v>
      </c>
      <c r="G76" s="1"/>
      <c r="H76" s="9">
        <f t="shared" si="14"/>
        <v>39.5648789571244</v>
      </c>
      <c r="I76" s="1">
        <f t="shared" si="15"/>
        <v>0</v>
      </c>
      <c r="J76" s="1">
        <f t="shared" si="16"/>
        <v>0</v>
      </c>
      <c r="K76" s="1">
        <f t="shared" si="17"/>
        <v>0</v>
      </c>
      <c r="L76" s="1">
        <f t="shared" si="18"/>
        <v>0</v>
      </c>
      <c r="M76" s="23">
        <f t="shared" si="19"/>
        <v>0</v>
      </c>
      <c r="N76" s="3"/>
      <c r="O76" s="3"/>
      <c r="P76" s="3"/>
    </row>
    <row r="77" spans="1:16">
      <c r="A77" s="9">
        <v>18.75</v>
      </c>
      <c r="B77" s="1">
        <f t="shared" si="9"/>
        <v>0</v>
      </c>
      <c r="C77" s="1">
        <f t="shared" si="10"/>
        <v>0</v>
      </c>
      <c r="D77" s="1">
        <f t="shared" si="11"/>
        <v>0</v>
      </c>
      <c r="E77" s="1">
        <f t="shared" si="12"/>
        <v>0</v>
      </c>
      <c r="F77" s="11">
        <f t="shared" si="13"/>
        <v>0</v>
      </c>
      <c r="G77" s="1"/>
      <c r="H77" s="9">
        <f t="shared" si="14"/>
        <v>42.9606542601285</v>
      </c>
      <c r="I77" s="1">
        <f t="shared" si="15"/>
        <v>0</v>
      </c>
      <c r="J77" s="1">
        <f t="shared" si="16"/>
        <v>0</v>
      </c>
      <c r="K77" s="1">
        <f t="shared" si="17"/>
        <v>0</v>
      </c>
      <c r="L77" s="1">
        <f t="shared" si="18"/>
        <v>0</v>
      </c>
      <c r="M77" s="23">
        <f t="shared" si="19"/>
        <v>0</v>
      </c>
      <c r="N77" s="3"/>
      <c r="O77" s="3"/>
      <c r="P77" s="3"/>
    </row>
    <row r="78" spans="1:16">
      <c r="A78" s="9">
        <v>19.25</v>
      </c>
      <c r="B78" s="1">
        <f t="shared" si="9"/>
        <v>0</v>
      </c>
      <c r="C78" s="1">
        <f t="shared" si="10"/>
        <v>0</v>
      </c>
      <c r="D78" s="1">
        <f t="shared" si="11"/>
        <v>0</v>
      </c>
      <c r="E78" s="1">
        <f t="shared" si="12"/>
        <v>0</v>
      </c>
      <c r="F78" s="11">
        <f t="shared" si="13"/>
        <v>0</v>
      </c>
      <c r="G78" s="1"/>
      <c r="H78" s="9">
        <f t="shared" si="14"/>
        <v>46.546897785277302</v>
      </c>
      <c r="I78" s="1">
        <f t="shared" si="15"/>
        <v>0</v>
      </c>
      <c r="J78" s="1">
        <f t="shared" si="16"/>
        <v>0</v>
      </c>
      <c r="K78" s="1">
        <f t="shared" si="17"/>
        <v>0</v>
      </c>
      <c r="L78" s="1">
        <f t="shared" si="18"/>
        <v>0</v>
      </c>
      <c r="M78" s="23">
        <f t="shared" si="19"/>
        <v>0</v>
      </c>
      <c r="N78" s="3"/>
      <c r="O78" s="3"/>
      <c r="P78" s="3"/>
    </row>
    <row r="79" spans="1:16">
      <c r="A79" s="7" t="s">
        <v>7</v>
      </c>
      <c r="B79" s="16">
        <f>SUM(B47:B78)</f>
        <v>77355.993416666694</v>
      </c>
      <c r="C79" s="16">
        <f>SUM(C47:C78)</f>
        <v>136686.32133333301</v>
      </c>
      <c r="D79" s="16">
        <f>SUM(D47:D78)</f>
        <v>0</v>
      </c>
      <c r="E79" s="16">
        <f>SUM(E47:E78)</f>
        <v>0</v>
      </c>
      <c r="F79" s="16">
        <f>SUM(F47:F78)</f>
        <v>214042.31474999999</v>
      </c>
      <c r="G79" s="11"/>
      <c r="H79" s="7" t="s">
        <v>7</v>
      </c>
      <c r="I79" s="16">
        <f>SUM(I47:I78)</f>
        <v>24540.487859827001</v>
      </c>
      <c r="J79" s="16">
        <f>SUM(J47:J78)</f>
        <v>128156.43378536199</v>
      </c>
      <c r="K79" s="16">
        <f>SUM(K47:K78)</f>
        <v>0</v>
      </c>
      <c r="L79" s="16">
        <f>SUM(L47:L78)</f>
        <v>0</v>
      </c>
      <c r="M79" s="16">
        <f>SUM(M47:M78)</f>
        <v>152696.92164518801</v>
      </c>
      <c r="N79" s="3"/>
      <c r="O79" s="3"/>
      <c r="P79" s="3"/>
    </row>
    <row r="80" spans="1:16">
      <c r="A80" s="5" t="s">
        <v>13</v>
      </c>
      <c r="B80" s="17">
        <f>IF(L38&gt;0,B79/L38,0)</f>
        <v>6.6000402043695203</v>
      </c>
      <c r="C80" s="17">
        <f>IF(M38&gt;0,C79/M38,0)</f>
        <v>12.0159453867661</v>
      </c>
      <c r="D80" s="17">
        <f>IF(N38&gt;0,D79/N38,0)</f>
        <v>0</v>
      </c>
      <c r="E80" s="17">
        <f>IF(O38&gt;0,E79/O38,0)</f>
        <v>0</v>
      </c>
      <c r="F80" s="17">
        <f>IF(P38&gt;0,F79/P38,0)</f>
        <v>9.2675279037077694</v>
      </c>
      <c r="G80" s="11"/>
      <c r="H80" s="5" t="s">
        <v>13</v>
      </c>
      <c r="I80" s="17">
        <f>IF(L38&gt;0,I79/L38,0)</f>
        <v>2.0938029408695198</v>
      </c>
      <c r="J80" s="17">
        <f>IF(M38&gt;0,J79/M38,0)</f>
        <v>11.266092278336</v>
      </c>
      <c r="K80" s="17">
        <f>IF(N38&gt;0,K79/N38,0)</f>
        <v>0</v>
      </c>
      <c r="L80" s="17">
        <f>IF(O38&gt;0,L79/O38,0)</f>
        <v>0</v>
      </c>
      <c r="M80" s="17">
        <f>IF(P38&gt;0,M79/P38,0)</f>
        <v>6.6114169238447698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39" t="s">
        <v>26</v>
      </c>
      <c r="B85" s="39"/>
      <c r="C85" s="39"/>
      <c r="D85" s="39"/>
      <c r="E85" s="39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 ht="12.75" customHeight="1">
      <c r="A86" s="39"/>
      <c r="B86" s="39"/>
      <c r="C86" s="39"/>
      <c r="D86" s="39"/>
      <c r="E86" s="39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24"/>
      <c r="B87" s="24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40" t="s">
        <v>15</v>
      </c>
      <c r="B89" s="41" t="s">
        <v>16</v>
      </c>
      <c r="C89" s="41" t="s">
        <v>17</v>
      </c>
      <c r="D89" s="41" t="s">
        <v>18</v>
      </c>
      <c r="E89" s="41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40"/>
      <c r="B90" s="40"/>
      <c r="C90" s="40"/>
      <c r="D90" s="40"/>
      <c r="E90" s="41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2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25">
        <v>0</v>
      </c>
      <c r="B92" s="38">
        <f>L$38</f>
        <v>11720.533666666701</v>
      </c>
      <c r="C92" s="38">
        <f>$B$80</f>
        <v>6.6000402043695203</v>
      </c>
      <c r="D92" s="38">
        <f>$I$80</f>
        <v>2.0938029408695198</v>
      </c>
      <c r="E92" s="38">
        <f>B92*D92</f>
        <v>24540.487859827001</v>
      </c>
      <c r="F92" s="1">
        <f>E92/1000</f>
        <v>24.540487859827</v>
      </c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25">
        <v>1</v>
      </c>
      <c r="B93" s="38">
        <f>M$38</f>
        <v>11375.411333333301</v>
      </c>
      <c r="C93" s="38">
        <f>$C$80</f>
        <v>12.0159453867661</v>
      </c>
      <c r="D93" s="38">
        <f>$J$80</f>
        <v>11.266092278336</v>
      </c>
      <c r="E93" s="38">
        <f>B93*D93</f>
        <v>128156.43378536199</v>
      </c>
      <c r="F93" s="1">
        <f>E93/1000</f>
        <v>128.156433785362</v>
      </c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25">
        <v>2</v>
      </c>
      <c r="B94" s="38">
        <f>N$38</f>
        <v>0</v>
      </c>
      <c r="C94" s="38">
        <f>$D$80</f>
        <v>0</v>
      </c>
      <c r="D94" s="38">
        <f>$K$80</f>
        <v>0</v>
      </c>
      <c r="E94" s="38">
        <f>B94*D94</f>
        <v>0</v>
      </c>
      <c r="F94" s="1">
        <f>E94/1000</f>
        <v>0</v>
      </c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25">
        <v>3</v>
      </c>
      <c r="B95" s="38">
        <f>O$38</f>
        <v>0</v>
      </c>
      <c r="C95" s="38">
        <f>$E$80</f>
        <v>0</v>
      </c>
      <c r="D95" s="38">
        <f>$L$80</f>
        <v>0</v>
      </c>
      <c r="E95" s="38">
        <f>B95*D95</f>
        <v>0</v>
      </c>
      <c r="F95" s="1">
        <f>E95/1000</f>
        <v>0</v>
      </c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25" t="s">
        <v>7</v>
      </c>
      <c r="B96" s="38">
        <f>SUM(B92:B95)</f>
        <v>23095.945</v>
      </c>
      <c r="C96" s="38">
        <f>$F$80</f>
        <v>9.2675279037077694</v>
      </c>
      <c r="D96" s="38">
        <f>$M$80</f>
        <v>6.6114169238447698</v>
      </c>
      <c r="E96" s="38">
        <f>SUM(E92:E95)</f>
        <v>152696.921645189</v>
      </c>
      <c r="F96" s="1">
        <f>E96/1000</f>
        <v>152.69692164518901</v>
      </c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25" t="s">
        <v>2</v>
      </c>
      <c r="B97" s="38">
        <f>$I$2</f>
        <v>166867</v>
      </c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32" customHeight="1">
      <c r="A98" s="29" t="s">
        <v>20</v>
      </c>
      <c r="B98" s="38">
        <f>IF(E96&gt;0,$I$2/E96,"")</f>
        <v>1.09279871658275</v>
      </c>
      <c r="C98" s="45" t="s">
        <v>23</v>
      </c>
      <c r="D98" s="45"/>
      <c r="E98" s="45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3">
    <mergeCell ref="A1:F1"/>
    <mergeCell ref="H1:I1"/>
    <mergeCell ref="B4:F4"/>
    <mergeCell ref="L4:P4"/>
    <mergeCell ref="B42:D42"/>
    <mergeCell ref="I42:K42"/>
    <mergeCell ref="C98:E98"/>
    <mergeCell ref="A85:E86"/>
    <mergeCell ref="A89:A90"/>
    <mergeCell ref="B89:B90"/>
    <mergeCell ref="C89:C90"/>
    <mergeCell ref="D89:D90"/>
    <mergeCell ref="E89:E9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98"/>
  <sheetViews>
    <sheetView tabSelected="1" zoomScale="80" zoomScaleNormal="80" workbookViewId="0">
      <selection activeCell="K6" sqref="K6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42" t="s">
        <v>24</v>
      </c>
      <c r="B1" s="42"/>
      <c r="C1" s="42"/>
      <c r="D1" s="42"/>
      <c r="E1" s="42"/>
      <c r="F1" s="42"/>
      <c r="G1" s="1"/>
      <c r="H1" s="43" t="s">
        <v>1</v>
      </c>
      <c r="I1" s="43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104880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44" t="s">
        <v>4</v>
      </c>
      <c r="C4" s="44"/>
      <c r="D4" s="44"/>
      <c r="E4" s="44"/>
      <c r="F4" s="44"/>
      <c r="G4" s="1"/>
      <c r="H4" s="2" t="s">
        <v>3</v>
      </c>
      <c r="J4" s="1"/>
      <c r="K4" s="2" t="s">
        <v>3</v>
      </c>
      <c r="L4" s="43" t="s">
        <v>5</v>
      </c>
      <c r="M4" s="43"/>
      <c r="N4" s="43"/>
      <c r="O4" s="43"/>
      <c r="P4" s="43"/>
      <c r="Q4" s="3"/>
      <c r="R4" s="3"/>
    </row>
    <row r="5" spans="1:18">
      <c r="A5" s="2" t="s">
        <v>6</v>
      </c>
      <c r="B5" s="5">
        <v>0</v>
      </c>
      <c r="C5" s="6">
        <v>1</v>
      </c>
      <c r="D5" s="6">
        <v>2</v>
      </c>
      <c r="E5" s="6">
        <v>3</v>
      </c>
      <c r="F5" s="7" t="s">
        <v>7</v>
      </c>
      <c r="G5" s="1"/>
      <c r="H5" s="2" t="s">
        <v>6</v>
      </c>
      <c r="I5" s="10" t="s">
        <v>8</v>
      </c>
      <c r="J5" s="1"/>
      <c r="K5" s="2" t="s">
        <v>6</v>
      </c>
      <c r="L5" s="5">
        <v>0</v>
      </c>
      <c r="M5" s="6">
        <v>1</v>
      </c>
      <c r="N5" s="6">
        <v>2</v>
      </c>
      <c r="O5" s="6">
        <v>3</v>
      </c>
      <c r="P5" s="8" t="s">
        <v>7</v>
      </c>
      <c r="Q5" s="3"/>
      <c r="R5" s="3"/>
    </row>
    <row r="6" spans="1:18">
      <c r="A6" s="9">
        <v>3.75</v>
      </c>
      <c r="B6" s="10"/>
      <c r="C6" s="10"/>
      <c r="D6" s="10"/>
      <c r="E6" s="30"/>
      <c r="F6" s="11">
        <f t="shared" ref="F6:F37" si="0">SUM(B6:E6)</f>
        <v>0</v>
      </c>
      <c r="G6" s="1"/>
      <c r="H6" s="9">
        <v>3.75</v>
      </c>
      <c r="I6" s="14"/>
      <c r="J6" s="1">
        <f>I6/1000</f>
        <v>0</v>
      </c>
      <c r="K6" s="9">
        <v>3.75</v>
      </c>
      <c r="L6" s="1">
        <f t="shared" ref="L6:L37" si="1">IF($F6&gt;0,($I6/1000)*(B6/$F6),0)</f>
        <v>0</v>
      </c>
      <c r="M6" s="1">
        <f t="shared" ref="M6:M37" si="2">IF($F6&gt;0,($I6/1000)*(C6/$F6),0)</f>
        <v>0</v>
      </c>
      <c r="N6" s="1">
        <f t="shared" ref="N6:N37" si="3">IF($F6&gt;0,($I6/1000)*(D6/$F6),0)</f>
        <v>0</v>
      </c>
      <c r="O6" s="1">
        <f t="shared" ref="O6:O37" si="4">IF($F6&gt;0,($I6/1000)*(E6/$F6),0)</f>
        <v>0</v>
      </c>
      <c r="P6" s="12">
        <f t="shared" ref="P6:P37" si="5">SUM(L6:O6)</f>
        <v>0</v>
      </c>
      <c r="Q6" s="3"/>
      <c r="R6" s="3"/>
    </row>
    <row r="7" spans="1:18">
      <c r="A7" s="9">
        <v>4.25</v>
      </c>
      <c r="B7" s="10"/>
      <c r="C7" s="10"/>
      <c r="D7" s="10"/>
      <c r="E7" s="30"/>
      <c r="F7" s="11">
        <f t="shared" si="0"/>
        <v>0</v>
      </c>
      <c r="G7" s="1"/>
      <c r="H7" s="9">
        <v>4.25</v>
      </c>
      <c r="I7" s="37"/>
      <c r="J7" s="1">
        <f t="shared" ref="J7:J38" si="6">I7/1000</f>
        <v>0</v>
      </c>
      <c r="K7" s="9">
        <v>4.25</v>
      </c>
      <c r="L7" s="1">
        <f t="shared" si="1"/>
        <v>0</v>
      </c>
      <c r="M7" s="1">
        <f t="shared" si="2"/>
        <v>0</v>
      </c>
      <c r="N7" s="1">
        <f t="shared" si="3"/>
        <v>0</v>
      </c>
      <c r="O7" s="1">
        <f t="shared" si="4"/>
        <v>0</v>
      </c>
      <c r="P7" s="12">
        <f t="shared" si="5"/>
        <v>0</v>
      </c>
      <c r="Q7" s="3"/>
      <c r="R7" s="3"/>
    </row>
    <row r="8" spans="1:18">
      <c r="A8" s="9">
        <v>4.75</v>
      </c>
      <c r="B8" s="13"/>
      <c r="C8" s="10"/>
      <c r="D8" s="10"/>
      <c r="E8" s="30"/>
      <c r="F8" s="11">
        <f t="shared" si="0"/>
        <v>0</v>
      </c>
      <c r="G8" s="1"/>
      <c r="H8" s="9">
        <v>4.75</v>
      </c>
      <c r="I8" s="37"/>
      <c r="J8" s="1">
        <f t="shared" si="6"/>
        <v>0</v>
      </c>
      <c r="K8" s="9">
        <v>4.75</v>
      </c>
      <c r="L8" s="1">
        <f t="shared" si="1"/>
        <v>0</v>
      </c>
      <c r="M8" s="1">
        <f t="shared" si="2"/>
        <v>0</v>
      </c>
      <c r="N8" s="1">
        <f t="shared" si="3"/>
        <v>0</v>
      </c>
      <c r="O8" s="1">
        <f t="shared" si="4"/>
        <v>0</v>
      </c>
      <c r="P8" s="12">
        <f t="shared" si="5"/>
        <v>0</v>
      </c>
      <c r="Q8" s="3"/>
      <c r="R8" s="3"/>
    </row>
    <row r="9" spans="1:18">
      <c r="A9" s="9">
        <v>5.25</v>
      </c>
      <c r="B9" s="13">
        <v>5</v>
      </c>
      <c r="C9" s="10"/>
      <c r="D9" s="10"/>
      <c r="E9" s="30"/>
      <c r="F9" s="11">
        <f t="shared" si="0"/>
        <v>5</v>
      </c>
      <c r="G9" s="1"/>
      <c r="H9" s="9">
        <v>5.25</v>
      </c>
      <c r="I9" s="37">
        <v>152160</v>
      </c>
      <c r="J9" s="1">
        <f t="shared" si="6"/>
        <v>152.16</v>
      </c>
      <c r="K9" s="9">
        <v>5.25</v>
      </c>
      <c r="L9" s="1">
        <f t="shared" si="1"/>
        <v>152.16</v>
      </c>
      <c r="M9" s="1">
        <f t="shared" si="2"/>
        <v>0</v>
      </c>
      <c r="N9" s="1">
        <f t="shared" si="3"/>
        <v>0</v>
      </c>
      <c r="O9" s="1">
        <f t="shared" si="4"/>
        <v>0</v>
      </c>
      <c r="P9" s="12">
        <f t="shared" si="5"/>
        <v>152.16</v>
      </c>
      <c r="Q9" s="3"/>
      <c r="R9" s="3"/>
    </row>
    <row r="10" spans="1:18">
      <c r="A10" s="9">
        <v>5.75</v>
      </c>
      <c r="B10" s="13">
        <v>5</v>
      </c>
      <c r="C10" s="10"/>
      <c r="D10" s="10"/>
      <c r="E10" s="30"/>
      <c r="F10" s="11">
        <f t="shared" si="0"/>
        <v>5</v>
      </c>
      <c r="G10" s="1"/>
      <c r="H10" s="9">
        <v>5.75</v>
      </c>
      <c r="I10" s="37">
        <v>1369440</v>
      </c>
      <c r="J10" s="1">
        <f t="shared" si="6"/>
        <v>1369.44</v>
      </c>
      <c r="K10" s="9">
        <v>5.75</v>
      </c>
      <c r="L10" s="1">
        <f t="shared" si="1"/>
        <v>1369.44</v>
      </c>
      <c r="M10" s="1">
        <f t="shared" si="2"/>
        <v>0</v>
      </c>
      <c r="N10" s="1">
        <f t="shared" si="3"/>
        <v>0</v>
      </c>
      <c r="O10" s="1">
        <f t="shared" si="4"/>
        <v>0</v>
      </c>
      <c r="P10" s="12">
        <f t="shared" si="5"/>
        <v>1369.44</v>
      </c>
      <c r="Q10" s="3"/>
      <c r="R10" s="3"/>
    </row>
    <row r="11" spans="1:18">
      <c r="A11" s="9">
        <v>6.25</v>
      </c>
      <c r="B11" s="13">
        <v>5</v>
      </c>
      <c r="C11" s="10"/>
      <c r="D11" s="10"/>
      <c r="E11" s="30"/>
      <c r="F11" s="11">
        <f t="shared" si="0"/>
        <v>5</v>
      </c>
      <c r="G11" s="1"/>
      <c r="H11" s="9">
        <v>6.25</v>
      </c>
      <c r="I11" s="37">
        <v>2054160</v>
      </c>
      <c r="J11" s="1">
        <f t="shared" si="6"/>
        <v>2054.16</v>
      </c>
      <c r="K11" s="9">
        <v>6.25</v>
      </c>
      <c r="L11" s="1">
        <f t="shared" si="1"/>
        <v>2054.16</v>
      </c>
      <c r="M11" s="1">
        <f t="shared" si="2"/>
        <v>0</v>
      </c>
      <c r="N11" s="1">
        <f t="shared" si="3"/>
        <v>0</v>
      </c>
      <c r="O11" s="1">
        <f t="shared" si="4"/>
        <v>0</v>
      </c>
      <c r="P11" s="12">
        <f t="shared" si="5"/>
        <v>2054.16</v>
      </c>
      <c r="Q11" s="3"/>
      <c r="R11" s="3"/>
    </row>
    <row r="12" spans="1:18">
      <c r="A12" s="9">
        <v>6.75</v>
      </c>
      <c r="B12">
        <v>5</v>
      </c>
      <c r="C12" s="10"/>
      <c r="D12" s="10"/>
      <c r="E12" s="31"/>
      <c r="F12" s="11">
        <f t="shared" si="0"/>
        <v>5</v>
      </c>
      <c r="G12" s="1"/>
      <c r="H12" s="9">
        <v>6.75</v>
      </c>
      <c r="I12" s="37">
        <v>3119280</v>
      </c>
      <c r="J12" s="1">
        <f t="shared" si="6"/>
        <v>3119.28</v>
      </c>
      <c r="K12" s="9">
        <v>6.75</v>
      </c>
      <c r="L12" s="1">
        <f t="shared" si="1"/>
        <v>3119.28</v>
      </c>
      <c r="M12" s="1">
        <f t="shared" si="2"/>
        <v>0</v>
      </c>
      <c r="N12" s="1">
        <f t="shared" si="3"/>
        <v>0</v>
      </c>
      <c r="O12" s="1">
        <f t="shared" si="4"/>
        <v>0</v>
      </c>
      <c r="P12" s="12">
        <f t="shared" si="5"/>
        <v>3119.28</v>
      </c>
      <c r="Q12" s="3"/>
      <c r="R12" s="3"/>
    </row>
    <row r="13" spans="1:18">
      <c r="A13" s="9">
        <v>7.25</v>
      </c>
      <c r="B13">
        <v>5</v>
      </c>
      <c r="C13" s="10"/>
      <c r="D13" s="10"/>
      <c r="E13" s="32"/>
      <c r="F13" s="11">
        <f t="shared" si="0"/>
        <v>5</v>
      </c>
      <c r="G13" s="1"/>
      <c r="H13" s="9">
        <v>7.25</v>
      </c>
      <c r="I13" s="37">
        <v>2510640</v>
      </c>
      <c r="J13" s="1">
        <f t="shared" si="6"/>
        <v>2510.64</v>
      </c>
      <c r="K13" s="9">
        <v>7.25</v>
      </c>
      <c r="L13" s="1">
        <f t="shared" si="1"/>
        <v>2510.64</v>
      </c>
      <c r="M13" s="1">
        <f t="shared" si="2"/>
        <v>0</v>
      </c>
      <c r="N13" s="1">
        <f t="shared" si="3"/>
        <v>0</v>
      </c>
      <c r="O13" s="1">
        <f t="shared" si="4"/>
        <v>0</v>
      </c>
      <c r="P13" s="12">
        <f t="shared" si="5"/>
        <v>2510.64</v>
      </c>
      <c r="Q13" s="3"/>
      <c r="R13" s="3"/>
    </row>
    <row r="14" spans="1:18">
      <c r="A14" s="9">
        <v>7.75</v>
      </c>
      <c r="B14">
        <v>5</v>
      </c>
      <c r="D14" s="10"/>
      <c r="E14" s="32"/>
      <c r="F14" s="11">
        <f t="shared" si="0"/>
        <v>5</v>
      </c>
      <c r="G14" s="1"/>
      <c r="H14" s="9">
        <v>7.75</v>
      </c>
      <c r="I14" s="37">
        <v>2814960</v>
      </c>
      <c r="J14" s="1">
        <f t="shared" si="6"/>
        <v>2814.96</v>
      </c>
      <c r="K14" s="9">
        <v>7.75</v>
      </c>
      <c r="L14" s="1">
        <f t="shared" si="1"/>
        <v>2814.96</v>
      </c>
      <c r="M14" s="1">
        <f t="shared" si="2"/>
        <v>0</v>
      </c>
      <c r="N14" s="1">
        <f t="shared" si="3"/>
        <v>0</v>
      </c>
      <c r="O14" s="1">
        <f t="shared" si="4"/>
        <v>0</v>
      </c>
      <c r="P14" s="12">
        <f t="shared" si="5"/>
        <v>2814.96</v>
      </c>
      <c r="Q14" s="3"/>
      <c r="R14" s="3"/>
    </row>
    <row r="15" spans="1:18">
      <c r="A15" s="9">
        <v>8.25</v>
      </c>
      <c r="B15">
        <v>5</v>
      </c>
      <c r="D15" s="14"/>
      <c r="E15" s="32"/>
      <c r="F15" s="11">
        <f t="shared" si="0"/>
        <v>5</v>
      </c>
      <c r="G15" s="1"/>
      <c r="H15" s="9">
        <v>8.25</v>
      </c>
      <c r="I15" s="37">
        <v>3312808</v>
      </c>
      <c r="J15" s="1">
        <f t="shared" si="6"/>
        <v>3312.808</v>
      </c>
      <c r="K15" s="9">
        <v>8.25</v>
      </c>
      <c r="L15" s="1">
        <f t="shared" si="1"/>
        <v>3312.808</v>
      </c>
      <c r="M15" s="1">
        <f t="shared" si="2"/>
        <v>0</v>
      </c>
      <c r="N15" s="1">
        <f t="shared" si="3"/>
        <v>0</v>
      </c>
      <c r="O15" s="1">
        <f t="shared" si="4"/>
        <v>0</v>
      </c>
      <c r="P15" s="12">
        <f t="shared" si="5"/>
        <v>3312.808</v>
      </c>
      <c r="Q15" s="3"/>
      <c r="R15" s="3"/>
    </row>
    <row r="16" spans="1:18">
      <c r="A16" s="9">
        <v>8.75</v>
      </c>
      <c r="B16">
        <v>5</v>
      </c>
      <c r="D16" s="14"/>
      <c r="E16" s="32"/>
      <c r="F16" s="11">
        <f t="shared" si="0"/>
        <v>5</v>
      </c>
      <c r="G16" s="1"/>
      <c r="H16" s="9">
        <v>8.75</v>
      </c>
      <c r="I16" s="37">
        <v>3321082</v>
      </c>
      <c r="J16" s="1">
        <f t="shared" si="6"/>
        <v>3321.0819999999999</v>
      </c>
      <c r="K16" s="9">
        <v>8.75</v>
      </c>
      <c r="L16" s="1">
        <f t="shared" si="1"/>
        <v>3321.0819999999999</v>
      </c>
      <c r="M16" s="1">
        <f t="shared" si="2"/>
        <v>0</v>
      </c>
      <c r="N16" s="1">
        <f t="shared" si="3"/>
        <v>0</v>
      </c>
      <c r="O16" s="1">
        <f t="shared" si="4"/>
        <v>0</v>
      </c>
      <c r="P16" s="12">
        <f t="shared" si="5"/>
        <v>3321.0819999999999</v>
      </c>
      <c r="Q16" s="3"/>
      <c r="R16" s="3"/>
    </row>
    <row r="17" spans="1:18">
      <c r="A17" s="9">
        <v>9.25</v>
      </c>
      <c r="B17">
        <v>8</v>
      </c>
      <c r="D17" s="14"/>
      <c r="E17" s="32"/>
      <c r="F17" s="11">
        <f t="shared" si="0"/>
        <v>8</v>
      </c>
      <c r="G17" s="1"/>
      <c r="H17" s="9">
        <v>9.25</v>
      </c>
      <c r="I17" s="37">
        <v>2533844</v>
      </c>
      <c r="J17" s="1">
        <f t="shared" si="6"/>
        <v>2533.8440000000001</v>
      </c>
      <c r="K17" s="9">
        <v>9.25</v>
      </c>
      <c r="L17" s="1">
        <f t="shared" si="1"/>
        <v>2533.8440000000001</v>
      </c>
      <c r="M17" s="1">
        <f t="shared" si="2"/>
        <v>0</v>
      </c>
      <c r="N17" s="1">
        <f t="shared" si="3"/>
        <v>0</v>
      </c>
      <c r="O17" s="1">
        <f t="shared" si="4"/>
        <v>0</v>
      </c>
      <c r="P17" s="12">
        <f t="shared" si="5"/>
        <v>2533.8440000000001</v>
      </c>
      <c r="Q17" s="3"/>
      <c r="R17" s="3"/>
    </row>
    <row r="18" spans="1:18">
      <c r="A18" s="9">
        <v>9.75</v>
      </c>
      <c r="B18">
        <v>13</v>
      </c>
      <c r="D18" s="14"/>
      <c r="E18" s="32"/>
      <c r="F18" s="11">
        <f t="shared" si="0"/>
        <v>13</v>
      </c>
      <c r="G18" s="1"/>
      <c r="H18" s="9">
        <v>9.75</v>
      </c>
      <c r="I18" s="37">
        <v>1086707</v>
      </c>
      <c r="J18" s="1">
        <f t="shared" si="6"/>
        <v>1086.7070000000001</v>
      </c>
      <c r="K18" s="9">
        <v>9.75</v>
      </c>
      <c r="L18" s="1">
        <f t="shared" si="1"/>
        <v>1086.7070000000001</v>
      </c>
      <c r="M18" s="1">
        <f t="shared" si="2"/>
        <v>0</v>
      </c>
      <c r="N18" s="1">
        <f t="shared" si="3"/>
        <v>0</v>
      </c>
      <c r="O18" s="1">
        <f t="shared" si="4"/>
        <v>0</v>
      </c>
      <c r="P18" s="12">
        <f t="shared" si="5"/>
        <v>1086.7070000000001</v>
      </c>
      <c r="Q18" s="3"/>
      <c r="R18" s="3"/>
    </row>
    <row r="19" spans="1:18">
      <c r="A19" s="9">
        <v>10.25</v>
      </c>
      <c r="B19">
        <v>15</v>
      </c>
      <c r="D19" s="14"/>
      <c r="E19" s="32"/>
      <c r="F19" s="11">
        <f t="shared" si="0"/>
        <v>15</v>
      </c>
      <c r="G19" s="1"/>
      <c r="H19" s="9">
        <v>10.25</v>
      </c>
      <c r="I19" s="37">
        <v>306126</v>
      </c>
      <c r="J19" s="1">
        <f t="shared" si="6"/>
        <v>306.12599999999998</v>
      </c>
      <c r="K19" s="9">
        <v>10.25</v>
      </c>
      <c r="L19" s="1">
        <f t="shared" si="1"/>
        <v>306.12599999999998</v>
      </c>
      <c r="M19" s="1">
        <f t="shared" si="2"/>
        <v>0</v>
      </c>
      <c r="N19" s="1">
        <f t="shared" si="3"/>
        <v>0</v>
      </c>
      <c r="O19" s="1">
        <f t="shared" si="4"/>
        <v>0</v>
      </c>
      <c r="P19" s="12">
        <f t="shared" si="5"/>
        <v>306.12599999999998</v>
      </c>
      <c r="Q19" s="3"/>
      <c r="R19" s="3"/>
    </row>
    <row r="20" spans="1:18">
      <c r="A20" s="9">
        <v>10.75</v>
      </c>
      <c r="B20">
        <v>23</v>
      </c>
      <c r="D20" s="14"/>
      <c r="E20" s="32"/>
      <c r="F20" s="11">
        <f t="shared" si="0"/>
        <v>23</v>
      </c>
      <c r="G20" s="1"/>
      <c r="H20" s="9">
        <v>10.75</v>
      </c>
      <c r="I20" s="37">
        <v>299469</v>
      </c>
      <c r="J20" s="1">
        <f t="shared" si="6"/>
        <v>299.46899999999999</v>
      </c>
      <c r="K20" s="9">
        <v>10.75</v>
      </c>
      <c r="L20" s="1">
        <f t="shared" si="1"/>
        <v>299.46899999999999</v>
      </c>
      <c r="M20" s="1">
        <f t="shared" si="2"/>
        <v>0</v>
      </c>
      <c r="N20" s="1">
        <f t="shared" si="3"/>
        <v>0</v>
      </c>
      <c r="O20" s="1">
        <f t="shared" si="4"/>
        <v>0</v>
      </c>
      <c r="P20" s="12">
        <f t="shared" si="5"/>
        <v>299.46899999999999</v>
      </c>
      <c r="Q20" s="3"/>
      <c r="R20" s="3"/>
    </row>
    <row r="21" spans="1:18">
      <c r="A21" s="9">
        <v>11.25</v>
      </c>
      <c r="B21">
        <v>5</v>
      </c>
      <c r="D21" s="14"/>
      <c r="E21" s="32"/>
      <c r="F21" s="11">
        <f t="shared" si="0"/>
        <v>5</v>
      </c>
      <c r="G21" s="1"/>
      <c r="H21" s="9">
        <v>11.25</v>
      </c>
      <c r="I21" s="37">
        <v>266375</v>
      </c>
      <c r="J21" s="1">
        <f t="shared" si="6"/>
        <v>266.375</v>
      </c>
      <c r="K21" s="9">
        <v>11.25</v>
      </c>
      <c r="L21" s="1">
        <f t="shared" si="1"/>
        <v>266.375</v>
      </c>
      <c r="M21" s="1">
        <f t="shared" si="2"/>
        <v>0</v>
      </c>
      <c r="N21" s="1">
        <f t="shared" si="3"/>
        <v>0</v>
      </c>
      <c r="O21" s="1">
        <f t="shared" si="4"/>
        <v>0</v>
      </c>
      <c r="P21" s="12">
        <f t="shared" si="5"/>
        <v>266.375</v>
      </c>
      <c r="Q21" s="3"/>
      <c r="R21" s="3"/>
    </row>
    <row r="22" spans="1:18">
      <c r="A22" s="9">
        <v>11.75</v>
      </c>
      <c r="B22">
        <v>12</v>
      </c>
      <c r="C22">
        <v>3</v>
      </c>
      <c r="D22" s="14"/>
      <c r="E22" s="32"/>
      <c r="F22" s="11">
        <f t="shared" si="0"/>
        <v>15</v>
      </c>
      <c r="G22" s="4"/>
      <c r="H22" s="9">
        <v>11.75</v>
      </c>
      <c r="I22" s="37">
        <v>124105</v>
      </c>
      <c r="J22" s="1">
        <f t="shared" si="6"/>
        <v>124.105</v>
      </c>
      <c r="K22" s="9">
        <v>11.75</v>
      </c>
      <c r="L22" s="1">
        <f t="shared" si="1"/>
        <v>99.284000000000006</v>
      </c>
      <c r="M22" s="1">
        <f t="shared" si="2"/>
        <v>24.821000000000002</v>
      </c>
      <c r="N22" s="1">
        <f t="shared" si="3"/>
        <v>0</v>
      </c>
      <c r="O22" s="1">
        <f t="shared" si="4"/>
        <v>0</v>
      </c>
      <c r="P22" s="12">
        <f t="shared" si="5"/>
        <v>124.105</v>
      </c>
      <c r="Q22" s="3"/>
      <c r="R22" s="3"/>
    </row>
    <row r="23" spans="1:18">
      <c r="A23" s="9">
        <v>12.25</v>
      </c>
      <c r="B23">
        <v>9</v>
      </c>
      <c r="C23">
        <v>6</v>
      </c>
      <c r="D23" s="14"/>
      <c r="E23" s="32"/>
      <c r="F23" s="11">
        <f t="shared" si="0"/>
        <v>15</v>
      </c>
      <c r="G23" s="4"/>
      <c r="H23" s="9">
        <v>12.25</v>
      </c>
      <c r="I23" s="37">
        <v>157200</v>
      </c>
      <c r="J23" s="1">
        <f t="shared" si="6"/>
        <v>157.19999999999999</v>
      </c>
      <c r="K23" s="9">
        <v>12.25</v>
      </c>
      <c r="L23" s="1">
        <f t="shared" si="1"/>
        <v>94.32</v>
      </c>
      <c r="M23" s="1">
        <f t="shared" si="2"/>
        <v>62.88</v>
      </c>
      <c r="N23" s="1">
        <f t="shared" si="3"/>
        <v>0</v>
      </c>
      <c r="O23" s="1">
        <f t="shared" si="4"/>
        <v>0</v>
      </c>
      <c r="P23" s="12">
        <f t="shared" si="5"/>
        <v>157.19999999999999</v>
      </c>
      <c r="Q23" s="3"/>
      <c r="R23" s="3"/>
    </row>
    <row r="24" spans="1:18">
      <c r="A24" s="9">
        <v>12.75</v>
      </c>
      <c r="B24">
        <v>4</v>
      </c>
      <c r="C24">
        <v>11</v>
      </c>
      <c r="D24" s="14"/>
      <c r="E24" s="32"/>
      <c r="F24" s="11">
        <f t="shared" si="0"/>
        <v>15</v>
      </c>
      <c r="G24" s="4"/>
      <c r="H24" s="9">
        <v>12.75</v>
      </c>
      <c r="I24" s="37">
        <v>182021</v>
      </c>
      <c r="J24" s="1">
        <f t="shared" si="6"/>
        <v>182.02099999999999</v>
      </c>
      <c r="K24" s="9">
        <v>12.75</v>
      </c>
      <c r="L24" s="1">
        <f t="shared" si="1"/>
        <v>48.538933333333297</v>
      </c>
      <c r="M24" s="1">
        <f t="shared" si="2"/>
        <v>133.48206666666701</v>
      </c>
      <c r="N24" s="1">
        <f t="shared" si="3"/>
        <v>0</v>
      </c>
      <c r="O24" s="1">
        <f t="shared" si="4"/>
        <v>0</v>
      </c>
      <c r="P24" s="12">
        <f t="shared" si="5"/>
        <v>182.02099999999999</v>
      </c>
      <c r="Q24" s="3"/>
      <c r="R24" s="3"/>
    </row>
    <row r="25" spans="1:18">
      <c r="A25" s="9">
        <v>13.25</v>
      </c>
      <c r="B25">
        <v>3</v>
      </c>
      <c r="C25">
        <v>15</v>
      </c>
      <c r="D25" s="14"/>
      <c r="E25" s="32"/>
      <c r="F25" s="11">
        <f t="shared" si="0"/>
        <v>18</v>
      </c>
      <c r="G25" s="4"/>
      <c r="H25" s="9">
        <v>13.25</v>
      </c>
      <c r="I25" s="37">
        <v>546063</v>
      </c>
      <c r="J25" s="1">
        <f t="shared" si="6"/>
        <v>546.06299999999999</v>
      </c>
      <c r="K25" s="9">
        <v>13.25</v>
      </c>
      <c r="L25" s="1">
        <f t="shared" si="1"/>
        <v>91.010499999999993</v>
      </c>
      <c r="M25" s="1">
        <f t="shared" si="2"/>
        <v>455.05250000000001</v>
      </c>
      <c r="N25" s="1">
        <f t="shared" si="3"/>
        <v>0</v>
      </c>
      <c r="O25" s="1">
        <f t="shared" si="4"/>
        <v>0</v>
      </c>
      <c r="P25" s="12">
        <f t="shared" si="5"/>
        <v>546.06299999999999</v>
      </c>
      <c r="Q25" s="3"/>
      <c r="R25" s="3"/>
    </row>
    <row r="26" spans="1:18">
      <c r="A26" s="9">
        <v>13.75</v>
      </c>
      <c r="B26">
        <v>2</v>
      </c>
      <c r="C26">
        <v>30</v>
      </c>
      <c r="D26" s="14"/>
      <c r="E26" s="32"/>
      <c r="F26" s="11">
        <f t="shared" si="0"/>
        <v>32</v>
      </c>
      <c r="G26" s="4"/>
      <c r="H26" s="9">
        <v>13.75</v>
      </c>
      <c r="I26" s="37">
        <v>413684</v>
      </c>
      <c r="J26" s="1">
        <f t="shared" si="6"/>
        <v>413.68400000000003</v>
      </c>
      <c r="K26" s="9">
        <v>13.75</v>
      </c>
      <c r="L26" s="1">
        <f t="shared" si="1"/>
        <v>25.855250000000002</v>
      </c>
      <c r="M26" s="1">
        <f t="shared" si="2"/>
        <v>387.82875000000001</v>
      </c>
      <c r="N26" s="1">
        <f t="shared" si="3"/>
        <v>0</v>
      </c>
      <c r="O26" s="1">
        <f t="shared" si="4"/>
        <v>0</v>
      </c>
      <c r="P26" s="12">
        <f t="shared" si="5"/>
        <v>413.68400000000003</v>
      </c>
      <c r="Q26" s="3"/>
      <c r="R26" s="3"/>
    </row>
    <row r="27" spans="1:18">
      <c r="A27" s="9">
        <v>14.25</v>
      </c>
      <c r="B27">
        <v>1</v>
      </c>
      <c r="C27">
        <v>33</v>
      </c>
      <c r="D27" s="14"/>
      <c r="E27" s="32"/>
      <c r="F27" s="11">
        <f t="shared" si="0"/>
        <v>34</v>
      </c>
      <c r="G27" s="4"/>
      <c r="H27" s="9">
        <v>14.25</v>
      </c>
      <c r="I27" s="37">
        <v>372316</v>
      </c>
      <c r="J27" s="1">
        <f t="shared" si="6"/>
        <v>372.31599999999997</v>
      </c>
      <c r="K27" s="9">
        <v>14.25</v>
      </c>
      <c r="L27" s="1">
        <f t="shared" si="1"/>
        <v>10.9504705882353</v>
      </c>
      <c r="M27" s="1">
        <f t="shared" si="2"/>
        <v>361.36552941176501</v>
      </c>
      <c r="N27" s="1">
        <f t="shared" si="3"/>
        <v>0</v>
      </c>
      <c r="O27" s="1">
        <f t="shared" si="4"/>
        <v>0</v>
      </c>
      <c r="P27" s="12">
        <f t="shared" si="5"/>
        <v>372.31599999999997</v>
      </c>
      <c r="Q27" s="3"/>
      <c r="R27" s="3"/>
    </row>
    <row r="28" spans="1:18">
      <c r="A28" s="9">
        <v>14.75</v>
      </c>
      <c r="B28" s="10"/>
      <c r="C28">
        <v>39</v>
      </c>
      <c r="D28" s="14"/>
      <c r="E28" s="32"/>
      <c r="F28" s="11">
        <f t="shared" si="0"/>
        <v>39</v>
      </c>
      <c r="G28" s="1"/>
      <c r="H28" s="9">
        <v>14.75</v>
      </c>
      <c r="I28" s="37">
        <v>306126</v>
      </c>
      <c r="J28" s="1">
        <f t="shared" si="6"/>
        <v>306.12599999999998</v>
      </c>
      <c r="K28" s="9">
        <v>14.75</v>
      </c>
      <c r="L28" s="1">
        <f t="shared" si="1"/>
        <v>0</v>
      </c>
      <c r="M28" s="1">
        <f t="shared" si="2"/>
        <v>306.12599999999998</v>
      </c>
      <c r="N28" s="1">
        <f t="shared" si="3"/>
        <v>0</v>
      </c>
      <c r="O28" s="1">
        <f t="shared" si="4"/>
        <v>0</v>
      </c>
      <c r="P28" s="12">
        <f t="shared" si="5"/>
        <v>306.12599999999998</v>
      </c>
      <c r="Q28" s="3"/>
      <c r="R28" s="3"/>
    </row>
    <row r="29" spans="1:18">
      <c r="A29" s="9">
        <v>15.25</v>
      </c>
      <c r="B29" s="10"/>
      <c r="C29">
        <v>24</v>
      </c>
      <c r="D29" s="14"/>
      <c r="E29" s="32"/>
      <c r="F29" s="11">
        <f t="shared" si="0"/>
        <v>24</v>
      </c>
      <c r="G29" s="1"/>
      <c r="H29" s="9">
        <v>15.25</v>
      </c>
      <c r="I29" s="37">
        <v>173747</v>
      </c>
      <c r="J29" s="1">
        <f t="shared" si="6"/>
        <v>173.74700000000001</v>
      </c>
      <c r="K29" s="9">
        <v>15.25</v>
      </c>
      <c r="L29" s="1">
        <f t="shared" si="1"/>
        <v>0</v>
      </c>
      <c r="M29" s="1">
        <f t="shared" si="2"/>
        <v>173.74700000000001</v>
      </c>
      <c r="N29" s="1">
        <f t="shared" si="3"/>
        <v>0</v>
      </c>
      <c r="O29" s="1">
        <f t="shared" si="4"/>
        <v>0</v>
      </c>
      <c r="P29" s="12">
        <f t="shared" si="5"/>
        <v>173.74700000000001</v>
      </c>
      <c r="Q29" s="3"/>
      <c r="R29" s="3"/>
    </row>
    <row r="30" spans="1:18">
      <c r="A30" s="9">
        <v>15.75</v>
      </c>
      <c r="B30" s="10"/>
      <c r="C30">
        <v>14</v>
      </c>
      <c r="D30" s="14"/>
      <c r="E30" s="32"/>
      <c r="F30" s="11">
        <f t="shared" si="0"/>
        <v>14</v>
      </c>
      <c r="G30" s="1"/>
      <c r="H30" s="9">
        <v>15.75</v>
      </c>
      <c r="I30" s="37">
        <v>74463</v>
      </c>
      <c r="J30" s="1">
        <f t="shared" si="6"/>
        <v>74.462999999999994</v>
      </c>
      <c r="K30" s="9">
        <v>15.75</v>
      </c>
      <c r="L30" s="1">
        <f t="shared" si="1"/>
        <v>0</v>
      </c>
      <c r="M30" s="1">
        <f t="shared" si="2"/>
        <v>74.462999999999994</v>
      </c>
      <c r="N30" s="1">
        <f t="shared" si="3"/>
        <v>0</v>
      </c>
      <c r="O30" s="1">
        <f t="shared" si="4"/>
        <v>0</v>
      </c>
      <c r="P30" s="12">
        <f t="shared" si="5"/>
        <v>74.462999999999994</v>
      </c>
      <c r="Q30" s="3"/>
      <c r="R30" s="3"/>
    </row>
    <row r="31" spans="1:18">
      <c r="A31" s="9">
        <v>16.25</v>
      </c>
      <c r="B31" s="10"/>
      <c r="C31">
        <v>2</v>
      </c>
      <c r="D31" s="14"/>
      <c r="E31" s="32"/>
      <c r="F31" s="11">
        <f t="shared" si="0"/>
        <v>2</v>
      </c>
      <c r="G31" s="1"/>
      <c r="H31" s="9">
        <v>16.25</v>
      </c>
      <c r="I31" s="37">
        <v>41368</v>
      </c>
      <c r="J31" s="1">
        <f t="shared" si="6"/>
        <v>41.368000000000002</v>
      </c>
      <c r="K31" s="9">
        <v>16.25</v>
      </c>
      <c r="L31" s="1">
        <f t="shared" si="1"/>
        <v>0</v>
      </c>
      <c r="M31" s="1">
        <f t="shared" si="2"/>
        <v>41.368000000000002</v>
      </c>
      <c r="N31" s="1">
        <f t="shared" si="3"/>
        <v>0</v>
      </c>
      <c r="O31" s="1">
        <f t="shared" si="4"/>
        <v>0</v>
      </c>
      <c r="P31" s="12">
        <f t="shared" si="5"/>
        <v>41.368000000000002</v>
      </c>
      <c r="Q31" s="3"/>
      <c r="R31" s="3"/>
    </row>
    <row r="32" spans="1:18">
      <c r="A32" s="9">
        <v>16.75</v>
      </c>
      <c r="B32" s="10"/>
      <c r="C32">
        <v>1</v>
      </c>
      <c r="D32" s="14">
        <v>3</v>
      </c>
      <c r="E32" s="32"/>
      <c r="F32" s="11">
        <f t="shared" si="0"/>
        <v>4</v>
      </c>
      <c r="G32" s="1"/>
      <c r="H32" s="9">
        <v>16.75</v>
      </c>
      <c r="I32" s="37">
        <v>16547</v>
      </c>
      <c r="J32" s="1">
        <f t="shared" si="6"/>
        <v>16.547000000000001</v>
      </c>
      <c r="K32" s="9">
        <v>16.75</v>
      </c>
      <c r="L32" s="1">
        <f t="shared" si="1"/>
        <v>0</v>
      </c>
      <c r="M32" s="1">
        <f t="shared" si="2"/>
        <v>4.1367500000000001</v>
      </c>
      <c r="N32" s="1">
        <f t="shared" si="3"/>
        <v>12.41025</v>
      </c>
      <c r="O32" s="1">
        <f t="shared" si="4"/>
        <v>0</v>
      </c>
      <c r="P32" s="12">
        <f t="shared" si="5"/>
        <v>16.547000000000001</v>
      </c>
      <c r="Q32" s="3"/>
      <c r="R32" s="3"/>
    </row>
    <row r="33" spans="1:18">
      <c r="A33" s="9">
        <v>17.25</v>
      </c>
      <c r="B33" s="10"/>
      <c r="C33" s="14"/>
      <c r="D33" s="14">
        <v>1</v>
      </c>
      <c r="E33" s="32"/>
      <c r="F33" s="11">
        <f t="shared" si="0"/>
        <v>1</v>
      </c>
      <c r="G33" s="1"/>
      <c r="H33" s="9">
        <v>17.25</v>
      </c>
      <c r="J33" s="1">
        <f t="shared" si="6"/>
        <v>0</v>
      </c>
      <c r="K33" s="9">
        <v>17.25</v>
      </c>
      <c r="L33" s="1">
        <f t="shared" si="1"/>
        <v>0</v>
      </c>
      <c r="M33" s="1">
        <f t="shared" si="2"/>
        <v>0</v>
      </c>
      <c r="N33" s="1">
        <f t="shared" si="3"/>
        <v>0</v>
      </c>
      <c r="O33" s="1">
        <f t="shared" si="4"/>
        <v>0</v>
      </c>
      <c r="P33" s="12">
        <f t="shared" si="5"/>
        <v>0</v>
      </c>
      <c r="Q33" s="3"/>
      <c r="R33" s="3"/>
    </row>
    <row r="34" spans="1:18">
      <c r="A34" s="9">
        <v>17.75</v>
      </c>
      <c r="B34" s="10"/>
      <c r="C34" s="14"/>
      <c r="D34" s="14">
        <v>1</v>
      </c>
      <c r="E34" s="32"/>
      <c r="F34" s="11">
        <f t="shared" si="0"/>
        <v>1</v>
      </c>
      <c r="G34" s="1"/>
      <c r="H34" s="9">
        <v>17.75</v>
      </c>
      <c r="I34" s="14"/>
      <c r="J34" s="1">
        <f t="shared" si="6"/>
        <v>0</v>
      </c>
      <c r="K34" s="9">
        <v>17.75</v>
      </c>
      <c r="L34" s="1">
        <f t="shared" si="1"/>
        <v>0</v>
      </c>
      <c r="M34" s="1">
        <f t="shared" si="2"/>
        <v>0</v>
      </c>
      <c r="N34" s="1">
        <f t="shared" si="3"/>
        <v>0</v>
      </c>
      <c r="O34" s="1">
        <f t="shared" si="4"/>
        <v>0</v>
      </c>
      <c r="P34" s="12">
        <f t="shared" si="5"/>
        <v>0</v>
      </c>
      <c r="Q34" s="3"/>
      <c r="R34" s="3"/>
    </row>
    <row r="35" spans="1:18">
      <c r="A35" s="9">
        <v>18.25</v>
      </c>
      <c r="B35" s="10"/>
      <c r="C35" s="14"/>
      <c r="D35" s="14"/>
      <c r="E35" s="30"/>
      <c r="F35" s="11">
        <f t="shared" si="0"/>
        <v>0</v>
      </c>
      <c r="G35" s="1"/>
      <c r="H35" s="9">
        <v>18.25</v>
      </c>
      <c r="I35" s="14"/>
      <c r="J35" s="1">
        <f t="shared" si="6"/>
        <v>0</v>
      </c>
      <c r="K35" s="9">
        <v>18.25</v>
      </c>
      <c r="L35" s="1">
        <f t="shared" si="1"/>
        <v>0</v>
      </c>
      <c r="M35" s="1">
        <f t="shared" si="2"/>
        <v>0</v>
      </c>
      <c r="N35" s="1">
        <f t="shared" si="3"/>
        <v>0</v>
      </c>
      <c r="O35" s="1">
        <f t="shared" si="4"/>
        <v>0</v>
      </c>
      <c r="P35" s="12">
        <f t="shared" si="5"/>
        <v>0</v>
      </c>
      <c r="Q35" s="3"/>
      <c r="R35" s="3"/>
    </row>
    <row r="36" spans="1:18">
      <c r="A36" s="9">
        <v>18.75</v>
      </c>
      <c r="B36" s="10"/>
      <c r="C36" s="14"/>
      <c r="D36" s="14"/>
      <c r="E36" s="30"/>
      <c r="F36" s="11">
        <f t="shared" si="0"/>
        <v>0</v>
      </c>
      <c r="G36" s="1"/>
      <c r="H36" s="9">
        <v>18.75</v>
      </c>
      <c r="I36" s="4"/>
      <c r="J36" s="1">
        <f t="shared" si="6"/>
        <v>0</v>
      </c>
      <c r="K36" s="9">
        <v>18.75</v>
      </c>
      <c r="L36" s="1">
        <f t="shared" si="1"/>
        <v>0</v>
      </c>
      <c r="M36" s="1">
        <f t="shared" si="2"/>
        <v>0</v>
      </c>
      <c r="N36" s="1">
        <f t="shared" si="3"/>
        <v>0</v>
      </c>
      <c r="O36" s="1">
        <f t="shared" si="4"/>
        <v>0</v>
      </c>
      <c r="P36" s="12">
        <f t="shared" si="5"/>
        <v>0</v>
      </c>
      <c r="Q36" s="3"/>
      <c r="R36" s="3"/>
    </row>
    <row r="37" spans="1:18">
      <c r="A37" s="9">
        <v>19.25</v>
      </c>
      <c r="B37" s="30"/>
      <c r="C37" s="31"/>
      <c r="D37" s="31"/>
      <c r="E37" s="31"/>
      <c r="F37" s="11">
        <f t="shared" si="0"/>
        <v>0</v>
      </c>
      <c r="G37" s="1"/>
      <c r="H37" s="9">
        <v>19.25</v>
      </c>
      <c r="I37" s="1"/>
      <c r="J37" s="1">
        <f t="shared" si="6"/>
        <v>0</v>
      </c>
      <c r="K37" s="9">
        <v>19.25</v>
      </c>
      <c r="L37" s="1">
        <f t="shared" si="1"/>
        <v>0</v>
      </c>
      <c r="M37" s="1">
        <f t="shared" si="2"/>
        <v>0</v>
      </c>
      <c r="N37" s="1">
        <f t="shared" si="3"/>
        <v>0</v>
      </c>
      <c r="O37" s="1">
        <f t="shared" si="4"/>
        <v>0</v>
      </c>
      <c r="P37" s="12">
        <f t="shared" si="5"/>
        <v>0</v>
      </c>
      <c r="Q37" s="3"/>
      <c r="R37" s="3"/>
    </row>
    <row r="38" spans="1:18">
      <c r="A38" s="7" t="s">
        <v>7</v>
      </c>
      <c r="B38" s="16">
        <f>SUM(B6:B37)</f>
        <v>135</v>
      </c>
      <c r="C38" s="16">
        <f>SUM(C6:C37)</f>
        <v>178</v>
      </c>
      <c r="D38" s="16">
        <f>SUM(D6:D37)</f>
        <v>5</v>
      </c>
      <c r="E38" s="16">
        <f>SUM(E6:E37)</f>
        <v>0</v>
      </c>
      <c r="F38" s="17">
        <f>SUM(F6:F37)</f>
        <v>318</v>
      </c>
      <c r="G38" s="18"/>
      <c r="H38" s="7" t="s">
        <v>7</v>
      </c>
      <c r="I38" s="35">
        <f>SUM(I6:I37)</f>
        <v>25554691</v>
      </c>
      <c r="J38" s="1">
        <f t="shared" si="6"/>
        <v>25554.690999999999</v>
      </c>
      <c r="K38" s="7" t="s">
        <v>7</v>
      </c>
      <c r="L38" s="16">
        <f>SUM(L6:L37)</f>
        <v>23517.010153921601</v>
      </c>
      <c r="M38" s="16">
        <f>SUM(M6:M37)</f>
        <v>2025.2705960784299</v>
      </c>
      <c r="N38" s="16">
        <f>SUM(N6:N37)</f>
        <v>12.41025</v>
      </c>
      <c r="O38" s="16">
        <f>SUM(O6:O37)</f>
        <v>0</v>
      </c>
      <c r="P38" s="19">
        <f>SUM(P6:P37)</f>
        <v>25554.690999999999</v>
      </c>
      <c r="Q38" s="20"/>
      <c r="R38" s="3"/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1"/>
      <c r="B41" s="1"/>
      <c r="C41" s="1"/>
      <c r="D41" s="1"/>
      <c r="E41" s="1"/>
      <c r="F41" s="21"/>
      <c r="G41" s="1"/>
      <c r="H41" s="1"/>
      <c r="I41" s="1"/>
      <c r="J41" s="21"/>
      <c r="K41" s="1"/>
      <c r="L41" s="1"/>
      <c r="M41" s="1"/>
      <c r="N41" s="21"/>
      <c r="O41" s="1"/>
      <c r="P41" s="3"/>
      <c r="Q41" s="3"/>
      <c r="R41" s="3"/>
    </row>
    <row r="42" spans="1:18">
      <c r="A42" s="1"/>
      <c r="B42" s="43" t="s">
        <v>9</v>
      </c>
      <c r="C42" s="43"/>
      <c r="D42" s="43"/>
      <c r="E42" s="1"/>
      <c r="F42" s="1"/>
      <c r="G42" s="4"/>
      <c r="H42" s="1"/>
      <c r="I42" s="43" t="s">
        <v>10</v>
      </c>
      <c r="J42" s="43"/>
      <c r="K42" s="43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3" t="s">
        <v>11</v>
      </c>
      <c r="I44">
        <v>5.7867999999999999E-3</v>
      </c>
      <c r="J44" s="13" t="s">
        <v>12</v>
      </c>
      <c r="K44">
        <v>3.0215694700000002</v>
      </c>
      <c r="L44" s="1"/>
      <c r="M44" s="1"/>
      <c r="N44" s="1"/>
      <c r="O44" s="1"/>
      <c r="P44" s="3"/>
      <c r="Q44" s="3"/>
      <c r="R44" s="3"/>
    </row>
    <row r="45" spans="1:18">
      <c r="A45" s="2" t="s">
        <v>3</v>
      </c>
      <c r="B45" s="1"/>
      <c r="C45" s="1"/>
      <c r="D45" s="1"/>
      <c r="E45" s="1"/>
      <c r="F45" s="1"/>
      <c r="G45" s="1"/>
      <c r="H45" s="2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2" t="s">
        <v>6</v>
      </c>
      <c r="B46" s="5">
        <v>0</v>
      </c>
      <c r="C46" s="6">
        <v>1</v>
      </c>
      <c r="D46" s="6">
        <v>2</v>
      </c>
      <c r="E46" s="6">
        <v>3</v>
      </c>
      <c r="F46" s="7" t="s">
        <v>7</v>
      </c>
      <c r="G46" s="1"/>
      <c r="H46" s="2" t="s">
        <v>6</v>
      </c>
      <c r="I46" s="5">
        <v>0</v>
      </c>
      <c r="J46" s="6">
        <v>1</v>
      </c>
      <c r="K46" s="6">
        <v>2</v>
      </c>
      <c r="L46" s="6">
        <v>3</v>
      </c>
      <c r="M46" s="22" t="s">
        <v>7</v>
      </c>
      <c r="N46" s="3"/>
      <c r="O46" s="3"/>
      <c r="P46" s="3"/>
    </row>
    <row r="47" spans="1:18">
      <c r="A47" s="9">
        <v>3.75</v>
      </c>
      <c r="B47" s="1">
        <f t="shared" ref="B47:B78" si="7">L6*($A47)</f>
        <v>0</v>
      </c>
      <c r="C47" s="1">
        <f t="shared" ref="C47:C78" si="8">M6*($A47)</f>
        <v>0</v>
      </c>
      <c r="D47" s="1">
        <f t="shared" ref="D47:D78" si="9">N6*($A47)</f>
        <v>0</v>
      </c>
      <c r="E47" s="1">
        <f t="shared" ref="E47:E78" si="10">O6*($A47)</f>
        <v>0</v>
      </c>
      <c r="F47" s="11">
        <f t="shared" ref="F47:F78" si="11">SUM(B47:E47)</f>
        <v>0</v>
      </c>
      <c r="G47" s="1"/>
      <c r="H47" s="9">
        <f t="shared" ref="H47:H78" si="12">$I$44*((A47)^$K$44)</f>
        <v>0.31398856079581899</v>
      </c>
      <c r="I47" s="1">
        <f t="shared" ref="I47:I78" si="13">L6*$H47</f>
        <v>0</v>
      </c>
      <c r="J47" s="1">
        <f t="shared" ref="J47:J78" si="14">M6*$H47</f>
        <v>0</v>
      </c>
      <c r="K47" s="1">
        <f t="shared" ref="K47:K78" si="15">N6*$H47</f>
        <v>0</v>
      </c>
      <c r="L47" s="1">
        <f t="shared" ref="L47:L78" si="16">O6*$H47</f>
        <v>0</v>
      </c>
      <c r="M47" s="23">
        <f t="shared" ref="M47:M78" si="17">SUM(I47:L47)</f>
        <v>0</v>
      </c>
      <c r="N47" s="3"/>
      <c r="O47" s="3"/>
      <c r="P47" s="3"/>
    </row>
    <row r="48" spans="1:18">
      <c r="A48" s="9">
        <v>4.25</v>
      </c>
      <c r="B48" s="1">
        <f t="shared" si="7"/>
        <v>0</v>
      </c>
      <c r="C48" s="1">
        <f t="shared" si="8"/>
        <v>0</v>
      </c>
      <c r="D48" s="1">
        <f t="shared" si="9"/>
        <v>0</v>
      </c>
      <c r="E48" s="1">
        <f t="shared" si="10"/>
        <v>0</v>
      </c>
      <c r="F48" s="11">
        <f t="shared" si="11"/>
        <v>0</v>
      </c>
      <c r="G48" s="1"/>
      <c r="H48" s="9">
        <f t="shared" si="12"/>
        <v>0.45830994277148002</v>
      </c>
      <c r="I48" s="1">
        <f t="shared" si="13"/>
        <v>0</v>
      </c>
      <c r="J48" s="1">
        <f t="shared" si="14"/>
        <v>0</v>
      </c>
      <c r="K48" s="1">
        <f t="shared" si="15"/>
        <v>0</v>
      </c>
      <c r="L48" s="1">
        <f t="shared" si="16"/>
        <v>0</v>
      </c>
      <c r="M48" s="23">
        <f t="shared" si="17"/>
        <v>0</v>
      </c>
      <c r="N48" s="3"/>
      <c r="O48" s="3"/>
      <c r="P48" s="3"/>
    </row>
    <row r="49" spans="1:16">
      <c r="A49" s="9">
        <v>4.75</v>
      </c>
      <c r="B49" s="1">
        <f t="shared" si="7"/>
        <v>0</v>
      </c>
      <c r="C49" s="1">
        <f t="shared" si="8"/>
        <v>0</v>
      </c>
      <c r="D49" s="1">
        <f t="shared" si="9"/>
        <v>0</v>
      </c>
      <c r="E49" s="1">
        <f t="shared" si="10"/>
        <v>0</v>
      </c>
      <c r="F49" s="11">
        <f t="shared" si="11"/>
        <v>0</v>
      </c>
      <c r="G49" s="1"/>
      <c r="H49" s="9">
        <f t="shared" si="12"/>
        <v>0.64137972069478899</v>
      </c>
      <c r="I49" s="1">
        <f t="shared" si="13"/>
        <v>0</v>
      </c>
      <c r="J49" s="1">
        <f t="shared" si="14"/>
        <v>0</v>
      </c>
      <c r="K49" s="1">
        <f t="shared" si="15"/>
        <v>0</v>
      </c>
      <c r="L49" s="1">
        <f t="shared" si="16"/>
        <v>0</v>
      </c>
      <c r="M49" s="23">
        <f t="shared" si="17"/>
        <v>0</v>
      </c>
      <c r="N49" s="3"/>
      <c r="O49" s="3"/>
      <c r="P49" s="3"/>
    </row>
    <row r="50" spans="1:16">
      <c r="A50" s="9">
        <v>5.25</v>
      </c>
      <c r="B50" s="1">
        <f t="shared" si="7"/>
        <v>798.84</v>
      </c>
      <c r="C50" s="1">
        <f t="shared" si="8"/>
        <v>0</v>
      </c>
      <c r="D50" s="1">
        <f t="shared" si="9"/>
        <v>0</v>
      </c>
      <c r="E50" s="1">
        <f t="shared" si="10"/>
        <v>0</v>
      </c>
      <c r="F50" s="11">
        <f t="shared" si="11"/>
        <v>798.84</v>
      </c>
      <c r="G50" s="1"/>
      <c r="H50" s="9">
        <f t="shared" si="12"/>
        <v>0.86786033066016099</v>
      </c>
      <c r="I50" s="1">
        <f t="shared" si="13"/>
        <v>132.05362791325001</v>
      </c>
      <c r="J50" s="1">
        <f t="shared" si="14"/>
        <v>0</v>
      </c>
      <c r="K50" s="1">
        <f t="shared" si="15"/>
        <v>0</v>
      </c>
      <c r="L50" s="1">
        <f t="shared" si="16"/>
        <v>0</v>
      </c>
      <c r="M50" s="23">
        <f t="shared" si="17"/>
        <v>132.05362791325001</v>
      </c>
      <c r="N50" s="3"/>
      <c r="O50" s="3"/>
      <c r="P50" s="3"/>
    </row>
    <row r="51" spans="1:16">
      <c r="A51" s="9">
        <v>5.75</v>
      </c>
      <c r="B51" s="1">
        <f t="shared" si="7"/>
        <v>7874.28</v>
      </c>
      <c r="C51" s="1">
        <f t="shared" si="8"/>
        <v>0</v>
      </c>
      <c r="D51" s="1">
        <f t="shared" si="9"/>
        <v>0</v>
      </c>
      <c r="E51" s="1">
        <f t="shared" si="10"/>
        <v>0</v>
      </c>
      <c r="F51" s="11">
        <f t="shared" si="11"/>
        <v>7874.28</v>
      </c>
      <c r="G51" s="1"/>
      <c r="H51" s="9">
        <f t="shared" si="12"/>
        <v>1.14242484565155</v>
      </c>
      <c r="I51" s="1">
        <f t="shared" si="13"/>
        <v>1564.4822806290599</v>
      </c>
      <c r="J51" s="1">
        <f t="shared" si="14"/>
        <v>0</v>
      </c>
      <c r="K51" s="1">
        <f t="shared" si="15"/>
        <v>0</v>
      </c>
      <c r="L51" s="1">
        <f t="shared" si="16"/>
        <v>0</v>
      </c>
      <c r="M51" s="23">
        <f t="shared" si="17"/>
        <v>1564.4822806290599</v>
      </c>
      <c r="N51" s="3"/>
      <c r="O51" s="3"/>
      <c r="P51" s="3"/>
    </row>
    <row r="52" spans="1:16">
      <c r="A52" s="9">
        <v>6.25</v>
      </c>
      <c r="B52" s="1">
        <f t="shared" si="7"/>
        <v>12838.5</v>
      </c>
      <c r="C52" s="1">
        <f t="shared" si="8"/>
        <v>0</v>
      </c>
      <c r="D52" s="1">
        <f t="shared" si="9"/>
        <v>0</v>
      </c>
      <c r="E52" s="1">
        <f t="shared" si="10"/>
        <v>0</v>
      </c>
      <c r="F52" s="11">
        <f t="shared" si="11"/>
        <v>12838.5</v>
      </c>
      <c r="G52" s="1"/>
      <c r="H52" s="9">
        <f t="shared" si="12"/>
        <v>1.46975597695738</v>
      </c>
      <c r="I52" s="1">
        <f t="shared" si="13"/>
        <v>3019.1139376267702</v>
      </c>
      <c r="J52" s="1">
        <f t="shared" si="14"/>
        <v>0</v>
      </c>
      <c r="K52" s="1">
        <f t="shared" si="15"/>
        <v>0</v>
      </c>
      <c r="L52" s="1">
        <f t="shared" si="16"/>
        <v>0</v>
      </c>
      <c r="M52" s="23">
        <f t="shared" si="17"/>
        <v>3019.1139376267702</v>
      </c>
      <c r="N52" s="3"/>
      <c r="O52" s="3"/>
      <c r="P52" s="3"/>
    </row>
    <row r="53" spans="1:16">
      <c r="A53" s="9">
        <v>6.75</v>
      </c>
      <c r="B53" s="1">
        <f t="shared" si="7"/>
        <v>21055.14</v>
      </c>
      <c r="C53" s="1">
        <f t="shared" si="8"/>
        <v>0</v>
      </c>
      <c r="D53" s="1">
        <f t="shared" si="9"/>
        <v>0</v>
      </c>
      <c r="E53" s="1">
        <f t="shared" si="10"/>
        <v>0</v>
      </c>
      <c r="F53" s="11">
        <f t="shared" si="11"/>
        <v>21055.14</v>
      </c>
      <c r="G53" s="1"/>
      <c r="H53" s="9">
        <f t="shared" si="12"/>
        <v>1.85454524899786</v>
      </c>
      <c r="I53" s="1">
        <f t="shared" si="13"/>
        <v>5784.8459042940403</v>
      </c>
      <c r="J53" s="1">
        <f t="shared" si="14"/>
        <v>0</v>
      </c>
      <c r="K53" s="1">
        <f t="shared" si="15"/>
        <v>0</v>
      </c>
      <c r="L53" s="1">
        <f t="shared" si="16"/>
        <v>0</v>
      </c>
      <c r="M53" s="23">
        <f t="shared" si="17"/>
        <v>5784.8459042940403</v>
      </c>
      <c r="N53" s="3"/>
      <c r="O53" s="3"/>
      <c r="P53" s="3"/>
    </row>
    <row r="54" spans="1:16">
      <c r="A54" s="9">
        <v>7.25</v>
      </c>
      <c r="B54" s="1">
        <f t="shared" si="7"/>
        <v>18202.14</v>
      </c>
      <c r="C54" s="1">
        <f t="shared" si="8"/>
        <v>0</v>
      </c>
      <c r="D54" s="1">
        <f t="shared" si="9"/>
        <v>0</v>
      </c>
      <c r="E54" s="1">
        <f t="shared" si="10"/>
        <v>0</v>
      </c>
      <c r="F54" s="11">
        <f t="shared" si="11"/>
        <v>18202.14</v>
      </c>
      <c r="G54" s="1"/>
      <c r="H54" s="9">
        <f t="shared" si="12"/>
        <v>2.3014923057955401</v>
      </c>
      <c r="I54" s="1">
        <f t="shared" si="13"/>
        <v>5778.2186426225098</v>
      </c>
      <c r="J54" s="1">
        <f t="shared" si="14"/>
        <v>0</v>
      </c>
      <c r="K54" s="1">
        <f t="shared" si="15"/>
        <v>0</v>
      </c>
      <c r="L54" s="1">
        <f t="shared" si="16"/>
        <v>0</v>
      </c>
      <c r="M54" s="23">
        <f t="shared" si="17"/>
        <v>5778.2186426225098</v>
      </c>
      <c r="N54" s="3"/>
      <c r="O54" s="3"/>
      <c r="P54" s="3"/>
    </row>
    <row r="55" spans="1:16">
      <c r="A55" s="9">
        <v>7.75</v>
      </c>
      <c r="B55" s="1">
        <f t="shared" si="7"/>
        <v>21815.94</v>
      </c>
      <c r="C55" s="1">
        <f t="shared" si="8"/>
        <v>0</v>
      </c>
      <c r="D55" s="1">
        <f t="shared" si="9"/>
        <v>0</v>
      </c>
      <c r="E55" s="1">
        <f t="shared" si="10"/>
        <v>0</v>
      </c>
      <c r="F55" s="11">
        <f t="shared" si="11"/>
        <v>21815.94</v>
      </c>
      <c r="G55" s="1"/>
      <c r="H55" s="9">
        <f t="shared" si="12"/>
        <v>2.8153043197765002</v>
      </c>
      <c r="I55" s="1">
        <f t="shared" si="13"/>
        <v>7924.96904799806</v>
      </c>
      <c r="J55" s="1">
        <f t="shared" si="14"/>
        <v>0</v>
      </c>
      <c r="K55" s="1">
        <f t="shared" si="15"/>
        <v>0</v>
      </c>
      <c r="L55" s="1">
        <f t="shared" si="16"/>
        <v>0</v>
      </c>
      <c r="M55" s="23">
        <f t="shared" si="17"/>
        <v>7924.96904799806</v>
      </c>
      <c r="N55" s="3"/>
      <c r="O55" s="3"/>
      <c r="P55" s="3"/>
    </row>
    <row r="56" spans="1:16">
      <c r="A56" s="9">
        <v>8.25</v>
      </c>
      <c r="B56" s="1">
        <f t="shared" si="7"/>
        <v>27330.666000000001</v>
      </c>
      <c r="C56" s="1">
        <f t="shared" si="8"/>
        <v>0</v>
      </c>
      <c r="D56" s="1">
        <f t="shared" si="9"/>
        <v>0</v>
      </c>
      <c r="E56" s="1">
        <f t="shared" si="10"/>
        <v>0</v>
      </c>
      <c r="F56" s="11">
        <f t="shared" si="11"/>
        <v>27330.666000000001</v>
      </c>
      <c r="G56" s="1"/>
      <c r="H56" s="9">
        <f t="shared" si="12"/>
        <v>3.4006954817146902</v>
      </c>
      <c r="I56" s="1">
        <f t="shared" si="13"/>
        <v>11265.8511973883</v>
      </c>
      <c r="J56" s="1">
        <f t="shared" si="14"/>
        <v>0</v>
      </c>
      <c r="K56" s="1">
        <f t="shared" si="15"/>
        <v>0</v>
      </c>
      <c r="L56" s="1">
        <f t="shared" si="16"/>
        <v>0</v>
      </c>
      <c r="M56" s="23">
        <f t="shared" si="17"/>
        <v>11265.8511973883</v>
      </c>
      <c r="N56" s="3"/>
      <c r="O56" s="3"/>
      <c r="P56" s="3"/>
    </row>
    <row r="57" spans="1:16">
      <c r="A57" s="9">
        <v>8.75</v>
      </c>
      <c r="B57" s="1">
        <f t="shared" si="7"/>
        <v>29059.467499999999</v>
      </c>
      <c r="C57" s="1">
        <f t="shared" si="8"/>
        <v>0</v>
      </c>
      <c r="D57" s="1">
        <f t="shared" si="9"/>
        <v>0</v>
      </c>
      <c r="E57" s="1">
        <f t="shared" si="10"/>
        <v>0</v>
      </c>
      <c r="F57" s="11">
        <f t="shared" si="11"/>
        <v>29059.467499999999</v>
      </c>
      <c r="G57" s="1"/>
      <c r="H57" s="9">
        <f t="shared" si="12"/>
        <v>4.0623865561186596</v>
      </c>
      <c r="I57" s="1">
        <f t="shared" si="13"/>
        <v>13491.5188685677</v>
      </c>
      <c r="J57" s="1">
        <f t="shared" si="14"/>
        <v>0</v>
      </c>
      <c r="K57" s="1">
        <f t="shared" si="15"/>
        <v>0</v>
      </c>
      <c r="L57" s="1">
        <f t="shared" si="16"/>
        <v>0</v>
      </c>
      <c r="M57" s="23">
        <f t="shared" si="17"/>
        <v>13491.5188685677</v>
      </c>
      <c r="N57" s="3"/>
      <c r="O57" s="3"/>
      <c r="P57" s="3"/>
    </row>
    <row r="58" spans="1:16">
      <c r="A58" s="9">
        <v>9.25</v>
      </c>
      <c r="B58" s="1">
        <f t="shared" si="7"/>
        <v>23438.057000000001</v>
      </c>
      <c r="C58" s="1">
        <f t="shared" si="8"/>
        <v>0</v>
      </c>
      <c r="D58" s="1">
        <f t="shared" si="9"/>
        <v>0</v>
      </c>
      <c r="E58" s="1">
        <f t="shared" si="10"/>
        <v>0</v>
      </c>
      <c r="F58" s="11">
        <f t="shared" si="11"/>
        <v>23438.057000000001</v>
      </c>
      <c r="G58" s="1"/>
      <c r="H58" s="9">
        <f t="shared" si="12"/>
        <v>4.8051044901750704</v>
      </c>
      <c r="I58" s="1">
        <f t="shared" si="13"/>
        <v>12175.3851818032</v>
      </c>
      <c r="J58" s="1">
        <f t="shared" si="14"/>
        <v>0</v>
      </c>
      <c r="K58" s="1">
        <f t="shared" si="15"/>
        <v>0</v>
      </c>
      <c r="L58" s="1">
        <f t="shared" si="16"/>
        <v>0</v>
      </c>
      <c r="M58" s="23">
        <f t="shared" si="17"/>
        <v>12175.3851818032</v>
      </c>
      <c r="N58" s="3"/>
      <c r="O58" s="3"/>
      <c r="P58" s="3"/>
    </row>
    <row r="59" spans="1:16">
      <c r="A59" s="9">
        <v>9.75</v>
      </c>
      <c r="B59" s="1">
        <f t="shared" si="7"/>
        <v>10595.393249999999</v>
      </c>
      <c r="C59" s="1">
        <f t="shared" si="8"/>
        <v>0</v>
      </c>
      <c r="D59" s="1">
        <f t="shared" si="9"/>
        <v>0</v>
      </c>
      <c r="E59" s="1">
        <f t="shared" si="10"/>
        <v>0</v>
      </c>
      <c r="F59" s="11">
        <f t="shared" si="11"/>
        <v>10595.393249999999</v>
      </c>
      <c r="G59" s="1"/>
      <c r="H59" s="9">
        <f t="shared" si="12"/>
        <v>5.6335820670841699</v>
      </c>
      <c r="I59" s="1">
        <f t="shared" si="13"/>
        <v>6122.0530673748399</v>
      </c>
      <c r="J59" s="1">
        <f t="shared" si="14"/>
        <v>0</v>
      </c>
      <c r="K59" s="1">
        <f t="shared" si="15"/>
        <v>0</v>
      </c>
      <c r="L59" s="1">
        <f t="shared" si="16"/>
        <v>0</v>
      </c>
      <c r="M59" s="23">
        <f t="shared" si="17"/>
        <v>6122.0530673748399</v>
      </c>
      <c r="N59" s="3"/>
      <c r="O59" s="3"/>
      <c r="P59" s="3"/>
    </row>
    <row r="60" spans="1:16">
      <c r="A60" s="9">
        <v>10.25</v>
      </c>
      <c r="B60" s="1">
        <f t="shared" si="7"/>
        <v>3137.7914999999998</v>
      </c>
      <c r="C60" s="1">
        <f t="shared" si="8"/>
        <v>0</v>
      </c>
      <c r="D60" s="1">
        <f t="shared" si="9"/>
        <v>0</v>
      </c>
      <c r="E60" s="1">
        <f t="shared" si="10"/>
        <v>0</v>
      </c>
      <c r="F60" s="11">
        <f t="shared" si="11"/>
        <v>3137.7914999999998</v>
      </c>
      <c r="G60" s="1"/>
      <c r="H60" s="9">
        <f t="shared" si="12"/>
        <v>6.5525575966053502</v>
      </c>
      <c r="I60" s="1">
        <f t="shared" si="13"/>
        <v>2005.9082468184099</v>
      </c>
      <c r="J60" s="1">
        <f t="shared" si="14"/>
        <v>0</v>
      </c>
      <c r="K60" s="1">
        <f t="shared" si="15"/>
        <v>0</v>
      </c>
      <c r="L60" s="1">
        <f t="shared" si="16"/>
        <v>0</v>
      </c>
      <c r="M60" s="23">
        <f t="shared" si="17"/>
        <v>2005.9082468184099</v>
      </c>
      <c r="N60" s="3"/>
      <c r="O60" s="3"/>
      <c r="P60" s="3"/>
    </row>
    <row r="61" spans="1:16">
      <c r="A61" s="9">
        <v>10.75</v>
      </c>
      <c r="B61" s="1">
        <f t="shared" si="7"/>
        <v>3219.2917499999999</v>
      </c>
      <c r="C61" s="1">
        <f t="shared" si="8"/>
        <v>0</v>
      </c>
      <c r="D61" s="1">
        <f t="shared" si="9"/>
        <v>0</v>
      </c>
      <c r="E61" s="1">
        <f t="shared" si="10"/>
        <v>0</v>
      </c>
      <c r="F61" s="11">
        <f t="shared" si="11"/>
        <v>3219.2917499999999</v>
      </c>
      <c r="G61" s="1"/>
      <c r="H61" s="9">
        <f t="shared" si="12"/>
        <v>7.5667746371043298</v>
      </c>
      <c r="I61" s="1">
        <f t="shared" si="13"/>
        <v>2266.014433799</v>
      </c>
      <c r="J61" s="1">
        <f t="shared" si="14"/>
        <v>0</v>
      </c>
      <c r="K61" s="1">
        <f t="shared" si="15"/>
        <v>0</v>
      </c>
      <c r="L61" s="1">
        <f t="shared" si="16"/>
        <v>0</v>
      </c>
      <c r="M61" s="23">
        <f t="shared" si="17"/>
        <v>2266.014433799</v>
      </c>
      <c r="N61" s="3"/>
      <c r="O61" s="3"/>
      <c r="P61" s="3"/>
    </row>
    <row r="62" spans="1:16">
      <c r="A62" s="9">
        <v>11.25</v>
      </c>
      <c r="B62" s="1">
        <f t="shared" si="7"/>
        <v>2996.71875</v>
      </c>
      <c r="C62" s="1">
        <f t="shared" si="8"/>
        <v>0</v>
      </c>
      <c r="D62" s="1">
        <f t="shared" si="9"/>
        <v>0</v>
      </c>
      <c r="E62" s="1">
        <f t="shared" si="10"/>
        <v>0</v>
      </c>
      <c r="F62" s="11">
        <f t="shared" si="11"/>
        <v>2996.71875</v>
      </c>
      <c r="G62" s="1"/>
      <c r="H62" s="9">
        <f t="shared" si="12"/>
        <v>8.6809817445069495</v>
      </c>
      <c r="I62" s="1">
        <f t="shared" si="13"/>
        <v>2312.3965121930401</v>
      </c>
      <c r="J62" s="1">
        <f t="shared" si="14"/>
        <v>0</v>
      </c>
      <c r="K62" s="1">
        <f t="shared" si="15"/>
        <v>0</v>
      </c>
      <c r="L62" s="1">
        <f t="shared" si="16"/>
        <v>0</v>
      </c>
      <c r="M62" s="23">
        <f t="shared" si="17"/>
        <v>2312.3965121930401</v>
      </c>
      <c r="N62" s="3"/>
      <c r="O62" s="3"/>
      <c r="P62" s="3"/>
    </row>
    <row r="63" spans="1:16">
      <c r="A63" s="9">
        <v>11.75</v>
      </c>
      <c r="B63" s="1">
        <f t="shared" si="7"/>
        <v>1166.587</v>
      </c>
      <c r="C63" s="1">
        <f t="shared" si="8"/>
        <v>291.64675</v>
      </c>
      <c r="D63" s="1">
        <f t="shared" si="9"/>
        <v>0</v>
      </c>
      <c r="E63" s="1">
        <f t="shared" si="10"/>
        <v>0</v>
      </c>
      <c r="F63" s="11">
        <f t="shared" si="11"/>
        <v>1458.2337500000001</v>
      </c>
      <c r="G63" s="1"/>
      <c r="H63" s="9">
        <f t="shared" si="12"/>
        <v>9.8999322444183608</v>
      </c>
      <c r="I63" s="1">
        <f t="shared" si="13"/>
        <v>982.90487295483297</v>
      </c>
      <c r="J63" s="1">
        <f t="shared" si="14"/>
        <v>245.72621823870799</v>
      </c>
      <c r="K63" s="1">
        <f t="shared" si="15"/>
        <v>0</v>
      </c>
      <c r="L63" s="1">
        <f t="shared" si="16"/>
        <v>0</v>
      </c>
      <c r="M63" s="23">
        <f t="shared" si="17"/>
        <v>1228.63109119354</v>
      </c>
      <c r="N63" s="3"/>
      <c r="O63" s="3"/>
      <c r="P63" s="3"/>
    </row>
    <row r="64" spans="1:16">
      <c r="A64" s="9">
        <v>12.25</v>
      </c>
      <c r="B64" s="1">
        <f t="shared" si="7"/>
        <v>1155.42</v>
      </c>
      <c r="C64" s="1">
        <f t="shared" si="8"/>
        <v>770.28</v>
      </c>
      <c r="D64" s="1">
        <f t="shared" si="9"/>
        <v>0</v>
      </c>
      <c r="E64" s="1">
        <f t="shared" si="10"/>
        <v>0</v>
      </c>
      <c r="F64" s="11">
        <f t="shared" si="11"/>
        <v>1925.7</v>
      </c>
      <c r="G64" s="1"/>
      <c r="H64" s="9">
        <f t="shared" si="12"/>
        <v>11.2283840243312</v>
      </c>
      <c r="I64" s="1">
        <f t="shared" si="13"/>
        <v>1059.06118117492</v>
      </c>
      <c r="J64" s="1">
        <f t="shared" si="14"/>
        <v>706.04078744994604</v>
      </c>
      <c r="K64" s="1">
        <f t="shared" si="15"/>
        <v>0</v>
      </c>
      <c r="L64" s="1">
        <f t="shared" si="16"/>
        <v>0</v>
      </c>
      <c r="M64" s="23">
        <f t="shared" si="17"/>
        <v>1765.1019686248701</v>
      </c>
      <c r="N64" s="3"/>
      <c r="O64" s="3"/>
      <c r="P64" s="3"/>
    </row>
    <row r="65" spans="1:16">
      <c r="A65" s="9">
        <v>12.75</v>
      </c>
      <c r="B65" s="1">
        <f t="shared" si="7"/>
        <v>618.87139999999999</v>
      </c>
      <c r="C65" s="1">
        <f t="shared" si="8"/>
        <v>1701.89635</v>
      </c>
      <c r="D65" s="1">
        <f t="shared" si="9"/>
        <v>0</v>
      </c>
      <c r="E65" s="1">
        <f t="shared" si="10"/>
        <v>0</v>
      </c>
      <c r="F65" s="11">
        <f t="shared" si="11"/>
        <v>2320.76775</v>
      </c>
      <c r="G65" s="1"/>
      <c r="H65" s="9">
        <f t="shared" si="12"/>
        <v>12.671099343368899</v>
      </c>
      <c r="I65" s="1">
        <f t="shared" si="13"/>
        <v>615.04164628782598</v>
      </c>
      <c r="J65" s="1">
        <f t="shared" si="14"/>
        <v>1691.3645272915301</v>
      </c>
      <c r="K65" s="1">
        <f t="shared" si="15"/>
        <v>0</v>
      </c>
      <c r="L65" s="1">
        <f t="shared" si="16"/>
        <v>0</v>
      </c>
      <c r="M65" s="23">
        <f t="shared" si="17"/>
        <v>2306.4061735793598</v>
      </c>
      <c r="N65" s="3"/>
      <c r="O65" s="3"/>
      <c r="P65" s="3"/>
    </row>
    <row r="66" spans="1:16">
      <c r="A66" s="9">
        <v>13.25</v>
      </c>
      <c r="B66" s="1">
        <f t="shared" si="7"/>
        <v>1205.8891249999999</v>
      </c>
      <c r="C66" s="1">
        <f t="shared" si="8"/>
        <v>6029.4456250000003</v>
      </c>
      <c r="D66" s="1">
        <f t="shared" si="9"/>
        <v>0</v>
      </c>
      <c r="E66" s="1">
        <f t="shared" si="10"/>
        <v>0</v>
      </c>
      <c r="F66" s="11">
        <f t="shared" si="11"/>
        <v>7235.33475</v>
      </c>
      <c r="G66" s="1"/>
      <c r="H66" s="9">
        <f t="shared" si="12"/>
        <v>14.232844657425501</v>
      </c>
      <c r="I66" s="1">
        <f t="shared" si="13"/>
        <v>1295.3383086946201</v>
      </c>
      <c r="J66" s="1">
        <f t="shared" si="14"/>
        <v>6476.69154347312</v>
      </c>
      <c r="K66" s="1">
        <f t="shared" si="15"/>
        <v>0</v>
      </c>
      <c r="L66" s="1">
        <f t="shared" si="16"/>
        <v>0</v>
      </c>
      <c r="M66" s="23">
        <f t="shared" si="17"/>
        <v>7772.0298521677396</v>
      </c>
      <c r="N66" s="3"/>
      <c r="O66" s="3"/>
      <c r="P66" s="3"/>
    </row>
    <row r="67" spans="1:16">
      <c r="A67" s="9">
        <v>13.75</v>
      </c>
      <c r="B67" s="1">
        <f t="shared" si="7"/>
        <v>355.50968749999998</v>
      </c>
      <c r="C67" s="1">
        <f t="shared" si="8"/>
        <v>5332.6453124999998</v>
      </c>
      <c r="D67" s="1">
        <f t="shared" si="9"/>
        <v>0</v>
      </c>
      <c r="E67" s="1">
        <f t="shared" si="10"/>
        <v>0</v>
      </c>
      <c r="F67" s="11">
        <f t="shared" si="11"/>
        <v>5688.1549999999997</v>
      </c>
      <c r="G67" s="1"/>
      <c r="H67" s="9">
        <f t="shared" si="12"/>
        <v>15.918390457900699</v>
      </c>
      <c r="I67" s="1">
        <f t="shared" si="13"/>
        <v>411.57396488663699</v>
      </c>
      <c r="J67" s="1">
        <f t="shared" si="14"/>
        <v>6173.6094732995598</v>
      </c>
      <c r="K67" s="1">
        <f t="shared" si="15"/>
        <v>0</v>
      </c>
      <c r="L67" s="1">
        <f t="shared" si="16"/>
        <v>0</v>
      </c>
      <c r="M67" s="23">
        <f t="shared" si="17"/>
        <v>6585.1834381862</v>
      </c>
      <c r="N67" s="3"/>
      <c r="O67" s="3"/>
      <c r="P67" s="3"/>
    </row>
    <row r="68" spans="1:16">
      <c r="A68" s="9">
        <v>14.25</v>
      </c>
      <c r="B68" s="1">
        <f t="shared" si="7"/>
        <v>156.044205882353</v>
      </c>
      <c r="C68" s="1">
        <f t="shared" si="8"/>
        <v>5149.4587941176496</v>
      </c>
      <c r="D68" s="1">
        <f t="shared" si="9"/>
        <v>0</v>
      </c>
      <c r="E68" s="1">
        <f t="shared" si="10"/>
        <v>0</v>
      </c>
      <c r="F68" s="11">
        <f t="shared" si="11"/>
        <v>5305.5029999999997</v>
      </c>
      <c r="G68" s="1"/>
      <c r="H68" s="9">
        <f t="shared" si="12"/>
        <v>17.732511122496199</v>
      </c>
      <c r="I68" s="1">
        <f t="shared" si="13"/>
        <v>194.17934150245</v>
      </c>
      <c r="J68" s="1">
        <f t="shared" si="14"/>
        <v>6407.9182695808504</v>
      </c>
      <c r="K68" s="1">
        <f t="shared" si="15"/>
        <v>0</v>
      </c>
      <c r="L68" s="1">
        <f t="shared" si="16"/>
        <v>0</v>
      </c>
      <c r="M68" s="23">
        <f t="shared" si="17"/>
        <v>6602.0976110832999</v>
      </c>
      <c r="N68" s="3"/>
      <c r="O68" s="3"/>
      <c r="P68" s="3"/>
    </row>
    <row r="69" spans="1:16">
      <c r="A69" s="9">
        <v>14.75</v>
      </c>
      <c r="B69" s="1">
        <f t="shared" si="7"/>
        <v>0</v>
      </c>
      <c r="C69" s="1">
        <f t="shared" si="8"/>
        <v>4515.3585000000003</v>
      </c>
      <c r="D69" s="1">
        <f t="shared" si="9"/>
        <v>0</v>
      </c>
      <c r="E69" s="1">
        <f t="shared" si="10"/>
        <v>0</v>
      </c>
      <c r="F69" s="11">
        <f t="shared" si="11"/>
        <v>4515.3585000000003</v>
      </c>
      <c r="G69" s="1"/>
      <c r="H69" s="9">
        <f t="shared" si="12"/>
        <v>19.679984776766201</v>
      </c>
      <c r="I69" s="1">
        <f t="shared" si="13"/>
        <v>0</v>
      </c>
      <c r="J69" s="1">
        <f t="shared" si="14"/>
        <v>6024.5550197723296</v>
      </c>
      <c r="K69" s="1">
        <f t="shared" si="15"/>
        <v>0</v>
      </c>
      <c r="L69" s="1">
        <f t="shared" si="16"/>
        <v>0</v>
      </c>
      <c r="M69" s="23">
        <f t="shared" si="17"/>
        <v>6024.5550197723296</v>
      </c>
      <c r="N69" s="3"/>
      <c r="O69" s="3"/>
      <c r="P69" s="3"/>
    </row>
    <row r="70" spans="1:16">
      <c r="A70" s="9">
        <v>15.25</v>
      </c>
      <c r="B70" s="1">
        <f t="shared" si="7"/>
        <v>0</v>
      </c>
      <c r="C70" s="1">
        <f t="shared" si="8"/>
        <v>2649.6417499999998</v>
      </c>
      <c r="D70" s="1">
        <f t="shared" si="9"/>
        <v>0</v>
      </c>
      <c r="E70" s="1">
        <f t="shared" si="10"/>
        <v>0</v>
      </c>
      <c r="F70" s="11">
        <f t="shared" si="11"/>
        <v>2649.6417499999998</v>
      </c>
      <c r="G70" s="1"/>
      <c r="H70" s="9">
        <f t="shared" si="12"/>
        <v>21.765593165294</v>
      </c>
      <c r="I70" s="1">
        <f t="shared" si="13"/>
        <v>0</v>
      </c>
      <c r="J70" s="1">
        <f t="shared" si="14"/>
        <v>3781.70651569034</v>
      </c>
      <c r="K70" s="1">
        <f t="shared" si="15"/>
        <v>0</v>
      </c>
      <c r="L70" s="1">
        <f t="shared" si="16"/>
        <v>0</v>
      </c>
      <c r="M70" s="23">
        <f t="shared" si="17"/>
        <v>3781.70651569034</v>
      </c>
      <c r="N70" s="3"/>
      <c r="O70" s="3"/>
      <c r="P70" s="3"/>
    </row>
    <row r="71" spans="1:16">
      <c r="A71" s="9">
        <v>15.75</v>
      </c>
      <c r="B71" s="1">
        <f t="shared" si="7"/>
        <v>0</v>
      </c>
      <c r="C71" s="1">
        <f t="shared" si="8"/>
        <v>1172.79225</v>
      </c>
      <c r="D71" s="1">
        <f t="shared" si="9"/>
        <v>0</v>
      </c>
      <c r="E71" s="1">
        <f t="shared" si="10"/>
        <v>0</v>
      </c>
      <c r="F71" s="11">
        <f t="shared" si="11"/>
        <v>1172.79225</v>
      </c>
      <c r="G71" s="1"/>
      <c r="H71" s="9">
        <f t="shared" si="12"/>
        <v>23.9941215315222</v>
      </c>
      <c r="I71" s="1">
        <f t="shared" si="13"/>
        <v>0</v>
      </c>
      <c r="J71" s="1">
        <f t="shared" si="14"/>
        <v>1786.67427160174</v>
      </c>
      <c r="K71" s="1">
        <f t="shared" si="15"/>
        <v>0</v>
      </c>
      <c r="L71" s="1">
        <f t="shared" si="16"/>
        <v>0</v>
      </c>
      <c r="M71" s="23">
        <f t="shared" si="17"/>
        <v>1786.67427160174</v>
      </c>
      <c r="N71" s="3"/>
      <c r="O71" s="3"/>
      <c r="P71" s="3"/>
    </row>
    <row r="72" spans="1:16">
      <c r="A72" s="9">
        <v>16.25</v>
      </c>
      <c r="B72" s="1">
        <f t="shared" si="7"/>
        <v>0</v>
      </c>
      <c r="C72" s="1">
        <f t="shared" si="8"/>
        <v>672.23</v>
      </c>
      <c r="D72" s="1">
        <f t="shared" si="9"/>
        <v>0</v>
      </c>
      <c r="E72" s="1">
        <f t="shared" si="10"/>
        <v>0</v>
      </c>
      <c r="F72" s="11">
        <f t="shared" si="11"/>
        <v>672.23</v>
      </c>
      <c r="G72" s="1"/>
      <c r="H72" s="9">
        <f t="shared" si="12"/>
        <v>26.3703585053889</v>
      </c>
      <c r="I72" s="1">
        <f t="shared" si="13"/>
        <v>0</v>
      </c>
      <c r="J72" s="1">
        <f t="shared" si="14"/>
        <v>1090.8889906509301</v>
      </c>
      <c r="K72" s="1">
        <f t="shared" si="15"/>
        <v>0</v>
      </c>
      <c r="L72" s="1">
        <f t="shared" si="16"/>
        <v>0</v>
      </c>
      <c r="M72" s="23">
        <f t="shared" si="17"/>
        <v>1090.8889906509301</v>
      </c>
      <c r="N72" s="3"/>
      <c r="O72" s="3"/>
      <c r="P72" s="3"/>
    </row>
    <row r="73" spans="1:16">
      <c r="A73" s="9">
        <v>16.75</v>
      </c>
      <c r="B73" s="1">
        <f t="shared" si="7"/>
        <v>0</v>
      </c>
      <c r="C73" s="1">
        <f t="shared" si="8"/>
        <v>69.290562499999993</v>
      </c>
      <c r="D73" s="1">
        <f t="shared" si="9"/>
        <v>207.87168750000001</v>
      </c>
      <c r="E73" s="1">
        <f t="shared" si="10"/>
        <v>0</v>
      </c>
      <c r="F73" s="11">
        <f t="shared" si="11"/>
        <v>277.16224999999997</v>
      </c>
      <c r="G73" s="1"/>
      <c r="H73" s="9">
        <f t="shared" si="12"/>
        <v>28.899095998031601</v>
      </c>
      <c r="I73" s="1">
        <f t="shared" si="13"/>
        <v>0</v>
      </c>
      <c r="J73" s="1">
        <f t="shared" si="14"/>
        <v>119.548335369857</v>
      </c>
      <c r="K73" s="1">
        <f t="shared" si="15"/>
        <v>358.64500610957202</v>
      </c>
      <c r="L73" s="1">
        <f t="shared" si="16"/>
        <v>0</v>
      </c>
      <c r="M73" s="23">
        <f t="shared" si="17"/>
        <v>478.19334147942902</v>
      </c>
      <c r="N73" s="3"/>
      <c r="O73" s="3"/>
      <c r="P73" s="3"/>
    </row>
    <row r="74" spans="1:16">
      <c r="A74" s="9">
        <v>17.25</v>
      </c>
      <c r="B74" s="1">
        <f t="shared" si="7"/>
        <v>0</v>
      </c>
      <c r="C74" s="1">
        <f t="shared" si="8"/>
        <v>0</v>
      </c>
      <c r="D74" s="1">
        <f t="shared" si="9"/>
        <v>0</v>
      </c>
      <c r="E74" s="1">
        <f t="shared" si="10"/>
        <v>0</v>
      </c>
      <c r="F74" s="11">
        <f t="shared" si="11"/>
        <v>0</v>
      </c>
      <c r="G74" s="1"/>
      <c r="H74" s="9">
        <f t="shared" si="12"/>
        <v>31.585129102908301</v>
      </c>
      <c r="I74" s="1">
        <f t="shared" si="13"/>
        <v>0</v>
      </c>
      <c r="J74" s="1">
        <f t="shared" si="14"/>
        <v>0</v>
      </c>
      <c r="K74" s="1">
        <f t="shared" si="15"/>
        <v>0</v>
      </c>
      <c r="L74" s="1">
        <f t="shared" si="16"/>
        <v>0</v>
      </c>
      <c r="M74" s="23">
        <f t="shared" si="17"/>
        <v>0</v>
      </c>
      <c r="N74" s="3"/>
      <c r="O74" s="3"/>
      <c r="P74" s="3"/>
    </row>
    <row r="75" spans="1:16">
      <c r="A75" s="9">
        <v>17.75</v>
      </c>
      <c r="B75" s="1">
        <f t="shared" si="7"/>
        <v>0</v>
      </c>
      <c r="C75" s="1">
        <f t="shared" si="8"/>
        <v>0</v>
      </c>
      <c r="D75" s="1">
        <f t="shared" si="9"/>
        <v>0</v>
      </c>
      <c r="E75" s="1">
        <f t="shared" si="10"/>
        <v>0</v>
      </c>
      <c r="F75" s="11">
        <f t="shared" si="11"/>
        <v>0</v>
      </c>
      <c r="G75" s="1"/>
      <c r="H75" s="9">
        <f t="shared" si="12"/>
        <v>34.433256002766498</v>
      </c>
      <c r="I75" s="1">
        <f t="shared" si="13"/>
        <v>0</v>
      </c>
      <c r="J75" s="1">
        <f t="shared" si="14"/>
        <v>0</v>
      </c>
      <c r="K75" s="1">
        <f t="shared" si="15"/>
        <v>0</v>
      </c>
      <c r="L75" s="1">
        <f t="shared" si="16"/>
        <v>0</v>
      </c>
      <c r="M75" s="23">
        <f t="shared" si="17"/>
        <v>0</v>
      </c>
      <c r="N75" s="3"/>
      <c r="O75" s="3"/>
      <c r="P75" s="3"/>
    </row>
    <row r="76" spans="1:16">
      <c r="A76" s="9">
        <v>18.25</v>
      </c>
      <c r="B76" s="1">
        <f t="shared" si="7"/>
        <v>0</v>
      </c>
      <c r="C76" s="1">
        <f t="shared" si="8"/>
        <v>0</v>
      </c>
      <c r="D76" s="1">
        <f t="shared" si="9"/>
        <v>0</v>
      </c>
      <c r="E76" s="1">
        <f t="shared" si="10"/>
        <v>0</v>
      </c>
      <c r="F76" s="11">
        <f t="shared" si="11"/>
        <v>0</v>
      </c>
      <c r="G76" s="1"/>
      <c r="H76" s="9">
        <f t="shared" si="12"/>
        <v>37.448277881953402</v>
      </c>
      <c r="I76" s="1">
        <f t="shared" si="13"/>
        <v>0</v>
      </c>
      <c r="J76" s="1">
        <f t="shared" si="14"/>
        <v>0</v>
      </c>
      <c r="K76" s="1">
        <f t="shared" si="15"/>
        <v>0</v>
      </c>
      <c r="L76" s="1">
        <f t="shared" si="16"/>
        <v>0</v>
      </c>
      <c r="M76" s="23">
        <f t="shared" si="17"/>
        <v>0</v>
      </c>
      <c r="N76" s="3"/>
      <c r="O76" s="3"/>
      <c r="P76" s="3"/>
    </row>
    <row r="77" spans="1:16">
      <c r="A77" s="9">
        <v>18.75</v>
      </c>
      <c r="B77" s="1">
        <f t="shared" si="7"/>
        <v>0</v>
      </c>
      <c r="C77" s="1">
        <f t="shared" si="8"/>
        <v>0</v>
      </c>
      <c r="D77" s="1">
        <f t="shared" si="9"/>
        <v>0</v>
      </c>
      <c r="E77" s="1">
        <f t="shared" si="10"/>
        <v>0</v>
      </c>
      <c r="F77" s="11">
        <f t="shared" si="11"/>
        <v>0</v>
      </c>
      <c r="G77" s="1"/>
      <c r="H77" s="9">
        <f t="shared" si="12"/>
        <v>40.6349988436167</v>
      </c>
      <c r="I77" s="1">
        <f t="shared" si="13"/>
        <v>0</v>
      </c>
      <c r="J77" s="1">
        <f t="shared" si="14"/>
        <v>0</v>
      </c>
      <c r="K77" s="1">
        <f t="shared" si="15"/>
        <v>0</v>
      </c>
      <c r="L77" s="1">
        <f t="shared" si="16"/>
        <v>0</v>
      </c>
      <c r="M77" s="23">
        <f t="shared" si="17"/>
        <v>0</v>
      </c>
      <c r="N77" s="3"/>
      <c r="O77" s="3"/>
      <c r="P77" s="3"/>
    </row>
    <row r="78" spans="1:16">
      <c r="A78" s="9">
        <v>19.25</v>
      </c>
      <c r="B78" s="1">
        <f t="shared" si="7"/>
        <v>0</v>
      </c>
      <c r="C78" s="1">
        <f t="shared" si="8"/>
        <v>0</v>
      </c>
      <c r="D78" s="1">
        <f t="shared" si="9"/>
        <v>0</v>
      </c>
      <c r="E78" s="1">
        <f t="shared" si="10"/>
        <v>0</v>
      </c>
      <c r="F78" s="11">
        <f t="shared" si="11"/>
        <v>0</v>
      </c>
      <c r="G78" s="1"/>
      <c r="H78" s="9">
        <f t="shared" si="12"/>
        <v>43.998225831401697</v>
      </c>
      <c r="I78" s="1">
        <f t="shared" si="13"/>
        <v>0</v>
      </c>
      <c r="J78" s="1">
        <f t="shared" si="14"/>
        <v>0</v>
      </c>
      <c r="K78" s="1">
        <f t="shared" si="15"/>
        <v>0</v>
      </c>
      <c r="L78" s="1">
        <f t="shared" si="16"/>
        <v>0</v>
      </c>
      <c r="M78" s="23">
        <f t="shared" si="17"/>
        <v>0</v>
      </c>
      <c r="N78" s="3"/>
      <c r="O78" s="3"/>
      <c r="P78" s="3"/>
    </row>
    <row r="79" spans="1:16">
      <c r="A79" s="7" t="s">
        <v>7</v>
      </c>
      <c r="B79" s="16">
        <f>SUM(B47:B78)</f>
        <v>187020.54716838201</v>
      </c>
      <c r="C79" s="16">
        <f>SUM(C47:C78)</f>
        <v>28354.6858941176</v>
      </c>
      <c r="D79" s="16">
        <f>SUM(D47:D78)</f>
        <v>207.87168750000001</v>
      </c>
      <c r="E79" s="16">
        <f>SUM(E47:E78)</f>
        <v>0</v>
      </c>
      <c r="F79" s="16">
        <f>SUM(F47:F78)</f>
        <v>215583.10475</v>
      </c>
      <c r="G79" s="11"/>
      <c r="H79" s="7" t="s">
        <v>7</v>
      </c>
      <c r="I79" s="16">
        <f>SUM(I47:I78)</f>
        <v>78400.910264529506</v>
      </c>
      <c r="J79" s="16">
        <f>SUM(J47:J78)</f>
        <v>34504.723952418899</v>
      </c>
      <c r="K79" s="16">
        <f>SUM(K47:K78)</f>
        <v>358.64500610957202</v>
      </c>
      <c r="L79" s="16">
        <f>SUM(L47:L78)</f>
        <v>0</v>
      </c>
      <c r="M79" s="16">
        <f>SUM(M47:M78)</f>
        <v>113264.27922305799</v>
      </c>
      <c r="N79" s="3"/>
      <c r="O79" s="3"/>
      <c r="P79" s="3"/>
    </row>
    <row r="80" spans="1:16">
      <c r="A80" s="5" t="s">
        <v>13</v>
      </c>
      <c r="B80" s="17">
        <f>IF(L38&gt;0,B79/L38,0)</f>
        <v>7.9525648007255398</v>
      </c>
      <c r="C80" s="17">
        <f>IF(M38&gt;0,C79/M38,0)</f>
        <v>14.0004431748633</v>
      </c>
      <c r="D80" s="17">
        <f>IF(N38&gt;0,D79/N38,0)</f>
        <v>16.75</v>
      </c>
      <c r="E80" s="17">
        <f>IF(O38&gt;0,E79/O38,0)</f>
        <v>0</v>
      </c>
      <c r="F80" s="17">
        <f>IF(P38&gt;0,F79/P38,0)</f>
        <v>8.4361460191398905</v>
      </c>
      <c r="G80" s="11"/>
      <c r="H80" s="5" t="s">
        <v>13</v>
      </c>
      <c r="I80" s="17">
        <f>IF(L38&gt;0,I79/L38,0)</f>
        <v>3.3337958248683099</v>
      </c>
      <c r="J80" s="17">
        <f>IF(M38&gt;0,J79/M38,0)</f>
        <v>17.0370932255823</v>
      </c>
      <c r="K80" s="17">
        <f>IF(N38&gt;0,K79/N38,0)</f>
        <v>28.899095998031601</v>
      </c>
      <c r="L80" s="17">
        <f>IF(O38&gt;0,L79/O38,0)</f>
        <v>0</v>
      </c>
      <c r="M80" s="17">
        <f>IF(P38&gt;0,M79/P38,0)</f>
        <v>4.4322304356197497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3"/>
      <c r="O83" s="3"/>
      <c r="P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3"/>
      <c r="O84" s="3"/>
      <c r="P84" s="3"/>
    </row>
    <row r="85" spans="1:18" ht="14" customHeight="1">
      <c r="A85" s="39" t="s">
        <v>26</v>
      </c>
      <c r="B85" s="39"/>
      <c r="C85" s="39"/>
      <c r="D85" s="39"/>
      <c r="E85" s="39"/>
      <c r="F85" s="1"/>
      <c r="G85" s="1"/>
      <c r="H85" s="1"/>
      <c r="I85" s="1"/>
      <c r="J85" s="1"/>
      <c r="K85" s="1"/>
      <c r="L85" s="1"/>
      <c r="M85" s="1"/>
      <c r="N85" s="3"/>
      <c r="O85" s="3"/>
      <c r="P85" s="3"/>
    </row>
    <row r="86" spans="1:18">
      <c r="A86" s="39"/>
      <c r="B86" s="39"/>
      <c r="C86" s="39"/>
      <c r="D86" s="39"/>
      <c r="E86" s="39"/>
      <c r="F86" s="1"/>
      <c r="G86" s="1"/>
      <c r="H86" s="1"/>
      <c r="I86" s="1"/>
      <c r="J86" s="1"/>
      <c r="K86" s="1"/>
      <c r="L86" s="1"/>
      <c r="M86" s="1"/>
      <c r="N86" s="3"/>
      <c r="O86" s="3"/>
      <c r="P86" s="3"/>
    </row>
    <row r="87" spans="1:18" ht="14" customHeight="1">
      <c r="A87" s="24"/>
      <c r="B87" s="24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3"/>
      <c r="O87" s="3"/>
      <c r="P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3"/>
      <c r="O88" s="3"/>
      <c r="P88" s="3"/>
    </row>
    <row r="89" spans="1:18">
      <c r="A89" s="40" t="s">
        <v>15</v>
      </c>
      <c r="B89" s="41" t="s">
        <v>16</v>
      </c>
      <c r="C89" s="41" t="s">
        <v>17</v>
      </c>
      <c r="D89" s="41" t="s">
        <v>18</v>
      </c>
      <c r="E89" s="41" t="s">
        <v>19</v>
      </c>
      <c r="F89" s="1"/>
      <c r="G89" s="1"/>
      <c r="H89" s="1"/>
      <c r="I89" s="1"/>
      <c r="J89" s="1"/>
      <c r="K89" s="1"/>
      <c r="L89" s="1"/>
      <c r="M89" s="1"/>
      <c r="N89" s="3"/>
      <c r="O89" s="3"/>
      <c r="P89" s="3"/>
    </row>
    <row r="90" spans="1:18">
      <c r="A90" s="40"/>
      <c r="B90" s="40"/>
      <c r="C90" s="40"/>
      <c r="D90" s="40"/>
      <c r="E90" s="41"/>
      <c r="F90" s="1"/>
      <c r="G90" s="1"/>
      <c r="H90" s="1"/>
      <c r="I90" s="1"/>
      <c r="J90" s="1"/>
      <c r="K90" s="1"/>
      <c r="L90" s="1"/>
      <c r="M90" s="1"/>
      <c r="N90" s="3"/>
      <c r="O90" s="3"/>
      <c r="P90" s="3"/>
    </row>
    <row r="91" spans="1:18">
      <c r="A91" s="1"/>
      <c r="B91" s="2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8">
      <c r="A92" s="25">
        <v>0</v>
      </c>
      <c r="B92" s="38">
        <f>L$38</f>
        <v>23517.010153921601</v>
      </c>
      <c r="C92" s="38">
        <f>$B$80</f>
        <v>7.9525648007255398</v>
      </c>
      <c r="D92" s="38">
        <f>$I$80</f>
        <v>3.3337958248683099</v>
      </c>
      <c r="E92" s="38">
        <f>B92*D92</f>
        <v>78400.910264529506</v>
      </c>
      <c r="F92" s="1">
        <f>E92/1000</f>
        <v>78.4009102645295</v>
      </c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8">
      <c r="A93" s="25">
        <v>1</v>
      </c>
      <c r="B93" s="38">
        <f>M$38</f>
        <v>2025.2705960784299</v>
      </c>
      <c r="C93" s="38">
        <f>$C$80</f>
        <v>14.0004431748633</v>
      </c>
      <c r="D93" s="38">
        <f>$J$80</f>
        <v>17.0370932255823</v>
      </c>
      <c r="E93" s="38">
        <f>B93*D93</f>
        <v>34504.723952418797</v>
      </c>
      <c r="F93" s="1">
        <f>E93/1000</f>
        <v>34.5047239524188</v>
      </c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25">
        <v>2</v>
      </c>
      <c r="B94" s="38">
        <f>N$38</f>
        <v>12.41025</v>
      </c>
      <c r="C94" s="38">
        <f>$D$80</f>
        <v>16.75</v>
      </c>
      <c r="D94" s="38">
        <f>$K$80</f>
        <v>28.899095998031601</v>
      </c>
      <c r="E94" s="38">
        <f>B94*D94</f>
        <v>358.64500610957202</v>
      </c>
      <c r="F94" s="1">
        <f>E94/1000</f>
        <v>0.35864500610957201</v>
      </c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25">
        <v>3</v>
      </c>
      <c r="B95" s="38">
        <f>O$38</f>
        <v>0</v>
      </c>
      <c r="C95" s="38">
        <f>$E$80</f>
        <v>0</v>
      </c>
      <c r="D95" s="38">
        <f>$L$80</f>
        <v>0</v>
      </c>
      <c r="E95" s="38">
        <f>B95*D95</f>
        <v>0</v>
      </c>
      <c r="F95" s="1">
        <f>E95/1000</f>
        <v>0</v>
      </c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25" t="s">
        <v>7</v>
      </c>
      <c r="B96" s="38">
        <f>SUM(B92:B95)</f>
        <v>25554.690999999999</v>
      </c>
      <c r="C96" s="38">
        <f>$F$80</f>
        <v>8.4361460191398905</v>
      </c>
      <c r="D96" s="38">
        <f>$M$80</f>
        <v>4.4322304356197497</v>
      </c>
      <c r="E96" s="38">
        <f>SUM(E92:E95)</f>
        <v>113264.27922305799</v>
      </c>
      <c r="F96" s="1">
        <f>E96/1000</f>
        <v>113.264279223058</v>
      </c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25" t="s">
        <v>2</v>
      </c>
      <c r="B97" s="38">
        <f>$I$2</f>
        <v>104880</v>
      </c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29" t="s">
        <v>20</v>
      </c>
      <c r="B98" s="38">
        <f>IF(E96&gt;0,$I$2/E96,"")</f>
        <v>0.92597596276098404</v>
      </c>
      <c r="C98" s="2"/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1:F1"/>
    <mergeCell ref="H1:I1"/>
    <mergeCell ref="B4:F4"/>
    <mergeCell ref="L4:P4"/>
    <mergeCell ref="B42:D42"/>
    <mergeCell ref="I42:K42"/>
    <mergeCell ref="A85:E86"/>
    <mergeCell ref="A89:A90"/>
    <mergeCell ref="B89:B90"/>
    <mergeCell ref="C89:C90"/>
    <mergeCell ref="D89:D90"/>
    <mergeCell ref="E89:E9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98"/>
  <sheetViews>
    <sheetView topLeftCell="A40" zoomScale="80" zoomScaleNormal="80" workbookViewId="0">
      <selection activeCell="G96" sqref="G96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42" t="s">
        <v>24</v>
      </c>
      <c r="B1" s="42"/>
      <c r="C1" s="42"/>
      <c r="D1" s="42"/>
      <c r="E1" s="42"/>
      <c r="F1" s="42"/>
      <c r="G1" s="1"/>
      <c r="H1" s="43" t="s">
        <v>1</v>
      </c>
      <c r="I1" s="43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 s="35">
        <f>SUM('1Q'!I2,'2Q'!I2,'3Q'!I2,'4Q'!I2)</f>
        <v>1959739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3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44" t="s">
        <v>4</v>
      </c>
      <c r="C4" s="44"/>
      <c r="D4" s="44"/>
      <c r="E4" s="44"/>
      <c r="F4" s="44"/>
      <c r="G4" s="1"/>
      <c r="H4" s="2" t="s">
        <v>3</v>
      </c>
      <c r="I4" s="3"/>
      <c r="J4" s="1"/>
      <c r="K4" s="2" t="s">
        <v>3</v>
      </c>
      <c r="L4" s="43" t="s">
        <v>5</v>
      </c>
      <c r="M4" s="43"/>
      <c r="N4" s="43"/>
      <c r="O4" s="43"/>
      <c r="P4" s="43"/>
      <c r="Q4" s="3"/>
      <c r="R4" s="3"/>
    </row>
    <row r="5" spans="1:18">
      <c r="A5" s="2" t="s">
        <v>6</v>
      </c>
      <c r="B5" s="5">
        <v>0</v>
      </c>
      <c r="C5" s="6">
        <v>1</v>
      </c>
      <c r="D5" s="6">
        <v>2</v>
      </c>
      <c r="E5" s="6">
        <v>3</v>
      </c>
      <c r="F5" s="7" t="s">
        <v>7</v>
      </c>
      <c r="G5" s="1"/>
      <c r="H5" s="2" t="s">
        <v>6</v>
      </c>
      <c r="I5" s="36" t="s">
        <v>8</v>
      </c>
      <c r="J5" s="1"/>
      <c r="K5" s="2" t="s">
        <v>6</v>
      </c>
      <c r="L5" s="5">
        <v>0</v>
      </c>
      <c r="M5" s="6">
        <v>1</v>
      </c>
      <c r="N5" s="6">
        <v>2</v>
      </c>
      <c r="O5" s="6">
        <v>3</v>
      </c>
      <c r="P5" s="8" t="s">
        <v>7</v>
      </c>
      <c r="Q5" s="3"/>
      <c r="R5" s="3"/>
    </row>
    <row r="6" spans="1:18">
      <c r="A6" s="9">
        <v>3.75</v>
      </c>
      <c r="B6" s="34">
        <f>IF(SUM('1Q'!B6+'2Q'!B6+'3Q'!B6+'4Q'!B6)&gt;0,SUM('1Q'!B6+'2Q'!B6+'3Q'!B6+'4Q'!B6),0)</f>
        <v>0</v>
      </c>
      <c r="C6" s="34">
        <f>IF(SUM('1Q'!C6+'2Q'!C6+'3Q'!C6+'4Q'!C6)&gt;0,SUM('1Q'!C6+'2Q'!C6+'3Q'!C6+'4Q'!C6),0)</f>
        <v>0</v>
      </c>
      <c r="D6" s="34">
        <f>IF(SUM('1Q'!D6+'2Q'!D6+'3Q'!D6+'4Q'!D6)&gt;0,SUM('1Q'!D6+'2Q'!D6+'3Q'!D6+'4Q'!D6),0)</f>
        <v>0</v>
      </c>
      <c r="E6" s="34">
        <f>IF(SUM('1Q'!E6+'2Q'!E6+'3Q'!E6+'4Q'!E6)&gt;0,SUM('1Q'!E6+'2Q'!E6+'3Q'!E6+'4Q'!E6),0)</f>
        <v>0</v>
      </c>
      <c r="F6" s="11">
        <f t="shared" ref="F6:F37" si="0">SUM(B6:E6)</f>
        <v>0</v>
      </c>
      <c r="G6" s="1"/>
      <c r="H6" s="9">
        <v>3.75</v>
      </c>
      <c r="I6" s="35">
        <f>SUM('1Q'!I6,'2Q'!I6,'3Q'!I6,'4Q'!I6)</f>
        <v>0</v>
      </c>
      <c r="J6" s="1"/>
      <c r="K6" s="9">
        <v>3.75</v>
      </c>
      <c r="L6" s="1">
        <f t="shared" ref="L6:L37" si="1">IF($F6&gt;0,($I6/1000)*(B6/$F6),0)</f>
        <v>0</v>
      </c>
      <c r="M6" s="1">
        <f t="shared" ref="M6:M37" si="2">IF($F6&gt;0,($I6/1000)*(C6/$F6),0)</f>
        <v>0</v>
      </c>
      <c r="N6" s="1">
        <f t="shared" ref="N6:N37" si="3">IF($F6&gt;0,($I6/1000)*(D6/$F6),0)</f>
        <v>0</v>
      </c>
      <c r="O6" s="1">
        <f t="shared" ref="O6:O37" si="4">IF($F6&gt;0,($I6/1000)*(E6/$F6),0)</f>
        <v>0</v>
      </c>
      <c r="P6" s="12">
        <f t="shared" ref="P6:P37" si="5">SUM(L6:O6)</f>
        <v>0</v>
      </c>
      <c r="Q6" s="3"/>
      <c r="R6" s="3"/>
    </row>
    <row r="7" spans="1:18">
      <c r="A7" s="9">
        <v>4.25</v>
      </c>
      <c r="B7" s="34">
        <f>IF(SUM('1Q'!B7+'2Q'!B7+'3Q'!B7+'4Q'!B7)&gt;0,SUM('1Q'!B7+'2Q'!B7+'3Q'!B7+'4Q'!B7),0)</f>
        <v>5</v>
      </c>
      <c r="C7" s="34">
        <f>IF(SUM('1Q'!C7+'2Q'!C7+'3Q'!C7+'4Q'!C7)&gt;0,SUM('1Q'!C7+'2Q'!C7+'3Q'!C7+'4Q'!C7),0)</f>
        <v>0</v>
      </c>
      <c r="D7" s="34">
        <f>IF(SUM('1Q'!D7+'2Q'!D7+'3Q'!D7+'4Q'!D7)&gt;0,SUM('1Q'!D7+'2Q'!D7+'3Q'!D7+'4Q'!D7),0)</f>
        <v>0</v>
      </c>
      <c r="E7" s="34">
        <f>IF(SUM('1Q'!E7+'2Q'!E7+'3Q'!E7+'4Q'!E7)&gt;0,SUM('1Q'!E7+'2Q'!E7+'3Q'!E7+'4Q'!E7),0)</f>
        <v>0</v>
      </c>
      <c r="F7" s="11">
        <f t="shared" si="0"/>
        <v>5</v>
      </c>
      <c r="G7" s="1"/>
      <c r="H7" s="9">
        <v>4.25</v>
      </c>
      <c r="I7" s="35">
        <f>SUM('1Q'!I7,'2Q'!I7,'3Q'!I7,'4Q'!I7)</f>
        <v>48637</v>
      </c>
      <c r="J7" s="1"/>
      <c r="K7" s="9">
        <v>4.25</v>
      </c>
      <c r="L7" s="1">
        <f t="shared" si="1"/>
        <v>48.637</v>
      </c>
      <c r="M7" s="1">
        <f t="shared" si="2"/>
        <v>0</v>
      </c>
      <c r="N7" s="1">
        <f t="shared" si="3"/>
        <v>0</v>
      </c>
      <c r="O7" s="1">
        <f t="shared" si="4"/>
        <v>0</v>
      </c>
      <c r="P7" s="12">
        <f t="shared" si="5"/>
        <v>48.637</v>
      </c>
      <c r="Q7" s="3"/>
      <c r="R7" s="3"/>
    </row>
    <row r="8" spans="1:18">
      <c r="A8" s="9">
        <v>4.75</v>
      </c>
      <c r="B8" s="34">
        <f>IF(SUM('1Q'!B8+'2Q'!B8+'3Q'!B8+'4Q'!B8)&gt;0,SUM('1Q'!B8+'2Q'!B8+'3Q'!B8+'4Q'!B8),0)</f>
        <v>5</v>
      </c>
      <c r="C8" s="34">
        <f>IF(SUM('1Q'!C8+'2Q'!C8+'3Q'!C8+'4Q'!C8)&gt;0,SUM('1Q'!C8+'2Q'!C8+'3Q'!C8+'4Q'!C8),0)</f>
        <v>5</v>
      </c>
      <c r="D8" s="34">
        <f>IF(SUM('1Q'!D8+'2Q'!D8+'3Q'!D8+'4Q'!D8)&gt;0,SUM('1Q'!D8+'2Q'!D8+'3Q'!D8+'4Q'!D8),0)</f>
        <v>0</v>
      </c>
      <c r="E8" s="34">
        <f>IF(SUM('1Q'!E8+'2Q'!E8+'3Q'!E8+'4Q'!E8)&gt;0,SUM('1Q'!E8+'2Q'!E8+'3Q'!E8+'4Q'!E8),0)</f>
        <v>0</v>
      </c>
      <c r="F8" s="11">
        <f t="shared" si="0"/>
        <v>10</v>
      </c>
      <c r="G8" s="1"/>
      <c r="H8" s="9">
        <v>4.75</v>
      </c>
      <c r="I8" s="35">
        <f>SUM('1Q'!I8,'2Q'!I8,'3Q'!I8,'4Q'!I8)</f>
        <v>706893</v>
      </c>
      <c r="J8" s="1"/>
      <c r="K8" s="9">
        <v>4.75</v>
      </c>
      <c r="L8" s="1">
        <f t="shared" si="1"/>
        <v>353.44650000000001</v>
      </c>
      <c r="M8" s="1">
        <f t="shared" si="2"/>
        <v>353.44650000000001</v>
      </c>
      <c r="N8" s="1">
        <f t="shared" si="3"/>
        <v>0</v>
      </c>
      <c r="O8" s="1">
        <f t="shared" si="4"/>
        <v>0</v>
      </c>
      <c r="P8" s="12">
        <f t="shared" si="5"/>
        <v>706.89300000000003</v>
      </c>
      <c r="Q8" s="3"/>
      <c r="R8" s="3"/>
    </row>
    <row r="9" spans="1:18">
      <c r="A9" s="9">
        <v>5.25</v>
      </c>
      <c r="B9" s="34">
        <f>IF(SUM('1Q'!B9+'2Q'!B9+'3Q'!B9+'4Q'!B9)&gt;0,SUM('1Q'!B9+'2Q'!B9+'3Q'!B9+'4Q'!B9),0)</f>
        <v>10</v>
      </c>
      <c r="C9" s="34">
        <f>IF(SUM('1Q'!C9+'2Q'!C9+'3Q'!C9+'4Q'!C9)&gt;0,SUM('1Q'!C9+'2Q'!C9+'3Q'!C9+'4Q'!C9),0)</f>
        <v>5</v>
      </c>
      <c r="D9" s="34">
        <f>IF(SUM('1Q'!D9+'2Q'!D9+'3Q'!D9+'4Q'!D9)&gt;0,SUM('1Q'!D9+'2Q'!D9+'3Q'!D9+'4Q'!D9),0)</f>
        <v>0</v>
      </c>
      <c r="E9" s="34">
        <f>IF(SUM('1Q'!E9+'2Q'!E9+'3Q'!E9+'4Q'!E9)&gt;0,SUM('1Q'!E9+'2Q'!E9+'3Q'!E9+'4Q'!E9),0)</f>
        <v>0</v>
      </c>
      <c r="F9" s="11">
        <f t="shared" si="0"/>
        <v>15</v>
      </c>
      <c r="G9" s="1"/>
      <c r="H9" s="9">
        <v>5.25</v>
      </c>
      <c r="I9" s="35">
        <f>SUM('1Q'!I9,'2Q'!I9,'3Q'!I9,'4Q'!I9)</f>
        <v>1831793</v>
      </c>
      <c r="J9" s="1"/>
      <c r="K9" s="9">
        <v>5.25</v>
      </c>
      <c r="L9" s="1">
        <f t="shared" si="1"/>
        <v>1221.1953333333299</v>
      </c>
      <c r="M9" s="1">
        <f t="shared" si="2"/>
        <v>610.59766666666701</v>
      </c>
      <c r="N9" s="1">
        <f t="shared" si="3"/>
        <v>0</v>
      </c>
      <c r="O9" s="1">
        <f t="shared" si="4"/>
        <v>0</v>
      </c>
      <c r="P9" s="12">
        <f t="shared" si="5"/>
        <v>1831.7929999999999</v>
      </c>
      <c r="Q9" s="3"/>
      <c r="R9" s="3"/>
    </row>
    <row r="10" spans="1:18">
      <c r="A10" s="9">
        <v>5.75</v>
      </c>
      <c r="B10" s="34">
        <f>IF(SUM('1Q'!B10+'2Q'!B10+'3Q'!B10+'4Q'!B10)&gt;0,SUM('1Q'!B10+'2Q'!B10+'3Q'!B10+'4Q'!B10),0)</f>
        <v>10</v>
      </c>
      <c r="C10" s="34">
        <f>IF(SUM('1Q'!C10+'2Q'!C10+'3Q'!C10+'4Q'!C10)&gt;0,SUM('1Q'!C10+'2Q'!C10+'3Q'!C10+'4Q'!C10),0)</f>
        <v>5</v>
      </c>
      <c r="D10" s="34">
        <f>IF(SUM('1Q'!D10+'2Q'!D10+'3Q'!D10+'4Q'!D10)&gt;0,SUM('1Q'!D10+'2Q'!D10+'3Q'!D10+'4Q'!D10),0)</f>
        <v>0</v>
      </c>
      <c r="E10" s="34">
        <f>IF(SUM('1Q'!E10+'2Q'!E10+'3Q'!E10+'4Q'!E10)&gt;0,SUM('1Q'!E10+'2Q'!E10+'3Q'!E10+'4Q'!E10),0)</f>
        <v>0</v>
      </c>
      <c r="F10" s="11">
        <f t="shared" si="0"/>
        <v>15</v>
      </c>
      <c r="G10" s="1"/>
      <c r="H10" s="9">
        <v>5.75</v>
      </c>
      <c r="I10" s="35">
        <f>SUM('1Q'!I10,'2Q'!I10,'3Q'!I10,'4Q'!I10)</f>
        <v>3246934</v>
      </c>
      <c r="J10" s="1"/>
      <c r="K10" s="9">
        <v>5.75</v>
      </c>
      <c r="L10" s="1">
        <f t="shared" si="1"/>
        <v>2164.6226666666698</v>
      </c>
      <c r="M10" s="1">
        <f t="shared" si="2"/>
        <v>1082.3113333333299</v>
      </c>
      <c r="N10" s="1">
        <f t="shared" si="3"/>
        <v>0</v>
      </c>
      <c r="O10" s="1">
        <f t="shared" si="4"/>
        <v>0</v>
      </c>
      <c r="P10" s="12">
        <f t="shared" si="5"/>
        <v>3246.9340000000002</v>
      </c>
      <c r="Q10" s="3"/>
      <c r="R10" s="3"/>
    </row>
    <row r="11" spans="1:18">
      <c r="A11" s="9">
        <v>6.25</v>
      </c>
      <c r="B11" s="34">
        <f>IF(SUM('1Q'!B11+'2Q'!B11+'3Q'!B11+'4Q'!B11)&gt;0,SUM('1Q'!B11+'2Q'!B11+'3Q'!B11+'4Q'!B11),0)</f>
        <v>10</v>
      </c>
      <c r="C11" s="34">
        <f>IF(SUM('1Q'!C11+'2Q'!C11+'3Q'!C11+'4Q'!C11)&gt;0,SUM('1Q'!C11+'2Q'!C11+'3Q'!C11+'4Q'!C11),0)</f>
        <v>5</v>
      </c>
      <c r="D11" s="34">
        <f>IF(SUM('1Q'!D11+'2Q'!D11+'3Q'!D11+'4Q'!D11)&gt;0,SUM('1Q'!D11+'2Q'!D11+'3Q'!D11+'4Q'!D11),0)</f>
        <v>0</v>
      </c>
      <c r="E11" s="34">
        <f>IF(SUM('1Q'!E11+'2Q'!E11+'3Q'!E11+'4Q'!E11)&gt;0,SUM('1Q'!E11+'2Q'!E11+'3Q'!E11+'4Q'!E11),0)</f>
        <v>0</v>
      </c>
      <c r="F11" s="11">
        <f t="shared" si="0"/>
        <v>15</v>
      </c>
      <c r="G11" s="1"/>
      <c r="H11" s="9">
        <v>6.25</v>
      </c>
      <c r="I11" s="35">
        <f>SUM('1Q'!I11,'2Q'!I11,'3Q'!I11,'4Q'!I11)</f>
        <v>5030957</v>
      </c>
      <c r="J11" s="1"/>
      <c r="K11" s="9">
        <v>6.25</v>
      </c>
      <c r="L11" s="1">
        <f t="shared" si="1"/>
        <v>3353.9713333333302</v>
      </c>
      <c r="M11" s="1">
        <f t="shared" si="2"/>
        <v>1676.9856666666701</v>
      </c>
      <c r="N11" s="1">
        <f t="shared" si="3"/>
        <v>0</v>
      </c>
      <c r="O11" s="1">
        <f t="shared" si="4"/>
        <v>0</v>
      </c>
      <c r="P11" s="12">
        <f t="shared" si="5"/>
        <v>5030.9570000000003</v>
      </c>
      <c r="Q11" s="3"/>
      <c r="R11" s="3"/>
    </row>
    <row r="12" spans="1:18">
      <c r="A12" s="9">
        <v>6.75</v>
      </c>
      <c r="B12" s="34">
        <f>IF(SUM('1Q'!B12+'2Q'!B12+'3Q'!B12+'4Q'!B12)&gt;0,SUM('1Q'!B12+'2Q'!B12+'3Q'!B12+'4Q'!B12),0)</f>
        <v>10</v>
      </c>
      <c r="C12" s="34">
        <f>IF(SUM('1Q'!C12+'2Q'!C12+'3Q'!C12+'4Q'!C12)&gt;0,SUM('1Q'!C12+'2Q'!C12+'3Q'!C12+'4Q'!C12),0)</f>
        <v>5</v>
      </c>
      <c r="D12" s="34">
        <f>IF(SUM('1Q'!D12+'2Q'!D12+'3Q'!D12+'4Q'!D12)&gt;0,SUM('1Q'!D12+'2Q'!D12+'3Q'!D12+'4Q'!D12),0)</f>
        <v>0</v>
      </c>
      <c r="E12" s="34">
        <f>IF(SUM('1Q'!E12+'2Q'!E12+'3Q'!E12+'4Q'!E12)&gt;0,SUM('1Q'!E12+'2Q'!E12+'3Q'!E12+'4Q'!E12),0)</f>
        <v>0</v>
      </c>
      <c r="F12" s="11">
        <f t="shared" si="0"/>
        <v>15</v>
      </c>
      <c r="G12" s="1"/>
      <c r="H12" s="9">
        <v>6.75</v>
      </c>
      <c r="I12" s="35">
        <f>SUM('1Q'!I12,'2Q'!I12,'3Q'!I12,'4Q'!I12)</f>
        <v>6463051</v>
      </c>
      <c r="J12" s="1"/>
      <c r="K12" s="9">
        <v>6.75</v>
      </c>
      <c r="L12" s="1">
        <f t="shared" si="1"/>
        <v>4308.7006666666703</v>
      </c>
      <c r="M12" s="1">
        <f t="shared" si="2"/>
        <v>2154.3503333333301</v>
      </c>
      <c r="N12" s="1">
        <f t="shared" si="3"/>
        <v>0</v>
      </c>
      <c r="O12" s="1">
        <f t="shared" si="4"/>
        <v>0</v>
      </c>
      <c r="P12" s="12">
        <f t="shared" si="5"/>
        <v>6463.0510000000004</v>
      </c>
      <c r="Q12" s="3"/>
      <c r="R12" s="3"/>
    </row>
    <row r="13" spans="1:18">
      <c r="A13" s="9">
        <v>7.25</v>
      </c>
      <c r="B13" s="34">
        <f>IF(SUM('1Q'!B13+'2Q'!B13+'3Q'!B13+'4Q'!B13)&gt;0,SUM('1Q'!B13+'2Q'!B13+'3Q'!B13+'4Q'!B13),0)</f>
        <v>10</v>
      </c>
      <c r="C13" s="34">
        <f>IF(SUM('1Q'!C13+'2Q'!C13+'3Q'!C13+'4Q'!C13)&gt;0,SUM('1Q'!C13+'2Q'!C13+'3Q'!C13+'4Q'!C13),0)</f>
        <v>10</v>
      </c>
      <c r="D13" s="34">
        <f>IF(SUM('1Q'!D13+'2Q'!D13+'3Q'!D13+'4Q'!D13)&gt;0,SUM('1Q'!D13+'2Q'!D13+'3Q'!D13+'4Q'!D13),0)</f>
        <v>0</v>
      </c>
      <c r="E13" s="34">
        <f>IF(SUM('1Q'!E13+'2Q'!E13+'3Q'!E13+'4Q'!E13)&gt;0,SUM('1Q'!E13+'2Q'!E13+'3Q'!E13+'4Q'!E13),0)</f>
        <v>0</v>
      </c>
      <c r="F13" s="11">
        <f t="shared" si="0"/>
        <v>20</v>
      </c>
      <c r="G13" s="1"/>
      <c r="H13" s="9">
        <v>7.25</v>
      </c>
      <c r="I13" s="35">
        <f>SUM('1Q'!I13,'2Q'!I13,'3Q'!I13,'4Q'!I13)</f>
        <v>6168957</v>
      </c>
      <c r="J13" s="1"/>
      <c r="K13" s="9">
        <v>7.25</v>
      </c>
      <c r="L13" s="1">
        <f t="shared" si="1"/>
        <v>3084.4785000000002</v>
      </c>
      <c r="M13" s="1">
        <f t="shared" si="2"/>
        <v>3084.4785000000002</v>
      </c>
      <c r="N13" s="1">
        <f t="shared" si="3"/>
        <v>0</v>
      </c>
      <c r="O13" s="1">
        <f t="shared" si="4"/>
        <v>0</v>
      </c>
      <c r="P13" s="12">
        <f t="shared" si="5"/>
        <v>6168.9570000000003</v>
      </c>
      <c r="Q13" s="3"/>
      <c r="R13" s="3"/>
    </row>
    <row r="14" spans="1:18">
      <c r="A14" s="9">
        <v>7.75</v>
      </c>
      <c r="B14" s="34">
        <f>IF(SUM('1Q'!B14+'2Q'!B14+'3Q'!B14+'4Q'!B14)&gt;0,SUM('1Q'!B14+'2Q'!B14+'3Q'!B14+'4Q'!B14),0)</f>
        <v>10</v>
      </c>
      <c r="C14" s="34">
        <f>IF(SUM('1Q'!C14+'2Q'!C14+'3Q'!C14+'4Q'!C14)&gt;0,SUM('1Q'!C14+'2Q'!C14+'3Q'!C14+'4Q'!C14),0)</f>
        <v>10</v>
      </c>
      <c r="D14" s="34">
        <f>IF(SUM('1Q'!D14+'2Q'!D14+'3Q'!D14+'4Q'!D14)&gt;0,SUM('1Q'!D14+'2Q'!D14+'3Q'!D14+'4Q'!D14),0)</f>
        <v>0</v>
      </c>
      <c r="E14" s="34">
        <f>IF(SUM('1Q'!E14+'2Q'!E14+'3Q'!E14+'4Q'!E14)&gt;0,SUM('1Q'!E14+'2Q'!E14+'3Q'!E14+'4Q'!E14),0)</f>
        <v>0</v>
      </c>
      <c r="F14" s="11">
        <f t="shared" si="0"/>
        <v>20</v>
      </c>
      <c r="G14" s="1"/>
      <c r="H14" s="9">
        <v>7.75</v>
      </c>
      <c r="I14" s="35">
        <f>SUM('1Q'!I14,'2Q'!I14,'3Q'!I14,'4Q'!I14)</f>
        <v>7507244</v>
      </c>
      <c r="J14" s="4"/>
      <c r="K14" s="9">
        <v>7.75</v>
      </c>
      <c r="L14" s="1">
        <f t="shared" si="1"/>
        <v>3753.6219999999998</v>
      </c>
      <c r="M14" s="1">
        <f t="shared" si="2"/>
        <v>3753.6219999999998</v>
      </c>
      <c r="N14" s="1">
        <f t="shared" si="3"/>
        <v>0</v>
      </c>
      <c r="O14" s="1">
        <f t="shared" si="4"/>
        <v>0</v>
      </c>
      <c r="P14" s="12">
        <f t="shared" si="5"/>
        <v>7507.2439999999997</v>
      </c>
      <c r="Q14" s="3"/>
      <c r="R14" s="3"/>
    </row>
    <row r="15" spans="1:18">
      <c r="A15" s="9">
        <v>8.25</v>
      </c>
      <c r="B15" s="34">
        <f>IF(SUM('1Q'!B15+'2Q'!B15+'3Q'!B15+'4Q'!B15)&gt;0,SUM('1Q'!B15+'2Q'!B15+'3Q'!B15+'4Q'!B15),0)</f>
        <v>10</v>
      </c>
      <c r="C15" s="34">
        <f>IF(SUM('1Q'!C15+'2Q'!C15+'3Q'!C15+'4Q'!C15)&gt;0,SUM('1Q'!C15+'2Q'!C15+'3Q'!C15+'4Q'!C15),0)</f>
        <v>10</v>
      </c>
      <c r="D15" s="34">
        <f>IF(SUM('1Q'!D15+'2Q'!D15+'3Q'!D15+'4Q'!D15)&gt;0,SUM('1Q'!D15+'2Q'!D15+'3Q'!D15+'4Q'!D15),0)</f>
        <v>0</v>
      </c>
      <c r="E15" s="34">
        <f>IF(SUM('1Q'!E15+'2Q'!E15+'3Q'!E15+'4Q'!E15)&gt;0,SUM('1Q'!E15+'2Q'!E15+'3Q'!E15+'4Q'!E15),0)</f>
        <v>0</v>
      </c>
      <c r="F15" s="11">
        <f t="shared" si="0"/>
        <v>20</v>
      </c>
      <c r="G15" s="1"/>
      <c r="H15" s="9">
        <v>8.25</v>
      </c>
      <c r="I15" s="35">
        <f>SUM('1Q'!I15,'2Q'!I15,'3Q'!I15,'4Q'!I15)</f>
        <v>8324948</v>
      </c>
      <c r="J15" s="4"/>
      <c r="K15" s="9">
        <v>8.25</v>
      </c>
      <c r="L15" s="1">
        <f t="shared" si="1"/>
        <v>4162.4740000000002</v>
      </c>
      <c r="M15" s="1">
        <f t="shared" si="2"/>
        <v>4162.4740000000002</v>
      </c>
      <c r="N15" s="1">
        <f t="shared" si="3"/>
        <v>0</v>
      </c>
      <c r="O15" s="1">
        <f t="shared" si="4"/>
        <v>0</v>
      </c>
      <c r="P15" s="12">
        <f t="shared" si="5"/>
        <v>8324.9480000000003</v>
      </c>
      <c r="Q15" s="3"/>
      <c r="R15" s="3"/>
    </row>
    <row r="16" spans="1:18">
      <c r="A16" s="9">
        <v>8.75</v>
      </c>
      <c r="B16" s="34">
        <f>IF(SUM('1Q'!B16+'2Q'!B16+'3Q'!B16+'4Q'!B16)&gt;0,SUM('1Q'!B16+'2Q'!B16+'3Q'!B16+'4Q'!B16),0)</f>
        <v>10</v>
      </c>
      <c r="C16" s="34">
        <f>IF(SUM('1Q'!C16+'2Q'!C16+'3Q'!C16+'4Q'!C16)&gt;0,SUM('1Q'!C16+'2Q'!C16+'3Q'!C16+'4Q'!C16),0)</f>
        <v>10</v>
      </c>
      <c r="D16" s="34">
        <f>IF(SUM('1Q'!D16+'2Q'!D16+'3Q'!D16+'4Q'!D16)&gt;0,SUM('1Q'!D16+'2Q'!D16+'3Q'!D16+'4Q'!D16),0)</f>
        <v>0</v>
      </c>
      <c r="E16" s="34">
        <f>IF(SUM('1Q'!E16+'2Q'!E16+'3Q'!E16+'4Q'!E16)&gt;0,SUM('1Q'!E16+'2Q'!E16+'3Q'!E16+'4Q'!E16),0)</f>
        <v>0</v>
      </c>
      <c r="F16" s="11">
        <f t="shared" si="0"/>
        <v>20</v>
      </c>
      <c r="G16" s="1"/>
      <c r="H16" s="9">
        <v>8.75</v>
      </c>
      <c r="I16" s="35">
        <f>SUM('1Q'!I16,'2Q'!I16,'3Q'!I16,'4Q'!I16)</f>
        <v>7748368</v>
      </c>
      <c r="J16" s="4"/>
      <c r="K16" s="9">
        <v>8.75</v>
      </c>
      <c r="L16" s="1">
        <f t="shared" si="1"/>
        <v>3874.1840000000002</v>
      </c>
      <c r="M16" s="1">
        <f t="shared" si="2"/>
        <v>3874.1840000000002</v>
      </c>
      <c r="N16" s="1">
        <f t="shared" si="3"/>
        <v>0</v>
      </c>
      <c r="O16" s="1">
        <f t="shared" si="4"/>
        <v>0</v>
      </c>
      <c r="P16" s="12">
        <f t="shared" si="5"/>
        <v>7748.3680000000004</v>
      </c>
      <c r="Q16" s="3"/>
      <c r="R16" s="3"/>
    </row>
    <row r="17" spans="1:18">
      <c r="A17" s="9">
        <v>9.25</v>
      </c>
      <c r="B17" s="34">
        <f>IF(SUM('1Q'!B17+'2Q'!B17+'3Q'!B17+'4Q'!B17)&gt;0,SUM('1Q'!B17+'2Q'!B17+'3Q'!B17+'4Q'!B17),0)</f>
        <v>13</v>
      </c>
      <c r="C17" s="34">
        <f>IF(SUM('1Q'!C17+'2Q'!C17+'3Q'!C17+'4Q'!C17)&gt;0,SUM('1Q'!C17+'2Q'!C17+'3Q'!C17+'4Q'!C17),0)</f>
        <v>30</v>
      </c>
      <c r="D17" s="34">
        <f>IF(SUM('1Q'!D17+'2Q'!D17+'3Q'!D17+'4Q'!D17)&gt;0,SUM('1Q'!D17+'2Q'!D17+'3Q'!D17+'4Q'!D17),0)</f>
        <v>0</v>
      </c>
      <c r="E17" s="34">
        <f>IF(SUM('1Q'!E17+'2Q'!E17+'3Q'!E17+'4Q'!E17)&gt;0,SUM('1Q'!E17+'2Q'!E17+'3Q'!E17+'4Q'!E17),0)</f>
        <v>0</v>
      </c>
      <c r="F17" s="11">
        <f t="shared" si="0"/>
        <v>43</v>
      </c>
      <c r="G17" s="1"/>
      <c r="H17" s="9">
        <v>9.25</v>
      </c>
      <c r="I17" s="35">
        <f>SUM('1Q'!I17,'2Q'!I17,'3Q'!I17,'4Q'!I17)</f>
        <v>7819807</v>
      </c>
      <c r="J17" s="4"/>
      <c r="K17" s="9">
        <v>9.25</v>
      </c>
      <c r="L17" s="1">
        <f t="shared" si="1"/>
        <v>2364.1276976744198</v>
      </c>
      <c r="M17" s="1">
        <f t="shared" si="2"/>
        <v>5455.6793023255796</v>
      </c>
      <c r="N17" s="1">
        <f t="shared" si="3"/>
        <v>0</v>
      </c>
      <c r="O17" s="1">
        <f t="shared" si="4"/>
        <v>0</v>
      </c>
      <c r="P17" s="12">
        <f t="shared" si="5"/>
        <v>7819.8069999999998</v>
      </c>
      <c r="Q17" s="3"/>
      <c r="R17" s="3"/>
    </row>
    <row r="18" spans="1:18">
      <c r="A18" s="9">
        <v>9.75</v>
      </c>
      <c r="B18" s="34">
        <f>IF(SUM('1Q'!B18+'2Q'!B18+'3Q'!B18+'4Q'!B18)&gt;0,SUM('1Q'!B18+'2Q'!B18+'3Q'!B18+'4Q'!B18),0)</f>
        <v>28</v>
      </c>
      <c r="C18" s="34">
        <f>IF(SUM('1Q'!C18+'2Q'!C18+'3Q'!C18+'4Q'!C18)&gt;0,SUM('1Q'!C18+'2Q'!C18+'3Q'!C18+'4Q'!C18),0)</f>
        <v>38</v>
      </c>
      <c r="D18" s="34">
        <f>IF(SUM('1Q'!D18+'2Q'!D18+'3Q'!D18+'4Q'!D18)&gt;0,SUM('1Q'!D18+'2Q'!D18+'3Q'!D18+'4Q'!D18),0)</f>
        <v>0</v>
      </c>
      <c r="E18" s="34">
        <f>IF(SUM('1Q'!E18+'2Q'!E18+'3Q'!E18+'4Q'!E18)&gt;0,SUM('1Q'!E18+'2Q'!E18+'3Q'!E18+'4Q'!E18),0)</f>
        <v>0</v>
      </c>
      <c r="F18" s="11">
        <f t="shared" si="0"/>
        <v>66</v>
      </c>
      <c r="G18" s="1"/>
      <c r="H18" s="9">
        <v>9.75</v>
      </c>
      <c r="I18" s="35">
        <f>SUM('1Q'!I18,'2Q'!I18,'3Q'!I18,'4Q'!I18)</f>
        <v>8611666</v>
      </c>
      <c r="J18" s="4"/>
      <c r="K18" s="9">
        <v>9.75</v>
      </c>
      <c r="L18" s="1">
        <f t="shared" si="1"/>
        <v>3653.43406060606</v>
      </c>
      <c r="M18" s="1">
        <f t="shared" si="2"/>
        <v>4958.2319393939397</v>
      </c>
      <c r="N18" s="1">
        <f t="shared" si="3"/>
        <v>0</v>
      </c>
      <c r="O18" s="1">
        <f t="shared" si="4"/>
        <v>0</v>
      </c>
      <c r="P18" s="12">
        <f t="shared" si="5"/>
        <v>8611.6659999999993</v>
      </c>
      <c r="Q18" s="3"/>
      <c r="R18" s="3"/>
    </row>
    <row r="19" spans="1:18">
      <c r="A19" s="9">
        <v>10.25</v>
      </c>
      <c r="B19" s="34">
        <f>IF(SUM('1Q'!B19+'2Q'!B19+'3Q'!B19+'4Q'!B19)&gt;0,SUM('1Q'!B19+'2Q'!B19+'3Q'!B19+'4Q'!B19),0)</f>
        <v>23</v>
      </c>
      <c r="C19" s="34">
        <f>IF(SUM('1Q'!C19+'2Q'!C19+'3Q'!C19+'4Q'!C19)&gt;0,SUM('1Q'!C19+'2Q'!C19+'3Q'!C19+'4Q'!C19),0)</f>
        <v>56</v>
      </c>
      <c r="D19" s="34">
        <f>IF(SUM('1Q'!D19+'2Q'!D19+'3Q'!D19+'4Q'!D19)&gt;0,SUM('1Q'!D19+'2Q'!D19+'3Q'!D19+'4Q'!D19),0)</f>
        <v>0</v>
      </c>
      <c r="E19" s="34">
        <f>IF(SUM('1Q'!E19+'2Q'!E19+'3Q'!E19+'4Q'!E19)&gt;0,SUM('1Q'!E19+'2Q'!E19+'3Q'!E19+'4Q'!E19),0)</f>
        <v>0</v>
      </c>
      <c r="F19" s="11">
        <f t="shared" si="0"/>
        <v>79</v>
      </c>
      <c r="G19" s="1"/>
      <c r="H19" s="9">
        <v>10.25</v>
      </c>
      <c r="I19" s="35">
        <f>SUM('1Q'!I19,'2Q'!I19,'3Q'!I19,'4Q'!I19)</f>
        <v>7319710</v>
      </c>
      <c r="J19" s="4"/>
      <c r="K19" s="9">
        <v>10.25</v>
      </c>
      <c r="L19" s="1">
        <f t="shared" si="1"/>
        <v>2131.0548101265799</v>
      </c>
      <c r="M19" s="1">
        <f t="shared" si="2"/>
        <v>5188.6551898734197</v>
      </c>
      <c r="N19" s="1">
        <f t="shared" si="3"/>
        <v>0</v>
      </c>
      <c r="O19" s="1">
        <f t="shared" si="4"/>
        <v>0</v>
      </c>
      <c r="P19" s="12">
        <f t="shared" si="5"/>
        <v>7319.71</v>
      </c>
      <c r="Q19" s="3"/>
      <c r="R19" s="3"/>
    </row>
    <row r="20" spans="1:18">
      <c r="A20" s="9">
        <v>10.75</v>
      </c>
      <c r="B20" s="34">
        <f>IF(SUM('1Q'!B20+'2Q'!B20+'3Q'!B20+'4Q'!B20)&gt;0,SUM('1Q'!B20+'2Q'!B20+'3Q'!B20+'4Q'!B20),0)</f>
        <v>28</v>
      </c>
      <c r="C20" s="34">
        <f>IF(SUM('1Q'!C20+'2Q'!C20+'3Q'!C20+'4Q'!C20)&gt;0,SUM('1Q'!C20+'2Q'!C20+'3Q'!C20+'4Q'!C20),0)</f>
        <v>72</v>
      </c>
      <c r="D20" s="34">
        <f>IF(SUM('1Q'!D20+'2Q'!D20+'3Q'!D20+'4Q'!D20)&gt;0,SUM('1Q'!D20+'2Q'!D20+'3Q'!D20+'4Q'!D20),0)</f>
        <v>0</v>
      </c>
      <c r="E20" s="34">
        <f>IF(SUM('1Q'!E20+'2Q'!E20+'3Q'!E20+'4Q'!E20)&gt;0,SUM('1Q'!E20+'2Q'!E20+'3Q'!E20+'4Q'!E20),0)</f>
        <v>0</v>
      </c>
      <c r="F20" s="11">
        <f t="shared" si="0"/>
        <v>100</v>
      </c>
      <c r="G20" s="1"/>
      <c r="H20" s="9">
        <v>10.75</v>
      </c>
      <c r="I20" s="35">
        <f>SUM('1Q'!I20,'2Q'!I20,'3Q'!I20,'4Q'!I20)</f>
        <v>9198851</v>
      </c>
      <c r="J20" s="4"/>
      <c r="K20" s="9">
        <v>10.75</v>
      </c>
      <c r="L20" s="1">
        <f t="shared" si="1"/>
        <v>2575.6782800000001</v>
      </c>
      <c r="M20" s="1">
        <f t="shared" si="2"/>
        <v>6623.1727199999996</v>
      </c>
      <c r="N20" s="1">
        <f t="shared" si="3"/>
        <v>0</v>
      </c>
      <c r="O20" s="1">
        <f t="shared" si="4"/>
        <v>0</v>
      </c>
      <c r="P20" s="12">
        <f t="shared" si="5"/>
        <v>9198.8510000000006</v>
      </c>
      <c r="Q20" s="3"/>
      <c r="R20" s="3"/>
    </row>
    <row r="21" spans="1:18">
      <c r="A21" s="9">
        <v>11.25</v>
      </c>
      <c r="B21" s="34">
        <f>IF(SUM('1Q'!B21+'2Q'!B21+'3Q'!B21+'4Q'!B21)&gt;0,SUM('1Q'!B21+'2Q'!B21+'3Q'!B21+'4Q'!B21),0)</f>
        <v>5</v>
      </c>
      <c r="C21" s="34">
        <f>IF(SUM('1Q'!C21+'2Q'!C21+'3Q'!C21+'4Q'!C21)&gt;0,SUM('1Q'!C21+'2Q'!C21+'3Q'!C21+'4Q'!C21),0)</f>
        <v>81</v>
      </c>
      <c r="D21" s="34">
        <f>IF(SUM('1Q'!D21+'2Q'!D21+'3Q'!D21+'4Q'!D21)&gt;0,SUM('1Q'!D21+'2Q'!D21+'3Q'!D21+'4Q'!D21),0)</f>
        <v>0</v>
      </c>
      <c r="E21" s="34">
        <f>IF(SUM('1Q'!E21+'2Q'!E21+'3Q'!E21+'4Q'!E21)&gt;0,SUM('1Q'!E21+'2Q'!E21+'3Q'!E21+'4Q'!E21),0)</f>
        <v>0</v>
      </c>
      <c r="F21" s="11">
        <f t="shared" si="0"/>
        <v>86</v>
      </c>
      <c r="G21" s="1"/>
      <c r="H21" s="9">
        <v>11.25</v>
      </c>
      <c r="I21" s="35">
        <f>SUM('1Q'!I21,'2Q'!I21,'3Q'!I21,'4Q'!I21)</f>
        <v>8500374</v>
      </c>
      <c r="J21" s="4"/>
      <c r="K21" s="9">
        <v>11.25</v>
      </c>
      <c r="L21" s="1">
        <f t="shared" si="1"/>
        <v>494.207790697674</v>
      </c>
      <c r="M21" s="1">
        <f t="shared" si="2"/>
        <v>8006.1662093023297</v>
      </c>
      <c r="N21" s="1">
        <f t="shared" si="3"/>
        <v>0</v>
      </c>
      <c r="O21" s="1">
        <f t="shared" si="4"/>
        <v>0</v>
      </c>
      <c r="P21" s="12">
        <f t="shared" si="5"/>
        <v>8500.3739999999998</v>
      </c>
      <c r="Q21" s="3"/>
      <c r="R21" s="3"/>
    </row>
    <row r="22" spans="1:18">
      <c r="A22" s="9">
        <v>11.75</v>
      </c>
      <c r="B22" s="34">
        <f>IF(SUM('1Q'!B22+'2Q'!B22+'3Q'!B22+'4Q'!B22)&gt;0,SUM('1Q'!B22+'2Q'!B22+'3Q'!B22+'4Q'!B22),0)</f>
        <v>12</v>
      </c>
      <c r="C22" s="34">
        <f>IF(SUM('1Q'!C22+'2Q'!C22+'3Q'!C22+'4Q'!C22)&gt;0,SUM('1Q'!C22+'2Q'!C22+'3Q'!C22+'4Q'!C22),0)</f>
        <v>93</v>
      </c>
      <c r="D22" s="34">
        <f>IF(SUM('1Q'!D22+'2Q'!D22+'3Q'!D22+'4Q'!D22)&gt;0,SUM('1Q'!D22+'2Q'!D22+'3Q'!D22+'4Q'!D22),0)</f>
        <v>0</v>
      </c>
      <c r="E22" s="34">
        <f>IF(SUM('1Q'!E22+'2Q'!E22+'3Q'!E22+'4Q'!E22)&gt;0,SUM('1Q'!E22+'2Q'!E22+'3Q'!E22+'4Q'!E22),0)</f>
        <v>0</v>
      </c>
      <c r="F22" s="11">
        <f t="shared" si="0"/>
        <v>105</v>
      </c>
      <c r="G22" s="4"/>
      <c r="H22" s="9">
        <v>11.75</v>
      </c>
      <c r="I22" s="35">
        <f>SUM('1Q'!I22,'2Q'!I22,'3Q'!I22,'4Q'!I22)</f>
        <v>10153961</v>
      </c>
      <c r="J22" s="4"/>
      <c r="K22" s="9">
        <v>11.75</v>
      </c>
      <c r="L22" s="1">
        <f t="shared" si="1"/>
        <v>1160.4526857142901</v>
      </c>
      <c r="M22" s="1">
        <f t="shared" si="2"/>
        <v>8993.5083142857093</v>
      </c>
      <c r="N22" s="1">
        <f t="shared" si="3"/>
        <v>0</v>
      </c>
      <c r="O22" s="1">
        <f t="shared" si="4"/>
        <v>0</v>
      </c>
      <c r="P22" s="12">
        <f t="shared" si="5"/>
        <v>10153.960999999999</v>
      </c>
      <c r="Q22" s="3"/>
      <c r="R22" s="3"/>
    </row>
    <row r="23" spans="1:18">
      <c r="A23" s="9">
        <v>12.25</v>
      </c>
      <c r="B23" s="34">
        <f>IF(SUM('1Q'!B23+'2Q'!B23+'3Q'!B23+'4Q'!B23)&gt;0,SUM('1Q'!B23+'2Q'!B23+'3Q'!B23+'4Q'!B23),0)</f>
        <v>9</v>
      </c>
      <c r="C23" s="34">
        <f>IF(SUM('1Q'!C23+'2Q'!C23+'3Q'!C23+'4Q'!C23)&gt;0,SUM('1Q'!C23+'2Q'!C23+'3Q'!C23+'4Q'!C23),0)</f>
        <v>100</v>
      </c>
      <c r="D23" s="34">
        <f>IF(SUM('1Q'!D23+'2Q'!D23+'3Q'!D23+'4Q'!D23)&gt;0,SUM('1Q'!D23+'2Q'!D23+'3Q'!D23+'4Q'!D23),0)</f>
        <v>0</v>
      </c>
      <c r="E23" s="34">
        <f>IF(SUM('1Q'!E23+'2Q'!E23+'3Q'!E23+'4Q'!E23)&gt;0,SUM('1Q'!E23+'2Q'!E23+'3Q'!E23+'4Q'!E23),0)</f>
        <v>0</v>
      </c>
      <c r="F23" s="11">
        <f t="shared" si="0"/>
        <v>109</v>
      </c>
      <c r="G23" s="4"/>
      <c r="H23" s="9">
        <v>12.25</v>
      </c>
      <c r="I23" s="35">
        <f>SUM('1Q'!I23,'2Q'!I23,'3Q'!I23,'4Q'!I23)</f>
        <v>24245989</v>
      </c>
      <c r="J23" s="4"/>
      <c r="K23" s="9">
        <v>12.25</v>
      </c>
      <c r="L23" s="1">
        <f t="shared" si="1"/>
        <v>2001.9623944954101</v>
      </c>
      <c r="M23" s="1">
        <f t="shared" si="2"/>
        <v>22244.026605504601</v>
      </c>
      <c r="N23" s="1">
        <f t="shared" si="3"/>
        <v>0</v>
      </c>
      <c r="O23" s="1">
        <f t="shared" si="4"/>
        <v>0</v>
      </c>
      <c r="P23" s="12">
        <f t="shared" si="5"/>
        <v>24245.989000000001</v>
      </c>
      <c r="Q23" s="3"/>
      <c r="R23" s="3"/>
    </row>
    <row r="24" spans="1:18">
      <c r="A24" s="9">
        <v>12.75</v>
      </c>
      <c r="B24" s="34">
        <f>IF(SUM('1Q'!B24+'2Q'!B24+'3Q'!B24+'4Q'!B24)&gt;0,SUM('1Q'!B24+'2Q'!B24+'3Q'!B24+'4Q'!B24),0)</f>
        <v>4</v>
      </c>
      <c r="C24" s="34">
        <f>IF(SUM('1Q'!C24+'2Q'!C24+'3Q'!C24+'4Q'!C24)&gt;0,SUM('1Q'!C24+'2Q'!C24+'3Q'!C24+'4Q'!C24),0)</f>
        <v>127</v>
      </c>
      <c r="D24" s="34">
        <f>IF(SUM('1Q'!D24+'2Q'!D24+'3Q'!D24+'4Q'!D24)&gt;0,SUM('1Q'!D24+'2Q'!D24+'3Q'!D24+'4Q'!D24),0)</f>
        <v>0</v>
      </c>
      <c r="E24" s="34">
        <f>IF(SUM('1Q'!E24+'2Q'!E24+'3Q'!E24+'4Q'!E24)&gt;0,SUM('1Q'!E24+'2Q'!E24+'3Q'!E24+'4Q'!E24),0)</f>
        <v>0</v>
      </c>
      <c r="F24" s="11">
        <f t="shared" si="0"/>
        <v>131</v>
      </c>
      <c r="G24" s="4"/>
      <c r="H24" s="9">
        <v>12.75</v>
      </c>
      <c r="I24" s="35">
        <f>SUM('1Q'!I24,'2Q'!I24,'3Q'!I24,'4Q'!I24)</f>
        <v>33554966</v>
      </c>
      <c r="J24" s="4"/>
      <c r="K24" s="9">
        <v>12.75</v>
      </c>
      <c r="L24" s="1">
        <f t="shared" si="1"/>
        <v>1024.5791145038199</v>
      </c>
      <c r="M24" s="1">
        <f t="shared" si="2"/>
        <v>32530.386885496198</v>
      </c>
      <c r="N24" s="1">
        <f t="shared" si="3"/>
        <v>0</v>
      </c>
      <c r="O24" s="1">
        <f t="shared" si="4"/>
        <v>0</v>
      </c>
      <c r="P24" s="12">
        <f t="shared" si="5"/>
        <v>33554.966</v>
      </c>
      <c r="Q24" s="3"/>
      <c r="R24" s="3"/>
    </row>
    <row r="25" spans="1:18">
      <c r="A25" s="9">
        <v>13.25</v>
      </c>
      <c r="B25" s="34">
        <f>IF(SUM('1Q'!B25+'2Q'!B25+'3Q'!B25+'4Q'!B25)&gt;0,SUM('1Q'!B25+'2Q'!B25+'3Q'!B25+'4Q'!B25),0)</f>
        <v>3</v>
      </c>
      <c r="C25" s="34">
        <f>IF(SUM('1Q'!C25+'2Q'!C25+'3Q'!C25+'4Q'!C25)&gt;0,SUM('1Q'!C25+'2Q'!C25+'3Q'!C25+'4Q'!C25),0)</f>
        <v>116</v>
      </c>
      <c r="D25" s="34">
        <f>IF(SUM('1Q'!D25+'2Q'!D25+'3Q'!D25+'4Q'!D25)&gt;0,SUM('1Q'!D25+'2Q'!D25+'3Q'!D25+'4Q'!D25),0)</f>
        <v>0</v>
      </c>
      <c r="E25" s="34">
        <f>IF(SUM('1Q'!E25+'2Q'!E25+'3Q'!E25+'4Q'!E25)&gt;0,SUM('1Q'!E25+'2Q'!E25+'3Q'!E25+'4Q'!E25),0)</f>
        <v>0</v>
      </c>
      <c r="F25" s="11">
        <f t="shared" si="0"/>
        <v>119</v>
      </c>
      <c r="G25" s="4"/>
      <c r="H25" s="9">
        <v>13.25</v>
      </c>
      <c r="I25" s="35">
        <f>SUM('1Q'!I25,'2Q'!I25,'3Q'!I25,'4Q'!I25)</f>
        <v>27542801</v>
      </c>
      <c r="J25" s="4"/>
      <c r="K25" s="9">
        <v>13.25</v>
      </c>
      <c r="L25" s="1">
        <f t="shared" si="1"/>
        <v>694.35632773109205</v>
      </c>
      <c r="M25" s="1">
        <f t="shared" si="2"/>
        <v>26848.444672268899</v>
      </c>
      <c r="N25" s="1">
        <f t="shared" si="3"/>
        <v>0</v>
      </c>
      <c r="O25" s="1">
        <f t="shared" si="4"/>
        <v>0</v>
      </c>
      <c r="P25" s="12">
        <f t="shared" si="5"/>
        <v>27542.800999999999</v>
      </c>
      <c r="Q25" s="3"/>
      <c r="R25" s="3"/>
    </row>
    <row r="26" spans="1:18">
      <c r="A26" s="9">
        <v>13.75</v>
      </c>
      <c r="B26" s="34">
        <f>IF(SUM('1Q'!B26+'2Q'!B26+'3Q'!B26+'4Q'!B26)&gt;0,SUM('1Q'!B26+'2Q'!B26+'3Q'!B26+'4Q'!B26),0)</f>
        <v>2</v>
      </c>
      <c r="C26" s="34">
        <f>IF(SUM('1Q'!C26+'2Q'!C26+'3Q'!C26+'4Q'!C26)&gt;0,SUM('1Q'!C26+'2Q'!C26+'3Q'!C26+'4Q'!C26),0)</f>
        <v>101</v>
      </c>
      <c r="D26" s="34">
        <f>IF(SUM('1Q'!D26+'2Q'!D26+'3Q'!D26+'4Q'!D26)&gt;0,SUM('1Q'!D26+'2Q'!D26+'3Q'!D26+'4Q'!D26),0)</f>
        <v>0</v>
      </c>
      <c r="E26" s="34">
        <f>IF(SUM('1Q'!E26+'2Q'!E26+'3Q'!E26+'4Q'!E26)&gt;0,SUM('1Q'!E26+'2Q'!E26+'3Q'!E26+'4Q'!E26),0)</f>
        <v>0</v>
      </c>
      <c r="F26" s="11">
        <f t="shared" si="0"/>
        <v>103</v>
      </c>
      <c r="G26" s="4"/>
      <c r="H26" s="9">
        <v>13.75</v>
      </c>
      <c r="I26" s="35">
        <f>SUM('1Q'!I26,'2Q'!I26,'3Q'!I26,'4Q'!I26)</f>
        <v>13059422</v>
      </c>
      <c r="J26" s="4"/>
      <c r="K26" s="9">
        <v>13.75</v>
      </c>
      <c r="L26" s="1">
        <f t="shared" si="1"/>
        <v>253.58100970873801</v>
      </c>
      <c r="M26" s="1">
        <f t="shared" si="2"/>
        <v>12805.840990291301</v>
      </c>
      <c r="N26" s="1">
        <f t="shared" si="3"/>
        <v>0</v>
      </c>
      <c r="O26" s="1">
        <f t="shared" si="4"/>
        <v>0</v>
      </c>
      <c r="P26" s="12">
        <f t="shared" si="5"/>
        <v>13059.422</v>
      </c>
      <c r="Q26" s="3"/>
      <c r="R26" s="3"/>
    </row>
    <row r="27" spans="1:18">
      <c r="A27" s="9">
        <v>14.25</v>
      </c>
      <c r="B27" s="34">
        <f>IF(SUM('1Q'!B27+'2Q'!B27+'3Q'!B27+'4Q'!B27)&gt;0,SUM('1Q'!B27+'2Q'!B27+'3Q'!B27+'4Q'!B27),0)</f>
        <v>1</v>
      </c>
      <c r="C27" s="34">
        <f>IF(SUM('1Q'!C27+'2Q'!C27+'3Q'!C27+'4Q'!C27)&gt;0,SUM('1Q'!C27+'2Q'!C27+'3Q'!C27+'4Q'!C27),0)</f>
        <v>109</v>
      </c>
      <c r="D27" s="34">
        <f>IF(SUM('1Q'!D27+'2Q'!D27+'3Q'!D27+'4Q'!D27)&gt;0,SUM('1Q'!D27+'2Q'!D27+'3Q'!D27+'4Q'!D27),0)</f>
        <v>0</v>
      </c>
      <c r="E27" s="34">
        <f>IF(SUM('1Q'!E27+'2Q'!E27+'3Q'!E27+'4Q'!E27)&gt;0,SUM('1Q'!E27+'2Q'!E27+'3Q'!E27+'4Q'!E27),0)</f>
        <v>0</v>
      </c>
      <c r="F27" s="11">
        <f t="shared" si="0"/>
        <v>110</v>
      </c>
      <c r="G27" s="4"/>
      <c r="H27" s="9">
        <v>14.25</v>
      </c>
      <c r="I27" s="35">
        <f>SUM('1Q'!I27,'2Q'!I27,'3Q'!I27,'4Q'!I27)</f>
        <v>5709840</v>
      </c>
      <c r="J27" s="4"/>
      <c r="K27" s="9">
        <v>14.25</v>
      </c>
      <c r="L27" s="1">
        <f t="shared" si="1"/>
        <v>51.907636363636399</v>
      </c>
      <c r="M27" s="1">
        <f t="shared" si="2"/>
        <v>5657.9323636363597</v>
      </c>
      <c r="N27" s="1">
        <f t="shared" si="3"/>
        <v>0</v>
      </c>
      <c r="O27" s="1">
        <f t="shared" si="4"/>
        <v>0</v>
      </c>
      <c r="P27" s="12">
        <f t="shared" si="5"/>
        <v>5709.84</v>
      </c>
      <c r="Q27" s="3"/>
      <c r="R27" s="3"/>
    </row>
    <row r="28" spans="1:18">
      <c r="A28" s="9">
        <v>14.75</v>
      </c>
      <c r="B28" s="34">
        <f>IF(SUM('1Q'!B28+'2Q'!B28+'3Q'!B28+'4Q'!B28)&gt;0,SUM('1Q'!B28+'2Q'!B28+'3Q'!B28+'4Q'!B28),0)</f>
        <v>0</v>
      </c>
      <c r="C28" s="34">
        <f>IF(SUM('1Q'!C28+'2Q'!C28+'3Q'!C28+'4Q'!C28)&gt;0,SUM('1Q'!C28+'2Q'!C28+'3Q'!C28+'4Q'!C28),0)</f>
        <v>67</v>
      </c>
      <c r="D28" s="34">
        <f>IF(SUM('1Q'!D28+'2Q'!D28+'3Q'!D28+'4Q'!D28)&gt;0,SUM('1Q'!D28+'2Q'!D28+'3Q'!D28+'4Q'!D28),0)</f>
        <v>13</v>
      </c>
      <c r="E28" s="34">
        <f>IF(SUM('1Q'!E28+'2Q'!E28+'3Q'!E28+'4Q'!E28)&gt;0,SUM('1Q'!E28+'2Q'!E28+'3Q'!E28+'4Q'!E28),0)</f>
        <v>0</v>
      </c>
      <c r="F28" s="11">
        <f t="shared" si="0"/>
        <v>80</v>
      </c>
      <c r="G28" s="1"/>
      <c r="H28" s="9">
        <v>14.75</v>
      </c>
      <c r="I28" s="35">
        <f>SUM('1Q'!I28,'2Q'!I28,'3Q'!I28,'4Q'!I28)</f>
        <v>2792716</v>
      </c>
      <c r="J28" s="4"/>
      <c r="K28" s="9">
        <v>14.75</v>
      </c>
      <c r="L28" s="1">
        <f t="shared" si="1"/>
        <v>0</v>
      </c>
      <c r="M28" s="1">
        <f t="shared" si="2"/>
        <v>2338.8996499999998</v>
      </c>
      <c r="N28" s="1">
        <f t="shared" si="3"/>
        <v>453.81635</v>
      </c>
      <c r="O28" s="1">
        <f t="shared" si="4"/>
        <v>0</v>
      </c>
      <c r="P28" s="12">
        <f t="shared" si="5"/>
        <v>2792.7159999999999</v>
      </c>
      <c r="Q28" s="3"/>
      <c r="R28" s="3"/>
    </row>
    <row r="29" spans="1:18">
      <c r="A29" s="9">
        <v>15.25</v>
      </c>
      <c r="B29" s="34">
        <f>IF(SUM('1Q'!B29+'2Q'!B29+'3Q'!B29+'4Q'!B29)&gt;0,SUM('1Q'!B29+'2Q'!B29+'3Q'!B29+'4Q'!B29),0)</f>
        <v>0</v>
      </c>
      <c r="C29" s="34">
        <f>IF(SUM('1Q'!C29+'2Q'!C29+'3Q'!C29+'4Q'!C29)&gt;0,SUM('1Q'!C29+'2Q'!C29+'3Q'!C29+'4Q'!C29),0)</f>
        <v>50</v>
      </c>
      <c r="D29" s="34">
        <f>IF(SUM('1Q'!D29+'2Q'!D29+'3Q'!D29+'4Q'!D29)&gt;0,SUM('1Q'!D29+'2Q'!D29+'3Q'!D29+'4Q'!D29),0)</f>
        <v>19</v>
      </c>
      <c r="E29" s="34">
        <f>IF(SUM('1Q'!E29+'2Q'!E29+'3Q'!E29+'4Q'!E29)&gt;0,SUM('1Q'!E29+'2Q'!E29+'3Q'!E29+'4Q'!E29),0)</f>
        <v>0</v>
      </c>
      <c r="F29" s="11">
        <f t="shared" si="0"/>
        <v>69</v>
      </c>
      <c r="G29" s="1"/>
      <c r="H29" s="9">
        <v>15.25</v>
      </c>
      <c r="I29" s="35">
        <f>SUM('1Q'!I29,'2Q'!I29,'3Q'!I29,'4Q'!I29)</f>
        <v>1081717</v>
      </c>
      <c r="J29" s="4"/>
      <c r="K29" s="9">
        <v>15.25</v>
      </c>
      <c r="L29" s="1">
        <f t="shared" si="1"/>
        <v>0</v>
      </c>
      <c r="M29" s="1">
        <f t="shared" si="2"/>
        <v>783.85289855072494</v>
      </c>
      <c r="N29" s="1">
        <f t="shared" si="3"/>
        <v>297.86410144927498</v>
      </c>
      <c r="O29" s="1">
        <f t="shared" si="4"/>
        <v>0</v>
      </c>
      <c r="P29" s="12">
        <f t="shared" si="5"/>
        <v>1081.7170000000001</v>
      </c>
      <c r="Q29" s="3"/>
      <c r="R29" s="3"/>
    </row>
    <row r="30" spans="1:18">
      <c r="A30" s="9">
        <v>15.75</v>
      </c>
      <c r="B30" s="34">
        <f>IF(SUM('1Q'!B30+'2Q'!B30+'3Q'!B30+'4Q'!B30)&gt;0,SUM('1Q'!B30+'2Q'!B30+'3Q'!B30+'4Q'!B30),0)</f>
        <v>0</v>
      </c>
      <c r="C30" s="34">
        <f>IF(SUM('1Q'!C30+'2Q'!C30+'3Q'!C30+'4Q'!C30)&gt;0,SUM('1Q'!C30+'2Q'!C30+'3Q'!C30+'4Q'!C30),0)</f>
        <v>32</v>
      </c>
      <c r="D30" s="34">
        <f>IF(SUM('1Q'!D30+'2Q'!D30+'3Q'!D30+'4Q'!D30)&gt;0,SUM('1Q'!D30+'2Q'!D30+'3Q'!D30+'4Q'!D30),0)</f>
        <v>20</v>
      </c>
      <c r="E30" s="34">
        <f>IF(SUM('1Q'!E30+'2Q'!E30+'3Q'!E30+'4Q'!E30)&gt;0,SUM('1Q'!E30+'2Q'!E30+'3Q'!E30+'4Q'!E30),0)</f>
        <v>0</v>
      </c>
      <c r="F30" s="11">
        <f t="shared" si="0"/>
        <v>52</v>
      </c>
      <c r="G30" s="1"/>
      <c r="H30" s="9">
        <v>15.75</v>
      </c>
      <c r="I30" s="35">
        <f>SUM('1Q'!I30,'2Q'!I30,'3Q'!I30,'4Q'!I30)</f>
        <v>524967</v>
      </c>
      <c r="J30" s="4"/>
      <c r="K30" s="9">
        <v>15.75</v>
      </c>
      <c r="L30" s="1">
        <f t="shared" si="1"/>
        <v>0</v>
      </c>
      <c r="M30" s="1">
        <f t="shared" si="2"/>
        <v>323.05661538461499</v>
      </c>
      <c r="N30" s="1">
        <f t="shared" si="3"/>
        <v>201.910384615385</v>
      </c>
      <c r="O30" s="1">
        <f t="shared" si="4"/>
        <v>0</v>
      </c>
      <c r="P30" s="12">
        <f t="shared" si="5"/>
        <v>524.96699999999998</v>
      </c>
      <c r="Q30" s="3"/>
      <c r="R30" s="3"/>
    </row>
    <row r="31" spans="1:18">
      <c r="A31" s="9">
        <v>16.25</v>
      </c>
      <c r="B31" s="34">
        <f>IF(SUM('1Q'!B31+'2Q'!B31+'3Q'!B31+'4Q'!B31)&gt;0,SUM('1Q'!B31+'2Q'!B31+'3Q'!B31+'4Q'!B31),0)</f>
        <v>0</v>
      </c>
      <c r="C31" s="34">
        <f>IF(SUM('1Q'!C31+'2Q'!C31+'3Q'!C31+'4Q'!C31)&gt;0,SUM('1Q'!C31+'2Q'!C31+'3Q'!C31+'4Q'!C31),0)</f>
        <v>13</v>
      </c>
      <c r="D31" s="34">
        <f>IF(SUM('1Q'!D31+'2Q'!D31+'3Q'!D31+'4Q'!D31)&gt;0,SUM('1Q'!D31+'2Q'!D31+'3Q'!D31+'4Q'!D31),0)</f>
        <v>7</v>
      </c>
      <c r="E31" s="34">
        <f>IF(SUM('1Q'!E31+'2Q'!E31+'3Q'!E31+'4Q'!E31)&gt;0,SUM('1Q'!E31+'2Q'!E31+'3Q'!E31+'4Q'!E31),0)</f>
        <v>0</v>
      </c>
      <c r="F31" s="11">
        <f t="shared" si="0"/>
        <v>20</v>
      </c>
      <c r="G31" s="1"/>
      <c r="H31" s="9">
        <v>16.25</v>
      </c>
      <c r="I31" s="35">
        <f>SUM('1Q'!I31,'2Q'!I31,'3Q'!I31,'4Q'!I31)</f>
        <v>75476</v>
      </c>
      <c r="J31" s="4"/>
      <c r="K31" s="9">
        <v>16.25</v>
      </c>
      <c r="L31" s="1">
        <f t="shared" si="1"/>
        <v>0</v>
      </c>
      <c r="M31" s="1">
        <f t="shared" si="2"/>
        <v>49.059399999999997</v>
      </c>
      <c r="N31" s="1">
        <f t="shared" si="3"/>
        <v>26.416599999999999</v>
      </c>
      <c r="O31" s="1">
        <f t="shared" si="4"/>
        <v>0</v>
      </c>
      <c r="P31" s="12">
        <f t="shared" si="5"/>
        <v>75.475999999999999</v>
      </c>
      <c r="Q31" s="3"/>
      <c r="R31" s="3"/>
    </row>
    <row r="32" spans="1:18">
      <c r="A32" s="9">
        <v>16.75</v>
      </c>
      <c r="B32" s="34">
        <f>IF(SUM('1Q'!B32+'2Q'!B32+'3Q'!B32+'4Q'!B32)&gt;0,SUM('1Q'!B32+'2Q'!B32+'3Q'!B32+'4Q'!B32),0)</f>
        <v>0</v>
      </c>
      <c r="C32" s="34">
        <f>IF(SUM('1Q'!C32+'2Q'!C32+'3Q'!C32+'4Q'!C32)&gt;0,SUM('1Q'!C32+'2Q'!C32+'3Q'!C32+'4Q'!C32),0)</f>
        <v>3</v>
      </c>
      <c r="D32" s="34">
        <f>IF(SUM('1Q'!D32+'2Q'!D32+'3Q'!D32+'4Q'!D32)&gt;0,SUM('1Q'!D32+'2Q'!D32+'3Q'!D32+'4Q'!D32),0)</f>
        <v>10</v>
      </c>
      <c r="E32" s="34">
        <f>IF(SUM('1Q'!E32+'2Q'!E32+'3Q'!E32+'4Q'!E32)&gt;0,SUM('1Q'!E32+'2Q'!E32+'3Q'!E32+'4Q'!E32),0)</f>
        <v>0</v>
      </c>
      <c r="F32" s="11">
        <f t="shared" si="0"/>
        <v>13</v>
      </c>
      <c r="G32" s="1"/>
      <c r="H32" s="9">
        <v>16.75</v>
      </c>
      <c r="I32" s="35">
        <f>SUM('1Q'!I32,'2Q'!I32,'3Q'!I32,'4Q'!I32)</f>
        <v>16547</v>
      </c>
      <c r="J32" s="15"/>
      <c r="K32" s="9">
        <v>16.75</v>
      </c>
      <c r="L32" s="1">
        <f t="shared" si="1"/>
        <v>0</v>
      </c>
      <c r="M32" s="1">
        <f t="shared" si="2"/>
        <v>3.8185384615384601</v>
      </c>
      <c r="N32" s="1">
        <f t="shared" si="3"/>
        <v>12.728461538461501</v>
      </c>
      <c r="O32" s="1">
        <f t="shared" si="4"/>
        <v>0</v>
      </c>
      <c r="P32" s="12">
        <f t="shared" si="5"/>
        <v>16.547000000000001</v>
      </c>
      <c r="Q32" s="3"/>
      <c r="R32" s="3"/>
    </row>
    <row r="33" spans="1:18">
      <c r="A33" s="9">
        <v>17.25</v>
      </c>
      <c r="B33" s="34">
        <f>IF(SUM('1Q'!B33+'2Q'!B33+'3Q'!B33+'4Q'!B33)&gt;0,SUM('1Q'!B33+'2Q'!B33+'3Q'!B33+'4Q'!B33),0)</f>
        <v>0</v>
      </c>
      <c r="C33" s="34">
        <f>IF(SUM('1Q'!C33+'2Q'!C33+'3Q'!C33+'4Q'!C33)&gt;0,SUM('1Q'!C33+'2Q'!C33+'3Q'!C33+'4Q'!C33),0)</f>
        <v>0</v>
      </c>
      <c r="D33" s="34">
        <f>IF(SUM('1Q'!D33+'2Q'!D33+'3Q'!D33+'4Q'!D33)&gt;0,SUM('1Q'!D33+'2Q'!D33+'3Q'!D33+'4Q'!D33),0)</f>
        <v>5</v>
      </c>
      <c r="E33" s="34">
        <f>IF(SUM('1Q'!E33+'2Q'!E33+'3Q'!E33+'4Q'!E33)&gt;0,SUM('1Q'!E33+'2Q'!E33+'3Q'!E33+'4Q'!E33),0)</f>
        <v>0</v>
      </c>
      <c r="F33" s="11">
        <f t="shared" si="0"/>
        <v>5</v>
      </c>
      <c r="G33" s="1"/>
      <c r="H33" s="9">
        <v>17.25</v>
      </c>
      <c r="I33" s="35">
        <f>SUM('1Q'!I33,'2Q'!I33,'3Q'!I33,'4Q'!I33)</f>
        <v>0</v>
      </c>
      <c r="J33" s="15"/>
      <c r="K33" s="9">
        <v>17.25</v>
      </c>
      <c r="L33" s="1">
        <f t="shared" si="1"/>
        <v>0</v>
      </c>
      <c r="M33" s="1">
        <f t="shared" si="2"/>
        <v>0</v>
      </c>
      <c r="N33" s="1">
        <f t="shared" si="3"/>
        <v>0</v>
      </c>
      <c r="O33" s="1">
        <f t="shared" si="4"/>
        <v>0</v>
      </c>
      <c r="P33" s="12">
        <f t="shared" si="5"/>
        <v>0</v>
      </c>
      <c r="Q33" s="3"/>
      <c r="R33" s="3"/>
    </row>
    <row r="34" spans="1:18">
      <c r="A34" s="9">
        <v>17.75</v>
      </c>
      <c r="B34" s="34">
        <f>IF(SUM('1Q'!B34+'2Q'!B34+'3Q'!B34+'4Q'!B34)&gt;0,SUM('1Q'!B34+'2Q'!B34+'3Q'!B34+'4Q'!B34),0)</f>
        <v>0</v>
      </c>
      <c r="C34" s="34">
        <f>IF(SUM('1Q'!C34+'2Q'!C34+'3Q'!C34+'4Q'!C34)&gt;0,SUM('1Q'!C34+'2Q'!C34+'3Q'!C34+'4Q'!C34),0)</f>
        <v>0</v>
      </c>
      <c r="D34" s="34">
        <f>IF(SUM('1Q'!D34+'2Q'!D34+'3Q'!D34+'4Q'!D34)&gt;0,SUM('1Q'!D34+'2Q'!D34+'3Q'!D34+'4Q'!D34),0)</f>
        <v>2</v>
      </c>
      <c r="E34" s="34">
        <f>IF(SUM('1Q'!E34+'2Q'!E34+'3Q'!E34+'4Q'!E34)&gt;0,SUM('1Q'!E34+'2Q'!E34+'3Q'!E34+'4Q'!E34),0)</f>
        <v>0</v>
      </c>
      <c r="F34" s="11">
        <f t="shared" si="0"/>
        <v>2</v>
      </c>
      <c r="G34" s="1"/>
      <c r="H34" s="9">
        <v>17.75</v>
      </c>
      <c r="I34" s="35">
        <f>SUM('1Q'!I34,'2Q'!I34,'3Q'!I34,'4Q'!I34)</f>
        <v>0</v>
      </c>
      <c r="J34" s="15"/>
      <c r="K34" s="9">
        <v>17.75</v>
      </c>
      <c r="L34" s="1">
        <f t="shared" si="1"/>
        <v>0</v>
      </c>
      <c r="M34" s="1">
        <f t="shared" si="2"/>
        <v>0</v>
      </c>
      <c r="N34" s="1">
        <f t="shared" si="3"/>
        <v>0</v>
      </c>
      <c r="O34" s="1">
        <f t="shared" si="4"/>
        <v>0</v>
      </c>
      <c r="P34" s="12">
        <f t="shared" si="5"/>
        <v>0</v>
      </c>
      <c r="Q34" s="3"/>
      <c r="R34" s="3"/>
    </row>
    <row r="35" spans="1:18">
      <c r="A35" s="9">
        <v>18.25</v>
      </c>
      <c r="B35" s="34">
        <f>IF(SUM('1Q'!B35+'2Q'!B35+'3Q'!B35+'4Q'!B35)&gt;0,SUM('1Q'!B35+'2Q'!B35+'3Q'!B35+'4Q'!B35),0)</f>
        <v>0</v>
      </c>
      <c r="C35" s="34">
        <f>IF(SUM('1Q'!C35+'2Q'!C35+'3Q'!C35+'4Q'!C35)&gt;0,SUM('1Q'!C35+'2Q'!C35+'3Q'!C35+'4Q'!C35),0)</f>
        <v>0</v>
      </c>
      <c r="D35" s="34">
        <f>IF(SUM('1Q'!D35+'2Q'!D35+'3Q'!D35+'4Q'!D35)&gt;0,SUM('1Q'!D35+'2Q'!D35+'3Q'!D35+'4Q'!D35),0)</f>
        <v>0</v>
      </c>
      <c r="E35" s="34">
        <f>IF(SUM('1Q'!E35+'2Q'!E35+'3Q'!E35+'4Q'!E35)&gt;0,SUM('1Q'!E35+'2Q'!E35+'3Q'!E35+'4Q'!E35),0)</f>
        <v>0</v>
      </c>
      <c r="F35" s="11">
        <f t="shared" si="0"/>
        <v>0</v>
      </c>
      <c r="G35" s="1"/>
      <c r="H35" s="9">
        <v>18.25</v>
      </c>
      <c r="I35" s="35">
        <f>SUM('1Q'!I35,'2Q'!I35,'3Q'!I35,'4Q'!I35)</f>
        <v>0</v>
      </c>
      <c r="J35" s="1"/>
      <c r="K35" s="9">
        <v>18.25</v>
      </c>
      <c r="L35" s="1">
        <f t="shared" si="1"/>
        <v>0</v>
      </c>
      <c r="M35" s="1">
        <f t="shared" si="2"/>
        <v>0</v>
      </c>
      <c r="N35" s="1">
        <f t="shared" si="3"/>
        <v>0</v>
      </c>
      <c r="O35" s="1">
        <f t="shared" si="4"/>
        <v>0</v>
      </c>
      <c r="P35" s="12">
        <f t="shared" si="5"/>
        <v>0</v>
      </c>
      <c r="Q35" s="3"/>
      <c r="R35" s="3"/>
    </row>
    <row r="36" spans="1:18">
      <c r="A36" s="9">
        <v>18.75</v>
      </c>
      <c r="B36" s="34">
        <f>IF(SUM('1Q'!B36+'2Q'!B36+'3Q'!B36+'4Q'!B36)&gt;0,SUM('1Q'!B36+'2Q'!B36+'3Q'!B36+'4Q'!B36),0)</f>
        <v>0</v>
      </c>
      <c r="C36" s="34">
        <f>IF(SUM('1Q'!C36+'2Q'!C36+'3Q'!C36+'4Q'!C36)&gt;0,SUM('1Q'!C36+'2Q'!C36+'3Q'!C36+'4Q'!C36),0)</f>
        <v>0</v>
      </c>
      <c r="D36" s="34">
        <f>IF(SUM('1Q'!D36+'2Q'!D36+'3Q'!D36+'4Q'!D36)&gt;0,SUM('1Q'!D36+'2Q'!D36+'3Q'!D36+'4Q'!D36),0)</f>
        <v>0</v>
      </c>
      <c r="E36" s="34">
        <f>IF(SUM('1Q'!E36+'2Q'!E36+'3Q'!E36+'4Q'!E36)&gt;0,SUM('1Q'!E36+'2Q'!E36+'3Q'!E36+'4Q'!E36),0)</f>
        <v>0</v>
      </c>
      <c r="F36" s="11">
        <f t="shared" si="0"/>
        <v>0</v>
      </c>
      <c r="G36" s="1"/>
      <c r="H36" s="9">
        <v>18.75</v>
      </c>
      <c r="I36" s="35">
        <f>SUM('1Q'!I36,'2Q'!I36,'3Q'!I36,'4Q'!I36)</f>
        <v>0</v>
      </c>
      <c r="J36" s="1"/>
      <c r="K36" s="9">
        <v>18.75</v>
      </c>
      <c r="L36" s="1">
        <f t="shared" si="1"/>
        <v>0</v>
      </c>
      <c r="M36" s="1">
        <f t="shared" si="2"/>
        <v>0</v>
      </c>
      <c r="N36" s="1">
        <f t="shared" si="3"/>
        <v>0</v>
      </c>
      <c r="O36" s="1">
        <f t="shared" si="4"/>
        <v>0</v>
      </c>
      <c r="P36" s="12">
        <f t="shared" si="5"/>
        <v>0</v>
      </c>
      <c r="Q36" s="3"/>
      <c r="R36" s="3"/>
    </row>
    <row r="37" spans="1:18">
      <c r="A37" s="9">
        <v>19.25</v>
      </c>
      <c r="B37" s="34">
        <f>IF(SUM('1Q'!B37+'2Q'!B37+'3Q'!B37+'4Q'!B37)&gt;0,SUM('1Q'!B37+'2Q'!B37+'3Q'!B37+'4Q'!B37),0)</f>
        <v>0</v>
      </c>
      <c r="C37" s="34">
        <f>IF(SUM('1Q'!C37+'2Q'!C37+'3Q'!C37+'4Q'!C37)&gt;0,SUM('1Q'!C37+'2Q'!C37+'3Q'!C37+'4Q'!C37),0)</f>
        <v>0</v>
      </c>
      <c r="D37" s="34">
        <f>IF(SUM('1Q'!D37+'2Q'!D37+'3Q'!D37+'4Q'!D37)&gt;0,SUM('1Q'!D37+'2Q'!D37+'3Q'!D37+'4Q'!D37),0)</f>
        <v>0</v>
      </c>
      <c r="E37" s="34">
        <f>IF(SUM('1Q'!E37+'2Q'!E37+'3Q'!E37+'4Q'!E37)&gt;0,SUM('1Q'!E37+'2Q'!E37+'3Q'!E37+'4Q'!E37),0)</f>
        <v>0</v>
      </c>
      <c r="F37" s="11">
        <f t="shared" si="0"/>
        <v>0</v>
      </c>
      <c r="G37" s="1"/>
      <c r="H37" s="9">
        <v>19.25</v>
      </c>
      <c r="I37" s="35">
        <f>SUM('1Q'!I37,'2Q'!I37,'3Q'!I37,'4Q'!I37)</f>
        <v>0</v>
      </c>
      <c r="J37" s="1"/>
      <c r="K37" s="9">
        <v>19.25</v>
      </c>
      <c r="L37" s="1">
        <f t="shared" si="1"/>
        <v>0</v>
      </c>
      <c r="M37" s="1">
        <f t="shared" si="2"/>
        <v>0</v>
      </c>
      <c r="N37" s="1">
        <f t="shared" si="3"/>
        <v>0</v>
      </c>
      <c r="O37" s="1">
        <f t="shared" si="4"/>
        <v>0</v>
      </c>
      <c r="P37" s="12">
        <f t="shared" si="5"/>
        <v>0</v>
      </c>
      <c r="Q37" s="3"/>
      <c r="R37" s="3"/>
    </row>
    <row r="38" spans="1:18">
      <c r="A38" s="7" t="s">
        <v>7</v>
      </c>
      <c r="B38" s="16">
        <f>SUM(B6:B37)</f>
        <v>218</v>
      </c>
      <c r="C38" s="16">
        <f>SUM(C6:C37)</f>
        <v>1153</v>
      </c>
      <c r="D38" s="16">
        <f>SUM(D6:D37)</f>
        <v>76</v>
      </c>
      <c r="E38" s="16">
        <f>SUM(E6:E37)</f>
        <v>0</v>
      </c>
      <c r="F38" s="17">
        <f>SUM(F6:F37)</f>
        <v>1447</v>
      </c>
      <c r="G38" s="18"/>
      <c r="H38" s="7" t="s">
        <v>7</v>
      </c>
      <c r="I38" s="35">
        <f>SUM(I6:I37)</f>
        <v>207286592</v>
      </c>
      <c r="J38" s="1"/>
      <c r="K38" s="7" t="s">
        <v>7</v>
      </c>
      <c r="L38" s="16">
        <f>SUM(L6:L37)</f>
        <v>42730.673807621701</v>
      </c>
      <c r="M38" s="16">
        <f>SUM(M6:M37)</f>
        <v>163563.182294775</v>
      </c>
      <c r="N38" s="16">
        <f>SUM(N6:N37)</f>
        <v>992.73589760312097</v>
      </c>
      <c r="O38" s="16">
        <f>SUM(O6:O37)</f>
        <v>0</v>
      </c>
      <c r="P38" s="19">
        <f>SUM(P6:P37)</f>
        <v>207286.592</v>
      </c>
      <c r="Q38" s="20"/>
      <c r="R38" s="3"/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1"/>
      <c r="B41" s="1"/>
      <c r="C41" s="1"/>
      <c r="D41" s="1"/>
      <c r="E41" s="1"/>
      <c r="F41" s="21"/>
      <c r="G41" s="1"/>
      <c r="H41" s="1"/>
      <c r="I41" s="1"/>
      <c r="J41" s="21"/>
      <c r="K41" s="1"/>
      <c r="L41" s="1"/>
      <c r="M41" s="1"/>
      <c r="N41" s="21"/>
      <c r="O41" s="1"/>
      <c r="P41" s="3"/>
      <c r="Q41" s="3"/>
      <c r="R41" s="3"/>
    </row>
    <row r="42" spans="1:18">
      <c r="A42" s="1"/>
      <c r="B42" s="43" t="s">
        <v>9</v>
      </c>
      <c r="C42" s="43"/>
      <c r="D42" s="43"/>
      <c r="E42" s="1"/>
      <c r="F42" s="1"/>
      <c r="G42" s="4"/>
      <c r="H42" s="1"/>
      <c r="I42" s="43" t="s">
        <v>10</v>
      </c>
      <c r="J42" s="43"/>
      <c r="K42" s="43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3" t="s">
        <v>11</v>
      </c>
      <c r="I44">
        <v>5.9897600000000002E-3</v>
      </c>
      <c r="J44" s="13" t="s">
        <v>12</v>
      </c>
      <c r="K44">
        <v>3.02466934</v>
      </c>
      <c r="L44" s="1"/>
      <c r="M44" s="1"/>
      <c r="N44" s="1"/>
      <c r="O44" s="1"/>
      <c r="P44" s="3"/>
      <c r="Q44" s="3"/>
      <c r="R44" s="3"/>
    </row>
    <row r="45" spans="1:18">
      <c r="A45" s="2" t="s">
        <v>3</v>
      </c>
      <c r="B45" s="1"/>
      <c r="C45" s="1"/>
      <c r="D45" s="1"/>
      <c r="E45" s="1"/>
      <c r="F45" s="1"/>
      <c r="G45" s="1"/>
      <c r="H45" s="2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2" t="s">
        <v>6</v>
      </c>
      <c r="B46" s="5">
        <v>0</v>
      </c>
      <c r="C46" s="6">
        <v>1</v>
      </c>
      <c r="D46" s="6">
        <v>2</v>
      </c>
      <c r="E46" s="6">
        <v>3</v>
      </c>
      <c r="F46" s="7" t="s">
        <v>7</v>
      </c>
      <c r="G46" s="1"/>
      <c r="H46" s="2" t="s">
        <v>6</v>
      </c>
      <c r="I46" s="5">
        <v>0</v>
      </c>
      <c r="J46" s="6">
        <v>1</v>
      </c>
      <c r="K46" s="6">
        <v>2</v>
      </c>
      <c r="L46" s="6">
        <v>3</v>
      </c>
      <c r="M46" s="22" t="s">
        <v>7</v>
      </c>
      <c r="N46" s="3"/>
      <c r="O46" s="3"/>
      <c r="P46" s="3"/>
    </row>
    <row r="47" spans="1:18">
      <c r="A47" s="9">
        <v>3.75</v>
      </c>
      <c r="B47" s="1">
        <f t="shared" ref="B47:B78" si="6">L6*($A47)</f>
        <v>0</v>
      </c>
      <c r="C47" s="1">
        <f t="shared" ref="C47:C78" si="7">M6*($A47)</f>
        <v>0</v>
      </c>
      <c r="D47" s="1">
        <f t="shared" ref="D47:D78" si="8">N6*($A47)</f>
        <v>0</v>
      </c>
      <c r="E47" s="1">
        <f t="shared" ref="E47:E78" si="9">O6*($A47)</f>
        <v>0</v>
      </c>
      <c r="F47" s="11">
        <f t="shared" ref="F47:F78" si="10">SUM(B47:E47)</f>
        <v>0</v>
      </c>
      <c r="G47" s="1"/>
      <c r="H47" s="9">
        <f t="shared" ref="H47:H78" si="11">$I$44*((A47)^$K$44)</f>
        <v>0.32633540713759801</v>
      </c>
      <c r="I47" s="1">
        <f t="shared" ref="I47:I78" si="12">L6*$H47</f>
        <v>0</v>
      </c>
      <c r="J47" s="1">
        <f t="shared" ref="J47:J78" si="13">M6*$H47</f>
        <v>0</v>
      </c>
      <c r="K47" s="1">
        <f t="shared" ref="K47:K78" si="14">N6*$H47</f>
        <v>0</v>
      </c>
      <c r="L47" s="1">
        <f t="shared" ref="L47:L78" si="15">O6*$H47</f>
        <v>0</v>
      </c>
      <c r="M47" s="23">
        <f t="shared" ref="M47:M78" si="16">SUM(I47:L47)</f>
        <v>0</v>
      </c>
      <c r="N47" s="3"/>
      <c r="O47" s="3"/>
      <c r="P47" s="3"/>
    </row>
    <row r="48" spans="1:18">
      <c r="A48" s="9">
        <v>4.25</v>
      </c>
      <c r="B48" s="1">
        <f t="shared" si="6"/>
        <v>206.70724999999999</v>
      </c>
      <c r="C48" s="1">
        <f t="shared" si="7"/>
        <v>0</v>
      </c>
      <c r="D48" s="1">
        <f t="shared" si="8"/>
        <v>0</v>
      </c>
      <c r="E48" s="1">
        <f t="shared" si="9"/>
        <v>0</v>
      </c>
      <c r="F48" s="11">
        <f t="shared" si="10"/>
        <v>206.70724999999999</v>
      </c>
      <c r="G48" s="1"/>
      <c r="H48" s="9">
        <f t="shared" si="11"/>
        <v>0.476516728590413</v>
      </c>
      <c r="I48" s="1">
        <f t="shared" si="12"/>
        <v>23.176344128451898</v>
      </c>
      <c r="J48" s="1">
        <f t="shared" si="13"/>
        <v>0</v>
      </c>
      <c r="K48" s="1">
        <f t="shared" si="14"/>
        <v>0</v>
      </c>
      <c r="L48" s="1">
        <f t="shared" si="15"/>
        <v>0</v>
      </c>
      <c r="M48" s="23">
        <f t="shared" si="16"/>
        <v>23.176344128451898</v>
      </c>
      <c r="N48" s="3"/>
      <c r="O48" s="3"/>
      <c r="P48" s="3"/>
    </row>
    <row r="49" spans="1:16">
      <c r="A49" s="9">
        <v>4.75</v>
      </c>
      <c r="B49" s="1">
        <f t="shared" si="6"/>
        <v>1678.8708750000001</v>
      </c>
      <c r="C49" s="1">
        <f t="shared" si="7"/>
        <v>1678.8708750000001</v>
      </c>
      <c r="D49" s="1">
        <f t="shared" si="8"/>
        <v>0</v>
      </c>
      <c r="E49" s="1">
        <f t="shared" si="9"/>
        <v>0</v>
      </c>
      <c r="F49" s="11">
        <f t="shared" si="10"/>
        <v>3357.7417500000001</v>
      </c>
      <c r="G49" s="1"/>
      <c r="H49" s="9">
        <f t="shared" si="11"/>
        <v>0.66708908521432597</v>
      </c>
      <c r="I49" s="1">
        <f t="shared" si="12"/>
        <v>235.78030235720499</v>
      </c>
      <c r="J49" s="1">
        <f t="shared" si="13"/>
        <v>235.78030235720499</v>
      </c>
      <c r="K49" s="1">
        <f t="shared" si="14"/>
        <v>0</v>
      </c>
      <c r="L49" s="1">
        <f t="shared" si="15"/>
        <v>0</v>
      </c>
      <c r="M49" s="23">
        <f t="shared" si="16"/>
        <v>471.56060471440998</v>
      </c>
      <c r="N49" s="3"/>
      <c r="O49" s="3"/>
      <c r="P49" s="3"/>
    </row>
    <row r="50" spans="1:16">
      <c r="A50" s="9">
        <v>5.25</v>
      </c>
      <c r="B50" s="1">
        <f t="shared" si="6"/>
        <v>6411.2754999999797</v>
      </c>
      <c r="C50" s="1">
        <f t="shared" si="7"/>
        <v>3205.6377499999999</v>
      </c>
      <c r="D50" s="1">
        <f t="shared" si="8"/>
        <v>0</v>
      </c>
      <c r="E50" s="1">
        <f t="shared" si="9"/>
        <v>0</v>
      </c>
      <c r="F50" s="11">
        <f t="shared" si="10"/>
        <v>9616.9132499999796</v>
      </c>
      <c r="G50" s="1"/>
      <c r="H50" s="9">
        <f t="shared" si="11"/>
        <v>0.90292813594286503</v>
      </c>
      <c r="I50" s="1">
        <f t="shared" si="12"/>
        <v>1102.6516259487901</v>
      </c>
      <c r="J50" s="1">
        <f t="shared" si="13"/>
        <v>551.32581297439697</v>
      </c>
      <c r="K50" s="1">
        <f t="shared" si="14"/>
        <v>0</v>
      </c>
      <c r="L50" s="1">
        <f t="shared" si="15"/>
        <v>0</v>
      </c>
      <c r="M50" s="23">
        <f t="shared" si="16"/>
        <v>1653.97743892319</v>
      </c>
      <c r="N50" s="3"/>
      <c r="O50" s="3"/>
      <c r="P50" s="3"/>
    </row>
    <row r="51" spans="1:16">
      <c r="A51" s="9">
        <v>5.75</v>
      </c>
      <c r="B51" s="1">
        <f t="shared" si="6"/>
        <v>12446.580333333401</v>
      </c>
      <c r="C51" s="1">
        <f t="shared" si="7"/>
        <v>6223.2901666666503</v>
      </c>
      <c r="D51" s="1">
        <f t="shared" si="8"/>
        <v>0</v>
      </c>
      <c r="E51" s="1">
        <f t="shared" si="9"/>
        <v>0</v>
      </c>
      <c r="F51" s="11">
        <f t="shared" si="10"/>
        <v>18669.870500000099</v>
      </c>
      <c r="G51" s="1"/>
      <c r="H51" s="9">
        <f t="shared" si="11"/>
        <v>1.1889222636166901</v>
      </c>
      <c r="I51" s="1">
        <f t="shared" si="12"/>
        <v>2573.5680807293302</v>
      </c>
      <c r="J51" s="1">
        <f t="shared" si="13"/>
        <v>1286.7840403646601</v>
      </c>
      <c r="K51" s="1">
        <f t="shared" si="14"/>
        <v>0</v>
      </c>
      <c r="L51" s="1">
        <f t="shared" si="15"/>
        <v>0</v>
      </c>
      <c r="M51" s="23">
        <f t="shared" si="16"/>
        <v>3860.3521210939898</v>
      </c>
      <c r="N51" s="3"/>
      <c r="O51" s="3"/>
      <c r="P51" s="3"/>
    </row>
    <row r="52" spans="1:16">
      <c r="A52" s="9">
        <v>6.25</v>
      </c>
      <c r="B52" s="1">
        <f t="shared" si="6"/>
        <v>20962.320833333299</v>
      </c>
      <c r="C52" s="1">
        <f t="shared" si="7"/>
        <v>10481.1604166667</v>
      </c>
      <c r="D52" s="1">
        <f t="shared" si="8"/>
        <v>0</v>
      </c>
      <c r="E52" s="1">
        <f t="shared" si="9"/>
        <v>0</v>
      </c>
      <c r="F52" s="11">
        <f t="shared" si="10"/>
        <v>31443.481250000001</v>
      </c>
      <c r="G52" s="1"/>
      <c r="H52" s="9">
        <f t="shared" si="11"/>
        <v>1.5299713840840501</v>
      </c>
      <c r="I52" s="1">
        <f t="shared" si="12"/>
        <v>5131.4801630382199</v>
      </c>
      <c r="J52" s="1">
        <f t="shared" si="13"/>
        <v>2565.7400815191199</v>
      </c>
      <c r="K52" s="1">
        <f t="shared" si="14"/>
        <v>0</v>
      </c>
      <c r="L52" s="1">
        <f t="shared" si="15"/>
        <v>0</v>
      </c>
      <c r="M52" s="23">
        <f t="shared" si="16"/>
        <v>7697.2202445573403</v>
      </c>
      <c r="N52" s="3"/>
      <c r="O52" s="3"/>
      <c r="P52" s="3"/>
    </row>
    <row r="53" spans="1:16">
      <c r="A53" s="9">
        <v>6.75</v>
      </c>
      <c r="B53" s="1">
        <f t="shared" si="6"/>
        <v>29083.729500000001</v>
      </c>
      <c r="C53" s="1">
        <f t="shared" si="7"/>
        <v>14541.864750000001</v>
      </c>
      <c r="D53" s="1">
        <f t="shared" si="8"/>
        <v>0</v>
      </c>
      <c r="E53" s="1">
        <f t="shared" si="9"/>
        <v>0</v>
      </c>
      <c r="F53" s="11">
        <f t="shared" si="10"/>
        <v>43625.594250000002</v>
      </c>
      <c r="G53" s="1"/>
      <c r="H53" s="9">
        <f t="shared" si="11"/>
        <v>1.93098596181416</v>
      </c>
      <c r="I53" s="1">
        <f t="shared" si="12"/>
        <v>8320.0405009926508</v>
      </c>
      <c r="J53" s="1">
        <f t="shared" si="13"/>
        <v>4160.0202504963199</v>
      </c>
      <c r="K53" s="1">
        <f t="shared" si="14"/>
        <v>0</v>
      </c>
      <c r="L53" s="1">
        <f t="shared" si="15"/>
        <v>0</v>
      </c>
      <c r="M53" s="23">
        <f t="shared" si="16"/>
        <v>12480.060751489</v>
      </c>
      <c r="N53" s="3"/>
      <c r="O53" s="3"/>
      <c r="P53" s="3"/>
    </row>
    <row r="54" spans="1:16">
      <c r="A54" s="9">
        <v>7.25</v>
      </c>
      <c r="B54" s="1">
        <f t="shared" si="6"/>
        <v>22362.469125</v>
      </c>
      <c r="C54" s="1">
        <f t="shared" si="7"/>
        <v>22362.469125</v>
      </c>
      <c r="D54" s="1">
        <f t="shared" si="8"/>
        <v>0</v>
      </c>
      <c r="E54" s="1">
        <f t="shared" si="9"/>
        <v>0</v>
      </c>
      <c r="F54" s="11">
        <f t="shared" si="10"/>
        <v>44724.938249999999</v>
      </c>
      <c r="G54" s="1"/>
      <c r="H54" s="9">
        <f t="shared" si="11"/>
        <v>2.3968861823271301</v>
      </c>
      <c r="I54" s="1">
        <f t="shared" si="12"/>
        <v>7393.1438963351102</v>
      </c>
      <c r="J54" s="1">
        <f t="shared" si="13"/>
        <v>7393.1438963351102</v>
      </c>
      <c r="K54" s="1">
        <f t="shared" si="14"/>
        <v>0</v>
      </c>
      <c r="L54" s="1">
        <f t="shared" si="15"/>
        <v>0</v>
      </c>
      <c r="M54" s="23">
        <f t="shared" si="16"/>
        <v>14786.2877926702</v>
      </c>
      <c r="N54" s="3"/>
      <c r="O54" s="3"/>
      <c r="P54" s="3"/>
    </row>
    <row r="55" spans="1:16">
      <c r="A55" s="9">
        <v>7.75</v>
      </c>
      <c r="B55" s="1">
        <f t="shared" si="6"/>
        <v>29090.570500000002</v>
      </c>
      <c r="C55" s="1">
        <f t="shared" si="7"/>
        <v>29090.570500000002</v>
      </c>
      <c r="D55" s="1">
        <f t="shared" si="8"/>
        <v>0</v>
      </c>
      <c r="E55" s="1">
        <f t="shared" si="9"/>
        <v>0</v>
      </c>
      <c r="F55" s="11">
        <f t="shared" si="10"/>
        <v>58181.141000000003</v>
      </c>
      <c r="G55" s="1"/>
      <c r="H55" s="9">
        <f t="shared" si="11"/>
        <v>2.9326012465547802</v>
      </c>
      <c r="I55" s="1">
        <f t="shared" si="12"/>
        <v>11007.876556295399</v>
      </c>
      <c r="J55" s="1">
        <f t="shared" si="13"/>
        <v>11007.876556295399</v>
      </c>
      <c r="K55" s="1">
        <f t="shared" si="14"/>
        <v>0</v>
      </c>
      <c r="L55" s="1">
        <f t="shared" si="15"/>
        <v>0</v>
      </c>
      <c r="M55" s="23">
        <f t="shared" si="16"/>
        <v>22015.753112590799</v>
      </c>
      <c r="N55" s="3"/>
      <c r="O55" s="3"/>
      <c r="P55" s="3"/>
    </row>
    <row r="56" spans="1:16">
      <c r="A56" s="9">
        <v>8.25</v>
      </c>
      <c r="B56" s="1">
        <f t="shared" si="6"/>
        <v>34340.410499999998</v>
      </c>
      <c r="C56" s="1">
        <f t="shared" si="7"/>
        <v>34340.410499999998</v>
      </c>
      <c r="D56" s="1">
        <f t="shared" si="8"/>
        <v>0</v>
      </c>
      <c r="E56" s="1">
        <f t="shared" si="9"/>
        <v>0</v>
      </c>
      <c r="F56" s="11">
        <f t="shared" si="10"/>
        <v>68680.820999999996</v>
      </c>
      <c r="G56" s="1"/>
      <c r="H56" s="9">
        <f t="shared" si="11"/>
        <v>3.54306876191038</v>
      </c>
      <c r="I56" s="1">
        <f t="shared" si="12"/>
        <v>14747.931601664101</v>
      </c>
      <c r="J56" s="1">
        <f t="shared" si="13"/>
        <v>14747.931601664101</v>
      </c>
      <c r="K56" s="1">
        <f t="shared" si="14"/>
        <v>0</v>
      </c>
      <c r="L56" s="1">
        <f t="shared" si="15"/>
        <v>0</v>
      </c>
      <c r="M56" s="23">
        <f t="shared" si="16"/>
        <v>29495.863203328201</v>
      </c>
      <c r="N56" s="3"/>
      <c r="O56" s="3"/>
      <c r="P56" s="3"/>
    </row>
    <row r="57" spans="1:16">
      <c r="A57" s="9">
        <v>8.75</v>
      </c>
      <c r="B57" s="1">
        <f t="shared" si="6"/>
        <v>33899.11</v>
      </c>
      <c r="C57" s="1">
        <f t="shared" si="7"/>
        <v>33899.11</v>
      </c>
      <c r="D57" s="1">
        <f t="shared" si="8"/>
        <v>0</v>
      </c>
      <c r="E57" s="1">
        <f t="shared" si="9"/>
        <v>0</v>
      </c>
      <c r="F57" s="11">
        <f t="shared" si="10"/>
        <v>67798.22</v>
      </c>
      <c r="G57" s="1"/>
      <c r="H57" s="9">
        <f t="shared" si="11"/>
        <v>4.2332342113721397</v>
      </c>
      <c r="I57" s="1">
        <f t="shared" si="12"/>
        <v>16400.328249950599</v>
      </c>
      <c r="J57" s="1">
        <f t="shared" si="13"/>
        <v>16400.328249950599</v>
      </c>
      <c r="K57" s="1">
        <f t="shared" si="14"/>
        <v>0</v>
      </c>
      <c r="L57" s="1">
        <f t="shared" si="15"/>
        <v>0</v>
      </c>
      <c r="M57" s="23">
        <f t="shared" si="16"/>
        <v>32800.656499901197</v>
      </c>
      <c r="N57" s="3"/>
      <c r="O57" s="3"/>
      <c r="P57" s="3"/>
    </row>
    <row r="58" spans="1:16">
      <c r="A58" s="9">
        <v>9.25</v>
      </c>
      <c r="B58" s="1">
        <f t="shared" si="6"/>
        <v>21868.181203488399</v>
      </c>
      <c r="C58" s="1">
        <f t="shared" si="7"/>
        <v>50465.0335465116</v>
      </c>
      <c r="D58" s="1">
        <f t="shared" si="8"/>
        <v>0</v>
      </c>
      <c r="E58" s="1">
        <f t="shared" si="9"/>
        <v>0</v>
      </c>
      <c r="F58" s="11">
        <f t="shared" si="10"/>
        <v>72333.214749999999</v>
      </c>
      <c r="G58" s="1"/>
      <c r="H58" s="9">
        <f t="shared" si="11"/>
        <v>5.0080504864249598</v>
      </c>
      <c r="I58" s="1">
        <f t="shared" si="12"/>
        <v>11839.670866309099</v>
      </c>
      <c r="J58" s="1">
        <f t="shared" si="13"/>
        <v>27322.3173837902</v>
      </c>
      <c r="K58" s="1">
        <f t="shared" si="14"/>
        <v>0</v>
      </c>
      <c r="L58" s="1">
        <f t="shared" si="15"/>
        <v>0</v>
      </c>
      <c r="M58" s="23">
        <f t="shared" si="16"/>
        <v>39161.988250099297</v>
      </c>
      <c r="N58" s="3"/>
      <c r="O58" s="3"/>
      <c r="P58" s="3"/>
    </row>
    <row r="59" spans="1:16">
      <c r="A59" s="9">
        <v>9.75</v>
      </c>
      <c r="B59" s="1">
        <f t="shared" si="6"/>
        <v>35620.982090909099</v>
      </c>
      <c r="C59" s="1">
        <f t="shared" si="7"/>
        <v>48342.761409090897</v>
      </c>
      <c r="D59" s="1">
        <f t="shared" si="8"/>
        <v>0</v>
      </c>
      <c r="E59" s="1">
        <f t="shared" si="9"/>
        <v>0</v>
      </c>
      <c r="F59" s="11">
        <f t="shared" si="10"/>
        <v>83963.743499999997</v>
      </c>
      <c r="G59" s="1"/>
      <c r="H59" s="9">
        <f t="shared" si="11"/>
        <v>5.8724774729434204</v>
      </c>
      <c r="I59" s="1">
        <f t="shared" si="12"/>
        <v>21454.709219793302</v>
      </c>
      <c r="J59" s="1">
        <f t="shared" si="13"/>
        <v>29117.105369719498</v>
      </c>
      <c r="K59" s="1">
        <f t="shared" si="14"/>
        <v>0</v>
      </c>
      <c r="L59" s="1">
        <f t="shared" si="15"/>
        <v>0</v>
      </c>
      <c r="M59" s="23">
        <f t="shared" si="16"/>
        <v>50571.814589512796</v>
      </c>
      <c r="N59" s="3"/>
      <c r="O59" s="3"/>
      <c r="P59" s="3"/>
    </row>
    <row r="60" spans="1:16">
      <c r="A60" s="9">
        <v>10.25</v>
      </c>
      <c r="B60" s="1">
        <f t="shared" si="6"/>
        <v>21843.311803797402</v>
      </c>
      <c r="C60" s="1">
        <f t="shared" si="7"/>
        <v>53183.715696202598</v>
      </c>
      <c r="D60" s="1">
        <f t="shared" si="8"/>
        <v>0</v>
      </c>
      <c r="E60" s="1">
        <f t="shared" si="9"/>
        <v>0</v>
      </c>
      <c r="F60" s="11">
        <f t="shared" si="10"/>
        <v>75027.027499999997</v>
      </c>
      <c r="G60" s="1"/>
      <c r="H60" s="9">
        <f t="shared" si="11"/>
        <v>6.8314816814590298</v>
      </c>
      <c r="I60" s="1">
        <f t="shared" si="12"/>
        <v>14558.2618975649</v>
      </c>
      <c r="J60" s="1">
        <f t="shared" si="13"/>
        <v>35446.202881027602</v>
      </c>
      <c r="K60" s="1">
        <f t="shared" si="14"/>
        <v>0</v>
      </c>
      <c r="L60" s="1">
        <f t="shared" si="15"/>
        <v>0</v>
      </c>
      <c r="M60" s="23">
        <f t="shared" si="16"/>
        <v>50004.464778592497</v>
      </c>
      <c r="N60" s="3"/>
      <c r="O60" s="3"/>
      <c r="P60" s="3"/>
    </row>
    <row r="61" spans="1:16">
      <c r="A61" s="9">
        <v>10.75</v>
      </c>
      <c r="B61" s="1">
        <f t="shared" si="6"/>
        <v>27688.541509999999</v>
      </c>
      <c r="C61" s="1">
        <f t="shared" si="7"/>
        <v>71199.106740000003</v>
      </c>
      <c r="D61" s="1">
        <f t="shared" si="8"/>
        <v>0</v>
      </c>
      <c r="E61" s="1">
        <f t="shared" si="9"/>
        <v>0</v>
      </c>
      <c r="F61" s="11">
        <f t="shared" si="10"/>
        <v>98887.648249999998</v>
      </c>
      <c r="G61" s="1"/>
      <c r="H61" s="9">
        <f t="shared" si="11"/>
        <v>7.8900359150092898</v>
      </c>
      <c r="I61" s="1">
        <f t="shared" si="12"/>
        <v>20322.1941347094</v>
      </c>
      <c r="J61" s="1">
        <f t="shared" si="13"/>
        <v>52257.070632109797</v>
      </c>
      <c r="K61" s="1">
        <f t="shared" si="14"/>
        <v>0</v>
      </c>
      <c r="L61" s="1">
        <f t="shared" si="15"/>
        <v>0</v>
      </c>
      <c r="M61" s="23">
        <f t="shared" si="16"/>
        <v>72579.264766819193</v>
      </c>
      <c r="N61" s="3"/>
      <c r="O61" s="3"/>
      <c r="P61" s="3"/>
    </row>
    <row r="62" spans="1:16">
      <c r="A62" s="9">
        <v>11.25</v>
      </c>
      <c r="B62" s="1">
        <f t="shared" si="6"/>
        <v>5559.8376453488299</v>
      </c>
      <c r="C62" s="1">
        <f t="shared" si="7"/>
        <v>90069.369854651202</v>
      </c>
      <c r="D62" s="1">
        <f t="shared" si="8"/>
        <v>0</v>
      </c>
      <c r="E62" s="1">
        <f t="shared" si="9"/>
        <v>0</v>
      </c>
      <c r="F62" s="11">
        <f t="shared" si="10"/>
        <v>95629.207500000004</v>
      </c>
      <c r="G62" s="1"/>
      <c r="H62" s="9">
        <f t="shared" si="11"/>
        <v>9.0531189690918108</v>
      </c>
      <c r="I62" s="1">
        <f t="shared" si="12"/>
        <v>4474.1219246380697</v>
      </c>
      <c r="J62" s="1">
        <f t="shared" si="13"/>
        <v>72480.775179136806</v>
      </c>
      <c r="K62" s="1">
        <f t="shared" si="14"/>
        <v>0</v>
      </c>
      <c r="L62" s="1">
        <f t="shared" si="15"/>
        <v>0</v>
      </c>
      <c r="M62" s="23">
        <f t="shared" si="16"/>
        <v>76954.8971037749</v>
      </c>
      <c r="N62" s="3"/>
      <c r="O62" s="3"/>
      <c r="P62" s="3"/>
    </row>
    <row r="63" spans="1:16">
      <c r="A63" s="9">
        <v>11.75</v>
      </c>
      <c r="B63" s="1">
        <f t="shared" si="6"/>
        <v>13635.3190571429</v>
      </c>
      <c r="C63" s="1">
        <f t="shared" si="7"/>
        <v>105673.722692857</v>
      </c>
      <c r="D63" s="1">
        <f t="shared" si="8"/>
        <v>0</v>
      </c>
      <c r="E63" s="1">
        <f t="shared" si="9"/>
        <v>0</v>
      </c>
      <c r="F63" s="11">
        <f t="shared" si="10"/>
        <v>119309.04175</v>
      </c>
      <c r="G63" s="1"/>
      <c r="H63" s="9">
        <f t="shared" si="11"/>
        <v>10.3257153592641</v>
      </c>
      <c r="I63" s="1">
        <f t="shared" si="12"/>
        <v>11982.5041205793</v>
      </c>
      <c r="J63" s="1">
        <f t="shared" si="13"/>
        <v>92864.406934489307</v>
      </c>
      <c r="K63" s="1">
        <f t="shared" si="14"/>
        <v>0</v>
      </c>
      <c r="L63" s="1">
        <f t="shared" si="15"/>
        <v>0</v>
      </c>
      <c r="M63" s="23">
        <f t="shared" si="16"/>
        <v>104846.91105506899</v>
      </c>
      <c r="N63" s="3"/>
      <c r="O63" s="3"/>
      <c r="P63" s="3"/>
    </row>
    <row r="64" spans="1:16">
      <c r="A64" s="9">
        <v>12.25</v>
      </c>
      <c r="B64" s="1">
        <f t="shared" si="6"/>
        <v>24524.039332568798</v>
      </c>
      <c r="C64" s="1">
        <f t="shared" si="7"/>
        <v>272489.32591743098</v>
      </c>
      <c r="D64" s="1">
        <f t="shared" si="8"/>
        <v>0</v>
      </c>
      <c r="E64" s="1">
        <f t="shared" si="9"/>
        <v>0</v>
      </c>
      <c r="F64" s="11">
        <f t="shared" si="10"/>
        <v>297013.36524999997</v>
      </c>
      <c r="G64" s="1"/>
      <c r="H64" s="9">
        <f t="shared" si="11"/>
        <v>11.712815072721</v>
      </c>
      <c r="I64" s="1">
        <f t="shared" si="12"/>
        <v>23448.615309266501</v>
      </c>
      <c r="J64" s="1">
        <f t="shared" si="13"/>
        <v>260540.17010296101</v>
      </c>
      <c r="K64" s="1">
        <f t="shared" si="14"/>
        <v>0</v>
      </c>
      <c r="L64" s="1">
        <f t="shared" si="15"/>
        <v>0</v>
      </c>
      <c r="M64" s="23">
        <f t="shared" si="16"/>
        <v>283988.78541222803</v>
      </c>
      <c r="N64" s="3"/>
      <c r="O64" s="3"/>
      <c r="P64" s="3"/>
    </row>
    <row r="65" spans="1:16">
      <c r="A65" s="9">
        <v>12.75</v>
      </c>
      <c r="B65" s="1">
        <f t="shared" si="6"/>
        <v>13063.383709923701</v>
      </c>
      <c r="C65" s="1">
        <f t="shared" si="7"/>
        <v>414762.432790077</v>
      </c>
      <c r="D65" s="1">
        <f t="shared" si="8"/>
        <v>0</v>
      </c>
      <c r="E65" s="1">
        <f t="shared" si="9"/>
        <v>0</v>
      </c>
      <c r="F65" s="11">
        <f t="shared" si="10"/>
        <v>427825.816500001</v>
      </c>
      <c r="G65" s="1"/>
      <c r="H65" s="9">
        <f t="shared" si="11"/>
        <v>13.2194133408039</v>
      </c>
      <c r="I65" s="1">
        <f t="shared" si="12"/>
        <v>13544.334814980801</v>
      </c>
      <c r="J65" s="1">
        <f t="shared" si="13"/>
        <v>430032.63037564099</v>
      </c>
      <c r="K65" s="1">
        <f t="shared" si="14"/>
        <v>0</v>
      </c>
      <c r="L65" s="1">
        <f t="shared" si="15"/>
        <v>0</v>
      </c>
      <c r="M65" s="23">
        <f t="shared" si="16"/>
        <v>443576.96519062202</v>
      </c>
      <c r="N65" s="3"/>
      <c r="O65" s="3"/>
      <c r="P65" s="3"/>
    </row>
    <row r="66" spans="1:16">
      <c r="A66" s="9">
        <v>13.25</v>
      </c>
      <c r="B66" s="1">
        <f t="shared" si="6"/>
        <v>9200.2213424369693</v>
      </c>
      <c r="C66" s="1">
        <f t="shared" si="7"/>
        <v>355741.89190756303</v>
      </c>
      <c r="D66" s="1">
        <f t="shared" si="8"/>
        <v>0</v>
      </c>
      <c r="E66" s="1">
        <f t="shared" si="9"/>
        <v>0</v>
      </c>
      <c r="F66" s="11">
        <f t="shared" si="10"/>
        <v>364942.11324999999</v>
      </c>
      <c r="G66" s="1"/>
      <c r="H66" s="9">
        <f t="shared" si="11"/>
        <v>14.8505104298932</v>
      </c>
      <c r="I66" s="1">
        <f t="shared" si="12"/>
        <v>10311.5458870329</v>
      </c>
      <c r="J66" s="1">
        <f t="shared" si="13"/>
        <v>398713.10763193999</v>
      </c>
      <c r="K66" s="1">
        <f t="shared" si="14"/>
        <v>0</v>
      </c>
      <c r="L66" s="1">
        <f t="shared" si="15"/>
        <v>0</v>
      </c>
      <c r="M66" s="23">
        <f t="shared" si="16"/>
        <v>409024.65351897298</v>
      </c>
      <c r="N66" s="3"/>
      <c r="O66" s="3"/>
      <c r="P66" s="3"/>
    </row>
    <row r="67" spans="1:16">
      <c r="A67" s="9">
        <v>13.75</v>
      </c>
      <c r="B67" s="1">
        <f t="shared" si="6"/>
        <v>3486.7388834951498</v>
      </c>
      <c r="C67" s="1">
        <f t="shared" si="7"/>
        <v>176080.31361650501</v>
      </c>
      <c r="D67" s="1">
        <f t="shared" si="8"/>
        <v>0</v>
      </c>
      <c r="E67" s="1">
        <f t="shared" si="9"/>
        <v>0</v>
      </c>
      <c r="F67" s="11">
        <f t="shared" si="10"/>
        <v>179567.05249999999</v>
      </c>
      <c r="G67" s="1"/>
      <c r="H67" s="9">
        <f t="shared" si="11"/>
        <v>16.611111448532899</v>
      </c>
      <c r="I67" s="1">
        <f t="shared" si="12"/>
        <v>4212.2624135033502</v>
      </c>
      <c r="J67" s="1">
        <f t="shared" si="13"/>
        <v>212719.25188192</v>
      </c>
      <c r="K67" s="1">
        <f t="shared" si="14"/>
        <v>0</v>
      </c>
      <c r="L67" s="1">
        <f t="shared" si="15"/>
        <v>0</v>
      </c>
      <c r="M67" s="23">
        <f t="shared" si="16"/>
        <v>216931.514295423</v>
      </c>
      <c r="N67" s="3"/>
      <c r="O67" s="3"/>
      <c r="P67" s="3"/>
    </row>
    <row r="68" spans="1:16">
      <c r="A68" s="9">
        <v>14.25</v>
      </c>
      <c r="B68" s="1">
        <f t="shared" si="6"/>
        <v>739.68381818181899</v>
      </c>
      <c r="C68" s="1">
        <f t="shared" si="7"/>
        <v>80625.536181818097</v>
      </c>
      <c r="D68" s="1">
        <f t="shared" si="8"/>
        <v>0</v>
      </c>
      <c r="E68" s="1">
        <f t="shared" si="9"/>
        <v>0</v>
      </c>
      <c r="F68" s="11">
        <f t="shared" si="10"/>
        <v>81365.219999999899</v>
      </c>
      <c r="G68" s="1"/>
      <c r="H68" s="9">
        <f t="shared" si="11"/>
        <v>18.5062261689596</v>
      </c>
      <c r="I68" s="1">
        <f t="shared" si="12"/>
        <v>960.61445844156697</v>
      </c>
      <c r="J68" s="1">
        <f t="shared" si="13"/>
        <v>104706.975970131</v>
      </c>
      <c r="K68" s="1">
        <f t="shared" si="14"/>
        <v>0</v>
      </c>
      <c r="L68" s="1">
        <f t="shared" si="15"/>
        <v>0</v>
      </c>
      <c r="M68" s="23">
        <f t="shared" si="16"/>
        <v>105667.59042857301</v>
      </c>
      <c r="N68" s="3"/>
      <c r="O68" s="3"/>
      <c r="P68" s="3"/>
    </row>
    <row r="69" spans="1:16">
      <c r="A69" s="9">
        <v>14.75</v>
      </c>
      <c r="B69" s="1">
        <f t="shared" si="6"/>
        <v>0</v>
      </c>
      <c r="C69" s="1">
        <f t="shared" si="7"/>
        <v>34498.769837500004</v>
      </c>
      <c r="D69" s="1">
        <f t="shared" si="8"/>
        <v>6693.7911624999997</v>
      </c>
      <c r="E69" s="1">
        <f t="shared" si="9"/>
        <v>0</v>
      </c>
      <c r="F69" s="11">
        <f t="shared" si="10"/>
        <v>41192.561000000002</v>
      </c>
      <c r="G69" s="1"/>
      <c r="H69" s="9">
        <f t="shared" si="11"/>
        <v>20.540868861475801</v>
      </c>
      <c r="I69" s="1">
        <f t="shared" si="12"/>
        <v>0</v>
      </c>
      <c r="J69" s="1">
        <f t="shared" si="13"/>
        <v>48043.030990801599</v>
      </c>
      <c r="K69" s="1">
        <f t="shared" si="14"/>
        <v>9321.7821325435998</v>
      </c>
      <c r="L69" s="1">
        <f t="shared" si="15"/>
        <v>0</v>
      </c>
      <c r="M69" s="23">
        <f t="shared" si="16"/>
        <v>57364.8131233452</v>
      </c>
      <c r="N69" s="3"/>
      <c r="O69" s="3"/>
      <c r="P69" s="3"/>
    </row>
    <row r="70" spans="1:16">
      <c r="A70" s="9">
        <v>15.25</v>
      </c>
      <c r="B70" s="1">
        <f t="shared" si="6"/>
        <v>0</v>
      </c>
      <c r="C70" s="1">
        <f t="shared" si="7"/>
        <v>11953.7567028986</v>
      </c>
      <c r="D70" s="1">
        <f t="shared" si="8"/>
        <v>4542.4275471014398</v>
      </c>
      <c r="E70" s="1">
        <f t="shared" si="9"/>
        <v>0</v>
      </c>
      <c r="F70" s="11">
        <f t="shared" si="10"/>
        <v>16496.184249999998</v>
      </c>
      <c r="G70" s="1"/>
      <c r="H70" s="9">
        <f t="shared" si="11"/>
        <v>22.720058140321001</v>
      </c>
      <c r="I70" s="1">
        <f t="shared" si="12"/>
        <v>0</v>
      </c>
      <c r="J70" s="1">
        <f t="shared" si="13"/>
        <v>17809.1834285316</v>
      </c>
      <c r="K70" s="1">
        <f t="shared" si="14"/>
        <v>6767.489702842</v>
      </c>
      <c r="L70" s="1">
        <f t="shared" si="15"/>
        <v>0</v>
      </c>
      <c r="M70" s="23">
        <f t="shared" si="16"/>
        <v>24576.673131373602</v>
      </c>
      <c r="N70" s="3"/>
      <c r="O70" s="3"/>
      <c r="P70" s="3"/>
    </row>
    <row r="71" spans="1:16">
      <c r="A71" s="9">
        <v>15.75</v>
      </c>
      <c r="B71" s="1">
        <f t="shared" si="6"/>
        <v>0</v>
      </c>
      <c r="C71" s="1">
        <f t="shared" si="7"/>
        <v>5088.1416923076904</v>
      </c>
      <c r="D71" s="1">
        <f t="shared" si="8"/>
        <v>3180.0885576923101</v>
      </c>
      <c r="E71" s="1">
        <f t="shared" si="9"/>
        <v>0</v>
      </c>
      <c r="F71" s="11">
        <f t="shared" si="10"/>
        <v>8268.2302500000005</v>
      </c>
      <c r="G71" s="1"/>
      <c r="H71" s="9">
        <f t="shared" si="11"/>
        <v>25.0488168198812</v>
      </c>
      <c r="I71" s="1">
        <f t="shared" si="12"/>
        <v>0</v>
      </c>
      <c r="J71" s="1">
        <f t="shared" si="13"/>
        <v>8092.18598122004</v>
      </c>
      <c r="K71" s="1">
        <f t="shared" si="14"/>
        <v>5057.6162382625398</v>
      </c>
      <c r="L71" s="1">
        <f t="shared" si="15"/>
        <v>0</v>
      </c>
      <c r="M71" s="23">
        <f t="shared" si="16"/>
        <v>13149.802219482601</v>
      </c>
      <c r="N71" s="3"/>
      <c r="O71" s="3"/>
      <c r="P71" s="3"/>
    </row>
    <row r="72" spans="1:16">
      <c r="A72" s="9">
        <v>16.25</v>
      </c>
      <c r="B72" s="1">
        <f t="shared" si="6"/>
        <v>0</v>
      </c>
      <c r="C72" s="1">
        <f t="shared" si="7"/>
        <v>797.21524999999997</v>
      </c>
      <c r="D72" s="1">
        <f t="shared" si="8"/>
        <v>429.26974999999999</v>
      </c>
      <c r="E72" s="1">
        <f t="shared" si="9"/>
        <v>0</v>
      </c>
      <c r="F72" s="11">
        <f t="shared" si="10"/>
        <v>1226.4849999999999</v>
      </c>
      <c r="G72" s="1"/>
      <c r="H72" s="9">
        <f t="shared" si="11"/>
        <v>27.532171780223901</v>
      </c>
      <c r="I72" s="1">
        <f t="shared" si="12"/>
        <v>0</v>
      </c>
      <c r="J72" s="1">
        <f t="shared" si="13"/>
        <v>1350.7118282347201</v>
      </c>
      <c r="K72" s="1">
        <f t="shared" si="14"/>
        <v>727.306369049463</v>
      </c>
      <c r="L72" s="1">
        <f t="shared" si="15"/>
        <v>0</v>
      </c>
      <c r="M72" s="23">
        <f t="shared" si="16"/>
        <v>2078.0181972841801</v>
      </c>
      <c r="N72" s="3"/>
      <c r="O72" s="3"/>
      <c r="P72" s="3"/>
    </row>
    <row r="73" spans="1:16">
      <c r="A73" s="9">
        <v>16.75</v>
      </c>
      <c r="B73" s="1">
        <f t="shared" si="6"/>
        <v>0</v>
      </c>
      <c r="C73" s="1">
        <f t="shared" si="7"/>
        <v>63.960519230769201</v>
      </c>
      <c r="D73" s="1">
        <f t="shared" si="8"/>
        <v>213.20173076923001</v>
      </c>
      <c r="E73" s="1">
        <f t="shared" si="9"/>
        <v>0</v>
      </c>
      <c r="F73" s="11">
        <f t="shared" si="10"/>
        <v>277.16224999999901</v>
      </c>
      <c r="G73" s="1"/>
      <c r="H73" s="9">
        <f t="shared" si="11"/>
        <v>30.175153841078401</v>
      </c>
      <c r="I73" s="1">
        <f t="shared" si="12"/>
        <v>0</v>
      </c>
      <c r="J73" s="1">
        <f t="shared" si="13"/>
        <v>115.224985524998</v>
      </c>
      <c r="K73" s="1">
        <f t="shared" si="14"/>
        <v>384.08328508332499</v>
      </c>
      <c r="L73" s="1">
        <f t="shared" si="15"/>
        <v>0</v>
      </c>
      <c r="M73" s="23">
        <f t="shared" si="16"/>
        <v>499.30827060832303</v>
      </c>
      <c r="N73" s="3"/>
      <c r="O73" s="3"/>
      <c r="P73" s="3"/>
    </row>
    <row r="74" spans="1:16">
      <c r="A74" s="9">
        <v>17.25</v>
      </c>
      <c r="B74" s="1">
        <f t="shared" si="6"/>
        <v>0</v>
      </c>
      <c r="C74" s="1">
        <f t="shared" si="7"/>
        <v>0</v>
      </c>
      <c r="D74" s="1">
        <f t="shared" si="8"/>
        <v>0</v>
      </c>
      <c r="E74" s="1">
        <f t="shared" si="9"/>
        <v>0</v>
      </c>
      <c r="F74" s="11">
        <f t="shared" si="10"/>
        <v>0</v>
      </c>
      <c r="G74" s="1"/>
      <c r="H74" s="9">
        <f t="shared" si="11"/>
        <v>32.982797643485497</v>
      </c>
      <c r="I74" s="1">
        <f t="shared" si="12"/>
        <v>0</v>
      </c>
      <c r="J74" s="1">
        <f t="shared" si="13"/>
        <v>0</v>
      </c>
      <c r="K74" s="1">
        <f t="shared" si="14"/>
        <v>0</v>
      </c>
      <c r="L74" s="1">
        <f t="shared" si="15"/>
        <v>0</v>
      </c>
      <c r="M74" s="23">
        <f t="shared" si="16"/>
        <v>0</v>
      </c>
      <c r="N74" s="3"/>
      <c r="O74" s="3"/>
      <c r="P74" s="3"/>
    </row>
    <row r="75" spans="1:16">
      <c r="A75" s="9">
        <v>17.75</v>
      </c>
      <c r="B75" s="1">
        <f t="shared" si="6"/>
        <v>0</v>
      </c>
      <c r="C75" s="1">
        <f t="shared" si="7"/>
        <v>0</v>
      </c>
      <c r="D75" s="1">
        <f t="shared" si="8"/>
        <v>0</v>
      </c>
      <c r="E75" s="1">
        <f t="shared" si="9"/>
        <v>0</v>
      </c>
      <c r="F75" s="11">
        <f t="shared" si="10"/>
        <v>0</v>
      </c>
      <c r="G75" s="1"/>
      <c r="H75" s="9">
        <f t="shared" si="11"/>
        <v>35.9601415384343</v>
      </c>
      <c r="I75" s="1">
        <f t="shared" si="12"/>
        <v>0</v>
      </c>
      <c r="J75" s="1">
        <f t="shared" si="13"/>
        <v>0</v>
      </c>
      <c r="K75" s="1">
        <f t="shared" si="14"/>
        <v>0</v>
      </c>
      <c r="L75" s="1">
        <f t="shared" si="15"/>
        <v>0</v>
      </c>
      <c r="M75" s="23">
        <f t="shared" si="16"/>
        <v>0</v>
      </c>
      <c r="N75" s="3"/>
      <c r="O75" s="3"/>
      <c r="P75" s="3"/>
    </row>
    <row r="76" spans="1:16">
      <c r="A76" s="9">
        <v>18.25</v>
      </c>
      <c r="B76" s="1">
        <f t="shared" si="6"/>
        <v>0</v>
      </c>
      <c r="C76" s="1">
        <f t="shared" si="7"/>
        <v>0</v>
      </c>
      <c r="D76" s="1">
        <f t="shared" si="8"/>
        <v>0</v>
      </c>
      <c r="E76" s="1">
        <f t="shared" si="9"/>
        <v>0</v>
      </c>
      <c r="F76" s="11">
        <f t="shared" si="10"/>
        <v>0</v>
      </c>
      <c r="G76" s="1"/>
      <c r="H76" s="9">
        <f t="shared" si="11"/>
        <v>39.112227481883998</v>
      </c>
      <c r="I76" s="1">
        <f t="shared" si="12"/>
        <v>0</v>
      </c>
      <c r="J76" s="1">
        <f t="shared" si="13"/>
        <v>0</v>
      </c>
      <c r="K76" s="1">
        <f t="shared" si="14"/>
        <v>0</v>
      </c>
      <c r="L76" s="1">
        <f t="shared" si="15"/>
        <v>0</v>
      </c>
      <c r="M76" s="23">
        <f t="shared" si="16"/>
        <v>0</v>
      </c>
      <c r="N76" s="3"/>
      <c r="O76" s="3"/>
      <c r="P76" s="3"/>
    </row>
    <row r="77" spans="1:16">
      <c r="A77" s="9">
        <v>18.75</v>
      </c>
      <c r="B77" s="1">
        <f t="shared" si="6"/>
        <v>0</v>
      </c>
      <c r="C77" s="1">
        <f t="shared" si="7"/>
        <v>0</v>
      </c>
      <c r="D77" s="1">
        <f t="shared" si="8"/>
        <v>0</v>
      </c>
      <c r="E77" s="1">
        <f t="shared" si="9"/>
        <v>0</v>
      </c>
      <c r="F77" s="11">
        <f t="shared" si="10"/>
        <v>0</v>
      </c>
      <c r="G77" s="1"/>
      <c r="H77" s="9">
        <f t="shared" si="11"/>
        <v>42.444100935632498</v>
      </c>
      <c r="I77" s="1">
        <f t="shared" si="12"/>
        <v>0</v>
      </c>
      <c r="J77" s="1">
        <f t="shared" si="13"/>
        <v>0</v>
      </c>
      <c r="K77" s="1">
        <f t="shared" si="14"/>
        <v>0</v>
      </c>
      <c r="L77" s="1">
        <f t="shared" si="15"/>
        <v>0</v>
      </c>
      <c r="M77" s="23">
        <f t="shared" si="16"/>
        <v>0</v>
      </c>
      <c r="N77" s="3"/>
      <c r="O77" s="3"/>
      <c r="P77" s="3"/>
    </row>
    <row r="78" spans="1:16">
      <c r="A78" s="9">
        <v>19.25</v>
      </c>
      <c r="B78" s="1">
        <f t="shared" si="6"/>
        <v>0</v>
      </c>
      <c r="C78" s="1">
        <f t="shared" si="7"/>
        <v>0</v>
      </c>
      <c r="D78" s="1">
        <f t="shared" si="8"/>
        <v>0</v>
      </c>
      <c r="E78" s="1">
        <f t="shared" si="9"/>
        <v>0</v>
      </c>
      <c r="F78" s="11">
        <f t="shared" si="10"/>
        <v>0</v>
      </c>
      <c r="G78" s="1"/>
      <c r="H78" s="9">
        <f t="shared" si="11"/>
        <v>45.960810773557398</v>
      </c>
      <c r="I78" s="1">
        <f t="shared" si="12"/>
        <v>0</v>
      </c>
      <c r="J78" s="1">
        <f t="shared" si="13"/>
        <v>0</v>
      </c>
      <c r="K78" s="1">
        <f t="shared" si="14"/>
        <v>0</v>
      </c>
      <c r="L78" s="1">
        <f t="shared" si="15"/>
        <v>0</v>
      </c>
      <c r="M78" s="23">
        <f t="shared" si="16"/>
        <v>0</v>
      </c>
      <c r="N78" s="3"/>
      <c r="O78" s="3"/>
      <c r="P78" s="3"/>
    </row>
    <row r="79" spans="1:16">
      <c r="A79" s="7" t="s">
        <v>7</v>
      </c>
      <c r="B79" s="16">
        <f>SUM(B47:B78)</f>
        <v>367712.28481396002</v>
      </c>
      <c r="C79" s="16">
        <f>SUM(C47:C78)</f>
        <v>1926858.4384379799</v>
      </c>
      <c r="D79" s="16">
        <f>SUM(D47:D78)</f>
        <v>15058.778748063</v>
      </c>
      <c r="E79" s="16">
        <f>SUM(E47:E78)</f>
        <v>0</v>
      </c>
      <c r="F79" s="16">
        <f>SUM(F47:F78)</f>
        <v>2309629.5019999999</v>
      </c>
      <c r="G79" s="11"/>
      <c r="H79" s="7" t="s">
        <v>7</v>
      </c>
      <c r="I79" s="16">
        <f>SUM(I47:I78)</f>
        <v>204044.81236825901</v>
      </c>
      <c r="J79" s="16">
        <f>SUM(J47:J78)</f>
        <v>1849959.2823491399</v>
      </c>
      <c r="K79" s="16">
        <f>SUM(K47:K78)</f>
        <v>22258.2777277809</v>
      </c>
      <c r="L79" s="16">
        <f>SUM(L47:L78)</f>
        <v>0</v>
      </c>
      <c r="M79" s="16">
        <f>SUM(M47:M78)</f>
        <v>2076262.3724451801</v>
      </c>
      <c r="N79" s="3"/>
      <c r="O79" s="3"/>
      <c r="P79" s="3"/>
    </row>
    <row r="80" spans="1:16">
      <c r="A80" s="5" t="s">
        <v>13</v>
      </c>
      <c r="B80" s="17">
        <f>IF(L38&gt;0,B79/L38,0)</f>
        <v>8.6053472142620997</v>
      </c>
      <c r="C80" s="17">
        <f>IF(M38&gt;0,C79/M38,0)</f>
        <v>11.7805144862331</v>
      </c>
      <c r="D80" s="17">
        <f>IF(N38&gt;0,D79/N38,0)</f>
        <v>15.1689676825641</v>
      </c>
      <c r="E80" s="17">
        <f>IF(O38&gt;0,E79/O38,0)</f>
        <v>0</v>
      </c>
      <c r="F80" s="17">
        <f>IF(P38&gt;0,F79/P38,0)</f>
        <v>11.142204036042999</v>
      </c>
      <c r="G80" s="11"/>
      <c r="H80" s="5" t="s">
        <v>13</v>
      </c>
      <c r="I80" s="17">
        <f>IF(L38&gt;0,I79/L38,0)</f>
        <v>4.7751367855066302</v>
      </c>
      <c r="J80" s="17">
        <f>IF(M38&gt;0,J79/M38,0)</f>
        <v>11.3103649390676</v>
      </c>
      <c r="K80" s="17">
        <f>IF(N38&gt;0,K79/N38,0)</f>
        <v>22.421147237167201</v>
      </c>
      <c r="L80" s="17">
        <f>IF(O38&gt;0,L79/O38,0)</f>
        <v>0</v>
      </c>
      <c r="M80" s="17">
        <f>IF(P38&gt;0,M79/P38,0)</f>
        <v>10.0163852973432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3"/>
      <c r="O83" s="3"/>
      <c r="P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3"/>
      <c r="O84" s="3"/>
      <c r="P84" s="3"/>
    </row>
    <row r="85" spans="1:18" ht="14" customHeight="1">
      <c r="A85" s="39" t="s">
        <v>25</v>
      </c>
      <c r="B85" s="39"/>
      <c r="C85" s="39"/>
      <c r="D85" s="39"/>
      <c r="E85" s="39"/>
      <c r="F85" s="1"/>
      <c r="G85" s="1"/>
      <c r="H85" s="1"/>
      <c r="I85" s="1"/>
      <c r="J85" s="1"/>
      <c r="K85" s="1"/>
      <c r="L85" s="1"/>
      <c r="M85" s="1"/>
      <c r="N85" s="3"/>
      <c r="O85" s="3"/>
      <c r="P85" s="3"/>
    </row>
    <row r="86" spans="1:18">
      <c r="A86" s="39"/>
      <c r="B86" s="39"/>
      <c r="C86" s="39"/>
      <c r="D86" s="39"/>
      <c r="E86" s="39"/>
      <c r="F86" s="1"/>
      <c r="G86" s="1"/>
      <c r="H86" s="1"/>
      <c r="I86" s="1"/>
      <c r="J86" s="1"/>
      <c r="K86" s="1"/>
      <c r="L86" s="1"/>
      <c r="M86" s="1"/>
      <c r="N86" s="3"/>
      <c r="O86" s="3"/>
      <c r="P86" s="3"/>
    </row>
    <row r="87" spans="1:18">
      <c r="A87" s="24"/>
      <c r="B87" s="24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3"/>
      <c r="O87" s="3"/>
      <c r="P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3"/>
      <c r="O88" s="3"/>
      <c r="P88" s="3"/>
    </row>
    <row r="89" spans="1:18">
      <c r="A89" s="40" t="s">
        <v>15</v>
      </c>
      <c r="B89" s="41" t="s">
        <v>16</v>
      </c>
      <c r="C89" s="41" t="s">
        <v>17</v>
      </c>
      <c r="D89" s="41" t="s">
        <v>18</v>
      </c>
      <c r="E89" s="41" t="s">
        <v>19</v>
      </c>
      <c r="F89" s="1"/>
      <c r="G89" s="1"/>
      <c r="H89" s="1"/>
      <c r="I89" s="1"/>
      <c r="J89" s="1"/>
      <c r="K89" s="1"/>
      <c r="L89" s="1"/>
      <c r="M89" s="1"/>
      <c r="N89" s="3"/>
      <c r="O89" s="3"/>
      <c r="P89" s="3"/>
    </row>
    <row r="90" spans="1:18">
      <c r="A90" s="40"/>
      <c r="B90" s="40"/>
      <c r="C90" s="40"/>
      <c r="D90" s="40"/>
      <c r="E90" s="41"/>
      <c r="F90" s="1"/>
      <c r="G90" s="1"/>
      <c r="H90" s="1"/>
      <c r="I90" s="1"/>
      <c r="J90" s="1"/>
      <c r="K90" s="1"/>
      <c r="L90" s="1"/>
      <c r="M90" s="1"/>
      <c r="N90" s="3"/>
      <c r="O90" s="3"/>
      <c r="P90" s="3"/>
    </row>
    <row r="91" spans="1:18">
      <c r="A91" s="1"/>
      <c r="B91" s="2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8">
      <c r="A92" s="25">
        <v>0</v>
      </c>
      <c r="B92" s="26">
        <f>L$38</f>
        <v>42730.67381</v>
      </c>
      <c r="C92" s="27">
        <f>$B$80</f>
        <v>8.6</v>
      </c>
      <c r="D92" s="27">
        <f>$I$80</f>
        <v>4.8</v>
      </c>
      <c r="E92" s="26">
        <f>B92*D92</f>
        <v>205107.23428999999</v>
      </c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8">
      <c r="A93" s="25">
        <v>1</v>
      </c>
      <c r="B93" s="26">
        <f>M$38</f>
        <v>163563.18229</v>
      </c>
      <c r="C93" s="27">
        <f>$C$80</f>
        <v>11.8</v>
      </c>
      <c r="D93" s="27">
        <f>$J$80</f>
        <v>11.3</v>
      </c>
      <c r="E93" s="26">
        <f>B93*D93</f>
        <v>1848263.95988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25">
        <v>2</v>
      </c>
      <c r="B94" s="26">
        <f>N$38</f>
        <v>992.73590000000002</v>
      </c>
      <c r="C94" s="27">
        <f>$D$80</f>
        <v>15.2</v>
      </c>
      <c r="D94" s="27">
        <f>$K$80</f>
        <v>22.4</v>
      </c>
      <c r="E94" s="26">
        <f>B94*D94</f>
        <v>22237.284159999999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25">
        <v>3</v>
      </c>
      <c r="B95" s="26">
        <f>O$38</f>
        <v>0</v>
      </c>
      <c r="C95" s="27">
        <f>$E$80</f>
        <v>0</v>
      </c>
      <c r="D95" s="27">
        <f>$L$80</f>
        <v>0</v>
      </c>
      <c r="E95" s="26">
        <f>B95*D95</f>
        <v>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25" t="s">
        <v>7</v>
      </c>
      <c r="B96" s="26">
        <f>SUM(B92:B95)</f>
        <v>207286.592</v>
      </c>
      <c r="C96" s="27">
        <f>$F$80</f>
        <v>11.1</v>
      </c>
      <c r="D96" s="27">
        <f>$M$80</f>
        <v>10</v>
      </c>
      <c r="E96" s="26">
        <f>SUM(E92:E95)</f>
        <v>2075608.4783300001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25" t="s">
        <v>2</v>
      </c>
      <c r="B97" s="28">
        <f>$I$2</f>
        <v>1959739</v>
      </c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29" t="s">
        <v>20</v>
      </c>
      <c r="B98" s="26">
        <f>IF(E96&gt;0,$I$2/E96,"")</f>
        <v>0.94418000000000002</v>
      </c>
      <c r="C98" s="2"/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1:F1"/>
    <mergeCell ref="H1:I1"/>
    <mergeCell ref="B4:F4"/>
    <mergeCell ref="L4:P4"/>
    <mergeCell ref="B42:D42"/>
    <mergeCell ref="I42:K42"/>
    <mergeCell ref="A85:E86"/>
    <mergeCell ref="A89:A90"/>
    <mergeCell ref="B89:B90"/>
    <mergeCell ref="C89:C90"/>
    <mergeCell ref="D89:D90"/>
    <mergeCell ref="E89:E90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Roman,Predeterminado"&amp;12&amp;A</oddHeader>
    <oddFooter>&amp;C&amp;"Times New Roman,Predeterminado"&amp;12Página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1Q</vt:lpstr>
      <vt:lpstr>2Q</vt:lpstr>
      <vt:lpstr>3Q</vt:lpstr>
      <vt:lpstr>4Q</vt:lpstr>
      <vt:lpstr>ANUAL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jose zuñiga basualto</cp:lastModifiedBy>
  <dcterms:created xsi:type="dcterms:W3CDTF">2023-09-19T12:31:04Z</dcterms:created>
  <dcterms:modified xsi:type="dcterms:W3CDTF">2023-09-25T08:10:33Z</dcterms:modified>
</cp:coreProperties>
</file>