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C5DA93FA-57B3-854E-B7C6-71D847272067}" xr6:coauthVersionLast="47" xr6:coauthVersionMax="47" xr10:uidLastSave="{00000000-0000-0000-0000-000000000000}"/>
  <bookViews>
    <workbookView xWindow="0" yWindow="500" windowWidth="51200" windowHeight="27300" tabRatio="383"/>
  </bookViews>
  <sheets>
    <sheet name="1Q" sheetId="1" r:id="rId1"/>
    <sheet name="2Q" sheetId="2" r:id="rId2"/>
    <sheet name="3Q" sheetId="3" r:id="rId3"/>
    <sheet name="4Q" sheetId="4" r:id="rId4"/>
    <sheet name="ANUAL" sheetId="5" r:id="rId5"/>
    <sheet name="RELACIONES TALLA-PESO" sheetId="6" r:id="rId6"/>
  </sheets>
  <definedNames>
    <definedName name="_xlnm.Print_Area" localSheetId="5">'RELACIONES TALLA-PESO'!$A$1:$G$7</definedName>
    <definedName name="Excel_BuiltIn_Print_Area" localSheetId="5">'4Q'!$A$1:$G$7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4" l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" i="5"/>
  <c r="F6" i="1"/>
  <c r="N6" i="1" s="1"/>
  <c r="L6" i="1"/>
  <c r="B47" i="1" s="1"/>
  <c r="M6" i="1"/>
  <c r="C47" i="1" s="1"/>
  <c r="F7" i="1"/>
  <c r="O7" i="1" s="1"/>
  <c r="L7" i="1"/>
  <c r="N7" i="1"/>
  <c r="K48" i="1" s="1"/>
  <c r="F8" i="1"/>
  <c r="L8" i="1"/>
  <c r="P8" i="1" s="1"/>
  <c r="M8" i="1"/>
  <c r="N8" i="1"/>
  <c r="O8" i="1"/>
  <c r="E49" i="1" s="1"/>
  <c r="F9" i="1"/>
  <c r="L9" i="1"/>
  <c r="N9" i="1"/>
  <c r="K50" i="1" s="1"/>
  <c r="O9" i="1"/>
  <c r="L50" i="1" s="1"/>
  <c r="F10" i="1"/>
  <c r="L10" i="1" s="1"/>
  <c r="F11" i="1"/>
  <c r="L11" i="1" s="1"/>
  <c r="F12" i="1"/>
  <c r="N12" i="1" s="1"/>
  <c r="D53" i="1" s="1"/>
  <c r="M12" i="1"/>
  <c r="C53" i="1" s="1"/>
  <c r="F13" i="1"/>
  <c r="L13" i="1" s="1"/>
  <c r="O13" i="1"/>
  <c r="E54" i="1" s="1"/>
  <c r="F14" i="1"/>
  <c r="L14" i="1" s="1"/>
  <c r="M14" i="1"/>
  <c r="N14" i="1"/>
  <c r="D55" i="1" s="1"/>
  <c r="O14" i="1"/>
  <c r="L55" i="1" s="1"/>
  <c r="F15" i="1"/>
  <c r="L15" i="1" s="1"/>
  <c r="O15" i="1"/>
  <c r="F16" i="1"/>
  <c r="N16" i="1" s="1"/>
  <c r="D57" i="1" s="1"/>
  <c r="M16" i="1"/>
  <c r="F17" i="1"/>
  <c r="L17" i="1" s="1"/>
  <c r="O17" i="1"/>
  <c r="L58" i="1" s="1"/>
  <c r="F18" i="1"/>
  <c r="L18" i="1" s="1"/>
  <c r="M18" i="1"/>
  <c r="N18" i="1"/>
  <c r="K59" i="1" s="1"/>
  <c r="O18" i="1"/>
  <c r="E59" i="1" s="1"/>
  <c r="F19" i="1"/>
  <c r="L19" i="1" s="1"/>
  <c r="F20" i="1"/>
  <c r="O20" i="1" s="1"/>
  <c r="L20" i="1"/>
  <c r="I61" i="1" s="1"/>
  <c r="M20" i="1"/>
  <c r="N20" i="1"/>
  <c r="F21" i="1"/>
  <c r="L21" i="1"/>
  <c r="O21" i="1"/>
  <c r="L62" i="1" s="1"/>
  <c r="F22" i="1"/>
  <c r="M22" i="1" s="1"/>
  <c r="L22" i="1"/>
  <c r="B63" i="1" s="1"/>
  <c r="F23" i="1"/>
  <c r="L23" i="1"/>
  <c r="O23" i="1"/>
  <c r="L64" i="1" s="1"/>
  <c r="F24" i="1"/>
  <c r="L24" i="1" s="1"/>
  <c r="M24" i="1"/>
  <c r="N24" i="1"/>
  <c r="O24" i="1"/>
  <c r="L65" i="1" s="1"/>
  <c r="F25" i="1"/>
  <c r="L25" i="1" s="1"/>
  <c r="O25" i="1"/>
  <c r="F26" i="1"/>
  <c r="M26" i="1" s="1"/>
  <c r="F27" i="1"/>
  <c r="L27" i="1"/>
  <c r="O27" i="1"/>
  <c r="F28" i="1"/>
  <c r="L28" i="1" s="1"/>
  <c r="M28" i="1"/>
  <c r="N28" i="1"/>
  <c r="O28" i="1"/>
  <c r="F29" i="1"/>
  <c r="L29" i="1" s="1"/>
  <c r="F30" i="1"/>
  <c r="O30" i="1" s="1"/>
  <c r="L30" i="1"/>
  <c r="M30" i="1"/>
  <c r="C71" i="1" s="1"/>
  <c r="N30" i="1"/>
  <c r="D71" i="1" s="1"/>
  <c r="F31" i="1"/>
  <c r="L31" i="1"/>
  <c r="O31" i="1"/>
  <c r="F32" i="1"/>
  <c r="L32" i="1" s="1"/>
  <c r="N32" i="1"/>
  <c r="F33" i="1"/>
  <c r="O33" i="1" s="1"/>
  <c r="L33" i="1"/>
  <c r="F34" i="1"/>
  <c r="N34" i="1"/>
  <c r="L34" i="1"/>
  <c r="I75" i="1" s="1"/>
  <c r="M34" i="1"/>
  <c r="J75" i="1" s="1"/>
  <c r="O34" i="1"/>
  <c r="F35" i="1"/>
  <c r="L35" i="1" s="1"/>
  <c r="O35" i="1"/>
  <c r="F36" i="1"/>
  <c r="M36" i="1" s="1"/>
  <c r="C77" i="1" s="1"/>
  <c r="N36" i="1"/>
  <c r="L36" i="1"/>
  <c r="F37" i="1"/>
  <c r="L37" i="1"/>
  <c r="O37" i="1"/>
  <c r="E78" i="1" s="1"/>
  <c r="B38" i="1"/>
  <c r="C38" i="1"/>
  <c r="D38" i="1"/>
  <c r="E38" i="1"/>
  <c r="I38" i="1"/>
  <c r="J38" i="1" s="1"/>
  <c r="H47" i="1"/>
  <c r="D48" i="1"/>
  <c r="H48" i="1"/>
  <c r="B49" i="1"/>
  <c r="C49" i="1"/>
  <c r="D49" i="1"/>
  <c r="H49" i="1"/>
  <c r="I49" i="1"/>
  <c r="L49" i="1"/>
  <c r="D50" i="1"/>
  <c r="E50" i="1"/>
  <c r="H50" i="1"/>
  <c r="H51" i="1"/>
  <c r="H52" i="1"/>
  <c r="H53" i="1"/>
  <c r="H54" i="1"/>
  <c r="C55" i="1"/>
  <c r="H55" i="1"/>
  <c r="K55" i="1"/>
  <c r="J55" i="1"/>
  <c r="E56" i="1"/>
  <c r="H56" i="1"/>
  <c r="L56" i="1"/>
  <c r="C57" i="1"/>
  <c r="H57" i="1"/>
  <c r="E58" i="1"/>
  <c r="H58" i="1"/>
  <c r="C59" i="1"/>
  <c r="D59" i="1"/>
  <c r="H59" i="1"/>
  <c r="J59" i="1"/>
  <c r="L59" i="1"/>
  <c r="H60" i="1"/>
  <c r="B61" i="1"/>
  <c r="C61" i="1"/>
  <c r="D61" i="1"/>
  <c r="H61" i="1"/>
  <c r="E62" i="1"/>
  <c r="H62" i="1"/>
  <c r="H63" i="1"/>
  <c r="E64" i="1"/>
  <c r="H64" i="1"/>
  <c r="C65" i="1"/>
  <c r="D65" i="1"/>
  <c r="E65" i="1"/>
  <c r="H65" i="1"/>
  <c r="E66" i="1"/>
  <c r="H66" i="1"/>
  <c r="L66" i="1" s="1"/>
  <c r="H67" i="1"/>
  <c r="E68" i="1"/>
  <c r="H68" i="1"/>
  <c r="L68" i="1"/>
  <c r="C69" i="1"/>
  <c r="D69" i="1"/>
  <c r="E69" i="1"/>
  <c r="H69" i="1"/>
  <c r="H70" i="1"/>
  <c r="B71" i="1"/>
  <c r="H71" i="1"/>
  <c r="K71" i="1"/>
  <c r="E72" i="1"/>
  <c r="H72" i="1"/>
  <c r="L72" i="1"/>
  <c r="H73" i="1"/>
  <c r="I73" i="1"/>
  <c r="H74" i="1"/>
  <c r="B75" i="1"/>
  <c r="C75" i="1"/>
  <c r="E75" i="1"/>
  <c r="H75" i="1"/>
  <c r="L75" i="1"/>
  <c r="E76" i="1"/>
  <c r="H76" i="1"/>
  <c r="L76" i="1" s="1"/>
  <c r="H77" i="1"/>
  <c r="I77" i="1"/>
  <c r="H78" i="1"/>
  <c r="L78" i="1"/>
  <c r="B97" i="1"/>
  <c r="F6" i="2"/>
  <c r="M6" i="2" s="1"/>
  <c r="O6" i="2"/>
  <c r="L47" i="2" s="1"/>
  <c r="E47" i="2"/>
  <c r="F7" i="2"/>
  <c r="F8" i="2"/>
  <c r="M8" i="2"/>
  <c r="O8" i="2"/>
  <c r="L49" i="2"/>
  <c r="F9" i="2"/>
  <c r="L9" i="2"/>
  <c r="O9" i="2"/>
  <c r="F10" i="2"/>
  <c r="F11" i="2"/>
  <c r="N11" i="2" s="1"/>
  <c r="K52" i="2" s="1"/>
  <c r="L11" i="2"/>
  <c r="M11" i="2"/>
  <c r="O11" i="2"/>
  <c r="L52" i="2" s="1"/>
  <c r="F12" i="2"/>
  <c r="O12" i="2" s="1"/>
  <c r="L53" i="2" s="1"/>
  <c r="M12" i="2"/>
  <c r="F13" i="2"/>
  <c r="N13" i="2" s="1"/>
  <c r="L13" i="2"/>
  <c r="M13" i="2"/>
  <c r="J54" i="2"/>
  <c r="O13" i="2"/>
  <c r="E54" i="2"/>
  <c r="F14" i="2"/>
  <c r="O14" i="2" s="1"/>
  <c r="E55" i="2" s="1"/>
  <c r="M14" i="2"/>
  <c r="F15" i="2"/>
  <c r="N15" i="2" s="1"/>
  <c r="K56" i="2" s="1"/>
  <c r="L15" i="2"/>
  <c r="M15" i="2"/>
  <c r="J56" i="2" s="1"/>
  <c r="C56" i="2"/>
  <c r="O15" i="2"/>
  <c r="F16" i="2"/>
  <c r="O16" i="2" s="1"/>
  <c r="M16" i="2"/>
  <c r="C57" i="2"/>
  <c r="F17" i="2"/>
  <c r="N17" i="2" s="1"/>
  <c r="L17" i="2"/>
  <c r="M17" i="2"/>
  <c r="C58" i="2" s="1"/>
  <c r="J58" i="2"/>
  <c r="O17" i="2"/>
  <c r="E58" i="2"/>
  <c r="F18" i="2"/>
  <c r="O18" i="2" s="1"/>
  <c r="E59" i="2" s="1"/>
  <c r="M18" i="2"/>
  <c r="C59" i="2" s="1"/>
  <c r="F19" i="2"/>
  <c r="N19" i="2" s="1"/>
  <c r="K60" i="2" s="1"/>
  <c r="L19" i="2"/>
  <c r="I60" i="2" s="1"/>
  <c r="M19" i="2"/>
  <c r="C60" i="2" s="1"/>
  <c r="O19" i="2"/>
  <c r="E60" i="2" s="1"/>
  <c r="F20" i="2"/>
  <c r="O20" i="2" s="1"/>
  <c r="L61" i="2" s="1"/>
  <c r="M20" i="2"/>
  <c r="F21" i="2"/>
  <c r="L21" i="2"/>
  <c r="B62" i="2" s="1"/>
  <c r="M21" i="2"/>
  <c r="C62" i="2" s="1"/>
  <c r="F22" i="2"/>
  <c r="O22" i="2" s="1"/>
  <c r="M22" i="2"/>
  <c r="J63" i="2" s="1"/>
  <c r="F23" i="2"/>
  <c r="N23" i="2" s="1"/>
  <c r="K64" i="2" s="1"/>
  <c r="L23" i="2"/>
  <c r="I64" i="2" s="1"/>
  <c r="M23" i="2"/>
  <c r="C64" i="2" s="1"/>
  <c r="O23" i="2"/>
  <c r="E64" i="2" s="1"/>
  <c r="F24" i="2"/>
  <c r="O24" i="2" s="1"/>
  <c r="L65" i="2" s="1"/>
  <c r="M24" i="2"/>
  <c r="F25" i="2"/>
  <c r="L25" i="2"/>
  <c r="B66" i="2" s="1"/>
  <c r="M25" i="2"/>
  <c r="F26" i="2"/>
  <c r="O26" i="2" s="1"/>
  <c r="M26" i="2"/>
  <c r="C67" i="2" s="1"/>
  <c r="F27" i="2"/>
  <c r="N27" i="2" s="1"/>
  <c r="L27" i="2"/>
  <c r="M27" i="2"/>
  <c r="C68" i="2" s="1"/>
  <c r="O27" i="2"/>
  <c r="F28" i="2"/>
  <c r="O28" i="2" s="1"/>
  <c r="M28" i="2"/>
  <c r="C69" i="2" s="1"/>
  <c r="F29" i="2"/>
  <c r="L29" i="2"/>
  <c r="B70" i="2"/>
  <c r="O29" i="2"/>
  <c r="E70" i="2" s="1"/>
  <c r="F30" i="2"/>
  <c r="F31" i="2"/>
  <c r="L31" i="2"/>
  <c r="O31" i="2"/>
  <c r="L72" i="2" s="1"/>
  <c r="F32" i="2"/>
  <c r="F33" i="2"/>
  <c r="M33" i="2" s="1"/>
  <c r="L33" i="2"/>
  <c r="B74" i="2" s="1"/>
  <c r="N33" i="2"/>
  <c r="K74" i="2" s="1"/>
  <c r="D74" i="2"/>
  <c r="O33" i="2"/>
  <c r="L74" i="2" s="1"/>
  <c r="F34" i="2"/>
  <c r="M34" i="2" s="1"/>
  <c r="C75" i="2"/>
  <c r="O34" i="2"/>
  <c r="E75" i="2"/>
  <c r="F35" i="2"/>
  <c r="L35" i="2"/>
  <c r="M35" i="2"/>
  <c r="C76" i="2"/>
  <c r="N35" i="2"/>
  <c r="K76" i="2"/>
  <c r="O35" i="2"/>
  <c r="F36" i="2"/>
  <c r="M36" i="2" s="1"/>
  <c r="J77" i="2" s="1"/>
  <c r="O36" i="2"/>
  <c r="L77" i="2"/>
  <c r="F37" i="2"/>
  <c r="L37" i="2"/>
  <c r="M37" i="2"/>
  <c r="N37" i="2"/>
  <c r="D78" i="2"/>
  <c r="O37" i="2"/>
  <c r="L78" i="2" s="1"/>
  <c r="B38" i="2"/>
  <c r="C38" i="2"/>
  <c r="D38" i="2"/>
  <c r="E38" i="2"/>
  <c r="I38" i="2"/>
  <c r="J38" i="2" s="1"/>
  <c r="H47" i="2"/>
  <c r="H48" i="2"/>
  <c r="E49" i="2"/>
  <c r="H49" i="2"/>
  <c r="E50" i="2"/>
  <c r="H50" i="2"/>
  <c r="H51" i="2"/>
  <c r="D52" i="2"/>
  <c r="E52" i="2"/>
  <c r="H52" i="2"/>
  <c r="E53" i="2"/>
  <c r="H53" i="2"/>
  <c r="C54" i="2"/>
  <c r="H54" i="2"/>
  <c r="L54" i="2"/>
  <c r="H55" i="2"/>
  <c r="L55" i="2"/>
  <c r="E56" i="2"/>
  <c r="H56" i="2"/>
  <c r="L56" i="2"/>
  <c r="H57" i="2"/>
  <c r="B58" i="2"/>
  <c r="H58" i="2"/>
  <c r="L58" i="2"/>
  <c r="H59" i="2"/>
  <c r="H60" i="2"/>
  <c r="L60" i="2"/>
  <c r="H61" i="2"/>
  <c r="H62" i="2"/>
  <c r="H63" i="2"/>
  <c r="H64" i="2"/>
  <c r="H65" i="2"/>
  <c r="C66" i="2"/>
  <c r="H66" i="2"/>
  <c r="H67" i="2"/>
  <c r="H68" i="2"/>
  <c r="I68" i="2"/>
  <c r="H69" i="2"/>
  <c r="H70" i="2"/>
  <c r="H71" i="2"/>
  <c r="E72" i="2"/>
  <c r="H72" i="2"/>
  <c r="I72" i="2"/>
  <c r="H73" i="2"/>
  <c r="C74" i="2"/>
  <c r="E74" i="2"/>
  <c r="H74" i="2"/>
  <c r="H75" i="2"/>
  <c r="L75" i="2"/>
  <c r="D76" i="2"/>
  <c r="E76" i="2"/>
  <c r="H76" i="2"/>
  <c r="I76" i="2" s="1"/>
  <c r="M76" i="2" s="1"/>
  <c r="J76" i="2"/>
  <c r="L76" i="2"/>
  <c r="E77" i="2"/>
  <c r="H77" i="2"/>
  <c r="B78" i="2"/>
  <c r="C78" i="2"/>
  <c r="H78" i="2"/>
  <c r="B97" i="2"/>
  <c r="F6" i="3"/>
  <c r="O6" i="3" s="1"/>
  <c r="L47" i="3" s="1"/>
  <c r="N6" i="3"/>
  <c r="D47" i="3" s="1"/>
  <c r="F7" i="3"/>
  <c r="L7" i="3"/>
  <c r="M7" i="3"/>
  <c r="J48" i="3"/>
  <c r="N7" i="3"/>
  <c r="K48" i="3" s="1"/>
  <c r="M48" i="3" s="1"/>
  <c r="O7" i="3"/>
  <c r="F8" i="3"/>
  <c r="N8" i="3"/>
  <c r="K49" i="3"/>
  <c r="O8" i="3"/>
  <c r="L49" i="3" s="1"/>
  <c r="F9" i="3"/>
  <c r="F10" i="3"/>
  <c r="F11" i="3"/>
  <c r="M11" i="3" s="1"/>
  <c r="J52" i="3" s="1"/>
  <c r="N11" i="3"/>
  <c r="L11" i="3"/>
  <c r="F12" i="3"/>
  <c r="O12" i="3" s="1"/>
  <c r="L53" i="3" s="1"/>
  <c r="N12" i="3"/>
  <c r="F13" i="3"/>
  <c r="O13" i="3" s="1"/>
  <c r="L54" i="3" s="1"/>
  <c r="N13" i="3"/>
  <c r="K54" i="3" s="1"/>
  <c r="L13" i="3"/>
  <c r="B54" i="3" s="1"/>
  <c r="M13" i="3"/>
  <c r="C54" i="3"/>
  <c r="F14" i="3"/>
  <c r="N14" i="3"/>
  <c r="D55" i="3"/>
  <c r="O14" i="3"/>
  <c r="L55" i="3" s="1"/>
  <c r="F15" i="3"/>
  <c r="N15" i="3"/>
  <c r="L15" i="3"/>
  <c r="I56" i="3" s="1"/>
  <c r="M15" i="3"/>
  <c r="C56" i="3" s="1"/>
  <c r="O15" i="3"/>
  <c r="L56" i="3" s="1"/>
  <c r="F16" i="3"/>
  <c r="N16" i="3"/>
  <c r="O16" i="3"/>
  <c r="F17" i="3"/>
  <c r="L17" i="3" s="1"/>
  <c r="N17" i="3"/>
  <c r="K58" i="3" s="1"/>
  <c r="F18" i="3"/>
  <c r="O18" i="3" s="1"/>
  <c r="N18" i="3"/>
  <c r="D59" i="3" s="1"/>
  <c r="F19" i="3"/>
  <c r="M19" i="3" s="1"/>
  <c r="N19" i="3"/>
  <c r="D60" i="3" s="1"/>
  <c r="L19" i="3"/>
  <c r="B60" i="3" s="1"/>
  <c r="O19" i="3"/>
  <c r="L60" i="3" s="1"/>
  <c r="F20" i="3"/>
  <c r="O20" i="3" s="1"/>
  <c r="N20" i="3"/>
  <c r="D61" i="3" s="1"/>
  <c r="K61" i="3"/>
  <c r="F21" i="3"/>
  <c r="O21" i="3" s="1"/>
  <c r="N21" i="3"/>
  <c r="D62" i="3" s="1"/>
  <c r="L21" i="3"/>
  <c r="M21" i="3"/>
  <c r="C62" i="3"/>
  <c r="F22" i="3"/>
  <c r="N22" i="3"/>
  <c r="O22" i="3"/>
  <c r="E63" i="3" s="1"/>
  <c r="F23" i="3"/>
  <c r="L23" i="3" s="1"/>
  <c r="N23" i="3"/>
  <c r="D64" i="3" s="1"/>
  <c r="F24" i="3"/>
  <c r="N24" i="3" s="1"/>
  <c r="F25" i="3"/>
  <c r="M25" i="3" s="1"/>
  <c r="N25" i="3"/>
  <c r="K66" i="3" s="1"/>
  <c r="L25" i="3"/>
  <c r="I66" i="3" s="1"/>
  <c r="F26" i="3"/>
  <c r="O26" i="3" s="1"/>
  <c r="N26" i="3"/>
  <c r="K67" i="3" s="1"/>
  <c r="D67" i="3"/>
  <c r="F27" i="3"/>
  <c r="N27" i="3"/>
  <c r="L27" i="3"/>
  <c r="I68" i="3" s="1"/>
  <c r="M27" i="3"/>
  <c r="J68" i="3" s="1"/>
  <c r="O27" i="3"/>
  <c r="F28" i="3"/>
  <c r="N28" i="3"/>
  <c r="O28" i="3"/>
  <c r="L69" i="3" s="1"/>
  <c r="F29" i="3"/>
  <c r="N29" i="3"/>
  <c r="K70" i="3" s="1"/>
  <c r="L29" i="3"/>
  <c r="M29" i="3"/>
  <c r="C70" i="3"/>
  <c r="O29" i="3"/>
  <c r="L70" i="3" s="1"/>
  <c r="F30" i="3"/>
  <c r="N30" i="3"/>
  <c r="D71" i="3"/>
  <c r="O30" i="3"/>
  <c r="E71" i="3" s="1"/>
  <c r="F31" i="3"/>
  <c r="L31" i="3" s="1"/>
  <c r="N31" i="3"/>
  <c r="D72" i="3" s="1"/>
  <c r="F32" i="3"/>
  <c r="N32" i="3" s="1"/>
  <c r="F33" i="3"/>
  <c r="L33" i="3" s="1"/>
  <c r="N33" i="3"/>
  <c r="K74" i="3" s="1"/>
  <c r="F34" i="3"/>
  <c r="N34" i="3" s="1"/>
  <c r="F35" i="3"/>
  <c r="M35" i="3" s="1"/>
  <c r="N35" i="3"/>
  <c r="D76" i="3" s="1"/>
  <c r="L35" i="3"/>
  <c r="P35" i="3" s="1"/>
  <c r="O35" i="3"/>
  <c r="F36" i="3"/>
  <c r="O36" i="3" s="1"/>
  <c r="N36" i="3"/>
  <c r="K77" i="3" s="1"/>
  <c r="F37" i="3"/>
  <c r="M37" i="3" s="1"/>
  <c r="N37" i="3"/>
  <c r="L37" i="3"/>
  <c r="I78" i="3" s="1"/>
  <c r="O37" i="3"/>
  <c r="E78" i="3" s="1"/>
  <c r="L78" i="3"/>
  <c r="B38" i="3"/>
  <c r="C38" i="3"/>
  <c r="D38" i="3"/>
  <c r="E38" i="3"/>
  <c r="I38" i="3"/>
  <c r="J38" i="3" s="1"/>
  <c r="E47" i="3"/>
  <c r="H47" i="3"/>
  <c r="B48" i="3"/>
  <c r="E48" i="3"/>
  <c r="H48" i="3"/>
  <c r="I48" i="3"/>
  <c r="L48" i="3"/>
  <c r="D49" i="3"/>
  <c r="E49" i="3"/>
  <c r="H49" i="3"/>
  <c r="H50" i="3"/>
  <c r="H51" i="3"/>
  <c r="C52" i="3"/>
  <c r="D52" i="3"/>
  <c r="H52" i="3"/>
  <c r="D53" i="3"/>
  <c r="E53" i="3"/>
  <c r="H53" i="3"/>
  <c r="E54" i="3"/>
  <c r="H54" i="3"/>
  <c r="J54" i="3" s="1"/>
  <c r="M54" i="3" s="1"/>
  <c r="I54" i="3"/>
  <c r="H55" i="3"/>
  <c r="K55" i="3"/>
  <c r="B56" i="3"/>
  <c r="D56" i="3"/>
  <c r="H56" i="3"/>
  <c r="J56" i="3" s="1"/>
  <c r="D57" i="3"/>
  <c r="E57" i="3"/>
  <c r="H57" i="3"/>
  <c r="K57" i="3" s="1"/>
  <c r="L57" i="3"/>
  <c r="H58" i="3"/>
  <c r="H59" i="3"/>
  <c r="E60" i="3"/>
  <c r="H60" i="3"/>
  <c r="I60" i="3"/>
  <c r="H61" i="3"/>
  <c r="B62" i="3"/>
  <c r="H62" i="3"/>
  <c r="I62" i="3"/>
  <c r="K62" i="3"/>
  <c r="H63" i="3"/>
  <c r="K63" i="3"/>
  <c r="L63" i="3"/>
  <c r="H64" i="3"/>
  <c r="H65" i="3"/>
  <c r="D66" i="3"/>
  <c r="H66" i="3"/>
  <c r="H67" i="3"/>
  <c r="D68" i="3"/>
  <c r="E68" i="3"/>
  <c r="H68" i="3"/>
  <c r="L68" i="3"/>
  <c r="D69" i="3"/>
  <c r="H69" i="3"/>
  <c r="K69" i="3" s="1"/>
  <c r="B70" i="3"/>
  <c r="D70" i="3"/>
  <c r="H70" i="3"/>
  <c r="I70" i="3"/>
  <c r="H71" i="3"/>
  <c r="K71" i="3"/>
  <c r="L71" i="3"/>
  <c r="H72" i="3"/>
  <c r="H73" i="3"/>
  <c r="H74" i="3"/>
  <c r="H75" i="3"/>
  <c r="E76" i="3"/>
  <c r="H76" i="3"/>
  <c r="L76" i="3"/>
  <c r="H77" i="3"/>
  <c r="B78" i="3"/>
  <c r="D78" i="3"/>
  <c r="H78" i="3"/>
  <c r="K78" i="3"/>
  <c r="B97" i="3"/>
  <c r="F6" i="4"/>
  <c r="L6" i="4"/>
  <c r="I47" i="4" s="1"/>
  <c r="M6" i="4"/>
  <c r="J47" i="4" s="1"/>
  <c r="N6" i="4"/>
  <c r="K47" i="4" s="1"/>
  <c r="O6" i="4"/>
  <c r="L47" i="4" s="1"/>
  <c r="F7" i="4"/>
  <c r="L7" i="4"/>
  <c r="O7" i="4"/>
  <c r="L48" i="4" s="1"/>
  <c r="F8" i="4"/>
  <c r="N8" i="4" s="1"/>
  <c r="L8" i="4"/>
  <c r="I49" i="4" s="1"/>
  <c r="M8" i="4"/>
  <c r="C49" i="4" s="1"/>
  <c r="F9" i="4"/>
  <c r="L9" i="4"/>
  <c r="O9" i="4"/>
  <c r="E50" i="4" s="1"/>
  <c r="F10" i="4"/>
  <c r="L10" i="4" s="1"/>
  <c r="F11" i="4"/>
  <c r="L11" i="4" s="1"/>
  <c r="F12" i="4"/>
  <c r="O12" i="4" s="1"/>
  <c r="L12" i="4"/>
  <c r="M12" i="4"/>
  <c r="N12" i="4"/>
  <c r="D53" i="4" s="1"/>
  <c r="F13" i="4"/>
  <c r="L13" i="4"/>
  <c r="O13" i="4"/>
  <c r="L54" i="4" s="1"/>
  <c r="F14" i="4"/>
  <c r="L14" i="4" s="1"/>
  <c r="F15" i="4"/>
  <c r="O15" i="4" s="1"/>
  <c r="L15" i="4"/>
  <c r="F16" i="4"/>
  <c r="L16" i="4"/>
  <c r="I57" i="4" s="1"/>
  <c r="M16" i="4"/>
  <c r="C57" i="4" s="1"/>
  <c r="N16" i="4"/>
  <c r="O16" i="4"/>
  <c r="L57" i="4" s="1"/>
  <c r="F17" i="4"/>
  <c r="L17" i="4"/>
  <c r="O17" i="4"/>
  <c r="F18" i="4"/>
  <c r="N18" i="4" s="1"/>
  <c r="L18" i="4"/>
  <c r="M18" i="4"/>
  <c r="F19" i="4"/>
  <c r="L19" i="4"/>
  <c r="O19" i="4"/>
  <c r="E60" i="4" s="1"/>
  <c r="F20" i="4"/>
  <c r="L20" i="4"/>
  <c r="M20" i="4"/>
  <c r="N20" i="4"/>
  <c r="D61" i="4"/>
  <c r="O20" i="4"/>
  <c r="L61" i="4" s="1"/>
  <c r="F21" i="4"/>
  <c r="L21" i="4"/>
  <c r="O21" i="4"/>
  <c r="E62" i="4"/>
  <c r="F22" i="4"/>
  <c r="M22" i="4" s="1"/>
  <c r="L22" i="4"/>
  <c r="I63" i="4" s="1"/>
  <c r="F23" i="4"/>
  <c r="O23" i="4" s="1"/>
  <c r="L23" i="4"/>
  <c r="F24" i="4"/>
  <c r="L24" i="4"/>
  <c r="M24" i="4"/>
  <c r="N24" i="4"/>
  <c r="O24" i="4"/>
  <c r="E65" i="4" s="1"/>
  <c r="F65" i="4" s="1"/>
  <c r="F25" i="4"/>
  <c r="L25" i="4"/>
  <c r="O25" i="4"/>
  <c r="L66" i="4" s="1"/>
  <c r="F26" i="4"/>
  <c r="N26" i="4" s="1"/>
  <c r="L26" i="4"/>
  <c r="M26" i="4"/>
  <c r="F27" i="4"/>
  <c r="L27" i="4"/>
  <c r="O27" i="4"/>
  <c r="E68" i="4" s="1"/>
  <c r="F28" i="4"/>
  <c r="L28" i="4"/>
  <c r="M28" i="4"/>
  <c r="C69" i="4" s="1"/>
  <c r="F69" i="4" s="1"/>
  <c r="N28" i="4"/>
  <c r="D69" i="4"/>
  <c r="O28" i="4"/>
  <c r="E69" i="4" s="1"/>
  <c r="F29" i="4"/>
  <c r="L29" i="4"/>
  <c r="O29" i="4"/>
  <c r="L70" i="4" s="1"/>
  <c r="E70" i="4"/>
  <c r="F30" i="4"/>
  <c r="M30" i="4" s="1"/>
  <c r="J71" i="4" s="1"/>
  <c r="L30" i="4"/>
  <c r="B71" i="4" s="1"/>
  <c r="F31" i="4"/>
  <c r="O31" i="4" s="1"/>
  <c r="L31" i="4"/>
  <c r="F32" i="4"/>
  <c r="L32" i="4"/>
  <c r="M32" i="4"/>
  <c r="C73" i="4" s="1"/>
  <c r="N32" i="4"/>
  <c r="D73" i="4" s="1"/>
  <c r="O32" i="4"/>
  <c r="E73" i="4" s="1"/>
  <c r="F33" i="4"/>
  <c r="L33" i="4"/>
  <c r="O33" i="4"/>
  <c r="E74" i="4" s="1"/>
  <c r="F34" i="4"/>
  <c r="N34" i="4" s="1"/>
  <c r="L34" i="4"/>
  <c r="M34" i="4"/>
  <c r="F35" i="4"/>
  <c r="L35" i="4"/>
  <c r="O35" i="4"/>
  <c r="L76" i="4" s="1"/>
  <c r="F36" i="4"/>
  <c r="L36" i="4"/>
  <c r="M36" i="4"/>
  <c r="N36" i="4"/>
  <c r="K77" i="4" s="1"/>
  <c r="O36" i="4"/>
  <c r="F37" i="4"/>
  <c r="L37" i="4"/>
  <c r="O37" i="4"/>
  <c r="B38" i="4"/>
  <c r="C38" i="4"/>
  <c r="D38" i="4"/>
  <c r="E38" i="4"/>
  <c r="I38" i="4"/>
  <c r="J38" i="4" s="1"/>
  <c r="B47" i="4"/>
  <c r="D47" i="4"/>
  <c r="H47" i="4"/>
  <c r="E48" i="4"/>
  <c r="H48" i="4"/>
  <c r="H49" i="4"/>
  <c r="H50" i="4"/>
  <c r="L50" i="4"/>
  <c r="H51" i="4"/>
  <c r="H52" i="4"/>
  <c r="B53" i="4"/>
  <c r="C53" i="4"/>
  <c r="H53" i="4"/>
  <c r="I53" i="4"/>
  <c r="E54" i="4"/>
  <c r="H54" i="4"/>
  <c r="H55" i="4"/>
  <c r="H56" i="4"/>
  <c r="B57" i="4"/>
  <c r="D57" i="4"/>
  <c r="H57" i="4"/>
  <c r="E58" i="4"/>
  <c r="H58" i="4"/>
  <c r="L58" i="4"/>
  <c r="B59" i="4"/>
  <c r="H59" i="4"/>
  <c r="I59" i="4"/>
  <c r="H60" i="4"/>
  <c r="B61" i="4"/>
  <c r="C61" i="4"/>
  <c r="E61" i="4"/>
  <c r="H61" i="4"/>
  <c r="I61" i="4"/>
  <c r="H62" i="4"/>
  <c r="L62" i="4"/>
  <c r="B63" i="4"/>
  <c r="H63" i="4"/>
  <c r="H64" i="4"/>
  <c r="B65" i="4"/>
  <c r="C65" i="4"/>
  <c r="D65" i="4"/>
  <c r="H65" i="4"/>
  <c r="I65" i="4"/>
  <c r="E66" i="4"/>
  <c r="H66" i="4"/>
  <c r="H67" i="4"/>
  <c r="I67" i="4"/>
  <c r="H68" i="4"/>
  <c r="B69" i="4"/>
  <c r="H69" i="4"/>
  <c r="I69" i="4"/>
  <c r="H70" i="4"/>
  <c r="H71" i="4"/>
  <c r="H72" i="4"/>
  <c r="B73" i="4"/>
  <c r="H73" i="4"/>
  <c r="I73" i="4"/>
  <c r="L73" i="4"/>
  <c r="H74" i="4"/>
  <c r="L74" i="4"/>
  <c r="B75" i="4"/>
  <c r="H75" i="4"/>
  <c r="H76" i="4"/>
  <c r="B77" i="4"/>
  <c r="C77" i="4"/>
  <c r="D77" i="4"/>
  <c r="F77" i="4" s="1"/>
  <c r="E77" i="4"/>
  <c r="H77" i="4"/>
  <c r="E78" i="4"/>
  <c r="H78" i="4"/>
  <c r="I78" i="4"/>
  <c r="L78" i="4"/>
  <c r="B97" i="4"/>
  <c r="B6" i="5"/>
  <c r="B38" i="5" s="1"/>
  <c r="C6" i="5"/>
  <c r="D6" i="5"/>
  <c r="F6" i="5" s="1"/>
  <c r="E6" i="5"/>
  <c r="B7" i="5"/>
  <c r="F7" i="5" s="1"/>
  <c r="C7" i="5"/>
  <c r="C38" i="5" s="1"/>
  <c r="D7" i="5"/>
  <c r="E7" i="5"/>
  <c r="B8" i="5"/>
  <c r="C8" i="5"/>
  <c r="D8" i="5"/>
  <c r="E8" i="5"/>
  <c r="B9" i="5"/>
  <c r="F9" i="5" s="1"/>
  <c r="L9" i="5" s="1"/>
  <c r="C9" i="5"/>
  <c r="D9" i="5"/>
  <c r="E9" i="5"/>
  <c r="B10" i="5"/>
  <c r="F10" i="5" s="1"/>
  <c r="C10" i="5"/>
  <c r="D10" i="5"/>
  <c r="E10" i="5"/>
  <c r="B11" i="5"/>
  <c r="C11" i="5"/>
  <c r="D11" i="5"/>
  <c r="E11" i="5"/>
  <c r="F11" i="5"/>
  <c r="O11" i="5" s="1"/>
  <c r="N11" i="5"/>
  <c r="D52" i="5" s="1"/>
  <c r="B12" i="5"/>
  <c r="C12" i="5"/>
  <c r="D12" i="5"/>
  <c r="E12" i="5"/>
  <c r="B13" i="5"/>
  <c r="C13" i="5"/>
  <c r="D13" i="5"/>
  <c r="E13" i="5"/>
  <c r="E38" i="5" s="1"/>
  <c r="F13" i="5"/>
  <c r="B14" i="5"/>
  <c r="C14" i="5"/>
  <c r="D14" i="5"/>
  <c r="F14" i="5" s="1"/>
  <c r="E14" i="5"/>
  <c r="B15" i="5"/>
  <c r="F15" i="5" s="1"/>
  <c r="C15" i="5"/>
  <c r="D15" i="5"/>
  <c r="E15" i="5"/>
  <c r="B16" i="5"/>
  <c r="C16" i="5"/>
  <c r="D16" i="5"/>
  <c r="E16" i="5"/>
  <c r="B17" i="5"/>
  <c r="F17" i="5" s="1"/>
  <c r="L17" i="5" s="1"/>
  <c r="B58" i="5" s="1"/>
  <c r="C17" i="5"/>
  <c r="D17" i="5"/>
  <c r="E17" i="5"/>
  <c r="B18" i="5"/>
  <c r="F18" i="5" s="1"/>
  <c r="N18" i="5" s="1"/>
  <c r="C18" i="5"/>
  <c r="D18" i="5"/>
  <c r="E18" i="5"/>
  <c r="B19" i="5"/>
  <c r="F19" i="5" s="1"/>
  <c r="C19" i="5"/>
  <c r="D19" i="5"/>
  <c r="E19" i="5"/>
  <c r="B20" i="5"/>
  <c r="F20" i="5" s="1"/>
  <c r="C20" i="5"/>
  <c r="D20" i="5"/>
  <c r="E20" i="5"/>
  <c r="B21" i="5"/>
  <c r="F21" i="5" s="1"/>
  <c r="O21" i="5" s="1"/>
  <c r="L62" i="5" s="1"/>
  <c r="C21" i="5"/>
  <c r="D21" i="5"/>
  <c r="E21" i="5"/>
  <c r="B22" i="5"/>
  <c r="C22" i="5"/>
  <c r="D22" i="5"/>
  <c r="F22" i="5" s="1"/>
  <c r="E22" i="5"/>
  <c r="B23" i="5"/>
  <c r="C23" i="5"/>
  <c r="D23" i="5"/>
  <c r="E23" i="5"/>
  <c r="F23" i="5"/>
  <c r="L23" i="5" s="1"/>
  <c r="B24" i="5"/>
  <c r="F24" i="5" s="1"/>
  <c r="C24" i="5"/>
  <c r="D24" i="5"/>
  <c r="E24" i="5"/>
  <c r="B25" i="5"/>
  <c r="F25" i="5" s="1"/>
  <c r="L25" i="5" s="1"/>
  <c r="B66" i="5" s="1"/>
  <c r="C25" i="5"/>
  <c r="D25" i="5"/>
  <c r="E25" i="5"/>
  <c r="B26" i="5"/>
  <c r="C26" i="5"/>
  <c r="D26" i="5"/>
  <c r="E26" i="5"/>
  <c r="F26" i="5"/>
  <c r="N26" i="5"/>
  <c r="B27" i="5"/>
  <c r="C27" i="5"/>
  <c r="D27" i="5"/>
  <c r="E27" i="5"/>
  <c r="F27" i="5" s="1"/>
  <c r="O27" i="5" s="1"/>
  <c r="E68" i="5" s="1"/>
  <c r="B28" i="5"/>
  <c r="F28" i="5" s="1"/>
  <c r="C28" i="5"/>
  <c r="D28" i="5"/>
  <c r="E28" i="5"/>
  <c r="B29" i="5"/>
  <c r="F29" i="5" s="1"/>
  <c r="N29" i="5" s="1"/>
  <c r="K70" i="5" s="1"/>
  <c r="C29" i="5"/>
  <c r="D29" i="5"/>
  <c r="E29" i="5"/>
  <c r="B30" i="5"/>
  <c r="C30" i="5"/>
  <c r="F30" i="5"/>
  <c r="D30" i="5"/>
  <c r="E30" i="5"/>
  <c r="B31" i="5"/>
  <c r="F31" i="5" s="1"/>
  <c r="C31" i="5"/>
  <c r="D31" i="5"/>
  <c r="E31" i="5"/>
  <c r="B32" i="5"/>
  <c r="F32" i="5" s="1"/>
  <c r="L32" i="5" s="1"/>
  <c r="C32" i="5"/>
  <c r="D32" i="5"/>
  <c r="E32" i="5"/>
  <c r="B33" i="5"/>
  <c r="F33" i="5" s="1"/>
  <c r="L33" i="5" s="1"/>
  <c r="B74" i="5" s="1"/>
  <c r="C33" i="5"/>
  <c r="D33" i="5"/>
  <c r="E33" i="5"/>
  <c r="B34" i="5"/>
  <c r="F34" i="5" s="1"/>
  <c r="N34" i="5" s="1"/>
  <c r="C34" i="5"/>
  <c r="D34" i="5"/>
  <c r="E34" i="5"/>
  <c r="B35" i="5"/>
  <c r="F35" i="5" s="1"/>
  <c r="M35" i="5" s="1"/>
  <c r="J76" i="5" s="1"/>
  <c r="C35" i="5"/>
  <c r="D35" i="5"/>
  <c r="E35" i="5"/>
  <c r="B36" i="5"/>
  <c r="C36" i="5"/>
  <c r="F36" i="5"/>
  <c r="D36" i="5"/>
  <c r="E36" i="5"/>
  <c r="B37" i="5"/>
  <c r="F37" i="5" s="1"/>
  <c r="C37" i="5"/>
  <c r="D37" i="5"/>
  <c r="E37" i="5"/>
  <c r="D38" i="5"/>
  <c r="I38" i="5"/>
  <c r="H47" i="5"/>
  <c r="H48" i="5"/>
  <c r="H49" i="5"/>
  <c r="H50" i="5"/>
  <c r="H51" i="5"/>
  <c r="H52" i="5"/>
  <c r="K52" i="5" s="1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D67" i="5"/>
  <c r="H67" i="5"/>
  <c r="K67" i="5" s="1"/>
  <c r="H68" i="5"/>
  <c r="H69" i="5"/>
  <c r="H70" i="5"/>
  <c r="H71" i="5"/>
  <c r="H72" i="5"/>
  <c r="H73" i="5"/>
  <c r="H74" i="5"/>
  <c r="H75" i="5"/>
  <c r="H76" i="5"/>
  <c r="H77" i="5"/>
  <c r="H78" i="5"/>
  <c r="B97" i="5"/>
  <c r="F61" i="4"/>
  <c r="P32" i="4"/>
  <c r="P24" i="4"/>
  <c r="P16" i="4"/>
  <c r="I66" i="5"/>
  <c r="M66" i="5" s="1"/>
  <c r="J75" i="4"/>
  <c r="J67" i="4"/>
  <c r="J59" i="4"/>
  <c r="P6" i="4"/>
  <c r="P28" i="4"/>
  <c r="P20" i="4"/>
  <c r="P12" i="4"/>
  <c r="J70" i="3"/>
  <c r="M70" i="3" s="1"/>
  <c r="J62" i="3"/>
  <c r="I76" i="3"/>
  <c r="B76" i="3"/>
  <c r="P15" i="3"/>
  <c r="P29" i="3"/>
  <c r="P13" i="3"/>
  <c r="L70" i="2"/>
  <c r="J68" i="2"/>
  <c r="D68" i="2"/>
  <c r="E57" i="2"/>
  <c r="J64" i="2"/>
  <c r="D64" i="2"/>
  <c r="J60" i="2"/>
  <c r="M60" i="2" s="1"/>
  <c r="D60" i="2"/>
  <c r="P28" i="1"/>
  <c r="P20" i="1"/>
  <c r="I74" i="5"/>
  <c r="M74" i="5" s="1"/>
  <c r="P18" i="1"/>
  <c r="P30" i="1"/>
  <c r="I58" i="5"/>
  <c r="M58" i="5"/>
  <c r="M36" i="5"/>
  <c r="L36" i="5"/>
  <c r="O36" i="5"/>
  <c r="E77" i="5" s="1"/>
  <c r="N36" i="5"/>
  <c r="P36" i="5" s="1"/>
  <c r="N30" i="5"/>
  <c r="D71" i="5" s="1"/>
  <c r="M30" i="5"/>
  <c r="L30" i="5"/>
  <c r="O30" i="5"/>
  <c r="N28" i="5"/>
  <c r="K69" i="5" s="1"/>
  <c r="O28" i="5"/>
  <c r="M28" i="5"/>
  <c r="L28" i="5"/>
  <c r="L22" i="5"/>
  <c r="B63" i="5" s="1"/>
  <c r="N20" i="5"/>
  <c r="O20" i="5"/>
  <c r="L61" i="5" s="1"/>
  <c r="M20" i="5"/>
  <c r="L20" i="5"/>
  <c r="M13" i="5"/>
  <c r="L13" i="5"/>
  <c r="O13" i="5"/>
  <c r="E54" i="5" s="1"/>
  <c r="N13" i="5"/>
  <c r="M9" i="5"/>
  <c r="O9" i="5"/>
  <c r="N9" i="5"/>
  <c r="L35" i="5"/>
  <c r="O35" i="5"/>
  <c r="N35" i="5"/>
  <c r="L29" i="5"/>
  <c r="M29" i="5"/>
  <c r="O29" i="5"/>
  <c r="L70" i="5" s="1"/>
  <c r="L27" i="5"/>
  <c r="N27" i="5"/>
  <c r="L21" i="5"/>
  <c r="N21" i="5"/>
  <c r="M21" i="5"/>
  <c r="L19" i="5"/>
  <c r="O19" i="5"/>
  <c r="N19" i="5"/>
  <c r="M19" i="5"/>
  <c r="N32" i="5"/>
  <c r="K73" i="5" s="1"/>
  <c r="O32" i="5"/>
  <c r="N24" i="5"/>
  <c r="L24" i="5"/>
  <c r="O24" i="5"/>
  <c r="M24" i="5"/>
  <c r="B78" i="4"/>
  <c r="I70" i="4"/>
  <c r="B70" i="4"/>
  <c r="I62" i="4"/>
  <c r="B62" i="4"/>
  <c r="I54" i="4"/>
  <c r="B54" i="4"/>
  <c r="L37" i="5"/>
  <c r="L34" i="5"/>
  <c r="N31" i="5"/>
  <c r="L26" i="5"/>
  <c r="M25" i="5"/>
  <c r="N23" i="5"/>
  <c r="K64" i="5" s="1"/>
  <c r="L18" i="5"/>
  <c r="B59" i="5" s="1"/>
  <c r="M17" i="5"/>
  <c r="L77" i="4"/>
  <c r="M15" i="5"/>
  <c r="L15" i="5"/>
  <c r="B56" i="5" s="1"/>
  <c r="M11" i="5"/>
  <c r="L11" i="5"/>
  <c r="M7" i="5"/>
  <c r="L7" i="5"/>
  <c r="B76" i="4"/>
  <c r="I76" i="4"/>
  <c r="B68" i="4"/>
  <c r="I68" i="4"/>
  <c r="B60" i="4"/>
  <c r="I60" i="4"/>
  <c r="B52" i="4"/>
  <c r="I52" i="4"/>
  <c r="M34" i="5"/>
  <c r="N33" i="5"/>
  <c r="O31" i="5"/>
  <c r="M26" i="5"/>
  <c r="P26" i="5" s="1"/>
  <c r="N25" i="5"/>
  <c r="O23" i="5"/>
  <c r="M18" i="5"/>
  <c r="N17" i="5"/>
  <c r="F16" i="5"/>
  <c r="N16" i="5" s="1"/>
  <c r="K57" i="5" s="1"/>
  <c r="F12" i="5"/>
  <c r="F8" i="5"/>
  <c r="I74" i="4"/>
  <c r="B74" i="4"/>
  <c r="I66" i="4"/>
  <c r="B66" i="4"/>
  <c r="I58" i="4"/>
  <c r="M58" i="4" s="1"/>
  <c r="B58" i="4"/>
  <c r="I50" i="4"/>
  <c r="B50" i="4"/>
  <c r="O34" i="5"/>
  <c r="O33" i="5"/>
  <c r="L74" i="5" s="1"/>
  <c r="O26" i="5"/>
  <c r="E67" i="5" s="1"/>
  <c r="O25" i="5"/>
  <c r="E66" i="5" s="1"/>
  <c r="O18" i="5"/>
  <c r="O17" i="5"/>
  <c r="O14" i="5"/>
  <c r="N14" i="5"/>
  <c r="K55" i="5" s="1"/>
  <c r="O10" i="5"/>
  <c r="E51" i="5" s="1"/>
  <c r="N10" i="5"/>
  <c r="O6" i="5"/>
  <c r="B72" i="4"/>
  <c r="I72" i="4"/>
  <c r="B64" i="4"/>
  <c r="I64" i="4"/>
  <c r="B56" i="4"/>
  <c r="I56" i="4"/>
  <c r="L38" i="4"/>
  <c r="B48" i="4"/>
  <c r="I48" i="4"/>
  <c r="I77" i="4"/>
  <c r="L6" i="3"/>
  <c r="B47" i="3" s="1"/>
  <c r="M6" i="3"/>
  <c r="I66" i="1"/>
  <c r="B66" i="1"/>
  <c r="I58" i="1"/>
  <c r="B58" i="1"/>
  <c r="B52" i="1"/>
  <c r="I52" i="1"/>
  <c r="J77" i="4"/>
  <c r="C75" i="4"/>
  <c r="J73" i="4"/>
  <c r="C71" i="4"/>
  <c r="J69" i="4"/>
  <c r="C67" i="4"/>
  <c r="J65" i="4"/>
  <c r="C63" i="4"/>
  <c r="J61" i="4"/>
  <c r="M61" i="4" s="1"/>
  <c r="C59" i="4"/>
  <c r="J57" i="4"/>
  <c r="J53" i="4"/>
  <c r="J49" i="4"/>
  <c r="C47" i="4"/>
  <c r="F38" i="4"/>
  <c r="M37" i="4"/>
  <c r="M35" i="4"/>
  <c r="M33" i="4"/>
  <c r="M31" i="4"/>
  <c r="M29" i="4"/>
  <c r="C70" i="4" s="1"/>
  <c r="M27" i="4"/>
  <c r="J68" i="4" s="1"/>
  <c r="M25" i="4"/>
  <c r="C66" i="4" s="1"/>
  <c r="M23" i="4"/>
  <c r="M21" i="4"/>
  <c r="M19" i="4"/>
  <c r="M17" i="4"/>
  <c r="C58" i="4" s="1"/>
  <c r="P17" i="4"/>
  <c r="M15" i="4"/>
  <c r="M13" i="4"/>
  <c r="M11" i="4"/>
  <c r="M9" i="4"/>
  <c r="M7" i="4"/>
  <c r="C48" i="4" s="1"/>
  <c r="D63" i="3"/>
  <c r="C48" i="3"/>
  <c r="P7" i="3"/>
  <c r="K78" i="2"/>
  <c r="J57" i="2"/>
  <c r="L36" i="3"/>
  <c r="B77" i="3" s="1"/>
  <c r="M36" i="3"/>
  <c r="L34" i="3"/>
  <c r="M34" i="3"/>
  <c r="L32" i="3"/>
  <c r="M32" i="3"/>
  <c r="J73" i="3" s="1"/>
  <c r="L30" i="3"/>
  <c r="B71" i="3" s="1"/>
  <c r="M30" i="3"/>
  <c r="L28" i="3"/>
  <c r="B69" i="3" s="1"/>
  <c r="M28" i="3"/>
  <c r="L26" i="3"/>
  <c r="I67" i="3" s="1"/>
  <c r="M26" i="3"/>
  <c r="J67" i="3" s="1"/>
  <c r="L24" i="3"/>
  <c r="M24" i="3"/>
  <c r="L22" i="3"/>
  <c r="M22" i="3"/>
  <c r="L20" i="3"/>
  <c r="B61" i="3" s="1"/>
  <c r="M20" i="3"/>
  <c r="J61" i="3" s="1"/>
  <c r="L18" i="3"/>
  <c r="I59" i="3" s="1"/>
  <c r="M18" i="3"/>
  <c r="L16" i="3"/>
  <c r="I57" i="3" s="1"/>
  <c r="M16" i="3"/>
  <c r="L14" i="3"/>
  <c r="M14" i="3"/>
  <c r="J55" i="3" s="1"/>
  <c r="L12" i="3"/>
  <c r="B53" i="3" s="1"/>
  <c r="F53" i="3" s="1"/>
  <c r="M12" i="3"/>
  <c r="L10" i="3"/>
  <c r="I51" i="3" s="1"/>
  <c r="M10" i="3"/>
  <c r="L8" i="3"/>
  <c r="M8" i="3"/>
  <c r="J49" i="3" s="1"/>
  <c r="I78" i="2"/>
  <c r="M78" i="2" s="1"/>
  <c r="P37" i="2"/>
  <c r="I74" i="2"/>
  <c r="M74" i="2" s="1"/>
  <c r="P33" i="2"/>
  <c r="I70" i="2"/>
  <c r="I66" i="2"/>
  <c r="I62" i="2"/>
  <c r="I58" i="2"/>
  <c r="P17" i="2"/>
  <c r="J55" i="2"/>
  <c r="C55" i="2"/>
  <c r="I54" i="2"/>
  <c r="B54" i="2"/>
  <c r="P13" i="2"/>
  <c r="I50" i="2"/>
  <c r="B50" i="2"/>
  <c r="J47" i="2"/>
  <c r="C47" i="2"/>
  <c r="B76" i="1"/>
  <c r="I76" i="1"/>
  <c r="K75" i="1"/>
  <c r="M75" i="1" s="1"/>
  <c r="D75" i="1"/>
  <c r="F75" i="1"/>
  <c r="B72" i="1"/>
  <c r="I72" i="1"/>
  <c r="B64" i="1"/>
  <c r="I64" i="1"/>
  <c r="B56" i="1"/>
  <c r="I56" i="1"/>
  <c r="I54" i="1"/>
  <c r="B54" i="1"/>
  <c r="K73" i="4"/>
  <c r="K69" i="4"/>
  <c r="K65" i="4"/>
  <c r="K61" i="4"/>
  <c r="K57" i="4"/>
  <c r="M57" i="4" s="1"/>
  <c r="K53" i="4"/>
  <c r="K49" i="4"/>
  <c r="N37" i="4"/>
  <c r="N35" i="4"/>
  <c r="D76" i="4" s="1"/>
  <c r="N33" i="4"/>
  <c r="N31" i="4"/>
  <c r="N29" i="4"/>
  <c r="N27" i="4"/>
  <c r="N25" i="4"/>
  <c r="N23" i="4"/>
  <c r="D64" i="4" s="1"/>
  <c r="N21" i="4"/>
  <c r="P21" i="4" s="1"/>
  <c r="N19" i="4"/>
  <c r="N17" i="4"/>
  <c r="N15" i="4"/>
  <c r="N13" i="4"/>
  <c r="N11" i="4"/>
  <c r="D52" i="4" s="1"/>
  <c r="N9" i="4"/>
  <c r="N7" i="4"/>
  <c r="K76" i="3"/>
  <c r="K72" i="3"/>
  <c r="K68" i="3"/>
  <c r="M68" i="3" s="1"/>
  <c r="K64" i="3"/>
  <c r="K60" i="3"/>
  <c r="K56" i="3"/>
  <c r="M56" i="3" s="1"/>
  <c r="K52" i="3"/>
  <c r="J75" i="2"/>
  <c r="J67" i="2"/>
  <c r="J59" i="2"/>
  <c r="I70" i="1"/>
  <c r="B70" i="1"/>
  <c r="I62" i="1"/>
  <c r="B62" i="1"/>
  <c r="B48" i="1"/>
  <c r="I48" i="1"/>
  <c r="J78" i="2"/>
  <c r="J74" i="2"/>
  <c r="J66" i="2"/>
  <c r="J62" i="2"/>
  <c r="B76" i="2"/>
  <c r="F76" i="2" s="1"/>
  <c r="P35" i="2"/>
  <c r="B72" i="2"/>
  <c r="B68" i="2"/>
  <c r="P27" i="2"/>
  <c r="B64" i="2"/>
  <c r="F64" i="2"/>
  <c r="P23" i="2"/>
  <c r="B60" i="2"/>
  <c r="F60" i="2"/>
  <c r="P19" i="2"/>
  <c r="B56" i="2"/>
  <c r="I56" i="2"/>
  <c r="M56" i="2" s="1"/>
  <c r="P15" i="2"/>
  <c r="C53" i="2"/>
  <c r="J53" i="2"/>
  <c r="B52" i="2"/>
  <c r="I52" i="2"/>
  <c r="P11" i="2"/>
  <c r="C49" i="2"/>
  <c r="J49" i="2"/>
  <c r="I78" i="1"/>
  <c r="B78" i="1"/>
  <c r="D77" i="1"/>
  <c r="K77" i="1"/>
  <c r="I74" i="1"/>
  <c r="B74" i="1"/>
  <c r="D73" i="1"/>
  <c r="K73" i="1"/>
  <c r="B68" i="1"/>
  <c r="I68" i="1"/>
  <c r="B60" i="1"/>
  <c r="I60" i="1"/>
  <c r="I50" i="1"/>
  <c r="M50" i="1" s="1"/>
  <c r="B50" i="1"/>
  <c r="P34" i="1"/>
  <c r="N36" i="2"/>
  <c r="K77" i="2" s="1"/>
  <c r="N34" i="2"/>
  <c r="N32" i="2"/>
  <c r="N30" i="2"/>
  <c r="K71" i="2" s="1"/>
  <c r="N28" i="2"/>
  <c r="N26" i="2"/>
  <c r="D67" i="2" s="1"/>
  <c r="N24" i="2"/>
  <c r="D65" i="2" s="1"/>
  <c r="N22" i="2"/>
  <c r="N20" i="2"/>
  <c r="N18" i="2"/>
  <c r="D59" i="2" s="1"/>
  <c r="N16" i="2"/>
  <c r="N14" i="2"/>
  <c r="P14" i="2" s="1"/>
  <c r="N12" i="2"/>
  <c r="D53" i="2" s="1"/>
  <c r="N10" i="2"/>
  <c r="N8" i="2"/>
  <c r="N6" i="2"/>
  <c r="J77" i="1"/>
  <c r="J69" i="1"/>
  <c r="J65" i="1"/>
  <c r="J61" i="1"/>
  <c r="J57" i="1"/>
  <c r="J53" i="1"/>
  <c r="J49" i="1"/>
  <c r="F38" i="1"/>
  <c r="M37" i="1"/>
  <c r="M35" i="1"/>
  <c r="M33" i="1"/>
  <c r="M31" i="1"/>
  <c r="P31" i="1" s="1"/>
  <c r="M29" i="1"/>
  <c r="M27" i="1"/>
  <c r="P27" i="1"/>
  <c r="M25" i="1"/>
  <c r="J66" i="1" s="1"/>
  <c r="M23" i="1"/>
  <c r="M21" i="1"/>
  <c r="P21" i="1" s="1"/>
  <c r="M19" i="1"/>
  <c r="M17" i="1"/>
  <c r="J58" i="1" s="1"/>
  <c r="M15" i="1"/>
  <c r="J56" i="1" s="1"/>
  <c r="M13" i="1"/>
  <c r="C54" i="1" s="1"/>
  <c r="M11" i="1"/>
  <c r="M9" i="1"/>
  <c r="M7" i="1"/>
  <c r="P7" i="1"/>
  <c r="K69" i="1"/>
  <c r="K65" i="1"/>
  <c r="K61" i="1"/>
  <c r="K57" i="1"/>
  <c r="K53" i="1"/>
  <c r="K49" i="1"/>
  <c r="N37" i="1"/>
  <c r="N35" i="1"/>
  <c r="N33" i="1"/>
  <c r="N31" i="1"/>
  <c r="N29" i="1"/>
  <c r="D70" i="1" s="1"/>
  <c r="N27" i="1"/>
  <c r="K68" i="1" s="1"/>
  <c r="N25" i="1"/>
  <c r="N23" i="1"/>
  <c r="N21" i="1"/>
  <c r="K62" i="1" s="1"/>
  <c r="N19" i="1"/>
  <c r="N17" i="1"/>
  <c r="N15" i="1"/>
  <c r="N13" i="1"/>
  <c r="D54" i="1" s="1"/>
  <c r="L36" i="2"/>
  <c r="P36" i="2" s="1"/>
  <c r="L34" i="2"/>
  <c r="L32" i="2"/>
  <c r="I73" i="2" s="1"/>
  <c r="L30" i="2"/>
  <c r="I71" i="2" s="1"/>
  <c r="L28" i="2"/>
  <c r="I69" i="2" s="1"/>
  <c r="L26" i="2"/>
  <c r="L24" i="2"/>
  <c r="P24" i="2" s="1"/>
  <c r="L22" i="2"/>
  <c r="L20" i="2"/>
  <c r="P20" i="2" s="1"/>
  <c r="L18" i="2"/>
  <c r="P18" i="2" s="1"/>
  <c r="L16" i="2"/>
  <c r="L14" i="2"/>
  <c r="L12" i="2"/>
  <c r="I53" i="2" s="1"/>
  <c r="L10" i="2"/>
  <c r="L8" i="2"/>
  <c r="P8" i="2" s="1"/>
  <c r="L6" i="2"/>
  <c r="M73" i="4"/>
  <c r="P7" i="4"/>
  <c r="P23" i="4"/>
  <c r="P17" i="5"/>
  <c r="M49" i="1"/>
  <c r="B49" i="2"/>
  <c r="I49" i="2"/>
  <c r="I65" i="2"/>
  <c r="B65" i="2"/>
  <c r="K54" i="1"/>
  <c r="D62" i="1"/>
  <c r="F62" i="1" s="1"/>
  <c r="J50" i="1"/>
  <c r="C50" i="1"/>
  <c r="C66" i="1"/>
  <c r="J74" i="1"/>
  <c r="D47" i="2"/>
  <c r="K47" i="2"/>
  <c r="D55" i="2"/>
  <c r="K55" i="2"/>
  <c r="D71" i="2"/>
  <c r="K52" i="4"/>
  <c r="K68" i="4"/>
  <c r="D68" i="4"/>
  <c r="K76" i="4"/>
  <c r="I49" i="3"/>
  <c r="I53" i="3"/>
  <c r="P16" i="3"/>
  <c r="B57" i="3"/>
  <c r="P20" i="3"/>
  <c r="I61" i="3"/>
  <c r="P28" i="3"/>
  <c r="I69" i="3"/>
  <c r="M69" i="3" s="1"/>
  <c r="B73" i="3"/>
  <c r="P36" i="3"/>
  <c r="I77" i="3"/>
  <c r="J54" i="4"/>
  <c r="C54" i="4"/>
  <c r="J62" i="4"/>
  <c r="C62" i="4"/>
  <c r="J70" i="4"/>
  <c r="M70" i="4" s="1"/>
  <c r="I47" i="3"/>
  <c r="D55" i="5"/>
  <c r="L58" i="5"/>
  <c r="E58" i="5"/>
  <c r="L67" i="5"/>
  <c r="O12" i="5"/>
  <c r="E64" i="5"/>
  <c r="L64" i="5"/>
  <c r="D74" i="5"/>
  <c r="K74" i="5"/>
  <c r="B52" i="5"/>
  <c r="I52" i="5"/>
  <c r="M52" i="5"/>
  <c r="C58" i="5"/>
  <c r="J58" i="5"/>
  <c r="I67" i="5"/>
  <c r="M67" i="5"/>
  <c r="B67" i="5"/>
  <c r="B65" i="5"/>
  <c r="I65" i="5"/>
  <c r="M65" i="5" s="1"/>
  <c r="E60" i="5"/>
  <c r="L60" i="5"/>
  <c r="D70" i="5"/>
  <c r="L50" i="5"/>
  <c r="E50" i="5"/>
  <c r="L54" i="5"/>
  <c r="I63" i="5"/>
  <c r="M63" i="5"/>
  <c r="I71" i="5"/>
  <c r="M71" i="5"/>
  <c r="P30" i="5"/>
  <c r="B71" i="5"/>
  <c r="L77" i="5"/>
  <c r="P9" i="1"/>
  <c r="I47" i="2"/>
  <c r="B47" i="2"/>
  <c r="F47" i="2" s="1"/>
  <c r="I55" i="2"/>
  <c r="B55" i="2"/>
  <c r="F55" i="2"/>
  <c r="P22" i="2"/>
  <c r="B63" i="2"/>
  <c r="I63" i="2"/>
  <c r="B71" i="2"/>
  <c r="K60" i="1"/>
  <c r="D60" i="1"/>
  <c r="D68" i="1"/>
  <c r="K76" i="1"/>
  <c r="D76" i="1"/>
  <c r="C48" i="1"/>
  <c r="J48" i="1"/>
  <c r="C64" i="1"/>
  <c r="J64" i="1"/>
  <c r="C72" i="1"/>
  <c r="J72" i="1"/>
  <c r="K53" i="2"/>
  <c r="D61" i="2"/>
  <c r="K61" i="2"/>
  <c r="D69" i="2"/>
  <c r="K69" i="2"/>
  <c r="D77" i="2"/>
  <c r="D58" i="4"/>
  <c r="K58" i="4"/>
  <c r="D66" i="4"/>
  <c r="K66" i="4"/>
  <c r="C49" i="3"/>
  <c r="J53" i="3"/>
  <c r="C53" i="3"/>
  <c r="J57" i="3"/>
  <c r="C57" i="3"/>
  <c r="C61" i="3"/>
  <c r="J65" i="3"/>
  <c r="C65" i="3"/>
  <c r="J69" i="3"/>
  <c r="C69" i="3"/>
  <c r="C73" i="3"/>
  <c r="J77" i="3"/>
  <c r="C77" i="3"/>
  <c r="C52" i="4"/>
  <c r="J52" i="4"/>
  <c r="C60" i="4"/>
  <c r="J60" i="4"/>
  <c r="C68" i="4"/>
  <c r="C76" i="4"/>
  <c r="J76" i="4"/>
  <c r="M76" i="4"/>
  <c r="L51" i="5"/>
  <c r="L66" i="5"/>
  <c r="E75" i="5"/>
  <c r="L75" i="5"/>
  <c r="N8" i="5"/>
  <c r="K49" i="5" s="1"/>
  <c r="M8" i="5"/>
  <c r="J49" i="5" s="1"/>
  <c r="J59" i="5"/>
  <c r="C59" i="5"/>
  <c r="E72" i="5"/>
  <c r="L72" i="5"/>
  <c r="J48" i="5"/>
  <c r="C48" i="5"/>
  <c r="J56" i="5"/>
  <c r="C56" i="5"/>
  <c r="C66" i="5"/>
  <c r="J66" i="5"/>
  <c r="L65" i="5"/>
  <c r="E65" i="5"/>
  <c r="L73" i="5"/>
  <c r="E73" i="5"/>
  <c r="K60" i="5"/>
  <c r="D60" i="5"/>
  <c r="C62" i="5"/>
  <c r="J62" i="5"/>
  <c r="K68" i="5"/>
  <c r="D68" i="5"/>
  <c r="C70" i="5"/>
  <c r="J70" i="5"/>
  <c r="K76" i="5"/>
  <c r="D76" i="5"/>
  <c r="D50" i="5"/>
  <c r="K50" i="5"/>
  <c r="B61" i="5"/>
  <c r="P20" i="5"/>
  <c r="I61" i="5"/>
  <c r="M61" i="5"/>
  <c r="B69" i="5"/>
  <c r="P28" i="5"/>
  <c r="I69" i="5"/>
  <c r="M69" i="5"/>
  <c r="E71" i="5"/>
  <c r="L71" i="5"/>
  <c r="K77" i="5"/>
  <c r="D77" i="5"/>
  <c r="P17" i="1"/>
  <c r="P13" i="4"/>
  <c r="P12" i="2"/>
  <c r="B53" i="2"/>
  <c r="F53" i="2"/>
  <c r="M53" i="2"/>
  <c r="I61" i="2"/>
  <c r="B61" i="2"/>
  <c r="P28" i="2"/>
  <c r="B69" i="2"/>
  <c r="I77" i="2"/>
  <c r="M77" i="2" s="1"/>
  <c r="B77" i="2"/>
  <c r="D58" i="1"/>
  <c r="K58" i="1"/>
  <c r="D74" i="1"/>
  <c r="K74" i="1"/>
  <c r="J54" i="1"/>
  <c r="J62" i="1"/>
  <c r="M62" i="1" s="1"/>
  <c r="C62" i="1"/>
  <c r="J70" i="1"/>
  <c r="C70" i="1"/>
  <c r="J78" i="1"/>
  <c r="C78" i="1"/>
  <c r="D51" i="2"/>
  <c r="K51" i="2"/>
  <c r="K59" i="2"/>
  <c r="K67" i="2"/>
  <c r="K75" i="2"/>
  <c r="D75" i="2"/>
  <c r="K48" i="4"/>
  <c r="K56" i="4"/>
  <c r="D56" i="4"/>
  <c r="K64" i="4"/>
  <c r="K72" i="4"/>
  <c r="B51" i="3"/>
  <c r="P14" i="3"/>
  <c r="B55" i="3"/>
  <c r="I55" i="3"/>
  <c r="M55" i="3" s="1"/>
  <c r="P18" i="3"/>
  <c r="B59" i="3"/>
  <c r="P22" i="3"/>
  <c r="B63" i="3"/>
  <c r="I63" i="3"/>
  <c r="P26" i="3"/>
  <c r="B67" i="3"/>
  <c r="P30" i="3"/>
  <c r="I71" i="3"/>
  <c r="B75" i="3"/>
  <c r="I75" i="3"/>
  <c r="J50" i="4"/>
  <c r="C50" i="4"/>
  <c r="J58" i="4"/>
  <c r="J66" i="4"/>
  <c r="M66" i="4" s="1"/>
  <c r="F66" i="4"/>
  <c r="J74" i="4"/>
  <c r="C74" i="4"/>
  <c r="D51" i="5"/>
  <c r="K51" i="5"/>
  <c r="E74" i="5"/>
  <c r="D58" i="5"/>
  <c r="K58" i="5"/>
  <c r="J67" i="5"/>
  <c r="C67" i="5"/>
  <c r="B48" i="5"/>
  <c r="I48" i="5"/>
  <c r="M48" i="5" s="1"/>
  <c r="I56" i="5"/>
  <c r="M56" i="5" s="1"/>
  <c r="D64" i="5"/>
  <c r="C65" i="5"/>
  <c r="J65" i="5"/>
  <c r="C60" i="5"/>
  <c r="E62" i="5"/>
  <c r="E70" i="5"/>
  <c r="C76" i="5"/>
  <c r="C50" i="5"/>
  <c r="J50" i="5"/>
  <c r="C54" i="5"/>
  <c r="J54" i="5"/>
  <c r="K61" i="5"/>
  <c r="D61" i="5"/>
  <c r="D69" i="5"/>
  <c r="K71" i="5"/>
  <c r="C77" i="5"/>
  <c r="J77" i="5"/>
  <c r="F50" i="1"/>
  <c r="M58" i="1"/>
  <c r="P25" i="1"/>
  <c r="P25" i="4"/>
  <c r="P27" i="4"/>
  <c r="I51" i="2"/>
  <c r="B51" i="2"/>
  <c r="B59" i="2"/>
  <c r="F59" i="2" s="1"/>
  <c r="I59" i="2"/>
  <c r="P26" i="2"/>
  <c r="B67" i="2"/>
  <c r="I67" i="2"/>
  <c r="P34" i="2"/>
  <c r="B75" i="2"/>
  <c r="F75" i="2" s="1"/>
  <c r="I75" i="2"/>
  <c r="K56" i="1"/>
  <c r="D56" i="1"/>
  <c r="K64" i="1"/>
  <c r="M64" i="1"/>
  <c r="D64" i="1"/>
  <c r="K72" i="1"/>
  <c r="M72" i="1"/>
  <c r="D72" i="1"/>
  <c r="C52" i="1"/>
  <c r="J52" i="1"/>
  <c r="C60" i="1"/>
  <c r="J60" i="1"/>
  <c r="C68" i="1"/>
  <c r="F68" i="1" s="1"/>
  <c r="J68" i="1"/>
  <c r="M68" i="1" s="1"/>
  <c r="K49" i="2"/>
  <c r="D49" i="2"/>
  <c r="K57" i="2"/>
  <c r="D57" i="2"/>
  <c r="K65" i="2"/>
  <c r="D73" i="2"/>
  <c r="K73" i="2"/>
  <c r="D54" i="4"/>
  <c r="K54" i="4"/>
  <c r="M54" i="4" s="1"/>
  <c r="D62" i="4"/>
  <c r="K62" i="4"/>
  <c r="D70" i="4"/>
  <c r="F70" i="4"/>
  <c r="K70" i="4"/>
  <c r="K78" i="4"/>
  <c r="D78" i="4"/>
  <c r="C51" i="3"/>
  <c r="J51" i="3"/>
  <c r="C55" i="3"/>
  <c r="C59" i="3"/>
  <c r="J59" i="3"/>
  <c r="C63" i="3"/>
  <c r="J63" i="3"/>
  <c r="C67" i="3"/>
  <c r="C71" i="3"/>
  <c r="F71" i="3" s="1"/>
  <c r="J71" i="3"/>
  <c r="C75" i="3"/>
  <c r="J75" i="3"/>
  <c r="J48" i="4"/>
  <c r="C56" i="4"/>
  <c r="J56" i="4"/>
  <c r="C64" i="4"/>
  <c r="J64" i="4"/>
  <c r="C72" i="4"/>
  <c r="J72" i="4"/>
  <c r="B92" i="4"/>
  <c r="E47" i="5"/>
  <c r="L47" i="5"/>
  <c r="L79" i="5"/>
  <c r="E55" i="5"/>
  <c r="L55" i="5"/>
  <c r="E59" i="5"/>
  <c r="L59" i="5"/>
  <c r="O16" i="5"/>
  <c r="M16" i="5"/>
  <c r="C57" i="5" s="1"/>
  <c r="L16" i="5"/>
  <c r="D66" i="5"/>
  <c r="K66" i="5"/>
  <c r="J75" i="5"/>
  <c r="C75" i="5"/>
  <c r="J52" i="5"/>
  <c r="P18" i="5"/>
  <c r="I59" i="5"/>
  <c r="M59" i="5" s="1"/>
  <c r="K72" i="5"/>
  <c r="D72" i="5"/>
  <c r="K65" i="5"/>
  <c r="D65" i="5"/>
  <c r="D73" i="5"/>
  <c r="B60" i="5"/>
  <c r="F60" i="5"/>
  <c r="I60" i="5"/>
  <c r="M60" i="5" s="1"/>
  <c r="P21" i="5"/>
  <c r="I62" i="5"/>
  <c r="M62" i="5"/>
  <c r="B62" i="5"/>
  <c r="B68" i="5"/>
  <c r="P29" i="5"/>
  <c r="I70" i="5"/>
  <c r="M70" i="5" s="1"/>
  <c r="B70" i="5"/>
  <c r="F70" i="5" s="1"/>
  <c r="B76" i="5"/>
  <c r="I76" i="5"/>
  <c r="M76" i="5" s="1"/>
  <c r="P35" i="5"/>
  <c r="I50" i="5"/>
  <c r="M50" i="5"/>
  <c r="B50" i="5"/>
  <c r="F50" i="5" s="1"/>
  <c r="P13" i="5"/>
  <c r="I54" i="5"/>
  <c r="M54" i="5"/>
  <c r="B54" i="5"/>
  <c r="E61" i="5"/>
  <c r="L69" i="5"/>
  <c r="E69" i="5"/>
  <c r="J71" i="5"/>
  <c r="C71" i="5"/>
  <c r="B77" i="5"/>
  <c r="F77" i="5"/>
  <c r="I77" i="5"/>
  <c r="M77" i="5" s="1"/>
  <c r="F54" i="1"/>
  <c r="P23" i="1"/>
  <c r="P35" i="1"/>
  <c r="P25" i="5"/>
  <c r="P15" i="4"/>
  <c r="F58" i="4"/>
  <c r="P33" i="4"/>
  <c r="F68" i="4"/>
  <c r="F54" i="4"/>
  <c r="P29" i="4"/>
  <c r="M63" i="3"/>
  <c r="M56" i="1"/>
  <c r="F64" i="1"/>
  <c r="J57" i="5"/>
  <c r="L53" i="5"/>
  <c r="E53" i="5"/>
  <c r="M57" i="3"/>
  <c r="P16" i="5"/>
  <c r="B57" i="5"/>
  <c r="I57" i="5"/>
  <c r="M57" i="5" s="1"/>
  <c r="D49" i="5"/>
  <c r="M71" i="3"/>
  <c r="F57" i="3"/>
  <c r="F49" i="2"/>
  <c r="L57" i="5"/>
  <c r="E57" i="5"/>
  <c r="C49" i="5"/>
  <c r="M48" i="4"/>
  <c r="F66" i="5"/>
  <c r="F71" i="5"/>
  <c r="F65" i="5"/>
  <c r="M49" i="2"/>
  <c r="D57" i="5"/>
  <c r="M47" i="2"/>
  <c r="F58" i="5"/>
  <c r="M49" i="3"/>
  <c r="F63" i="3" l="1"/>
  <c r="F67" i="5"/>
  <c r="N12" i="5"/>
  <c r="M12" i="5"/>
  <c r="L12" i="5"/>
  <c r="D62" i="5"/>
  <c r="F62" i="5" s="1"/>
  <c r="K62" i="5"/>
  <c r="C61" i="5"/>
  <c r="F61" i="5" s="1"/>
  <c r="J61" i="5"/>
  <c r="B73" i="5"/>
  <c r="I73" i="5"/>
  <c r="M73" i="5" s="1"/>
  <c r="P33" i="1"/>
  <c r="C74" i="1"/>
  <c r="I65" i="3"/>
  <c r="B65" i="3"/>
  <c r="C78" i="4"/>
  <c r="F78" i="4" s="1"/>
  <c r="J78" i="4"/>
  <c r="M78" i="4" s="1"/>
  <c r="P37" i="4"/>
  <c r="J60" i="5"/>
  <c r="P19" i="5"/>
  <c r="D54" i="5"/>
  <c r="F54" i="5" s="1"/>
  <c r="K54" i="5"/>
  <c r="F78" i="1"/>
  <c r="C76" i="1"/>
  <c r="F76" i="1" s="1"/>
  <c r="J76" i="1"/>
  <c r="M76" i="1" s="1"/>
  <c r="C47" i="3"/>
  <c r="J47" i="3"/>
  <c r="P6" i="3"/>
  <c r="P34" i="5"/>
  <c r="I75" i="5"/>
  <c r="M75" i="5" s="1"/>
  <c r="B75" i="5"/>
  <c r="E76" i="5"/>
  <c r="F76" i="5" s="1"/>
  <c r="L76" i="5"/>
  <c r="F62" i="4"/>
  <c r="D66" i="1"/>
  <c r="F66" i="1" s="1"/>
  <c r="K66" i="1"/>
  <c r="M66" i="1" s="1"/>
  <c r="P37" i="1"/>
  <c r="D78" i="1"/>
  <c r="D48" i="4"/>
  <c r="P19" i="4"/>
  <c r="K60" i="4"/>
  <c r="D60" i="4"/>
  <c r="F60" i="4" s="1"/>
  <c r="P31" i="4"/>
  <c r="D72" i="4"/>
  <c r="F72" i="4" s="1"/>
  <c r="F72" i="1"/>
  <c r="P8" i="3"/>
  <c r="F47" i="3"/>
  <c r="B78" i="5"/>
  <c r="P24" i="5"/>
  <c r="I68" i="5"/>
  <c r="M68" i="5" s="1"/>
  <c r="P9" i="5"/>
  <c r="M62" i="4"/>
  <c r="B57" i="2"/>
  <c r="F57" i="2" s="1"/>
  <c r="I57" i="2"/>
  <c r="K63" i="2"/>
  <c r="D63" i="2"/>
  <c r="P9" i="4"/>
  <c r="D50" i="4"/>
  <c r="F50" i="4" s="1"/>
  <c r="K50" i="4"/>
  <c r="M50" i="4" s="1"/>
  <c r="D74" i="4"/>
  <c r="F74" i="4" s="1"/>
  <c r="K74" i="4"/>
  <c r="M74" i="4" s="1"/>
  <c r="M77" i="4"/>
  <c r="P11" i="5"/>
  <c r="C52" i="5"/>
  <c r="F52" i="5" s="1"/>
  <c r="F57" i="5"/>
  <c r="M75" i="2"/>
  <c r="P15" i="1"/>
  <c r="C56" i="1"/>
  <c r="F56" i="1" s="1"/>
  <c r="M55" i="2"/>
  <c r="L68" i="5"/>
  <c r="I78" i="5"/>
  <c r="M78" i="5" s="1"/>
  <c r="P12" i="3"/>
  <c r="K78" i="1"/>
  <c r="M78" i="1" s="1"/>
  <c r="P16" i="2"/>
  <c r="P13" i="1"/>
  <c r="P6" i="2"/>
  <c r="M53" i="4"/>
  <c r="F38" i="5"/>
  <c r="L8" i="5"/>
  <c r="O8" i="5"/>
  <c r="C69" i="5"/>
  <c r="F69" i="5" s="1"/>
  <c r="J69" i="5"/>
  <c r="B64" i="5"/>
  <c r="I64" i="5"/>
  <c r="M64" i="5" s="1"/>
  <c r="N22" i="5"/>
  <c r="M22" i="5"/>
  <c r="K59" i="5"/>
  <c r="D59" i="5"/>
  <c r="F59" i="5" s="1"/>
  <c r="N15" i="5"/>
  <c r="O15" i="5"/>
  <c r="I55" i="4"/>
  <c r="B55" i="4"/>
  <c r="D75" i="3"/>
  <c r="K75" i="3"/>
  <c r="K65" i="3"/>
  <c r="D65" i="3"/>
  <c r="M6" i="5"/>
  <c r="L6" i="5"/>
  <c r="E64" i="4"/>
  <c r="F64" i="4" s="1"/>
  <c r="L64" i="4"/>
  <c r="M64" i="4" s="1"/>
  <c r="D59" i="4"/>
  <c r="K59" i="4"/>
  <c r="E53" i="4"/>
  <c r="L53" i="4"/>
  <c r="E77" i="3"/>
  <c r="L77" i="3"/>
  <c r="M77" i="3" s="1"/>
  <c r="E61" i="3"/>
  <c r="F61" i="3" s="1"/>
  <c r="L61" i="3"/>
  <c r="M61" i="3" s="1"/>
  <c r="E59" i="3"/>
  <c r="F59" i="3" s="1"/>
  <c r="L59" i="3"/>
  <c r="M14" i="5"/>
  <c r="L14" i="5"/>
  <c r="I74" i="3"/>
  <c r="B74" i="3"/>
  <c r="L67" i="3"/>
  <c r="M67" i="3" s="1"/>
  <c r="E67" i="3"/>
  <c r="F67" i="3" s="1"/>
  <c r="I64" i="3"/>
  <c r="B64" i="3"/>
  <c r="I73" i="3"/>
  <c r="B49" i="3"/>
  <c r="C58" i="1"/>
  <c r="F58" i="1" s="1"/>
  <c r="K70" i="1"/>
  <c r="N6" i="5"/>
  <c r="M32" i="5"/>
  <c r="M27" i="5"/>
  <c r="P27" i="5" s="1"/>
  <c r="O22" i="5"/>
  <c r="N37" i="5"/>
  <c r="O37" i="5"/>
  <c r="E52" i="5"/>
  <c r="L52" i="5"/>
  <c r="E72" i="4"/>
  <c r="L72" i="4"/>
  <c r="M72" i="4" s="1"/>
  <c r="K67" i="4"/>
  <c r="D67" i="4"/>
  <c r="J63" i="4"/>
  <c r="I51" i="4"/>
  <c r="B51" i="4"/>
  <c r="D49" i="4"/>
  <c r="K73" i="3"/>
  <c r="D73" i="3"/>
  <c r="B58" i="3"/>
  <c r="I58" i="3"/>
  <c r="B73" i="2"/>
  <c r="K75" i="5"/>
  <c r="D75" i="5"/>
  <c r="L31" i="5"/>
  <c r="M31" i="5"/>
  <c r="F53" i="4"/>
  <c r="M47" i="4"/>
  <c r="E62" i="3"/>
  <c r="F62" i="3" s="1"/>
  <c r="P21" i="3"/>
  <c r="L62" i="3"/>
  <c r="M62" i="3" s="1"/>
  <c r="P35" i="4"/>
  <c r="M37" i="5"/>
  <c r="M33" i="5"/>
  <c r="L10" i="5"/>
  <c r="M10" i="5"/>
  <c r="N7" i="5"/>
  <c r="O7" i="5"/>
  <c r="K75" i="4"/>
  <c r="D75" i="4"/>
  <c r="F73" i="4"/>
  <c r="L56" i="4"/>
  <c r="M56" i="4" s="1"/>
  <c r="E56" i="4"/>
  <c r="F56" i="4" s="1"/>
  <c r="C78" i="3"/>
  <c r="F78" i="3" s="1"/>
  <c r="J78" i="3"/>
  <c r="M78" i="3" s="1"/>
  <c r="P37" i="3"/>
  <c r="C76" i="3"/>
  <c r="F76" i="3" s="1"/>
  <c r="J76" i="3"/>
  <c r="M76" i="3" s="1"/>
  <c r="B72" i="3"/>
  <c r="I72" i="3"/>
  <c r="C66" i="3"/>
  <c r="J66" i="3"/>
  <c r="J60" i="3"/>
  <c r="M60" i="3" s="1"/>
  <c r="C60" i="3"/>
  <c r="F60" i="3" s="1"/>
  <c r="P19" i="3"/>
  <c r="N9" i="3"/>
  <c r="L9" i="3"/>
  <c r="M9" i="3"/>
  <c r="M32" i="2"/>
  <c r="O32" i="2"/>
  <c r="M30" i="2"/>
  <c r="O30" i="2"/>
  <c r="C65" i="2"/>
  <c r="F65" i="2" s="1"/>
  <c r="J65" i="2"/>
  <c r="M65" i="2" s="1"/>
  <c r="C61" i="2"/>
  <c r="F61" i="2" s="1"/>
  <c r="J61" i="2"/>
  <c r="M61" i="2" s="1"/>
  <c r="M10" i="2"/>
  <c r="O10" i="2"/>
  <c r="L7" i="2"/>
  <c r="M7" i="2"/>
  <c r="E74" i="1"/>
  <c r="F74" i="1" s="1"/>
  <c r="L74" i="1"/>
  <c r="M74" i="1" s="1"/>
  <c r="C67" i="1"/>
  <c r="J67" i="1"/>
  <c r="I65" i="1"/>
  <c r="M65" i="1" s="1"/>
  <c r="B65" i="1"/>
  <c r="F65" i="1" s="1"/>
  <c r="P24" i="1"/>
  <c r="E61" i="1"/>
  <c r="F61" i="1" s="1"/>
  <c r="L61" i="1"/>
  <c r="M61" i="1" s="1"/>
  <c r="D47" i="1"/>
  <c r="K47" i="1"/>
  <c r="E76" i="4"/>
  <c r="F76" i="4" s="1"/>
  <c r="I71" i="4"/>
  <c r="L69" i="4"/>
  <c r="M69" i="4" s="1"/>
  <c r="L68" i="4"/>
  <c r="M68" i="4" s="1"/>
  <c r="E57" i="4"/>
  <c r="F57" i="4" s="1"/>
  <c r="E47" i="4"/>
  <c r="O10" i="4"/>
  <c r="E69" i="3"/>
  <c r="F69" i="3" s="1"/>
  <c r="K59" i="3"/>
  <c r="M59" i="3" s="1"/>
  <c r="E56" i="3"/>
  <c r="F56" i="3" s="1"/>
  <c r="D48" i="3"/>
  <c r="P27" i="3"/>
  <c r="E69" i="2"/>
  <c r="F69" i="2" s="1"/>
  <c r="L69" i="2"/>
  <c r="E67" i="2"/>
  <c r="F67" i="2" s="1"/>
  <c r="L67" i="2"/>
  <c r="M67" i="2" s="1"/>
  <c r="L63" i="2"/>
  <c r="E63" i="2"/>
  <c r="D58" i="2"/>
  <c r="F58" i="2" s="1"/>
  <c r="K58" i="2"/>
  <c r="M58" i="2" s="1"/>
  <c r="L50" i="2"/>
  <c r="M23" i="5"/>
  <c r="P23" i="5" s="1"/>
  <c r="L65" i="4"/>
  <c r="M65" i="4" s="1"/>
  <c r="P36" i="4"/>
  <c r="O30" i="4"/>
  <c r="O22" i="4"/>
  <c r="O14" i="4"/>
  <c r="N10" i="4"/>
  <c r="N38" i="4" s="1"/>
  <c r="D74" i="3"/>
  <c r="E70" i="3"/>
  <c r="F70" i="3" s="1"/>
  <c r="C68" i="3"/>
  <c r="E55" i="3"/>
  <c r="F55" i="3" s="1"/>
  <c r="F38" i="3"/>
  <c r="O33" i="3"/>
  <c r="O31" i="3"/>
  <c r="O23" i="3"/>
  <c r="O17" i="3"/>
  <c r="C63" i="2"/>
  <c r="F63" i="2" s="1"/>
  <c r="L59" i="2"/>
  <c r="M59" i="2" s="1"/>
  <c r="L68" i="2"/>
  <c r="B73" i="1"/>
  <c r="I71" i="1"/>
  <c r="B69" i="1"/>
  <c r="F69" i="1" s="1"/>
  <c r="I69" i="1"/>
  <c r="L60" i="4"/>
  <c r="O34" i="4"/>
  <c r="O26" i="4"/>
  <c r="O18" i="4"/>
  <c r="N14" i="4"/>
  <c r="B68" i="3"/>
  <c r="B66" i="3"/>
  <c r="D54" i="3"/>
  <c r="F54" i="3" s="1"/>
  <c r="B52" i="3"/>
  <c r="O34" i="3"/>
  <c r="O32" i="3"/>
  <c r="P32" i="3" s="1"/>
  <c r="O25" i="3"/>
  <c r="P25" i="3" s="1"/>
  <c r="O24" i="3"/>
  <c r="K53" i="3"/>
  <c r="M53" i="3" s="1"/>
  <c r="N10" i="3"/>
  <c r="O10" i="3"/>
  <c r="E68" i="2"/>
  <c r="F68" i="2" s="1"/>
  <c r="E65" i="2"/>
  <c r="F74" i="2"/>
  <c r="C52" i="2"/>
  <c r="F52" i="2" s="1"/>
  <c r="J52" i="2"/>
  <c r="M52" i="2" s="1"/>
  <c r="O7" i="2"/>
  <c r="E71" i="1"/>
  <c r="F71" i="1" s="1"/>
  <c r="L71" i="1"/>
  <c r="P14" i="1"/>
  <c r="B55" i="1"/>
  <c r="I55" i="1"/>
  <c r="M55" i="1" s="1"/>
  <c r="B51" i="1"/>
  <c r="I51" i="1"/>
  <c r="L48" i="1"/>
  <c r="M48" i="1" s="1"/>
  <c r="E48" i="1"/>
  <c r="F48" i="1" s="1"/>
  <c r="I75" i="4"/>
  <c r="B67" i="4"/>
  <c r="B49" i="4"/>
  <c r="B79" i="4" s="1"/>
  <c r="B80" i="4" s="1"/>
  <c r="C92" i="4" s="1"/>
  <c r="N30" i="4"/>
  <c r="N22" i="4"/>
  <c r="P22" i="4" s="1"/>
  <c r="M14" i="4"/>
  <c r="O11" i="4"/>
  <c r="M10" i="4"/>
  <c r="O8" i="4"/>
  <c r="P8" i="4" s="1"/>
  <c r="D58" i="3"/>
  <c r="I52" i="3"/>
  <c r="K47" i="3"/>
  <c r="M33" i="3"/>
  <c r="M31" i="3"/>
  <c r="P31" i="3" s="1"/>
  <c r="M23" i="3"/>
  <c r="P23" i="3" s="1"/>
  <c r="M17" i="3"/>
  <c r="O9" i="3"/>
  <c r="E78" i="2"/>
  <c r="F78" i="2" s="1"/>
  <c r="L64" i="2"/>
  <c r="M64" i="2" s="1"/>
  <c r="F38" i="2"/>
  <c r="M31" i="2"/>
  <c r="N31" i="2"/>
  <c r="L57" i="2"/>
  <c r="M9" i="2"/>
  <c r="N9" i="2"/>
  <c r="D77" i="3"/>
  <c r="F77" i="3" s="1"/>
  <c r="O11" i="3"/>
  <c r="J69" i="2"/>
  <c r="M69" i="2" s="1"/>
  <c r="E61" i="2"/>
  <c r="D56" i="2"/>
  <c r="F56" i="2" s="1"/>
  <c r="C77" i="2"/>
  <c r="F77" i="2" s="1"/>
  <c r="M29" i="2"/>
  <c r="N29" i="2"/>
  <c r="K68" i="2"/>
  <c r="N25" i="2"/>
  <c r="O25" i="2"/>
  <c r="N21" i="2"/>
  <c r="O21" i="2"/>
  <c r="D54" i="2"/>
  <c r="F54" i="2" s="1"/>
  <c r="K54" i="2"/>
  <c r="M54" i="2" s="1"/>
  <c r="N7" i="2"/>
  <c r="F49" i="1"/>
  <c r="L69" i="1"/>
  <c r="C63" i="1"/>
  <c r="J63" i="1"/>
  <c r="B59" i="1"/>
  <c r="F59" i="1" s="1"/>
  <c r="I59" i="1"/>
  <c r="M59" i="1" s="1"/>
  <c r="L26" i="1"/>
  <c r="L16" i="1"/>
  <c r="L12" i="1"/>
  <c r="O10" i="1"/>
  <c r="O32" i="1"/>
  <c r="I63" i="1"/>
  <c r="L54" i="1"/>
  <c r="M54" i="1" s="1"/>
  <c r="O36" i="1"/>
  <c r="P36" i="1" s="1"/>
  <c r="O26" i="1"/>
  <c r="O22" i="1"/>
  <c r="O16" i="1"/>
  <c r="O12" i="1"/>
  <c r="O11" i="1"/>
  <c r="N10" i="1"/>
  <c r="B77" i="1"/>
  <c r="J71" i="1"/>
  <c r="E55" i="1"/>
  <c r="J47" i="1"/>
  <c r="M32" i="1"/>
  <c r="P32" i="1" s="1"/>
  <c r="O29" i="1"/>
  <c r="N26" i="1"/>
  <c r="N22" i="1"/>
  <c r="O19" i="1"/>
  <c r="N11" i="1"/>
  <c r="M10" i="1"/>
  <c r="M38" i="1" s="1"/>
  <c r="O6" i="1"/>
  <c r="I47" i="1"/>
  <c r="B94" i="4" l="1"/>
  <c r="B93" i="1"/>
  <c r="M67" i="4"/>
  <c r="D52" i="1"/>
  <c r="F52" i="1" s="1"/>
  <c r="K52" i="1"/>
  <c r="P11" i="1"/>
  <c r="E52" i="1"/>
  <c r="L52" i="1"/>
  <c r="I67" i="1"/>
  <c r="B67" i="1"/>
  <c r="P26" i="1"/>
  <c r="L66" i="2"/>
  <c r="E66" i="2"/>
  <c r="K50" i="2"/>
  <c r="D50" i="2"/>
  <c r="J74" i="3"/>
  <c r="C74" i="3"/>
  <c r="E52" i="4"/>
  <c r="F52" i="4" s="1"/>
  <c r="L52" i="4"/>
  <c r="M52" i="4" s="1"/>
  <c r="P11" i="4"/>
  <c r="M75" i="4"/>
  <c r="L51" i="3"/>
  <c r="E51" i="3"/>
  <c r="L75" i="3"/>
  <c r="E75" i="3"/>
  <c r="P34" i="3"/>
  <c r="E59" i="4"/>
  <c r="L59" i="4"/>
  <c r="M59" i="4" s="1"/>
  <c r="M71" i="1"/>
  <c r="L58" i="3"/>
  <c r="E58" i="3"/>
  <c r="L71" i="4"/>
  <c r="E71" i="4"/>
  <c r="C73" i="2"/>
  <c r="J73" i="2"/>
  <c r="P32" i="2"/>
  <c r="L48" i="5"/>
  <c r="E48" i="5"/>
  <c r="O38" i="5"/>
  <c r="C78" i="5"/>
  <c r="J78" i="5"/>
  <c r="I72" i="5"/>
  <c r="M72" i="5" s="1"/>
  <c r="B72" i="5"/>
  <c r="P31" i="5"/>
  <c r="C73" i="5"/>
  <c r="J73" i="5"/>
  <c r="P33" i="3"/>
  <c r="J55" i="5"/>
  <c r="C55" i="5"/>
  <c r="P18" i="4"/>
  <c r="D63" i="5"/>
  <c r="K63" i="5"/>
  <c r="P8" i="5"/>
  <c r="B49" i="5"/>
  <c r="I49" i="5"/>
  <c r="M49" i="5" s="1"/>
  <c r="M57" i="2"/>
  <c r="K53" i="5"/>
  <c r="D53" i="5"/>
  <c r="E60" i="1"/>
  <c r="F60" i="1" s="1"/>
  <c r="L60" i="1"/>
  <c r="M60" i="1" s="1"/>
  <c r="P19" i="1"/>
  <c r="E53" i="1"/>
  <c r="L53" i="1"/>
  <c r="D48" i="2"/>
  <c r="K48" i="2"/>
  <c r="D66" i="2"/>
  <c r="F66" i="2" s="1"/>
  <c r="K66" i="2"/>
  <c r="M66" i="2" s="1"/>
  <c r="P25" i="2"/>
  <c r="J50" i="2"/>
  <c r="C50" i="2"/>
  <c r="F50" i="2" s="1"/>
  <c r="P9" i="2"/>
  <c r="J55" i="4"/>
  <c r="C55" i="4"/>
  <c r="F55" i="1"/>
  <c r="D51" i="3"/>
  <c r="F51" i="3" s="1"/>
  <c r="K51" i="3"/>
  <c r="M51" i="3" s="1"/>
  <c r="P10" i="3"/>
  <c r="L67" i="4"/>
  <c r="E67" i="4"/>
  <c r="E64" i="3"/>
  <c r="L64" i="3"/>
  <c r="L51" i="4"/>
  <c r="E51" i="4"/>
  <c r="C48" i="2"/>
  <c r="J48" i="2"/>
  <c r="M38" i="2"/>
  <c r="C50" i="3"/>
  <c r="J50" i="3"/>
  <c r="D48" i="5"/>
  <c r="K48" i="5"/>
  <c r="P7" i="5"/>
  <c r="D47" i="5"/>
  <c r="K47" i="5"/>
  <c r="K79" i="5" s="1"/>
  <c r="N38" i="5"/>
  <c r="F74" i="3"/>
  <c r="M75" i="3"/>
  <c r="L56" i="5"/>
  <c r="E56" i="5"/>
  <c r="F48" i="4"/>
  <c r="K63" i="1"/>
  <c r="M63" i="1" s="1"/>
  <c r="D63" i="1"/>
  <c r="P22" i="1"/>
  <c r="E57" i="1"/>
  <c r="L57" i="1"/>
  <c r="E73" i="1"/>
  <c r="L73" i="1"/>
  <c r="M68" i="2"/>
  <c r="L50" i="3"/>
  <c r="E50" i="3"/>
  <c r="O38" i="3"/>
  <c r="D63" i="4"/>
  <c r="K63" i="4"/>
  <c r="L75" i="4"/>
  <c r="E75" i="4"/>
  <c r="F75" i="4" s="1"/>
  <c r="F73" i="1"/>
  <c r="E72" i="3"/>
  <c r="L72" i="3"/>
  <c r="F47" i="4"/>
  <c r="I48" i="2"/>
  <c r="P7" i="2"/>
  <c r="P38" i="2" s="1"/>
  <c r="B48" i="2"/>
  <c r="I50" i="3"/>
  <c r="P9" i="3"/>
  <c r="B50" i="3"/>
  <c r="F50" i="3" s="1"/>
  <c r="L38" i="3"/>
  <c r="J51" i="5"/>
  <c r="C51" i="5"/>
  <c r="L78" i="5"/>
  <c r="E78" i="5"/>
  <c r="I47" i="5"/>
  <c r="B47" i="5"/>
  <c r="P6" i="5"/>
  <c r="L38" i="5"/>
  <c r="F75" i="3"/>
  <c r="D56" i="5"/>
  <c r="F56" i="5" s="1"/>
  <c r="K56" i="5"/>
  <c r="P15" i="5"/>
  <c r="M47" i="3"/>
  <c r="N38" i="2"/>
  <c r="D67" i="1"/>
  <c r="K67" i="1"/>
  <c r="L63" i="1"/>
  <c r="E63" i="1"/>
  <c r="E51" i="1"/>
  <c r="L51" i="1"/>
  <c r="D70" i="2"/>
  <c r="K70" i="2"/>
  <c r="L52" i="3"/>
  <c r="M52" i="3" s="1"/>
  <c r="E52" i="3"/>
  <c r="F52" i="3" s="1"/>
  <c r="K72" i="2"/>
  <c r="D72" i="2"/>
  <c r="C58" i="3"/>
  <c r="F58" i="3" s="1"/>
  <c r="J58" i="3"/>
  <c r="J79" i="3" s="1"/>
  <c r="P17" i="3"/>
  <c r="P38" i="3" s="1"/>
  <c r="K71" i="4"/>
  <c r="M71" i="4" s="1"/>
  <c r="D71" i="4"/>
  <c r="P30" i="4"/>
  <c r="L65" i="3"/>
  <c r="M65" i="3" s="1"/>
  <c r="E65" i="3"/>
  <c r="F65" i="3" s="1"/>
  <c r="F66" i="3"/>
  <c r="D51" i="4"/>
  <c r="K51" i="4"/>
  <c r="K79" i="4" s="1"/>
  <c r="K80" i="4" s="1"/>
  <c r="D94" i="4" s="1"/>
  <c r="J64" i="5"/>
  <c r="C64" i="5"/>
  <c r="F64" i="5" s="1"/>
  <c r="F48" i="3"/>
  <c r="D79" i="3"/>
  <c r="E51" i="2"/>
  <c r="L51" i="2"/>
  <c r="L71" i="2"/>
  <c r="E71" i="2"/>
  <c r="K50" i="3"/>
  <c r="D50" i="3"/>
  <c r="N38" i="3"/>
  <c r="B51" i="5"/>
  <c r="F51" i="5" s="1"/>
  <c r="P10" i="5"/>
  <c r="I51" i="5"/>
  <c r="M51" i="5" s="1"/>
  <c r="K78" i="5"/>
  <c r="D78" i="5"/>
  <c r="M64" i="3"/>
  <c r="C47" i="5"/>
  <c r="J47" i="5"/>
  <c r="J79" i="5" s="1"/>
  <c r="M38" i="5"/>
  <c r="P14" i="4"/>
  <c r="P24" i="3"/>
  <c r="F77" i="1"/>
  <c r="L74" i="3"/>
  <c r="M74" i="3" s="1"/>
  <c r="E74" i="3"/>
  <c r="L47" i="1"/>
  <c r="E47" i="1"/>
  <c r="O38" i="1"/>
  <c r="E70" i="1"/>
  <c r="F70" i="1" s="1"/>
  <c r="L70" i="1"/>
  <c r="M70" i="1" s="1"/>
  <c r="P29" i="1"/>
  <c r="P6" i="1"/>
  <c r="L67" i="1"/>
  <c r="E67" i="1"/>
  <c r="P12" i="1"/>
  <c r="I53" i="1"/>
  <c r="M53" i="1" s="1"/>
  <c r="B53" i="1"/>
  <c r="L38" i="1"/>
  <c r="E62" i="2"/>
  <c r="L62" i="2"/>
  <c r="C70" i="2"/>
  <c r="F70" i="2" s="1"/>
  <c r="J70" i="2"/>
  <c r="M70" i="2" s="1"/>
  <c r="P29" i="2"/>
  <c r="C72" i="2"/>
  <c r="F72" i="2" s="1"/>
  <c r="P31" i="2"/>
  <c r="J72" i="2"/>
  <c r="M72" i="2" s="1"/>
  <c r="J64" i="3"/>
  <c r="C64" i="3"/>
  <c r="F64" i="3" s="1"/>
  <c r="L49" i="4"/>
  <c r="O38" i="4"/>
  <c r="E49" i="4"/>
  <c r="E79" i="4" s="1"/>
  <c r="F49" i="4"/>
  <c r="L66" i="3"/>
  <c r="M66" i="3" s="1"/>
  <c r="E66" i="3"/>
  <c r="F68" i="3"/>
  <c r="M69" i="1"/>
  <c r="L55" i="4"/>
  <c r="E55" i="4"/>
  <c r="J51" i="2"/>
  <c r="C51" i="2"/>
  <c r="P10" i="2"/>
  <c r="J71" i="2"/>
  <c r="M71" i="2" s="1"/>
  <c r="C71" i="2"/>
  <c r="F71" i="2" s="1"/>
  <c r="P30" i="2"/>
  <c r="P11" i="3"/>
  <c r="P34" i="4"/>
  <c r="I79" i="4"/>
  <c r="I80" i="4" s="1"/>
  <c r="D92" i="4" s="1"/>
  <c r="E92" i="4" s="1"/>
  <c r="E63" i="5"/>
  <c r="L63" i="5"/>
  <c r="F49" i="3"/>
  <c r="B79" i="3"/>
  <c r="P26" i="4"/>
  <c r="P37" i="5"/>
  <c r="M60" i="4"/>
  <c r="F75" i="5"/>
  <c r="M38" i="3"/>
  <c r="F73" i="5"/>
  <c r="I53" i="5"/>
  <c r="M53" i="5" s="1"/>
  <c r="P12" i="5"/>
  <c r="B53" i="5"/>
  <c r="F53" i="5" s="1"/>
  <c r="C51" i="1"/>
  <c r="C79" i="1" s="1"/>
  <c r="C80" i="1" s="1"/>
  <c r="C93" i="1" s="1"/>
  <c r="J51" i="1"/>
  <c r="J79" i="1" s="1"/>
  <c r="J80" i="1" s="1"/>
  <c r="D93" i="1" s="1"/>
  <c r="C73" i="1"/>
  <c r="J73" i="1"/>
  <c r="M73" i="1" s="1"/>
  <c r="K51" i="1"/>
  <c r="K79" i="1" s="1"/>
  <c r="D51" i="1"/>
  <c r="D79" i="1" s="1"/>
  <c r="N38" i="1"/>
  <c r="L77" i="1"/>
  <c r="M77" i="1" s="1"/>
  <c r="E77" i="1"/>
  <c r="P16" i="1"/>
  <c r="I57" i="1"/>
  <c r="M57" i="1" s="1"/>
  <c r="B57" i="1"/>
  <c r="F57" i="1" s="1"/>
  <c r="D62" i="2"/>
  <c r="F62" i="2" s="1"/>
  <c r="K62" i="2"/>
  <c r="M62" i="2" s="1"/>
  <c r="P21" i="2"/>
  <c r="J72" i="3"/>
  <c r="C72" i="3"/>
  <c r="F72" i="3" s="1"/>
  <c r="J51" i="4"/>
  <c r="J79" i="4" s="1"/>
  <c r="C51" i="4"/>
  <c r="C79" i="4" s="1"/>
  <c r="M38" i="4"/>
  <c r="F67" i="4"/>
  <c r="P10" i="1"/>
  <c r="L48" i="2"/>
  <c r="L79" i="2" s="1"/>
  <c r="E48" i="2"/>
  <c r="O38" i="2"/>
  <c r="E73" i="3"/>
  <c r="F73" i="3" s="1"/>
  <c r="L73" i="3"/>
  <c r="K55" i="4"/>
  <c r="D55" i="4"/>
  <c r="F55" i="4" s="1"/>
  <c r="E63" i="4"/>
  <c r="L63" i="4"/>
  <c r="E73" i="2"/>
  <c r="F73" i="2" s="1"/>
  <c r="L73" i="2"/>
  <c r="M72" i="3"/>
  <c r="P33" i="5"/>
  <c r="C74" i="5"/>
  <c r="F74" i="5" s="1"/>
  <c r="J74" i="5"/>
  <c r="C72" i="5"/>
  <c r="J72" i="5"/>
  <c r="P10" i="4"/>
  <c r="P38" i="4" s="1"/>
  <c r="J68" i="5"/>
  <c r="C68" i="5"/>
  <c r="F68" i="5" s="1"/>
  <c r="M73" i="3"/>
  <c r="I55" i="5"/>
  <c r="M55" i="5" s="1"/>
  <c r="P14" i="5"/>
  <c r="B55" i="5"/>
  <c r="F55" i="5" s="1"/>
  <c r="F59" i="4"/>
  <c r="M55" i="4"/>
  <c r="J63" i="5"/>
  <c r="P22" i="5"/>
  <c r="C63" i="5"/>
  <c r="L49" i="5"/>
  <c r="E49" i="5"/>
  <c r="L38" i="2"/>
  <c r="M63" i="2"/>
  <c r="F78" i="5"/>
  <c r="P32" i="5"/>
  <c r="J53" i="5"/>
  <c r="C53" i="5"/>
  <c r="F80" i="3" l="1"/>
  <c r="C96" i="3" s="1"/>
  <c r="F79" i="3"/>
  <c r="B93" i="4"/>
  <c r="C80" i="4"/>
  <c r="C93" i="4" s="1"/>
  <c r="J80" i="4"/>
  <c r="D93" i="4" s="1"/>
  <c r="J80" i="3"/>
  <c r="D93" i="3" s="1"/>
  <c r="B93" i="3"/>
  <c r="M51" i="4"/>
  <c r="B79" i="1"/>
  <c r="M47" i="5"/>
  <c r="M79" i="5" s="1"/>
  <c r="I79" i="5"/>
  <c r="F48" i="2"/>
  <c r="F79" i="2" s="1"/>
  <c r="F80" i="2" s="1"/>
  <c r="C96" i="2" s="1"/>
  <c r="B79" i="2"/>
  <c r="F63" i="4"/>
  <c r="E80" i="2"/>
  <c r="C95" i="2" s="1"/>
  <c r="B95" i="2"/>
  <c r="L80" i="2"/>
  <c r="D95" i="2" s="1"/>
  <c r="B94" i="1"/>
  <c r="E94" i="1" s="1"/>
  <c r="F94" i="1" s="1"/>
  <c r="D80" i="1"/>
  <c r="C94" i="1" s="1"/>
  <c r="K80" i="1"/>
  <c r="D94" i="1" s="1"/>
  <c r="F51" i="1"/>
  <c r="C79" i="5"/>
  <c r="B94" i="2"/>
  <c r="E94" i="2" s="1"/>
  <c r="F94" i="2" s="1"/>
  <c r="K80" i="2"/>
  <c r="D94" i="2" s="1"/>
  <c r="D79" i="5"/>
  <c r="K79" i="3"/>
  <c r="M58" i="3"/>
  <c r="B95" i="5"/>
  <c r="L80" i="5"/>
  <c r="D95" i="5" s="1"/>
  <c r="E80" i="5"/>
  <c r="C95" i="5" s="1"/>
  <c r="F67" i="1"/>
  <c r="M52" i="1"/>
  <c r="B92" i="2"/>
  <c r="B80" i="2"/>
  <c r="C92" i="2" s="1"/>
  <c r="I80" i="2"/>
  <c r="D92" i="2" s="1"/>
  <c r="E79" i="2"/>
  <c r="L80" i="1"/>
  <c r="D95" i="1" s="1"/>
  <c r="B95" i="1"/>
  <c r="E95" i="1" s="1"/>
  <c r="F95" i="1" s="1"/>
  <c r="E80" i="1"/>
  <c r="C95" i="1" s="1"/>
  <c r="I80" i="3"/>
  <c r="D92" i="3" s="1"/>
  <c r="B80" i="3"/>
  <c r="C92" i="3" s="1"/>
  <c r="B92" i="3"/>
  <c r="M48" i="2"/>
  <c r="I79" i="2"/>
  <c r="B95" i="3"/>
  <c r="L80" i="3"/>
  <c r="D95" i="3" s="1"/>
  <c r="E80" i="3"/>
  <c r="C95" i="3" s="1"/>
  <c r="K79" i="2"/>
  <c r="E79" i="5"/>
  <c r="M67" i="1"/>
  <c r="E79" i="1"/>
  <c r="C79" i="3"/>
  <c r="C80" i="3" s="1"/>
  <c r="C93" i="3" s="1"/>
  <c r="D80" i="3"/>
  <c r="C94" i="3" s="1"/>
  <c r="B94" i="3"/>
  <c r="K80" i="3"/>
  <c r="D94" i="3" s="1"/>
  <c r="M51" i="1"/>
  <c r="I80" i="5"/>
  <c r="D92" i="5" s="1"/>
  <c r="B92" i="5"/>
  <c r="E79" i="3"/>
  <c r="B93" i="2"/>
  <c r="C80" i="2"/>
  <c r="C93" i="2" s="1"/>
  <c r="D79" i="2"/>
  <c r="D80" i="2" s="1"/>
  <c r="C94" i="2" s="1"/>
  <c r="F49" i="5"/>
  <c r="F72" i="5"/>
  <c r="E94" i="4"/>
  <c r="F94" i="4" s="1"/>
  <c r="F51" i="2"/>
  <c r="B95" i="4"/>
  <c r="L80" i="4"/>
  <c r="D95" i="4" s="1"/>
  <c r="E80" i="4"/>
  <c r="C95" i="4" s="1"/>
  <c r="B92" i="1"/>
  <c r="I80" i="1"/>
  <c r="D92" i="1" s="1"/>
  <c r="B80" i="1"/>
  <c r="C92" i="1" s="1"/>
  <c r="P38" i="1"/>
  <c r="L79" i="1"/>
  <c r="I79" i="1"/>
  <c r="P38" i="5"/>
  <c r="L79" i="3"/>
  <c r="D79" i="4"/>
  <c r="D80" i="4" s="1"/>
  <c r="C94" i="4" s="1"/>
  <c r="J79" i="2"/>
  <c r="J80" i="2" s="1"/>
  <c r="D93" i="2" s="1"/>
  <c r="M50" i="2"/>
  <c r="F63" i="5"/>
  <c r="F92" i="4"/>
  <c r="M51" i="2"/>
  <c r="L79" i="4"/>
  <c r="M49" i="4"/>
  <c r="M79" i="4" s="1"/>
  <c r="M80" i="4" s="1"/>
  <c r="D96" i="4" s="1"/>
  <c r="F53" i="1"/>
  <c r="C80" i="5"/>
  <c r="C93" i="5" s="1"/>
  <c r="B93" i="5"/>
  <c r="J80" i="5"/>
  <c r="D93" i="5" s="1"/>
  <c r="F51" i="4"/>
  <c r="F79" i="4" s="1"/>
  <c r="F80" i="4" s="1"/>
  <c r="C96" i="4" s="1"/>
  <c r="F47" i="1"/>
  <c r="F79" i="1" s="1"/>
  <c r="F71" i="4"/>
  <c r="M47" i="1"/>
  <c r="M79" i="1" s="1"/>
  <c r="F47" i="5"/>
  <c r="B79" i="5"/>
  <c r="B80" i="5" s="1"/>
  <c r="C92" i="5" s="1"/>
  <c r="M50" i="3"/>
  <c r="M79" i="3" s="1"/>
  <c r="M80" i="3" s="1"/>
  <c r="D96" i="3" s="1"/>
  <c r="I79" i="3"/>
  <c r="M63" i="4"/>
  <c r="F63" i="1"/>
  <c r="D80" i="5"/>
  <c r="C94" i="5" s="1"/>
  <c r="K80" i="5"/>
  <c r="D94" i="5" s="1"/>
  <c r="B94" i="5"/>
  <c r="E94" i="5" s="1"/>
  <c r="F48" i="5"/>
  <c r="C79" i="2"/>
  <c r="M73" i="2"/>
  <c r="E93" i="1"/>
  <c r="F93" i="1" s="1"/>
  <c r="E92" i="5" l="1"/>
  <c r="E96" i="5" s="1"/>
  <c r="B98" i="5" s="1"/>
  <c r="B96" i="5"/>
  <c r="E95" i="4"/>
  <c r="F95" i="4" s="1"/>
  <c r="E95" i="3"/>
  <c r="F95" i="3" s="1"/>
  <c r="F79" i="5"/>
  <c r="F80" i="5" s="1"/>
  <c r="C96" i="5" s="1"/>
  <c r="E93" i="5"/>
  <c r="E93" i="2"/>
  <c r="F93" i="2" s="1"/>
  <c r="E92" i="2"/>
  <c r="B96" i="2"/>
  <c r="E95" i="2"/>
  <c r="F95" i="2" s="1"/>
  <c r="M79" i="2"/>
  <c r="M80" i="2" s="1"/>
  <c r="D96" i="2" s="1"/>
  <c r="F80" i="1"/>
  <c r="C96" i="1" s="1"/>
  <c r="M80" i="1"/>
  <c r="D96" i="1" s="1"/>
  <c r="E95" i="5"/>
  <c r="M80" i="5"/>
  <c r="D96" i="5" s="1"/>
  <c r="E92" i="1"/>
  <c r="B96" i="1"/>
  <c r="E94" i="3"/>
  <c r="F94" i="3" s="1"/>
  <c r="E92" i="3"/>
  <c r="B96" i="3"/>
  <c r="E93" i="4"/>
  <c r="B96" i="4"/>
  <c r="E93" i="3"/>
  <c r="F93" i="3" s="1"/>
  <c r="F92" i="1" l="1"/>
  <c r="E96" i="1"/>
  <c r="F93" i="4"/>
  <c r="E96" i="4"/>
  <c r="E96" i="3"/>
  <c r="F92" i="3"/>
  <c r="F92" i="2"/>
  <c r="E96" i="2"/>
  <c r="F96" i="3" l="1"/>
  <c r="B98" i="3"/>
  <c r="B98" i="4"/>
  <c r="F96" i="4"/>
  <c r="B98" i="2"/>
  <c r="F96" i="2"/>
  <c r="F96" i="1"/>
  <c r="B98" i="1"/>
</calcChain>
</file>

<file path=xl/sharedStrings.xml><?xml version="1.0" encoding="utf-8"?>
<sst xmlns="http://schemas.openxmlformats.org/spreadsheetml/2006/main" count="210" uniqueCount="36">
  <si>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</si>
  <si>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</si>
  <si>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</si>
  <si>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</si>
  <si>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</si>
  <si>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</si>
  <si>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</si>
  <si>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</si>
  <si>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</si>
  <si>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</si>
  <si>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</si>
  <si>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</si>
  <si>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</si>
  <si>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</si>
  <si>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</si>
  <si>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</si>
  <si>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</si>
  <si>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</si>
  <si>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</si>
  <si>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</si>
  <si>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</si>
  <si>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</si>
  <si>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</si>
  <si>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</si>
  <si>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</si>
  <si>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s/d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</si>
  <si>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</si>
  <si>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</si>
  <si>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</si>
  <si>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</si>
  <si>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</si>
  <si>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</si>
  <si>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</si>
  <si>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</si>
  <si>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>BOQUERÓN 1994
 CAPTURAS POR EDAD</t>
  </si>
  <si>
    <t>CAPTURAS POR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</si>
</sst>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.00000"/>
    <numFmt numFmtId="173" formatCode="0.0"/>
    <numFmt numFmtId="174" formatCode="0.000"/>
    <numFmt numFmtId="175" formatCode="#"/>
    <numFmt numFmtId="176" formatCode="0.0000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/>
    </xf>
    <xf numFmtId="0" fontId="10" fillId="0" borderId="0" xfId="0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 applyProtection="1">
      <alignment horizontal="center" vertical="center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9" applyNumberFormat="1" applyFont="1" applyFill="1" applyBorder="1" applyAlignment="1" applyProtection="1">
      <alignment horizontal="center"/>
    </xf>
    <xf numFmtId="175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17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 applyFont="1" applyAlignment="1">
      <alignment vertical="center"/>
    </xf>
    <xf numFmtId="1" fontId="0" fillId="0" borderId="0" xfId="0" applyNumberFormat="1" applyBorder="1" applyAlignment="1" applyProtection="1">
      <alignment horizontal="right"/>
    </xf>
    <xf numFmtId="1" fontId="0" fillId="0" borderId="0" xfId="0" applyNumberFormat="1"/>
    <xf numFmtId="1" fontId="0" fillId="0" borderId="0" xfId="0" applyNumberFormat="1" applyBorder="1" applyAlignment="1" applyProtection="1">
      <alignment horizont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2" zoomScale="80" zoomScaleNormal="80" workbookViewId="0">
      <selection activeCell="D103" sqref="D103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0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689564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I4" s="1"/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1"/>
      <c r="H6" s="13">
        <v>3.75</v>
      </c>
      <c r="I6" s="18"/>
      <c r="J6" s="1">
        <f t="shared" ref="J6:J38" si="1">I6/1000</f>
        <v>0</v>
      </c>
      <c r="K6" s="13">
        <v>3.75</v>
      </c>
      <c r="L6" s="14">
        <f t="shared" ref="L6:L37" si="2">IF($F6&gt;0,($I6/1000)*(B6/$F6),0)</f>
        <v>0</v>
      </c>
      <c r="M6" s="14">
        <f t="shared" ref="M6:M37" si="3">IF($F6&gt;0,($I6/1000)*(C6/$F6),0)</f>
        <v>0</v>
      </c>
      <c r="N6" s="14">
        <f t="shared" ref="N6:N37" si="4">IF($F6&gt;0,($I6/1000)*(D6/$F6),0)</f>
        <v>0</v>
      </c>
      <c r="O6" s="14">
        <f t="shared" ref="O6:O37" si="5">IF($F6&gt;0,($I6/1000)*(E6/$F6),0)</f>
        <v>0</v>
      </c>
      <c r="P6" s="15">
        <f t="shared" ref="P6:P37" si="6">SUM(L6:O6)</f>
        <v>0</v>
      </c>
      <c r="Q6" s="3"/>
      <c r="R6" s="3"/>
    </row>
    <row r="7" spans="1:18">
      <c r="A7" s="13">
        <v>4.25</v>
      </c>
      <c r="B7" s="11"/>
      <c r="C7" s="11"/>
      <c r="D7" s="11"/>
      <c r="E7" s="11"/>
      <c r="F7" s="12">
        <f t="shared" si="0"/>
        <v>0</v>
      </c>
      <c r="G7" s="1"/>
      <c r="H7" s="13">
        <v>4.25</v>
      </c>
      <c r="I7" s="18"/>
      <c r="J7" s="1">
        <f t="shared" si="1"/>
        <v>0</v>
      </c>
      <c r="K7" s="13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3"/>
      <c r="R7" s="3"/>
    </row>
    <row r="8" spans="1:18">
      <c r="A8" s="10">
        <v>4.75</v>
      </c>
      <c r="B8" s="11"/>
      <c r="C8" s="11"/>
      <c r="D8" s="11"/>
      <c r="E8" s="11"/>
      <c r="F8" s="12">
        <f t="shared" si="0"/>
        <v>0</v>
      </c>
      <c r="G8" s="1"/>
      <c r="H8" s="13">
        <v>4.75</v>
      </c>
      <c r="I8" s="18"/>
      <c r="J8" s="1">
        <f t="shared" si="1"/>
        <v>0</v>
      </c>
      <c r="K8" s="13">
        <v>4.75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5">
        <f t="shared" si="6"/>
        <v>0</v>
      </c>
      <c r="Q8" s="3"/>
      <c r="R8" s="3"/>
    </row>
    <row r="9" spans="1:18">
      <c r="A9" s="13">
        <v>5.25</v>
      </c>
      <c r="B9" s="11"/>
      <c r="C9" s="11"/>
      <c r="D9" s="11"/>
      <c r="E9" s="11"/>
      <c r="F9" s="12">
        <f t="shared" si="0"/>
        <v>0</v>
      </c>
      <c r="G9" s="16"/>
      <c r="H9" s="13">
        <v>5.25</v>
      </c>
      <c r="I9" s="18"/>
      <c r="J9" s="1">
        <f t="shared" si="1"/>
        <v>0</v>
      </c>
      <c r="K9" s="13">
        <v>5.25</v>
      </c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0</v>
      </c>
      <c r="Q9" s="3"/>
      <c r="R9" s="3"/>
    </row>
    <row r="10" spans="1:18">
      <c r="A10" s="10">
        <v>5.75</v>
      </c>
      <c r="B10" s="11"/>
      <c r="C10" s="11"/>
      <c r="D10" s="11"/>
      <c r="E10" s="11"/>
      <c r="F10" s="12">
        <f t="shared" si="0"/>
        <v>0</v>
      </c>
      <c r="G10" s="1"/>
      <c r="H10" s="13">
        <v>5.75</v>
      </c>
      <c r="I10" s="18"/>
      <c r="J10" s="1">
        <f t="shared" si="1"/>
        <v>0</v>
      </c>
      <c r="K10" s="13">
        <v>5.75</v>
      </c>
      <c r="L10" s="14">
        <f t="shared" si="2"/>
        <v>0</v>
      </c>
      <c r="M10" s="14">
        <f t="shared" si="3"/>
        <v>0</v>
      </c>
      <c r="N10" s="14">
        <f t="shared" si="4"/>
        <v>0</v>
      </c>
      <c r="O10" s="14">
        <f t="shared" si="5"/>
        <v>0</v>
      </c>
      <c r="P10" s="15">
        <f t="shared" si="6"/>
        <v>0</v>
      </c>
      <c r="Q10" s="3"/>
      <c r="R10" s="3"/>
    </row>
    <row r="11" spans="1:18">
      <c r="A11" s="13">
        <v>6.25</v>
      </c>
      <c r="B11" s="11"/>
      <c r="C11" s="11"/>
      <c r="D11" s="11"/>
      <c r="E11" s="11"/>
      <c r="F11" s="12">
        <f t="shared" si="0"/>
        <v>0</v>
      </c>
      <c r="G11" s="1"/>
      <c r="H11" s="13">
        <v>6.25</v>
      </c>
      <c r="I11" s="18"/>
      <c r="J11" s="1">
        <f t="shared" si="1"/>
        <v>0</v>
      </c>
      <c r="K11" s="13">
        <v>6.25</v>
      </c>
      <c r="L11" s="14">
        <f t="shared" si="2"/>
        <v>0</v>
      </c>
      <c r="M11" s="14">
        <f t="shared" si="3"/>
        <v>0</v>
      </c>
      <c r="N11" s="14">
        <f t="shared" si="4"/>
        <v>0</v>
      </c>
      <c r="O11" s="14">
        <f t="shared" si="5"/>
        <v>0</v>
      </c>
      <c r="P11" s="15">
        <f t="shared" si="6"/>
        <v>0</v>
      </c>
      <c r="Q11" s="3"/>
      <c r="R11" s="3"/>
    </row>
    <row r="12" spans="1:18">
      <c r="A12" s="10">
        <v>6.75</v>
      </c>
      <c r="B12" s="17"/>
      <c r="C12">
        <v>100</v>
      </c>
      <c r="E12" s="11"/>
      <c r="F12" s="12">
        <f t="shared" si="0"/>
        <v>100</v>
      </c>
      <c r="G12" s="1"/>
      <c r="H12" s="13">
        <v>6.75</v>
      </c>
      <c r="I12" s="53">
        <v>5730585</v>
      </c>
      <c r="J12" s="1">
        <f t="shared" si="1"/>
        <v>5730.585</v>
      </c>
      <c r="K12" s="13">
        <v>6.75</v>
      </c>
      <c r="L12" s="14">
        <f t="shared" si="2"/>
        <v>0</v>
      </c>
      <c r="M12" s="14">
        <f t="shared" si="3"/>
        <v>5730.585</v>
      </c>
      <c r="N12" s="14">
        <f t="shared" si="4"/>
        <v>0</v>
      </c>
      <c r="O12" s="14">
        <f t="shared" si="5"/>
        <v>0</v>
      </c>
      <c r="P12" s="15">
        <f t="shared" si="6"/>
        <v>5730.585</v>
      </c>
      <c r="Q12" s="3"/>
      <c r="R12" s="3"/>
    </row>
    <row r="13" spans="1:18">
      <c r="A13" s="13">
        <v>7.25</v>
      </c>
      <c r="B13" s="17"/>
      <c r="C13">
        <v>100</v>
      </c>
      <c r="E13" s="11"/>
      <c r="F13" s="12">
        <f t="shared" si="0"/>
        <v>100</v>
      </c>
      <c r="G13" s="1"/>
      <c r="H13" s="13">
        <v>7.25</v>
      </c>
      <c r="I13" s="53">
        <v>12607287</v>
      </c>
      <c r="J13" s="1">
        <f t="shared" si="1"/>
        <v>12607.287</v>
      </c>
      <c r="K13" s="13">
        <v>7.25</v>
      </c>
      <c r="L13" s="14">
        <f t="shared" si="2"/>
        <v>0</v>
      </c>
      <c r="M13" s="14">
        <f t="shared" si="3"/>
        <v>12607.287</v>
      </c>
      <c r="N13" s="14">
        <f t="shared" si="4"/>
        <v>0</v>
      </c>
      <c r="O13" s="14">
        <f t="shared" si="5"/>
        <v>0</v>
      </c>
      <c r="P13" s="15">
        <f t="shared" si="6"/>
        <v>12607.287</v>
      </c>
      <c r="Q13" s="3"/>
      <c r="R13" s="3"/>
    </row>
    <row r="14" spans="1:18">
      <c r="A14" s="10">
        <v>7.75</v>
      </c>
      <c r="C14">
        <v>100</v>
      </c>
      <c r="E14" s="11"/>
      <c r="F14" s="12">
        <f t="shared" si="0"/>
        <v>100</v>
      </c>
      <c r="G14" s="1"/>
      <c r="H14" s="13">
        <v>7.75</v>
      </c>
      <c r="I14" s="54">
        <v>16809715</v>
      </c>
      <c r="J14" s="1">
        <f t="shared" si="1"/>
        <v>16809.715</v>
      </c>
      <c r="K14" s="13">
        <v>7.75</v>
      </c>
      <c r="L14" s="14">
        <f t="shared" si="2"/>
        <v>0</v>
      </c>
      <c r="M14" s="14">
        <f t="shared" si="3"/>
        <v>16809.715</v>
      </c>
      <c r="N14" s="14">
        <f t="shared" si="4"/>
        <v>0</v>
      </c>
      <c r="O14" s="14">
        <f t="shared" si="5"/>
        <v>0</v>
      </c>
      <c r="P14" s="15">
        <f t="shared" si="6"/>
        <v>16809.715</v>
      </c>
      <c r="Q14" s="3"/>
      <c r="R14" s="3"/>
    </row>
    <row r="15" spans="1:18">
      <c r="A15" s="13">
        <v>8.25</v>
      </c>
      <c r="C15">
        <v>100</v>
      </c>
      <c r="E15" s="11"/>
      <c r="F15" s="12">
        <f t="shared" si="0"/>
        <v>100</v>
      </c>
      <c r="G15" s="1"/>
      <c r="H15" s="13">
        <v>8.25</v>
      </c>
      <c r="I15" s="54">
        <v>13371365</v>
      </c>
      <c r="J15" s="1">
        <f t="shared" si="1"/>
        <v>13371.365</v>
      </c>
      <c r="K15" s="13">
        <v>8.25</v>
      </c>
      <c r="L15" s="14">
        <f t="shared" si="2"/>
        <v>0</v>
      </c>
      <c r="M15" s="14">
        <f t="shared" si="3"/>
        <v>13371.365</v>
      </c>
      <c r="N15" s="14">
        <f t="shared" si="4"/>
        <v>0</v>
      </c>
      <c r="O15" s="14">
        <f t="shared" si="5"/>
        <v>0</v>
      </c>
      <c r="P15" s="15">
        <f t="shared" si="6"/>
        <v>13371.365</v>
      </c>
      <c r="Q15" s="3"/>
      <c r="R15" s="3"/>
    </row>
    <row r="16" spans="1:18">
      <c r="A16" s="10">
        <v>8.75</v>
      </c>
      <c r="C16">
        <v>100</v>
      </c>
      <c r="E16" s="11"/>
      <c r="F16" s="12">
        <f t="shared" si="0"/>
        <v>100</v>
      </c>
      <c r="G16" s="1"/>
      <c r="H16" s="13">
        <v>8.75</v>
      </c>
      <c r="I16" s="54">
        <v>8404858</v>
      </c>
      <c r="J16" s="1">
        <f t="shared" si="1"/>
        <v>8404.8580000000002</v>
      </c>
      <c r="K16" s="13">
        <v>8.75</v>
      </c>
      <c r="L16" s="14">
        <f t="shared" si="2"/>
        <v>0</v>
      </c>
      <c r="M16" s="14">
        <f t="shared" si="3"/>
        <v>8404.8580000000002</v>
      </c>
      <c r="N16" s="14">
        <f t="shared" si="4"/>
        <v>0</v>
      </c>
      <c r="O16" s="14">
        <f t="shared" si="5"/>
        <v>0</v>
      </c>
      <c r="P16" s="15">
        <f t="shared" si="6"/>
        <v>8404.8580000000002</v>
      </c>
      <c r="Q16" s="3"/>
      <c r="R16" s="3"/>
    </row>
    <row r="17" spans="1:18">
      <c r="A17" s="13">
        <v>9.25</v>
      </c>
      <c r="C17">
        <v>100</v>
      </c>
      <c r="E17" s="11"/>
      <c r="F17" s="12">
        <f t="shared" si="0"/>
        <v>100</v>
      </c>
      <c r="G17" s="1"/>
      <c r="H17" s="13">
        <v>9.25</v>
      </c>
      <c r="I17" s="54">
        <v>6112624</v>
      </c>
      <c r="J17" s="1">
        <f t="shared" si="1"/>
        <v>6112.6239999999998</v>
      </c>
      <c r="K17" s="13">
        <v>9.25</v>
      </c>
      <c r="L17" s="14">
        <f t="shared" si="2"/>
        <v>0</v>
      </c>
      <c r="M17" s="14">
        <f t="shared" si="3"/>
        <v>6112.6239999999998</v>
      </c>
      <c r="N17" s="14">
        <f t="shared" si="4"/>
        <v>0</v>
      </c>
      <c r="O17" s="14">
        <f t="shared" si="5"/>
        <v>0</v>
      </c>
      <c r="P17" s="15">
        <f t="shared" si="6"/>
        <v>6112.6239999999998</v>
      </c>
      <c r="Q17" s="3"/>
      <c r="R17" s="3"/>
    </row>
    <row r="18" spans="1:18">
      <c r="A18" s="10">
        <v>9.75</v>
      </c>
      <c r="C18">
        <v>100</v>
      </c>
      <c r="E18" s="11"/>
      <c r="F18" s="12">
        <f t="shared" si="0"/>
        <v>100</v>
      </c>
      <c r="G18" s="1"/>
      <c r="H18" s="13">
        <v>9.75</v>
      </c>
      <c r="I18" s="54">
        <v>4482753</v>
      </c>
      <c r="J18" s="1">
        <f t="shared" si="1"/>
        <v>4482.7529999999997</v>
      </c>
      <c r="K18" s="13">
        <v>9.75</v>
      </c>
      <c r="L18" s="14">
        <f t="shared" si="2"/>
        <v>0</v>
      </c>
      <c r="M18" s="14">
        <f t="shared" si="3"/>
        <v>4482.7529999999997</v>
      </c>
      <c r="N18" s="14">
        <f t="shared" si="4"/>
        <v>0</v>
      </c>
      <c r="O18" s="14">
        <f t="shared" si="5"/>
        <v>0</v>
      </c>
      <c r="P18" s="15">
        <f t="shared" si="6"/>
        <v>4482.7529999999997</v>
      </c>
      <c r="Q18" s="3"/>
      <c r="R18" s="3"/>
    </row>
    <row r="19" spans="1:18">
      <c r="A19" s="13">
        <v>10.25</v>
      </c>
      <c r="C19">
        <v>100</v>
      </c>
      <c r="E19" s="11"/>
      <c r="F19" s="12">
        <f t="shared" si="0"/>
        <v>100</v>
      </c>
      <c r="G19" s="1"/>
      <c r="H19" s="13">
        <v>10.25</v>
      </c>
      <c r="I19" s="54">
        <v>14426863</v>
      </c>
      <c r="J19" s="1">
        <f t="shared" si="1"/>
        <v>14426.862999999999</v>
      </c>
      <c r="K19" s="13">
        <v>10.25</v>
      </c>
      <c r="L19" s="14">
        <f t="shared" si="2"/>
        <v>0</v>
      </c>
      <c r="M19" s="14">
        <f t="shared" si="3"/>
        <v>14426.862999999999</v>
      </c>
      <c r="N19" s="14">
        <f t="shared" si="4"/>
        <v>0</v>
      </c>
      <c r="O19" s="14">
        <f t="shared" si="5"/>
        <v>0</v>
      </c>
      <c r="P19" s="15">
        <f t="shared" si="6"/>
        <v>14426.862999999999</v>
      </c>
      <c r="Q19" s="3"/>
      <c r="R19" s="3"/>
    </row>
    <row r="20" spans="1:18">
      <c r="A20" s="10">
        <v>10.75</v>
      </c>
      <c r="C20">
        <v>100</v>
      </c>
      <c r="E20" s="11"/>
      <c r="F20" s="12">
        <f t="shared" si="0"/>
        <v>100</v>
      </c>
      <c r="G20" s="1"/>
      <c r="H20" s="13">
        <v>10.75</v>
      </c>
      <c r="I20" s="54">
        <v>16389243</v>
      </c>
      <c r="J20" s="1">
        <f t="shared" si="1"/>
        <v>16389.242999999999</v>
      </c>
      <c r="K20" s="13">
        <v>10.75</v>
      </c>
      <c r="L20" s="14">
        <f t="shared" si="2"/>
        <v>0</v>
      </c>
      <c r="M20" s="14">
        <f t="shared" si="3"/>
        <v>16389.242999999999</v>
      </c>
      <c r="N20" s="14">
        <f t="shared" si="4"/>
        <v>0</v>
      </c>
      <c r="O20" s="14">
        <f t="shared" si="5"/>
        <v>0</v>
      </c>
      <c r="P20" s="15">
        <f t="shared" si="6"/>
        <v>16389.242999999999</v>
      </c>
      <c r="Q20" s="3"/>
      <c r="R20" s="3"/>
    </row>
    <row r="21" spans="1:18">
      <c r="A21" s="13">
        <v>11.25</v>
      </c>
      <c r="C21">
        <v>100</v>
      </c>
      <c r="E21" s="11"/>
      <c r="F21" s="12">
        <f t="shared" si="0"/>
        <v>100</v>
      </c>
      <c r="G21" s="1"/>
      <c r="H21" s="13">
        <v>11.25</v>
      </c>
      <c r="I21" s="54">
        <v>12100734</v>
      </c>
      <c r="J21" s="1">
        <f t="shared" si="1"/>
        <v>12100.734</v>
      </c>
      <c r="K21" s="13">
        <v>11.25</v>
      </c>
      <c r="L21" s="14">
        <f t="shared" si="2"/>
        <v>0</v>
      </c>
      <c r="M21" s="14">
        <f t="shared" si="3"/>
        <v>12100.734</v>
      </c>
      <c r="N21" s="14">
        <f t="shared" si="4"/>
        <v>0</v>
      </c>
      <c r="O21" s="14">
        <f t="shared" si="5"/>
        <v>0</v>
      </c>
      <c r="P21" s="15">
        <f t="shared" si="6"/>
        <v>12100.734</v>
      </c>
      <c r="Q21" s="3"/>
      <c r="R21" s="3"/>
    </row>
    <row r="22" spans="1:18">
      <c r="A22" s="10">
        <v>11.75</v>
      </c>
      <c r="C22">
        <v>100</v>
      </c>
      <c r="E22" s="11"/>
      <c r="F22" s="12">
        <f t="shared" si="0"/>
        <v>100</v>
      </c>
      <c r="G22" s="4"/>
      <c r="H22" s="13">
        <v>11.75</v>
      </c>
      <c r="I22" s="54">
        <v>10157386</v>
      </c>
      <c r="J22" s="1">
        <f t="shared" si="1"/>
        <v>10157.386</v>
      </c>
      <c r="K22" s="13">
        <v>11.75</v>
      </c>
      <c r="L22" s="14">
        <f t="shared" si="2"/>
        <v>0</v>
      </c>
      <c r="M22" s="14">
        <f t="shared" si="3"/>
        <v>10157.386</v>
      </c>
      <c r="N22" s="14">
        <f t="shared" si="4"/>
        <v>0</v>
      </c>
      <c r="O22" s="14">
        <f t="shared" si="5"/>
        <v>0</v>
      </c>
      <c r="P22" s="15">
        <f t="shared" si="6"/>
        <v>10157.386</v>
      </c>
      <c r="Q22" s="3"/>
      <c r="R22" s="3"/>
    </row>
    <row r="23" spans="1:18">
      <c r="A23" s="13">
        <v>12.25</v>
      </c>
      <c r="C23">
        <v>100</v>
      </c>
      <c r="E23" s="11"/>
      <c r="F23" s="12">
        <f t="shared" si="0"/>
        <v>100</v>
      </c>
      <c r="G23" s="4"/>
      <c r="H23" s="13">
        <v>12.25</v>
      </c>
      <c r="I23" s="54">
        <v>3604234</v>
      </c>
      <c r="J23" s="1">
        <f t="shared" si="1"/>
        <v>3604.2339999999999</v>
      </c>
      <c r="K23" s="13">
        <v>12.25</v>
      </c>
      <c r="L23" s="14">
        <f t="shared" si="2"/>
        <v>0</v>
      </c>
      <c r="M23" s="14">
        <f t="shared" si="3"/>
        <v>3604.2339999999999</v>
      </c>
      <c r="N23" s="14">
        <f t="shared" si="4"/>
        <v>0</v>
      </c>
      <c r="O23" s="14">
        <f t="shared" si="5"/>
        <v>0</v>
      </c>
      <c r="P23" s="15">
        <f t="shared" si="6"/>
        <v>3604.2339999999999</v>
      </c>
      <c r="Q23" s="3"/>
      <c r="R23" s="3"/>
    </row>
    <row r="24" spans="1:18">
      <c r="A24" s="10">
        <v>12.75</v>
      </c>
      <c r="C24">
        <v>99.99</v>
      </c>
      <c r="D24">
        <v>0.01</v>
      </c>
      <c r="E24" s="11"/>
      <c r="F24" s="12">
        <f t="shared" si="0"/>
        <v>100</v>
      </c>
      <c r="G24" s="4"/>
      <c r="H24" s="13">
        <v>12.75</v>
      </c>
      <c r="I24" s="54">
        <v>4499643</v>
      </c>
      <c r="J24" s="1">
        <f t="shared" si="1"/>
        <v>4499.643</v>
      </c>
      <c r="K24" s="13">
        <v>12.75</v>
      </c>
      <c r="L24" s="14">
        <f t="shared" si="2"/>
        <v>0</v>
      </c>
      <c r="M24" s="14">
        <f t="shared" si="3"/>
        <v>4499.1930357000001</v>
      </c>
      <c r="N24" s="14">
        <f t="shared" si="4"/>
        <v>0.44996429999999998</v>
      </c>
      <c r="O24" s="14">
        <f t="shared" si="5"/>
        <v>0</v>
      </c>
      <c r="P24" s="15">
        <f t="shared" si="6"/>
        <v>4499.643</v>
      </c>
      <c r="Q24" s="3"/>
      <c r="R24" s="3"/>
    </row>
    <row r="25" spans="1:18">
      <c r="A25" s="13">
        <v>13.25</v>
      </c>
      <c r="C25">
        <v>99.98</v>
      </c>
      <c r="D25">
        <v>0.02</v>
      </c>
      <c r="E25" s="11"/>
      <c r="F25" s="12">
        <f t="shared" si="0"/>
        <v>100</v>
      </c>
      <c r="G25" s="4"/>
      <c r="H25" s="13">
        <v>13.25</v>
      </c>
      <c r="I25" s="54">
        <v>1143976</v>
      </c>
      <c r="J25" s="1">
        <f t="shared" si="1"/>
        <v>1143.9760000000001</v>
      </c>
      <c r="K25" s="13">
        <v>13.25</v>
      </c>
      <c r="L25" s="14">
        <f t="shared" si="2"/>
        <v>0</v>
      </c>
      <c r="M25" s="14">
        <f t="shared" si="3"/>
        <v>1143.7472048</v>
      </c>
      <c r="N25" s="14">
        <f t="shared" si="4"/>
        <v>0.2287952</v>
      </c>
      <c r="O25" s="14">
        <f t="shared" si="5"/>
        <v>0</v>
      </c>
      <c r="P25" s="15">
        <f t="shared" si="6"/>
        <v>1143.9760000000001</v>
      </c>
      <c r="Q25" s="3"/>
      <c r="R25" s="3"/>
    </row>
    <row r="26" spans="1:18">
      <c r="A26" s="10">
        <v>13.75</v>
      </c>
      <c r="C26">
        <v>99.92</v>
      </c>
      <c r="D26">
        <v>0.08</v>
      </c>
      <c r="E26" s="11"/>
      <c r="F26" s="12">
        <f t="shared" si="0"/>
        <v>100</v>
      </c>
      <c r="G26" s="4"/>
      <c r="H26" s="13">
        <v>13.75</v>
      </c>
      <c r="I26" s="54">
        <v>172303</v>
      </c>
      <c r="J26" s="1">
        <f t="shared" si="1"/>
        <v>172.303</v>
      </c>
      <c r="K26" s="13">
        <v>13.75</v>
      </c>
      <c r="L26" s="14">
        <f t="shared" si="2"/>
        <v>0</v>
      </c>
      <c r="M26" s="14">
        <f t="shared" si="3"/>
        <v>172.16515759999999</v>
      </c>
      <c r="N26" s="14">
        <f t="shared" si="4"/>
        <v>0.1378424</v>
      </c>
      <c r="O26" s="14">
        <f t="shared" si="5"/>
        <v>0</v>
      </c>
      <c r="P26" s="15">
        <f t="shared" si="6"/>
        <v>172.303</v>
      </c>
      <c r="Q26" s="3"/>
      <c r="R26" s="3"/>
    </row>
    <row r="27" spans="1:18">
      <c r="A27" s="13">
        <v>14.25</v>
      </c>
      <c r="E27" s="11"/>
      <c r="F27" s="12">
        <f t="shared" si="0"/>
        <v>0</v>
      </c>
      <c r="G27" s="4"/>
      <c r="H27" s="13">
        <v>14.25</v>
      </c>
      <c r="I27" s="54"/>
      <c r="J27" s="1">
        <f t="shared" si="1"/>
        <v>0</v>
      </c>
      <c r="K27" s="13">
        <v>14.25</v>
      </c>
      <c r="L27" s="14">
        <f t="shared" si="2"/>
        <v>0</v>
      </c>
      <c r="M27" s="14">
        <f t="shared" si="3"/>
        <v>0</v>
      </c>
      <c r="N27" s="14">
        <f t="shared" si="4"/>
        <v>0</v>
      </c>
      <c r="O27" s="14">
        <f t="shared" si="5"/>
        <v>0</v>
      </c>
      <c r="P27" s="15">
        <f t="shared" si="6"/>
        <v>0</v>
      </c>
      <c r="Q27" s="3"/>
      <c r="R27" s="3"/>
    </row>
    <row r="28" spans="1:18">
      <c r="A28" s="10">
        <v>14.75</v>
      </c>
      <c r="B28" s="11"/>
      <c r="E28" s="11"/>
      <c r="F28" s="12">
        <f t="shared" si="0"/>
        <v>0</v>
      </c>
      <c r="G28" s="1"/>
      <c r="H28" s="13">
        <v>14.75</v>
      </c>
      <c r="I28" s="54"/>
      <c r="J28" s="1">
        <f t="shared" si="1"/>
        <v>0</v>
      </c>
      <c r="K28" s="13">
        <v>14.75</v>
      </c>
      <c r="L28" s="14">
        <f t="shared" si="2"/>
        <v>0</v>
      </c>
      <c r="M28" s="14">
        <f t="shared" si="3"/>
        <v>0</v>
      </c>
      <c r="N28" s="14">
        <f t="shared" si="4"/>
        <v>0</v>
      </c>
      <c r="O28" s="14">
        <f t="shared" si="5"/>
        <v>0</v>
      </c>
      <c r="P28" s="15">
        <f t="shared" si="6"/>
        <v>0</v>
      </c>
      <c r="Q28" s="3"/>
      <c r="R28" s="3"/>
    </row>
    <row r="29" spans="1:18">
      <c r="A29" s="13">
        <v>15.25</v>
      </c>
      <c r="B29" s="11"/>
      <c r="E29" s="11"/>
      <c r="F29" s="12">
        <f t="shared" si="0"/>
        <v>0</v>
      </c>
      <c r="G29" s="1"/>
      <c r="H29" s="13">
        <v>15.25</v>
      </c>
      <c r="I29" s="54"/>
      <c r="J29" s="1">
        <f t="shared" si="1"/>
        <v>0</v>
      </c>
      <c r="K29" s="13">
        <v>15.25</v>
      </c>
      <c r="L29" s="14">
        <f t="shared" si="2"/>
        <v>0</v>
      </c>
      <c r="M29" s="14">
        <f t="shared" si="3"/>
        <v>0</v>
      </c>
      <c r="N29" s="14">
        <f t="shared" si="4"/>
        <v>0</v>
      </c>
      <c r="O29" s="14">
        <f t="shared" si="5"/>
        <v>0</v>
      </c>
      <c r="P29" s="15">
        <f t="shared" si="6"/>
        <v>0</v>
      </c>
      <c r="Q29" s="3"/>
      <c r="R29" s="3"/>
    </row>
    <row r="30" spans="1:18">
      <c r="A30" s="10">
        <v>15.75</v>
      </c>
      <c r="B30" s="11"/>
      <c r="E30" s="11"/>
      <c r="F30" s="12">
        <f t="shared" si="0"/>
        <v>0</v>
      </c>
      <c r="G30" s="1"/>
      <c r="H30" s="13">
        <v>15.75</v>
      </c>
      <c r="I30" s="54"/>
      <c r="J30" s="1">
        <f t="shared" si="1"/>
        <v>0</v>
      </c>
      <c r="K30" s="13">
        <v>15.75</v>
      </c>
      <c r="L30" s="14">
        <f t="shared" si="2"/>
        <v>0</v>
      </c>
      <c r="M30" s="14">
        <f t="shared" si="3"/>
        <v>0</v>
      </c>
      <c r="N30" s="14">
        <f t="shared" si="4"/>
        <v>0</v>
      </c>
      <c r="O30" s="14">
        <f t="shared" si="5"/>
        <v>0</v>
      </c>
      <c r="P30" s="15">
        <f t="shared" si="6"/>
        <v>0</v>
      </c>
      <c r="Q30" s="3"/>
      <c r="R30" s="3"/>
    </row>
    <row r="31" spans="1:18">
      <c r="A31" s="13">
        <v>16.25</v>
      </c>
      <c r="B31" s="11"/>
      <c r="C31" s="18"/>
      <c r="E31" s="11"/>
      <c r="F31" s="12">
        <f t="shared" si="0"/>
        <v>0</v>
      </c>
      <c r="G31" s="1"/>
      <c r="H31" s="13">
        <v>16.25</v>
      </c>
      <c r="I31" s="18"/>
      <c r="J31" s="1">
        <f t="shared" si="1"/>
        <v>0</v>
      </c>
      <c r="K31" s="13">
        <v>16.25</v>
      </c>
      <c r="L31" s="14">
        <f t="shared" si="2"/>
        <v>0</v>
      </c>
      <c r="M31" s="14">
        <f t="shared" si="3"/>
        <v>0</v>
      </c>
      <c r="N31" s="14">
        <f t="shared" si="4"/>
        <v>0</v>
      </c>
      <c r="O31" s="14">
        <f t="shared" si="5"/>
        <v>0</v>
      </c>
      <c r="P31" s="15">
        <f t="shared" si="6"/>
        <v>0</v>
      </c>
      <c r="Q31" s="3"/>
      <c r="R31" s="3"/>
    </row>
    <row r="32" spans="1:18">
      <c r="A32" s="10">
        <v>16.75</v>
      </c>
      <c r="B32" s="11"/>
      <c r="C32" s="18"/>
      <c r="E32" s="11"/>
      <c r="F32" s="12">
        <f t="shared" si="0"/>
        <v>0</v>
      </c>
      <c r="G32" s="1"/>
      <c r="H32" s="13">
        <v>16.75</v>
      </c>
      <c r="I32" s="18"/>
      <c r="J32" s="1">
        <f t="shared" si="1"/>
        <v>0</v>
      </c>
      <c r="K32" s="13">
        <v>16.75</v>
      </c>
      <c r="L32" s="14">
        <f t="shared" si="2"/>
        <v>0</v>
      </c>
      <c r="M32" s="14">
        <f t="shared" si="3"/>
        <v>0</v>
      </c>
      <c r="N32" s="14">
        <f t="shared" si="4"/>
        <v>0</v>
      </c>
      <c r="O32" s="14">
        <f t="shared" si="5"/>
        <v>0</v>
      </c>
      <c r="P32" s="15">
        <f t="shared" si="6"/>
        <v>0</v>
      </c>
      <c r="Q32" s="3"/>
      <c r="R32" s="3"/>
    </row>
    <row r="33" spans="1:18">
      <c r="A33" s="13">
        <v>17.25</v>
      </c>
      <c r="B33" s="11"/>
      <c r="C33" s="18"/>
      <c r="D33" s="18"/>
      <c r="E33" s="11"/>
      <c r="F33" s="12">
        <f t="shared" si="0"/>
        <v>0</v>
      </c>
      <c r="G33" s="1"/>
      <c r="H33" s="13">
        <v>17.25</v>
      </c>
      <c r="I33" s="18"/>
      <c r="J33" s="1">
        <f t="shared" si="1"/>
        <v>0</v>
      </c>
      <c r="K33" s="13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3"/>
      <c r="R33" s="3"/>
    </row>
    <row r="34" spans="1:18">
      <c r="A34" s="10">
        <v>17.75</v>
      </c>
      <c r="B34" s="11"/>
      <c r="C34" s="18"/>
      <c r="D34" s="18"/>
      <c r="E34" s="11"/>
      <c r="F34" s="12">
        <f t="shared" si="0"/>
        <v>0</v>
      </c>
      <c r="G34" s="1"/>
      <c r="H34" s="13">
        <v>17.75</v>
      </c>
      <c r="I34" s="18"/>
      <c r="J34" s="1">
        <f t="shared" si="1"/>
        <v>0</v>
      </c>
      <c r="K34" s="13">
        <v>17.75</v>
      </c>
      <c r="L34" s="14">
        <f t="shared" si="2"/>
        <v>0</v>
      </c>
      <c r="M34" s="14">
        <f t="shared" si="3"/>
        <v>0</v>
      </c>
      <c r="N34" s="14">
        <f t="shared" si="4"/>
        <v>0</v>
      </c>
      <c r="O34" s="14">
        <f t="shared" si="5"/>
        <v>0</v>
      </c>
      <c r="P34" s="15">
        <f t="shared" si="6"/>
        <v>0</v>
      </c>
      <c r="Q34" s="3"/>
      <c r="R34" s="3"/>
    </row>
    <row r="35" spans="1:18">
      <c r="A35" s="13">
        <v>18.25</v>
      </c>
      <c r="B35" s="11"/>
      <c r="C35" s="18"/>
      <c r="D35" s="18"/>
      <c r="E35" s="11"/>
      <c r="F35" s="12">
        <f t="shared" si="0"/>
        <v>0</v>
      </c>
      <c r="G35" s="1"/>
      <c r="H35" s="13">
        <v>18.25</v>
      </c>
      <c r="I35" s="18"/>
      <c r="J35" s="1">
        <f t="shared" si="1"/>
        <v>0</v>
      </c>
      <c r="K35" s="13">
        <v>18.25</v>
      </c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</v>
      </c>
      <c r="P35" s="15">
        <f t="shared" si="6"/>
        <v>0</v>
      </c>
      <c r="Q35" s="3"/>
      <c r="R35" s="3"/>
    </row>
    <row r="36" spans="1:18">
      <c r="A36" s="10">
        <v>18.75</v>
      </c>
      <c r="B36" s="11"/>
      <c r="C36" s="11"/>
      <c r="D36" s="11"/>
      <c r="E36" s="11"/>
      <c r="F36" s="12">
        <f t="shared" si="0"/>
        <v>0</v>
      </c>
      <c r="G36" s="1"/>
      <c r="H36" s="13">
        <v>18.75</v>
      </c>
      <c r="I36" s="4"/>
      <c r="J36" s="1">
        <f t="shared" si="1"/>
        <v>0</v>
      </c>
      <c r="K36" s="13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3"/>
      <c r="R36" s="3"/>
    </row>
    <row r="37" spans="1:18">
      <c r="A37" s="13">
        <v>19.25</v>
      </c>
      <c r="B37" s="11"/>
      <c r="C37" s="11"/>
      <c r="D37" s="11"/>
      <c r="E37" s="11"/>
      <c r="F37" s="12">
        <f t="shared" si="0"/>
        <v>0</v>
      </c>
      <c r="G37" s="1"/>
      <c r="H37" s="13">
        <v>19.25</v>
      </c>
      <c r="I37" s="4"/>
      <c r="J37" s="1">
        <f t="shared" si="1"/>
        <v>0</v>
      </c>
      <c r="K37" s="13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3"/>
      <c r="R37" s="3"/>
    </row>
    <row r="38" spans="1:18">
      <c r="A38" s="20" t="s">
        <v>7</v>
      </c>
      <c r="B38" s="21">
        <f>SUM(B6:B37)</f>
        <v>0</v>
      </c>
      <c r="C38" s="21">
        <f>SUM(C6:C37)</f>
        <v>1499.89</v>
      </c>
      <c r="D38" s="21">
        <f>SUM(D6:D37)</f>
        <v>0.11</v>
      </c>
      <c r="E38" s="21">
        <f>SUM(E6:E37)</f>
        <v>0</v>
      </c>
      <c r="F38" s="22">
        <f>SUM(F6:F37)</f>
        <v>1500</v>
      </c>
      <c r="G38" s="23"/>
      <c r="H38" s="20" t="s">
        <v>7</v>
      </c>
      <c r="I38" s="52">
        <f>SUM(I6:I37)</f>
        <v>130013569</v>
      </c>
      <c r="J38" s="1">
        <f t="shared" si="1"/>
        <v>130013.569</v>
      </c>
      <c r="K38" s="20" t="s">
        <v>7</v>
      </c>
      <c r="L38" s="21">
        <f>SUM(L6:L37)</f>
        <v>0</v>
      </c>
      <c r="M38" s="21">
        <f>SUM(M6:M37)</f>
        <v>130012.7523981</v>
      </c>
      <c r="N38" s="21">
        <f>SUM(N6:N37)</f>
        <v>0.81660189999999999</v>
      </c>
      <c r="O38" s="21">
        <f>SUM(O6:O37)</f>
        <v>0</v>
      </c>
      <c r="P38" s="24">
        <f>SUM(P6:P37)</f>
        <v>130013.569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7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3.589502820158662E-3</v>
      </c>
      <c r="J44" s="17" t="s">
        <v>12</v>
      </c>
      <c r="K44">
        <v>3.2154437821121458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0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0</v>
      </c>
      <c r="G47" s="1"/>
      <c r="H47" s="13">
        <f t="shared" ref="H47:H78" si="12">$I$44*((A47)^$K$44)</f>
        <v>0.25165152667011498</v>
      </c>
      <c r="I47" s="14">
        <f t="shared" ref="I47:I78" si="13">L6*$H47</f>
        <v>0</v>
      </c>
      <c r="J47" s="14">
        <f t="shared" ref="J47:J78" si="14">M6*$H47</f>
        <v>0</v>
      </c>
      <c r="K47" s="14">
        <f t="shared" ref="K47:K78" si="15">N6*$H47</f>
        <v>0</v>
      </c>
      <c r="L47" s="14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3">
        <v>4.25</v>
      </c>
      <c r="B48" s="14">
        <f t="shared" si="7"/>
        <v>0</v>
      </c>
      <c r="C48" s="14">
        <f t="shared" si="8"/>
        <v>0</v>
      </c>
      <c r="D48" s="14">
        <f t="shared" si="9"/>
        <v>0</v>
      </c>
      <c r="E48" s="14">
        <f t="shared" si="10"/>
        <v>0</v>
      </c>
      <c r="F48" s="12">
        <f t="shared" si="11"/>
        <v>0</v>
      </c>
      <c r="G48" s="1"/>
      <c r="H48" s="13">
        <f t="shared" si="12"/>
        <v>0.37634276968034602</v>
      </c>
      <c r="I48" s="14">
        <f t="shared" si="13"/>
        <v>0</v>
      </c>
      <c r="J48" s="14">
        <f t="shared" si="14"/>
        <v>0</v>
      </c>
      <c r="K48" s="14">
        <f t="shared" si="15"/>
        <v>0</v>
      </c>
      <c r="L48" s="14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3">
        <v>4.75</v>
      </c>
      <c r="B49" s="14">
        <f t="shared" si="7"/>
        <v>0</v>
      </c>
      <c r="C49" s="14">
        <f t="shared" si="8"/>
        <v>0</v>
      </c>
      <c r="D49" s="14">
        <f t="shared" si="9"/>
        <v>0</v>
      </c>
      <c r="E49" s="14">
        <f t="shared" si="10"/>
        <v>0</v>
      </c>
      <c r="F49" s="12">
        <f t="shared" si="11"/>
        <v>0</v>
      </c>
      <c r="G49" s="1"/>
      <c r="H49" s="13">
        <f t="shared" si="12"/>
        <v>0.53815150398175005</v>
      </c>
      <c r="I49" s="14">
        <f t="shared" si="13"/>
        <v>0</v>
      </c>
      <c r="J49" s="14">
        <f t="shared" si="14"/>
        <v>0</v>
      </c>
      <c r="K49" s="14">
        <f t="shared" si="15"/>
        <v>0</v>
      </c>
      <c r="L49" s="14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3">
        <v>5.25</v>
      </c>
      <c r="B50" s="14">
        <f t="shared" si="7"/>
        <v>0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0</v>
      </c>
      <c r="G50" s="1"/>
      <c r="H50" s="13">
        <f t="shared" si="12"/>
        <v>0.742448019591195</v>
      </c>
      <c r="I50" s="14">
        <f t="shared" si="13"/>
        <v>0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3">
        <v>5.75</v>
      </c>
      <c r="B51" s="14">
        <f t="shared" si="7"/>
        <v>0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0</v>
      </c>
      <c r="G51" s="1"/>
      <c r="H51" s="13">
        <f t="shared" si="12"/>
        <v>0.99472617623556003</v>
      </c>
      <c r="I51" s="14">
        <f t="shared" si="13"/>
        <v>0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29">
        <f t="shared" si="17"/>
        <v>0</v>
      </c>
      <c r="N51" s="3"/>
      <c r="O51" s="3"/>
      <c r="P51" s="3"/>
    </row>
    <row r="52" spans="1:16">
      <c r="A52" s="13">
        <v>6.25</v>
      </c>
      <c r="B52" s="14">
        <f t="shared" si="7"/>
        <v>0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0</v>
      </c>
      <c r="G52" s="1"/>
      <c r="H52" s="13">
        <f t="shared" si="12"/>
        <v>1.30059401737271</v>
      </c>
      <c r="I52" s="14">
        <f t="shared" si="13"/>
        <v>0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29">
        <f t="shared" si="17"/>
        <v>0</v>
      </c>
      <c r="N52" s="3"/>
      <c r="O52" s="3"/>
      <c r="P52" s="3"/>
    </row>
    <row r="53" spans="1:16">
      <c r="A53" s="13">
        <v>6.75</v>
      </c>
      <c r="B53" s="14">
        <f t="shared" si="7"/>
        <v>0</v>
      </c>
      <c r="C53" s="14">
        <f t="shared" si="8"/>
        <v>38681.448750000003</v>
      </c>
      <c r="D53" s="14">
        <f t="shared" si="9"/>
        <v>0</v>
      </c>
      <c r="E53" s="14">
        <f t="shared" si="10"/>
        <v>0</v>
      </c>
      <c r="F53" s="12">
        <f t="shared" si="11"/>
        <v>38681.448750000003</v>
      </c>
      <c r="G53" s="1"/>
      <c r="H53" s="13">
        <f t="shared" si="12"/>
        <v>1.6657658667939099</v>
      </c>
      <c r="I53" s="14">
        <f t="shared" si="13"/>
        <v>0</v>
      </c>
      <c r="J53" s="14">
        <f t="shared" si="14"/>
        <v>9545.8128897611805</v>
      </c>
      <c r="K53" s="14">
        <f t="shared" si="15"/>
        <v>0</v>
      </c>
      <c r="L53" s="14">
        <f t="shared" si="16"/>
        <v>0</v>
      </c>
      <c r="M53" s="29">
        <f t="shared" si="17"/>
        <v>9545.8128897611805</v>
      </c>
      <c r="N53" s="3"/>
      <c r="O53" s="3"/>
      <c r="P53" s="3"/>
    </row>
    <row r="54" spans="1:16">
      <c r="A54" s="13">
        <v>7.25</v>
      </c>
      <c r="B54" s="14">
        <f t="shared" si="7"/>
        <v>0</v>
      </c>
      <c r="C54" s="14">
        <f t="shared" si="8"/>
        <v>91402.830749999994</v>
      </c>
      <c r="D54" s="14">
        <f t="shared" si="9"/>
        <v>0</v>
      </c>
      <c r="E54" s="14">
        <f t="shared" si="10"/>
        <v>0</v>
      </c>
      <c r="F54" s="12">
        <f t="shared" si="11"/>
        <v>91402.830749999994</v>
      </c>
      <c r="G54" s="1"/>
      <c r="H54" s="13">
        <f t="shared" si="12"/>
        <v>2.09605557132272</v>
      </c>
      <c r="I54" s="14">
        <f t="shared" si="13"/>
        <v>0</v>
      </c>
      <c r="J54" s="14">
        <f t="shared" si="14"/>
        <v>26425.5741556145</v>
      </c>
      <c r="K54" s="14">
        <f t="shared" si="15"/>
        <v>0</v>
      </c>
      <c r="L54" s="14">
        <f t="shared" si="16"/>
        <v>0</v>
      </c>
      <c r="M54" s="29">
        <f t="shared" si="17"/>
        <v>26425.5741556145</v>
      </c>
      <c r="N54" s="3"/>
      <c r="O54" s="3"/>
      <c r="P54" s="3"/>
    </row>
    <row r="55" spans="1:16">
      <c r="A55" s="13">
        <v>7.75</v>
      </c>
      <c r="B55" s="14">
        <f t="shared" si="7"/>
        <v>0</v>
      </c>
      <c r="C55" s="14">
        <f t="shared" si="8"/>
        <v>130275.29124999999</v>
      </c>
      <c r="D55" s="14">
        <f t="shared" si="9"/>
        <v>0</v>
      </c>
      <c r="E55" s="14">
        <f t="shared" si="10"/>
        <v>0</v>
      </c>
      <c r="F55" s="12">
        <f t="shared" si="11"/>
        <v>130275.29124999999</v>
      </c>
      <c r="G55" s="1"/>
      <c r="H55" s="13">
        <f t="shared" si="12"/>
        <v>2.5973706492897102</v>
      </c>
      <c r="I55" s="14">
        <f t="shared" si="13"/>
        <v>0</v>
      </c>
      <c r="J55" s="14">
        <f t="shared" si="14"/>
        <v>43661.060363924997</v>
      </c>
      <c r="K55" s="14">
        <f t="shared" si="15"/>
        <v>0</v>
      </c>
      <c r="L55" s="14">
        <f t="shared" si="16"/>
        <v>0</v>
      </c>
      <c r="M55" s="29">
        <f t="shared" si="17"/>
        <v>43661.060363924997</v>
      </c>
      <c r="N55" s="3"/>
      <c r="O55" s="3"/>
      <c r="P55" s="3"/>
    </row>
    <row r="56" spans="1:16">
      <c r="A56" s="13">
        <v>8.25</v>
      </c>
      <c r="B56" s="14">
        <f t="shared" si="7"/>
        <v>0</v>
      </c>
      <c r="C56" s="14">
        <f t="shared" si="8"/>
        <v>110313.76125</v>
      </c>
      <c r="D56" s="14">
        <f t="shared" si="9"/>
        <v>0</v>
      </c>
      <c r="E56" s="14">
        <f t="shared" si="10"/>
        <v>0</v>
      </c>
      <c r="F56" s="12">
        <f t="shared" si="11"/>
        <v>110313.76125</v>
      </c>
      <c r="G56" s="1"/>
      <c r="H56" s="13">
        <f t="shared" si="12"/>
        <v>3.1757071682654101</v>
      </c>
      <c r="I56" s="14">
        <f t="shared" si="13"/>
        <v>0</v>
      </c>
      <c r="J56" s="14">
        <f t="shared" si="14"/>
        <v>42463.539679993199</v>
      </c>
      <c r="K56" s="14">
        <f t="shared" si="15"/>
        <v>0</v>
      </c>
      <c r="L56" s="14">
        <f t="shared" si="16"/>
        <v>0</v>
      </c>
      <c r="M56" s="29">
        <f t="shared" si="17"/>
        <v>42463.539679993199</v>
      </c>
      <c r="N56" s="3"/>
      <c r="O56" s="3"/>
      <c r="P56" s="3"/>
    </row>
    <row r="57" spans="1:16">
      <c r="A57" s="13">
        <v>8.75</v>
      </c>
      <c r="B57" s="14">
        <f t="shared" si="7"/>
        <v>0</v>
      </c>
      <c r="C57" s="14">
        <f t="shared" si="8"/>
        <v>73542.507500000007</v>
      </c>
      <c r="D57" s="14">
        <f t="shared" si="9"/>
        <v>0</v>
      </c>
      <c r="E57" s="14">
        <f t="shared" si="10"/>
        <v>0</v>
      </c>
      <c r="F57" s="12">
        <f t="shared" si="11"/>
        <v>73542.507500000007</v>
      </c>
      <c r="G57" s="1"/>
      <c r="H57" s="13">
        <f t="shared" si="12"/>
        <v>3.8371452192950302</v>
      </c>
      <c r="I57" s="14">
        <f t="shared" si="13"/>
        <v>0</v>
      </c>
      <c r="J57" s="14">
        <f t="shared" si="14"/>
        <v>32250.6606935536</v>
      </c>
      <c r="K57" s="14">
        <f t="shared" si="15"/>
        <v>0</v>
      </c>
      <c r="L57" s="14">
        <f t="shared" si="16"/>
        <v>0</v>
      </c>
      <c r="M57" s="29">
        <f t="shared" si="17"/>
        <v>32250.6606935536</v>
      </c>
      <c r="N57" s="3"/>
      <c r="O57" s="3"/>
      <c r="P57" s="3"/>
    </row>
    <row r="58" spans="1:16">
      <c r="A58" s="13">
        <v>9.25</v>
      </c>
      <c r="B58" s="14">
        <f t="shared" si="7"/>
        <v>0</v>
      </c>
      <c r="C58" s="14">
        <f t="shared" si="8"/>
        <v>56541.771999999997</v>
      </c>
      <c r="D58" s="14">
        <f t="shared" si="9"/>
        <v>0</v>
      </c>
      <c r="E58" s="14">
        <f t="shared" si="10"/>
        <v>0</v>
      </c>
      <c r="F58" s="12">
        <f t="shared" si="11"/>
        <v>56541.771999999997</v>
      </c>
      <c r="G58" s="1"/>
      <c r="H58" s="13">
        <f t="shared" si="12"/>
        <v>4.5878448857507204</v>
      </c>
      <c r="I58" s="14">
        <f t="shared" si="13"/>
        <v>0</v>
      </c>
      <c r="J58" s="14">
        <f t="shared" si="14"/>
        <v>28043.7707569171</v>
      </c>
      <c r="K58" s="14">
        <f t="shared" si="15"/>
        <v>0</v>
      </c>
      <c r="L58" s="14">
        <f t="shared" si="16"/>
        <v>0</v>
      </c>
      <c r="M58" s="29">
        <f t="shared" si="17"/>
        <v>28043.7707569171</v>
      </c>
      <c r="N58" s="3"/>
      <c r="O58" s="3"/>
      <c r="P58" s="3"/>
    </row>
    <row r="59" spans="1:16">
      <c r="A59" s="13">
        <v>9.75</v>
      </c>
      <c r="B59" s="14">
        <f t="shared" si="7"/>
        <v>0</v>
      </c>
      <c r="C59" s="14">
        <f t="shared" si="8"/>
        <v>43706.84175</v>
      </c>
      <c r="D59" s="14">
        <f t="shared" si="9"/>
        <v>0</v>
      </c>
      <c r="E59" s="14">
        <f t="shared" si="10"/>
        <v>0</v>
      </c>
      <c r="F59" s="12">
        <f t="shared" si="11"/>
        <v>43706.84175</v>
      </c>
      <c r="G59" s="1"/>
      <c r="H59" s="13">
        <f t="shared" si="12"/>
        <v>5.4340426272278304</v>
      </c>
      <c r="I59" s="14">
        <f t="shared" si="13"/>
        <v>0</v>
      </c>
      <c r="J59" s="14">
        <f t="shared" si="14"/>
        <v>24359.470889333399</v>
      </c>
      <c r="K59" s="14">
        <f t="shared" si="15"/>
        <v>0</v>
      </c>
      <c r="L59" s="14">
        <f t="shared" si="16"/>
        <v>0</v>
      </c>
      <c r="M59" s="29">
        <f t="shared" si="17"/>
        <v>24359.470889333399</v>
      </c>
      <c r="N59" s="3"/>
      <c r="O59" s="3"/>
      <c r="P59" s="3"/>
    </row>
    <row r="60" spans="1:16">
      <c r="A60" s="13">
        <v>10.25</v>
      </c>
      <c r="B60" s="14">
        <f t="shared" si="7"/>
        <v>0</v>
      </c>
      <c r="C60" s="14">
        <f t="shared" si="8"/>
        <v>147875.34575000001</v>
      </c>
      <c r="D60" s="14">
        <f t="shared" si="9"/>
        <v>0</v>
      </c>
      <c r="E60" s="14">
        <f t="shared" si="10"/>
        <v>0</v>
      </c>
      <c r="F60" s="12">
        <f t="shared" si="11"/>
        <v>147875.34575000001</v>
      </c>
      <c r="G60" s="1"/>
      <c r="H60" s="13">
        <f t="shared" si="12"/>
        <v>6.38204801537767</v>
      </c>
      <c r="I60" s="14">
        <f t="shared" si="13"/>
        <v>0</v>
      </c>
      <c r="J60" s="14">
        <f t="shared" si="14"/>
        <v>92072.932377275501</v>
      </c>
      <c r="K60" s="14">
        <f t="shared" si="15"/>
        <v>0</v>
      </c>
      <c r="L60" s="14">
        <f t="shared" si="16"/>
        <v>0</v>
      </c>
      <c r="M60" s="29">
        <f t="shared" si="17"/>
        <v>92072.932377275501</v>
      </c>
      <c r="N60" s="3"/>
      <c r="O60" s="3"/>
      <c r="P60" s="3"/>
    </row>
    <row r="61" spans="1:16">
      <c r="A61" s="13">
        <v>10.75</v>
      </c>
      <c r="B61" s="14">
        <f t="shared" si="7"/>
        <v>0</v>
      </c>
      <c r="C61" s="14">
        <f t="shared" si="8"/>
        <v>176184.36225000001</v>
      </c>
      <c r="D61" s="14">
        <f t="shared" si="9"/>
        <v>0</v>
      </c>
      <c r="E61" s="14">
        <f t="shared" si="10"/>
        <v>0</v>
      </c>
      <c r="F61" s="12">
        <f t="shared" si="11"/>
        <v>176184.36225000001</v>
      </c>
      <c r="G61" s="1"/>
      <c r="H61" s="13">
        <f t="shared" si="12"/>
        <v>7.4382407709473801</v>
      </c>
      <c r="I61" s="14">
        <f t="shared" si="13"/>
        <v>0</v>
      </c>
      <c r="J61" s="14">
        <f t="shared" si="14"/>
        <v>121907.135487564</v>
      </c>
      <c r="K61" s="14">
        <f t="shared" si="15"/>
        <v>0</v>
      </c>
      <c r="L61" s="14">
        <f t="shared" si="16"/>
        <v>0</v>
      </c>
      <c r="M61" s="29">
        <f t="shared" si="17"/>
        <v>121907.135487564</v>
      </c>
      <c r="N61" s="3"/>
      <c r="O61" s="3"/>
      <c r="P61" s="3"/>
    </row>
    <row r="62" spans="1:16">
      <c r="A62" s="13">
        <v>11.25</v>
      </c>
      <c r="B62" s="14">
        <f t="shared" si="7"/>
        <v>0</v>
      </c>
      <c r="C62" s="14">
        <f t="shared" si="8"/>
        <v>136133.25750000001</v>
      </c>
      <c r="D62" s="14">
        <f t="shared" si="9"/>
        <v>0</v>
      </c>
      <c r="E62" s="14">
        <f t="shared" si="10"/>
        <v>0</v>
      </c>
      <c r="F62" s="12">
        <f t="shared" si="11"/>
        <v>136133.25750000001</v>
      </c>
      <c r="G62" s="1"/>
      <c r="H62" s="13">
        <f t="shared" si="12"/>
        <v>8.6090680607546606</v>
      </c>
      <c r="I62" s="14">
        <f t="shared" si="13"/>
        <v>0</v>
      </c>
      <c r="J62" s="14">
        <f t="shared" si="14"/>
        <v>104176.042591088</v>
      </c>
      <c r="K62" s="14">
        <f t="shared" si="15"/>
        <v>0</v>
      </c>
      <c r="L62" s="14">
        <f t="shared" si="16"/>
        <v>0</v>
      </c>
      <c r="M62" s="29">
        <f t="shared" si="17"/>
        <v>104176.042591088</v>
      </c>
      <c r="N62" s="3"/>
      <c r="O62" s="3"/>
      <c r="P62" s="3"/>
    </row>
    <row r="63" spans="1:16">
      <c r="A63" s="13">
        <v>11.75</v>
      </c>
      <c r="B63" s="14">
        <f t="shared" si="7"/>
        <v>0</v>
      </c>
      <c r="C63" s="14">
        <f t="shared" si="8"/>
        <v>119349.2855</v>
      </c>
      <c r="D63" s="14">
        <f t="shared" si="9"/>
        <v>0</v>
      </c>
      <c r="E63" s="14">
        <f t="shared" si="10"/>
        <v>0</v>
      </c>
      <c r="F63" s="12">
        <f t="shared" si="11"/>
        <v>119349.2855</v>
      </c>
      <c r="G63" s="1"/>
      <c r="H63" s="13">
        <f t="shared" si="12"/>
        <v>9.9010420206562895</v>
      </c>
      <c r="I63" s="14">
        <f t="shared" si="13"/>
        <v>0</v>
      </c>
      <c r="J63" s="14">
        <f t="shared" si="14"/>
        <v>100568.70560602599</v>
      </c>
      <c r="K63" s="14">
        <f t="shared" si="15"/>
        <v>0</v>
      </c>
      <c r="L63" s="14">
        <f t="shared" si="16"/>
        <v>0</v>
      </c>
      <c r="M63" s="29">
        <f t="shared" si="17"/>
        <v>100568.70560602599</v>
      </c>
      <c r="N63" s="3"/>
      <c r="O63" s="3"/>
      <c r="P63" s="3"/>
    </row>
    <row r="64" spans="1:16">
      <c r="A64" s="13">
        <v>12.25</v>
      </c>
      <c r="B64" s="14">
        <f t="shared" si="7"/>
        <v>0</v>
      </c>
      <c r="C64" s="14">
        <f t="shared" si="8"/>
        <v>44151.866499999996</v>
      </c>
      <c r="D64" s="14">
        <f t="shared" si="9"/>
        <v>0</v>
      </c>
      <c r="E64" s="14">
        <f t="shared" si="10"/>
        <v>0</v>
      </c>
      <c r="F64" s="12">
        <f t="shared" si="11"/>
        <v>44151.866499999996</v>
      </c>
      <c r="G64" s="1"/>
      <c r="H64" s="13">
        <f t="shared" si="12"/>
        <v>11.320737476327601</v>
      </c>
      <c r="I64" s="14">
        <f t="shared" si="13"/>
        <v>0</v>
      </c>
      <c r="J64" s="14">
        <f t="shared" si="14"/>
        <v>40802.586917254099</v>
      </c>
      <c r="K64" s="14">
        <f t="shared" si="15"/>
        <v>0</v>
      </c>
      <c r="L64" s="14">
        <f t="shared" si="16"/>
        <v>0</v>
      </c>
      <c r="M64" s="29">
        <f t="shared" si="17"/>
        <v>40802.586917254099</v>
      </c>
      <c r="N64" s="3"/>
      <c r="O64" s="3"/>
      <c r="P64" s="3"/>
    </row>
    <row r="65" spans="1:16">
      <c r="A65" s="13">
        <v>12.75</v>
      </c>
      <c r="B65" s="14">
        <f t="shared" si="7"/>
        <v>0</v>
      </c>
      <c r="C65" s="14">
        <f t="shared" si="8"/>
        <v>57364.711205175001</v>
      </c>
      <c r="D65" s="14">
        <f t="shared" si="9"/>
        <v>5.7370448249999999</v>
      </c>
      <c r="E65" s="14">
        <f t="shared" si="10"/>
        <v>0</v>
      </c>
      <c r="F65" s="12">
        <f t="shared" si="11"/>
        <v>57370.448250000001</v>
      </c>
      <c r="G65" s="1"/>
      <c r="H65" s="13">
        <f t="shared" si="12"/>
        <v>12.8747898382441</v>
      </c>
      <c r="I65" s="14">
        <f t="shared" si="13"/>
        <v>0</v>
      </c>
      <c r="J65" s="14">
        <f t="shared" si="14"/>
        <v>57926.164776329002</v>
      </c>
      <c r="K65" s="14">
        <f t="shared" si="15"/>
        <v>5.7931957972126202</v>
      </c>
      <c r="L65" s="14">
        <f t="shared" si="16"/>
        <v>0</v>
      </c>
      <c r="M65" s="29">
        <f t="shared" si="17"/>
        <v>57931.957972126198</v>
      </c>
      <c r="N65" s="3"/>
      <c r="O65" s="3"/>
      <c r="P65" s="3"/>
    </row>
    <row r="66" spans="1:16">
      <c r="A66" s="13">
        <v>13.25</v>
      </c>
      <c r="B66" s="14">
        <f t="shared" si="7"/>
        <v>0</v>
      </c>
      <c r="C66" s="14">
        <f t="shared" si="8"/>
        <v>15154.650463600001</v>
      </c>
      <c r="D66" s="14">
        <f t="shared" si="9"/>
        <v>3.0315363999999998</v>
      </c>
      <c r="E66" s="14">
        <f t="shared" si="10"/>
        <v>0</v>
      </c>
      <c r="F66" s="12">
        <f t="shared" si="11"/>
        <v>15157.682000000001</v>
      </c>
      <c r="G66" s="1"/>
      <c r="H66" s="13">
        <f t="shared" si="12"/>
        <v>14.5698931509326</v>
      </c>
      <c r="I66" s="14">
        <f t="shared" si="13"/>
        <v>0</v>
      </c>
      <c r="J66" s="14">
        <f t="shared" si="14"/>
        <v>16664.274565613799</v>
      </c>
      <c r="K66" s="14">
        <f t="shared" si="15"/>
        <v>3.3335216174462499</v>
      </c>
      <c r="L66" s="14">
        <f t="shared" si="16"/>
        <v>0</v>
      </c>
      <c r="M66" s="29">
        <f t="shared" si="17"/>
        <v>16667.608087231201</v>
      </c>
      <c r="N66" s="3"/>
      <c r="O66" s="3"/>
      <c r="P66" s="3"/>
    </row>
    <row r="67" spans="1:16">
      <c r="A67" s="13">
        <v>13.75</v>
      </c>
      <c r="B67" s="14">
        <f t="shared" si="7"/>
        <v>0</v>
      </c>
      <c r="C67" s="14">
        <f t="shared" si="8"/>
        <v>2367.2709169999998</v>
      </c>
      <c r="D67" s="14">
        <f t="shared" si="9"/>
        <v>1.8953329999999999</v>
      </c>
      <c r="E67" s="14">
        <f t="shared" si="10"/>
        <v>0</v>
      </c>
      <c r="F67" s="12">
        <f t="shared" si="11"/>
        <v>2369.1662500000002</v>
      </c>
      <c r="G67" s="1"/>
      <c r="H67" s="13">
        <f t="shared" si="12"/>
        <v>16.4127982795351</v>
      </c>
      <c r="I67" s="14">
        <f t="shared" si="13"/>
        <v>0</v>
      </c>
      <c r="J67" s="14">
        <f t="shared" si="14"/>
        <v>2825.71200245317</v>
      </c>
      <c r="K67" s="14">
        <f t="shared" si="15"/>
        <v>2.2623795055669902</v>
      </c>
      <c r="L67" s="14">
        <f t="shared" si="16"/>
        <v>0</v>
      </c>
      <c r="M67" s="29">
        <f t="shared" si="17"/>
        <v>2827.9743819587402</v>
      </c>
      <c r="N67" s="3"/>
      <c r="O67" s="3"/>
      <c r="P67" s="3"/>
    </row>
    <row r="68" spans="1:16">
      <c r="A68" s="13">
        <v>14.25</v>
      </c>
      <c r="B68" s="14">
        <f t="shared" si="7"/>
        <v>0</v>
      </c>
      <c r="C68" s="14">
        <f t="shared" si="8"/>
        <v>0</v>
      </c>
      <c r="D68" s="14">
        <f t="shared" si="9"/>
        <v>0</v>
      </c>
      <c r="E68" s="14">
        <f t="shared" si="10"/>
        <v>0</v>
      </c>
      <c r="F68" s="12">
        <f t="shared" si="11"/>
        <v>0</v>
      </c>
      <c r="G68" s="1"/>
      <c r="H68" s="13">
        <f t="shared" si="12"/>
        <v>18.410311219171199</v>
      </c>
      <c r="I68" s="14">
        <f t="shared" si="13"/>
        <v>0</v>
      </c>
      <c r="J68" s="14">
        <f t="shared" si="14"/>
        <v>0</v>
      </c>
      <c r="K68" s="14">
        <f t="shared" si="15"/>
        <v>0</v>
      </c>
      <c r="L68" s="14">
        <f t="shared" si="16"/>
        <v>0</v>
      </c>
      <c r="M68" s="29">
        <f t="shared" si="17"/>
        <v>0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0</v>
      </c>
      <c r="D69" s="14">
        <f t="shared" si="9"/>
        <v>0</v>
      </c>
      <c r="E69" s="14">
        <f t="shared" si="10"/>
        <v>0</v>
      </c>
      <c r="F69" s="12">
        <f t="shared" si="11"/>
        <v>0</v>
      </c>
      <c r="G69" s="1"/>
      <c r="H69" s="13">
        <f t="shared" si="12"/>
        <v>20.569291514590901</v>
      </c>
      <c r="I69" s="14">
        <f t="shared" si="13"/>
        <v>0</v>
      </c>
      <c r="J69" s="14">
        <f t="shared" si="14"/>
        <v>0</v>
      </c>
      <c r="K69" s="14">
        <f t="shared" si="15"/>
        <v>0</v>
      </c>
      <c r="L69" s="14">
        <f t="shared" si="16"/>
        <v>0</v>
      </c>
      <c r="M69" s="29">
        <f t="shared" si="17"/>
        <v>0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0</v>
      </c>
      <c r="D70" s="14">
        <f t="shared" si="9"/>
        <v>0</v>
      </c>
      <c r="E70" s="14">
        <f t="shared" si="10"/>
        <v>0</v>
      </c>
      <c r="F70" s="12">
        <f t="shared" si="11"/>
        <v>0</v>
      </c>
      <c r="G70" s="1"/>
      <c r="H70" s="13">
        <f t="shared" si="12"/>
        <v>22.896650779282801</v>
      </c>
      <c r="I70" s="14">
        <f t="shared" si="13"/>
        <v>0</v>
      </c>
      <c r="J70" s="14">
        <f t="shared" si="14"/>
        <v>0</v>
      </c>
      <c r="K70" s="14">
        <f t="shared" si="15"/>
        <v>0</v>
      </c>
      <c r="L70" s="14">
        <f t="shared" si="16"/>
        <v>0</v>
      </c>
      <c r="M70" s="29">
        <f t="shared" si="17"/>
        <v>0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0</v>
      </c>
      <c r="D71" s="14">
        <f t="shared" si="9"/>
        <v>0</v>
      </c>
      <c r="E71" s="14">
        <f t="shared" si="10"/>
        <v>0</v>
      </c>
      <c r="F71" s="12">
        <f t="shared" si="11"/>
        <v>0</v>
      </c>
      <c r="G71" s="1"/>
      <c r="H71" s="13">
        <f t="shared" si="12"/>
        <v>25.399351304599801</v>
      </c>
      <c r="I71" s="14">
        <f t="shared" si="13"/>
        <v>0</v>
      </c>
      <c r="J71" s="14">
        <f t="shared" si="14"/>
        <v>0</v>
      </c>
      <c r="K71" s="14">
        <f t="shared" si="15"/>
        <v>0</v>
      </c>
      <c r="L71" s="14">
        <f t="shared" si="16"/>
        <v>0</v>
      </c>
      <c r="M71" s="29">
        <f t="shared" si="17"/>
        <v>0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0</v>
      </c>
      <c r="D72" s="14">
        <f t="shared" si="9"/>
        <v>0</v>
      </c>
      <c r="E72" s="14">
        <f t="shared" si="10"/>
        <v>0</v>
      </c>
      <c r="F72" s="12">
        <f t="shared" si="11"/>
        <v>0</v>
      </c>
      <c r="G72" s="1"/>
      <c r="H72" s="13">
        <f t="shared" si="12"/>
        <v>28.084404750643301</v>
      </c>
      <c r="I72" s="14">
        <f t="shared" si="13"/>
        <v>0</v>
      </c>
      <c r="J72" s="14">
        <f t="shared" si="14"/>
        <v>0</v>
      </c>
      <c r="K72" s="14">
        <f t="shared" si="15"/>
        <v>0</v>
      </c>
      <c r="L72" s="14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0</v>
      </c>
      <c r="D73" s="14">
        <f t="shared" si="9"/>
        <v>0</v>
      </c>
      <c r="E73" s="14">
        <f t="shared" si="10"/>
        <v>0</v>
      </c>
      <c r="F73" s="12">
        <f t="shared" si="11"/>
        <v>0</v>
      </c>
      <c r="G73" s="1"/>
      <c r="H73" s="13">
        <f t="shared" si="12"/>
        <v>30.958870911642901</v>
      </c>
      <c r="I73" s="14">
        <f t="shared" si="13"/>
        <v>0</v>
      </c>
      <c r="J73" s="14">
        <f t="shared" si="14"/>
        <v>0</v>
      </c>
      <c r="K73" s="14">
        <f t="shared" si="15"/>
        <v>0</v>
      </c>
      <c r="L73" s="14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34.029856549418497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37.304514289241702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40.790041573038003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44.493679665412103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48.422712708452998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20" t="s">
        <v>7</v>
      </c>
      <c r="B79" s="21">
        <f>SUM(B47:B78)</f>
        <v>0</v>
      </c>
      <c r="C79" s="21">
        <f>SUM(C47:C78)</f>
        <v>1243045.2033357699</v>
      </c>
      <c r="D79" s="21">
        <f>SUM(D47:D78)</f>
        <v>10.663914224999999</v>
      </c>
      <c r="E79" s="21">
        <f>SUM(E47:E78)</f>
        <v>0</v>
      </c>
      <c r="F79" s="21">
        <f>SUM(F47:F78)</f>
        <v>1243055.8672499999</v>
      </c>
      <c r="G79" s="12"/>
      <c r="H79" s="20" t="s">
        <v>7</v>
      </c>
      <c r="I79" s="21">
        <f>SUM(I47:I78)</f>
        <v>0</v>
      </c>
      <c r="J79" s="21">
        <f>SUM(J47:J78)</f>
        <v>743693.44375270198</v>
      </c>
      <c r="K79" s="21">
        <f>SUM(K47:K78)</f>
        <v>11.389096920225899</v>
      </c>
      <c r="L79" s="21">
        <f>SUM(L47:L78)</f>
        <v>0</v>
      </c>
      <c r="M79" s="21">
        <f>SUM(M47:M78)</f>
        <v>743704.83284962201</v>
      </c>
      <c r="N79" s="3"/>
      <c r="O79" s="3"/>
      <c r="P79" s="3"/>
    </row>
    <row r="80" spans="1:16">
      <c r="A80" s="6" t="s">
        <v>13</v>
      </c>
      <c r="B80" s="22">
        <f>IF(L38&gt;0,B79/L38,0)</f>
        <v>0</v>
      </c>
      <c r="C80" s="22">
        <f>IF(M38&gt;0,C79/M38,0)</f>
        <v>9.5609482947453994</v>
      </c>
      <c r="D80" s="22">
        <f>IF(N38&gt;0,D79/N38,0)</f>
        <v>13.058889802974999</v>
      </c>
      <c r="E80" s="22">
        <f>IF(O38&gt;0,E79/O38,0)</f>
        <v>0</v>
      </c>
      <c r="F80" s="22">
        <f>IF(P38&gt;0,F79/P38,0)</f>
        <v>9.5609702649575006</v>
      </c>
      <c r="G80" s="12"/>
      <c r="H80" s="6" t="s">
        <v>13</v>
      </c>
      <c r="I80" s="22">
        <f>IF(L38&gt;0,I79/L38,0)</f>
        <v>0</v>
      </c>
      <c r="J80" s="22">
        <f>IF(M38&gt;0,J79/M38,0)</f>
        <v>5.7201576771139102</v>
      </c>
      <c r="K80" s="22">
        <f>IF(N38&gt;0,K79/N38,0)</f>
        <v>13.9469390411973</v>
      </c>
      <c r="L80" s="22">
        <f>IF(O38&gt;0,L79/O38,0)</f>
        <v>0</v>
      </c>
      <c r="M80" s="22">
        <f>IF(P38&gt;0,M79/P38,0)</f>
        <v>5.7202093486843797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61" t="s">
        <v>14</v>
      </c>
      <c r="B85" s="61"/>
      <c r="C85" s="61"/>
      <c r="D85" s="61"/>
      <c r="E85" s="61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61"/>
      <c r="B86" s="61"/>
      <c r="C86" s="61"/>
      <c r="D86" s="61"/>
      <c r="E86" s="61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62" t="s">
        <v>15</v>
      </c>
      <c r="B89" s="63" t="s">
        <v>16</v>
      </c>
      <c r="C89" s="63" t="s">
        <v>17</v>
      </c>
      <c r="D89" s="63" t="s">
        <v>18</v>
      </c>
      <c r="E89" s="63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62"/>
      <c r="B90" s="62"/>
      <c r="C90" s="62"/>
      <c r="D90" s="62"/>
      <c r="E90" s="63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56">
        <f>L$38</f>
        <v>0</v>
      </c>
      <c r="C92" s="56">
        <f>$B$80</f>
        <v>0</v>
      </c>
      <c r="D92" s="56">
        <f>$I$80</f>
        <v>0</v>
      </c>
      <c r="E92" s="56">
        <f>B92*D92</f>
        <v>0</v>
      </c>
      <c r="F92" s="14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56">
        <f>M$38</f>
        <v>130012.7523981</v>
      </c>
      <c r="C93" s="56">
        <f>$C$80</f>
        <v>9.5609482947453994</v>
      </c>
      <c r="D93" s="56">
        <f>$J$80</f>
        <v>5.7201576771139102</v>
      </c>
      <c r="E93" s="56">
        <f>B93*D93</f>
        <v>743693.44375270198</v>
      </c>
      <c r="F93" s="14">
        <f>E93/1000</f>
        <v>743.69344375270202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56">
        <f>N$38</f>
        <v>0.81660189999999999</v>
      </c>
      <c r="C94" s="56">
        <f>$D$80</f>
        <v>13.058889802974999</v>
      </c>
      <c r="D94" s="56">
        <f>$K$80</f>
        <v>13.9469390411973</v>
      </c>
      <c r="E94" s="56">
        <f>B94*D94</f>
        <v>11.389096920225899</v>
      </c>
      <c r="F94" s="14">
        <f>E94/1000</f>
        <v>1.13890969202259E-2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56">
        <f>O$38</f>
        <v>0</v>
      </c>
      <c r="C95" s="56">
        <f>$E$80</f>
        <v>0</v>
      </c>
      <c r="D95" s="56">
        <f>$L$80</f>
        <v>0</v>
      </c>
      <c r="E95" s="56">
        <f>B95*D95</f>
        <v>0</v>
      </c>
      <c r="F95" s="14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56">
        <f>SUM(B92:B95)</f>
        <v>130013.569</v>
      </c>
      <c r="C96" s="56">
        <f>$F$80</f>
        <v>9.5609702649575006</v>
      </c>
      <c r="D96" s="56">
        <f>$M$80</f>
        <v>5.7202093486843797</v>
      </c>
      <c r="E96" s="56">
        <f>SUM(E92:E95)</f>
        <v>743704.83284962201</v>
      </c>
      <c r="F96" s="14">
        <f>E96/1000</f>
        <v>743.70483284962199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56">
        <f>$I$2</f>
        <v>689564</v>
      </c>
      <c r="C97" s="57"/>
      <c r="D97" s="57"/>
      <c r="E97" s="57"/>
      <c r="F97" s="14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56">
        <f>IF(E96&gt;0,$I$2/E96,"")</f>
        <v>0.92720118189608502</v>
      </c>
      <c r="C98" s="57"/>
      <c r="D98" s="57"/>
      <c r="E98" s="57"/>
      <c r="F98" s="14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61" zoomScale="80" zoomScaleNormal="80" workbookViewId="0">
      <selection activeCell="F92" sqref="F92:F95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21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2055129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11"/>
      <c r="F6" s="12">
        <f t="shared" ref="F6:F37" si="0">SUM(B6:E6)</f>
        <v>0</v>
      </c>
      <c r="G6" s="1"/>
      <c r="H6" s="13">
        <v>3.75</v>
      </c>
      <c r="I6" s="18"/>
      <c r="J6" s="1">
        <f t="shared" ref="J6:J38" si="1">I6/1000</f>
        <v>0</v>
      </c>
      <c r="K6" s="13">
        <v>3.75</v>
      </c>
      <c r="L6" s="14">
        <f t="shared" ref="L6:L37" si="2">IF($F6&gt;0,($I6/1000)*(B6/$F6),0)</f>
        <v>0</v>
      </c>
      <c r="M6" s="14">
        <f t="shared" ref="M6:M37" si="3">IF($F6&gt;0,($I6/1000)*(C6/$F6),0)</f>
        <v>0</v>
      </c>
      <c r="N6" s="14">
        <f t="shared" ref="N6:N37" si="4">IF($F6&gt;0,($I6/1000)*(D6/$F6),0)</f>
        <v>0</v>
      </c>
      <c r="O6" s="14">
        <f t="shared" ref="O6:O37" si="5">IF($F6&gt;0,($I6/1000)*(E6/$F6),0)</f>
        <v>0</v>
      </c>
      <c r="P6" s="15">
        <f t="shared" ref="P6:P37" si="6">SUM(L6:O6)</f>
        <v>0</v>
      </c>
      <c r="Q6" s="3"/>
      <c r="R6" s="3"/>
    </row>
    <row r="7" spans="1:18">
      <c r="A7" s="13">
        <v>4.25</v>
      </c>
      <c r="B7" s="11"/>
      <c r="C7" s="11"/>
      <c r="D7" s="11"/>
      <c r="E7" s="11"/>
      <c r="F7" s="12">
        <f t="shared" si="0"/>
        <v>0</v>
      </c>
      <c r="G7" s="1"/>
      <c r="H7" s="13">
        <v>4.25</v>
      </c>
      <c r="I7" s="18"/>
      <c r="J7" s="1">
        <f t="shared" si="1"/>
        <v>0</v>
      </c>
      <c r="K7" s="13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3"/>
      <c r="R7" s="3"/>
    </row>
    <row r="8" spans="1:18">
      <c r="A8" s="10">
        <v>4.75</v>
      </c>
      <c r="B8" s="11"/>
      <c r="C8" s="11"/>
      <c r="D8" s="11"/>
      <c r="E8" s="11"/>
      <c r="F8" s="12">
        <f t="shared" si="0"/>
        <v>0</v>
      </c>
      <c r="G8" s="1"/>
      <c r="H8" s="13">
        <v>4.75</v>
      </c>
      <c r="I8" s="18"/>
      <c r="J8" s="1">
        <f t="shared" si="1"/>
        <v>0</v>
      </c>
      <c r="K8" s="13">
        <v>4.75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5">
        <f t="shared" si="6"/>
        <v>0</v>
      </c>
      <c r="Q8" s="3"/>
      <c r="R8" s="3"/>
    </row>
    <row r="9" spans="1:18">
      <c r="A9" s="13">
        <v>5.25</v>
      </c>
      <c r="B9" s="11"/>
      <c r="C9" s="11"/>
      <c r="D9" s="11"/>
      <c r="E9" s="36"/>
      <c r="F9" s="12">
        <f t="shared" si="0"/>
        <v>0</v>
      </c>
      <c r="G9" s="16"/>
      <c r="H9" s="13">
        <v>5.25</v>
      </c>
      <c r="I9" s="18"/>
      <c r="J9" s="1">
        <f t="shared" si="1"/>
        <v>0</v>
      </c>
      <c r="K9" s="13">
        <v>5.25</v>
      </c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0</v>
      </c>
      <c r="Q9" s="3"/>
      <c r="R9" s="3"/>
    </row>
    <row r="10" spans="1:18">
      <c r="A10" s="10">
        <v>5.75</v>
      </c>
      <c r="B10" s="11"/>
      <c r="C10" s="11"/>
      <c r="D10" s="11"/>
      <c r="E10" s="11"/>
      <c r="F10" s="12">
        <f t="shared" si="0"/>
        <v>0</v>
      </c>
      <c r="G10" s="1"/>
      <c r="H10" s="13">
        <v>5.75</v>
      </c>
      <c r="I10" s="18"/>
      <c r="J10" s="1">
        <f t="shared" si="1"/>
        <v>0</v>
      </c>
      <c r="K10" s="13">
        <v>5.75</v>
      </c>
      <c r="L10" s="14">
        <f t="shared" si="2"/>
        <v>0</v>
      </c>
      <c r="M10" s="14">
        <f t="shared" si="3"/>
        <v>0</v>
      </c>
      <c r="N10" s="14">
        <f t="shared" si="4"/>
        <v>0</v>
      </c>
      <c r="O10" s="14">
        <f t="shared" si="5"/>
        <v>0</v>
      </c>
      <c r="P10" s="15">
        <f t="shared" si="6"/>
        <v>0</v>
      </c>
      <c r="Q10" s="3"/>
      <c r="R10" s="3"/>
    </row>
    <row r="11" spans="1:18">
      <c r="A11" s="13">
        <v>6.25</v>
      </c>
      <c r="B11" s="11"/>
      <c r="C11" s="11"/>
      <c r="D11" s="11"/>
      <c r="E11" s="11"/>
      <c r="F11" s="12">
        <f t="shared" si="0"/>
        <v>0</v>
      </c>
      <c r="G11" s="1"/>
      <c r="H11" s="13">
        <v>6.25</v>
      </c>
      <c r="I11" s="18"/>
      <c r="J11" s="1">
        <f t="shared" si="1"/>
        <v>0</v>
      </c>
      <c r="K11" s="13">
        <v>6.25</v>
      </c>
      <c r="L11" s="14">
        <f t="shared" si="2"/>
        <v>0</v>
      </c>
      <c r="M11" s="14">
        <f t="shared" si="3"/>
        <v>0</v>
      </c>
      <c r="N11" s="14">
        <f t="shared" si="4"/>
        <v>0</v>
      </c>
      <c r="O11" s="14">
        <f t="shared" si="5"/>
        <v>0</v>
      </c>
      <c r="P11" s="15">
        <f t="shared" si="6"/>
        <v>0</v>
      </c>
      <c r="Q11" s="3"/>
      <c r="R11" s="3"/>
    </row>
    <row r="12" spans="1:18">
      <c r="A12" s="10">
        <v>6.75</v>
      </c>
      <c r="B12" s="17"/>
      <c r="C12">
        <v>100</v>
      </c>
      <c r="E12" s="18"/>
      <c r="F12" s="12">
        <f t="shared" si="0"/>
        <v>100</v>
      </c>
      <c r="G12" s="1"/>
      <c r="H12" s="13">
        <v>6.75</v>
      </c>
      <c r="I12" s="53">
        <v>361214</v>
      </c>
      <c r="J12" s="1">
        <f t="shared" si="1"/>
        <v>361.214</v>
      </c>
      <c r="K12" s="13">
        <v>6.75</v>
      </c>
      <c r="L12" s="14">
        <f t="shared" si="2"/>
        <v>0</v>
      </c>
      <c r="M12" s="14">
        <f t="shared" si="3"/>
        <v>361.214</v>
      </c>
      <c r="N12" s="14">
        <f t="shared" si="4"/>
        <v>0</v>
      </c>
      <c r="O12" s="14">
        <f t="shared" si="5"/>
        <v>0</v>
      </c>
      <c r="P12" s="15">
        <f t="shared" si="6"/>
        <v>361.214</v>
      </c>
      <c r="Q12" s="3"/>
      <c r="R12" s="3"/>
    </row>
    <row r="13" spans="1:18">
      <c r="A13" s="13">
        <v>7.25</v>
      </c>
      <c r="B13" s="17"/>
      <c r="C13">
        <v>100</v>
      </c>
      <c r="E13" s="18"/>
      <c r="F13" s="12">
        <f t="shared" si="0"/>
        <v>100</v>
      </c>
      <c r="G13" s="1"/>
      <c r="H13" s="13">
        <v>7.25</v>
      </c>
      <c r="I13" s="53">
        <v>722428</v>
      </c>
      <c r="J13" s="1">
        <f t="shared" si="1"/>
        <v>722.428</v>
      </c>
      <c r="K13" s="13">
        <v>7.25</v>
      </c>
      <c r="L13" s="14">
        <f t="shared" si="2"/>
        <v>0</v>
      </c>
      <c r="M13" s="14">
        <f t="shared" si="3"/>
        <v>722.428</v>
      </c>
      <c r="N13" s="14">
        <f t="shared" si="4"/>
        <v>0</v>
      </c>
      <c r="O13" s="14">
        <f t="shared" si="5"/>
        <v>0</v>
      </c>
      <c r="P13" s="15">
        <f t="shared" si="6"/>
        <v>722.428</v>
      </c>
      <c r="Q13" s="3"/>
      <c r="R13" s="3"/>
    </row>
    <row r="14" spans="1:18">
      <c r="A14" s="10">
        <v>7.75</v>
      </c>
      <c r="C14">
        <v>100</v>
      </c>
      <c r="E14" s="18"/>
      <c r="F14" s="12">
        <f t="shared" si="0"/>
        <v>100</v>
      </c>
      <c r="G14" s="1"/>
      <c r="H14" s="13">
        <v>7.75</v>
      </c>
      <c r="I14" s="53">
        <v>3585926</v>
      </c>
      <c r="J14" s="1">
        <f t="shared" si="1"/>
        <v>3585.9259999999999</v>
      </c>
      <c r="K14" s="13">
        <v>7.75</v>
      </c>
      <c r="L14" s="14">
        <f t="shared" si="2"/>
        <v>0</v>
      </c>
      <c r="M14" s="14">
        <f t="shared" si="3"/>
        <v>3585.9259999999999</v>
      </c>
      <c r="N14" s="14">
        <f t="shared" si="4"/>
        <v>0</v>
      </c>
      <c r="O14" s="14">
        <f t="shared" si="5"/>
        <v>0</v>
      </c>
      <c r="P14" s="15">
        <f t="shared" si="6"/>
        <v>3585.9259999999999</v>
      </c>
      <c r="Q14" s="3"/>
      <c r="R14" s="3"/>
    </row>
    <row r="15" spans="1:18">
      <c r="A15" s="13">
        <v>8.25</v>
      </c>
      <c r="C15">
        <v>100</v>
      </c>
      <c r="E15" s="18"/>
      <c r="F15" s="12">
        <f t="shared" si="0"/>
        <v>100</v>
      </c>
      <c r="G15" s="1"/>
      <c r="H15" s="13">
        <v>8.25</v>
      </c>
      <c r="I15" s="55">
        <v>12587177</v>
      </c>
      <c r="J15" s="1">
        <f t="shared" si="1"/>
        <v>12587.177</v>
      </c>
      <c r="K15" s="13">
        <v>8.25</v>
      </c>
      <c r="L15" s="14">
        <f t="shared" si="2"/>
        <v>0</v>
      </c>
      <c r="M15" s="14">
        <f t="shared" si="3"/>
        <v>12587.177</v>
      </c>
      <c r="N15" s="14">
        <f t="shared" si="4"/>
        <v>0</v>
      </c>
      <c r="O15" s="14">
        <f t="shared" si="5"/>
        <v>0</v>
      </c>
      <c r="P15" s="15">
        <f t="shared" si="6"/>
        <v>12587.177</v>
      </c>
      <c r="Q15" s="3"/>
      <c r="R15" s="3"/>
    </row>
    <row r="16" spans="1:18">
      <c r="A16" s="10">
        <v>8.75</v>
      </c>
      <c r="C16">
        <v>100</v>
      </c>
      <c r="E16" s="18"/>
      <c r="F16" s="12">
        <f t="shared" si="0"/>
        <v>100</v>
      </c>
      <c r="G16" s="1"/>
      <c r="H16" s="13">
        <v>8.75</v>
      </c>
      <c r="I16" s="54">
        <v>15573083</v>
      </c>
      <c r="J16" s="1">
        <f t="shared" si="1"/>
        <v>15573.083000000001</v>
      </c>
      <c r="K16" s="13">
        <v>8.75</v>
      </c>
      <c r="L16" s="14">
        <f t="shared" si="2"/>
        <v>0</v>
      </c>
      <c r="M16" s="14">
        <f t="shared" si="3"/>
        <v>15573.083000000001</v>
      </c>
      <c r="N16" s="14">
        <f t="shared" si="4"/>
        <v>0</v>
      </c>
      <c r="O16" s="14">
        <f t="shared" si="5"/>
        <v>0</v>
      </c>
      <c r="P16" s="15">
        <f t="shared" si="6"/>
        <v>15573.083000000001</v>
      </c>
      <c r="Q16" s="3"/>
      <c r="R16" s="3"/>
    </row>
    <row r="17" spans="1:18">
      <c r="A17" s="13">
        <v>9.25</v>
      </c>
      <c r="C17">
        <v>100</v>
      </c>
      <c r="E17" s="18"/>
      <c r="F17" s="12">
        <f t="shared" si="0"/>
        <v>100</v>
      </c>
      <c r="G17" s="1"/>
      <c r="H17" s="13">
        <v>9.25</v>
      </c>
      <c r="I17" s="54">
        <v>15466062</v>
      </c>
      <c r="J17" s="1">
        <f t="shared" si="1"/>
        <v>15466.062</v>
      </c>
      <c r="K17" s="13">
        <v>9.25</v>
      </c>
      <c r="L17" s="14">
        <f t="shared" si="2"/>
        <v>0</v>
      </c>
      <c r="M17" s="14">
        <f t="shared" si="3"/>
        <v>15466.062</v>
      </c>
      <c r="N17" s="14">
        <f t="shared" si="4"/>
        <v>0</v>
      </c>
      <c r="O17" s="14">
        <f t="shared" si="5"/>
        <v>0</v>
      </c>
      <c r="P17" s="15">
        <f t="shared" si="6"/>
        <v>15466.062</v>
      </c>
      <c r="Q17" s="3"/>
      <c r="R17" s="3"/>
    </row>
    <row r="18" spans="1:18">
      <c r="A18" s="10">
        <v>9.75</v>
      </c>
      <c r="C18">
        <v>100</v>
      </c>
      <c r="E18" s="18"/>
      <c r="F18" s="12">
        <f t="shared" si="0"/>
        <v>100</v>
      </c>
      <c r="G18" s="1"/>
      <c r="H18" s="13">
        <v>9.75</v>
      </c>
      <c r="I18" s="54">
        <v>11387098</v>
      </c>
      <c r="J18" s="1">
        <f t="shared" si="1"/>
        <v>11387.098</v>
      </c>
      <c r="K18" s="13">
        <v>9.75</v>
      </c>
      <c r="L18" s="14">
        <f t="shared" si="2"/>
        <v>0</v>
      </c>
      <c r="M18" s="14">
        <f t="shared" si="3"/>
        <v>11387.098</v>
      </c>
      <c r="N18" s="14">
        <f t="shared" si="4"/>
        <v>0</v>
      </c>
      <c r="O18" s="14">
        <f t="shared" si="5"/>
        <v>0</v>
      </c>
      <c r="P18" s="15">
        <f t="shared" si="6"/>
        <v>11387.098</v>
      </c>
      <c r="Q18" s="3"/>
      <c r="R18" s="3"/>
    </row>
    <row r="19" spans="1:18">
      <c r="A19" s="13">
        <v>10.25</v>
      </c>
      <c r="C19">
        <v>100</v>
      </c>
      <c r="E19" s="18"/>
      <c r="F19" s="12">
        <f t="shared" si="0"/>
        <v>100</v>
      </c>
      <c r="G19" s="1"/>
      <c r="H19" s="13">
        <v>10.25</v>
      </c>
      <c r="I19" s="54">
        <v>11388929</v>
      </c>
      <c r="J19" s="1">
        <f t="shared" si="1"/>
        <v>11388.929</v>
      </c>
      <c r="K19" s="13">
        <v>10.25</v>
      </c>
      <c r="L19" s="14">
        <f t="shared" si="2"/>
        <v>0</v>
      </c>
      <c r="M19" s="14">
        <f t="shared" si="3"/>
        <v>11388.929</v>
      </c>
      <c r="N19" s="14">
        <f t="shared" si="4"/>
        <v>0</v>
      </c>
      <c r="O19" s="14">
        <f t="shared" si="5"/>
        <v>0</v>
      </c>
      <c r="P19" s="15">
        <f t="shared" si="6"/>
        <v>11388.929</v>
      </c>
      <c r="Q19" s="3"/>
      <c r="R19" s="3"/>
    </row>
    <row r="20" spans="1:18">
      <c r="A20" s="10">
        <v>10.75</v>
      </c>
      <c r="C20">
        <v>100</v>
      </c>
      <c r="E20" s="18"/>
      <c r="F20" s="12">
        <f t="shared" si="0"/>
        <v>100</v>
      </c>
      <c r="G20" s="1"/>
      <c r="H20" s="13">
        <v>10.75</v>
      </c>
      <c r="I20" s="54">
        <v>13894617</v>
      </c>
      <c r="J20" s="1">
        <f t="shared" si="1"/>
        <v>13894.617</v>
      </c>
      <c r="K20" s="13">
        <v>10.75</v>
      </c>
      <c r="L20" s="14">
        <f t="shared" si="2"/>
        <v>0</v>
      </c>
      <c r="M20" s="14">
        <f t="shared" si="3"/>
        <v>13894.617</v>
      </c>
      <c r="N20" s="14">
        <f t="shared" si="4"/>
        <v>0</v>
      </c>
      <c r="O20" s="14">
        <f t="shared" si="5"/>
        <v>0</v>
      </c>
      <c r="P20" s="15">
        <f t="shared" si="6"/>
        <v>13894.617</v>
      </c>
      <c r="Q20" s="3"/>
      <c r="R20" s="3"/>
    </row>
    <row r="21" spans="1:18">
      <c r="A21" s="13">
        <v>11.25</v>
      </c>
      <c r="C21">
        <v>100</v>
      </c>
      <c r="E21" s="18"/>
      <c r="F21" s="12">
        <f t="shared" si="0"/>
        <v>100</v>
      </c>
      <c r="G21" s="1"/>
      <c r="H21" s="13">
        <v>11.25</v>
      </c>
      <c r="I21" s="54">
        <v>19182389</v>
      </c>
      <c r="J21" s="1">
        <f t="shared" si="1"/>
        <v>19182.388999999999</v>
      </c>
      <c r="K21" s="13">
        <v>11.25</v>
      </c>
      <c r="L21" s="14">
        <f t="shared" si="2"/>
        <v>0</v>
      </c>
      <c r="M21" s="14">
        <f t="shared" si="3"/>
        <v>19182.388999999999</v>
      </c>
      <c r="N21" s="14">
        <f t="shared" si="4"/>
        <v>0</v>
      </c>
      <c r="O21" s="14">
        <f t="shared" si="5"/>
        <v>0</v>
      </c>
      <c r="P21" s="15">
        <f t="shared" si="6"/>
        <v>19182.388999999999</v>
      </c>
      <c r="Q21" s="3"/>
      <c r="R21" s="3"/>
    </row>
    <row r="22" spans="1:18">
      <c r="A22" s="10">
        <v>11.75</v>
      </c>
      <c r="C22">
        <v>100</v>
      </c>
      <c r="E22" s="18"/>
      <c r="F22" s="12">
        <f t="shared" si="0"/>
        <v>100</v>
      </c>
      <c r="G22" s="4"/>
      <c r="H22" s="13">
        <v>11.75</v>
      </c>
      <c r="I22" s="54">
        <v>26982282</v>
      </c>
      <c r="J22" s="1">
        <f t="shared" si="1"/>
        <v>26982.281999999999</v>
      </c>
      <c r="K22" s="13">
        <v>11.75</v>
      </c>
      <c r="L22" s="14">
        <f t="shared" si="2"/>
        <v>0</v>
      </c>
      <c r="M22" s="14">
        <f t="shared" si="3"/>
        <v>26982.281999999999</v>
      </c>
      <c r="N22" s="14">
        <f t="shared" si="4"/>
        <v>0</v>
      </c>
      <c r="O22" s="14">
        <f t="shared" si="5"/>
        <v>0</v>
      </c>
      <c r="P22" s="15">
        <f t="shared" si="6"/>
        <v>26982.281999999999</v>
      </c>
      <c r="Q22" s="3"/>
      <c r="R22" s="3"/>
    </row>
    <row r="23" spans="1:18">
      <c r="A23" s="13">
        <v>12.25</v>
      </c>
      <c r="C23">
        <v>100</v>
      </c>
      <c r="E23" s="18"/>
      <c r="F23" s="12">
        <f t="shared" si="0"/>
        <v>100</v>
      </c>
      <c r="G23" s="4"/>
      <c r="H23" s="13">
        <v>12.25</v>
      </c>
      <c r="I23" s="54">
        <v>25524022</v>
      </c>
      <c r="J23" s="1">
        <f t="shared" si="1"/>
        <v>25524.022000000001</v>
      </c>
      <c r="K23" s="13">
        <v>12.25</v>
      </c>
      <c r="L23" s="14">
        <f t="shared" si="2"/>
        <v>0</v>
      </c>
      <c r="M23" s="14">
        <f t="shared" si="3"/>
        <v>25524.022000000001</v>
      </c>
      <c r="N23" s="14">
        <f t="shared" si="4"/>
        <v>0</v>
      </c>
      <c r="O23" s="14">
        <f t="shared" si="5"/>
        <v>0</v>
      </c>
      <c r="P23" s="15">
        <f t="shared" si="6"/>
        <v>25524.022000000001</v>
      </c>
      <c r="Q23" s="3"/>
      <c r="R23" s="3"/>
    </row>
    <row r="24" spans="1:18">
      <c r="A24" s="10">
        <v>12.75</v>
      </c>
      <c r="C24">
        <v>100</v>
      </c>
      <c r="E24" s="18"/>
      <c r="F24" s="12">
        <f t="shared" si="0"/>
        <v>100</v>
      </c>
      <c r="G24" s="4"/>
      <c r="H24" s="13">
        <v>12.75</v>
      </c>
      <c r="I24" s="54">
        <v>28404051</v>
      </c>
      <c r="J24" s="1">
        <f t="shared" si="1"/>
        <v>28404.050999999999</v>
      </c>
      <c r="K24" s="13">
        <v>12.75</v>
      </c>
      <c r="L24" s="14">
        <f t="shared" si="2"/>
        <v>0</v>
      </c>
      <c r="M24" s="14">
        <f t="shared" si="3"/>
        <v>28404.050999999999</v>
      </c>
      <c r="N24" s="14">
        <f t="shared" si="4"/>
        <v>0</v>
      </c>
      <c r="O24" s="14">
        <f t="shared" si="5"/>
        <v>0</v>
      </c>
      <c r="P24" s="15">
        <f t="shared" si="6"/>
        <v>28404.050999999999</v>
      </c>
      <c r="Q24" s="3"/>
      <c r="R24" s="3"/>
    </row>
    <row r="25" spans="1:18">
      <c r="A25" s="13">
        <v>13.25</v>
      </c>
      <c r="C25">
        <v>100</v>
      </c>
      <c r="E25" s="18"/>
      <c r="F25" s="12">
        <f t="shared" si="0"/>
        <v>100</v>
      </c>
      <c r="G25" s="4"/>
      <c r="H25" s="13">
        <v>13.25</v>
      </c>
      <c r="I25" s="54">
        <v>15417486</v>
      </c>
      <c r="J25" s="1">
        <f t="shared" si="1"/>
        <v>15417.486000000001</v>
      </c>
      <c r="K25" s="13">
        <v>13.25</v>
      </c>
      <c r="L25" s="14">
        <f t="shared" si="2"/>
        <v>0</v>
      </c>
      <c r="M25" s="14">
        <f t="shared" si="3"/>
        <v>15417.486000000001</v>
      </c>
      <c r="N25" s="14">
        <f t="shared" si="4"/>
        <v>0</v>
      </c>
      <c r="O25" s="14">
        <f t="shared" si="5"/>
        <v>0</v>
      </c>
      <c r="P25" s="15">
        <f t="shared" si="6"/>
        <v>15417.486000000001</v>
      </c>
      <c r="Q25" s="3"/>
      <c r="R25" s="3"/>
    </row>
    <row r="26" spans="1:18">
      <c r="A26" s="10">
        <v>13.75</v>
      </c>
      <c r="C26">
        <v>99.92</v>
      </c>
      <c r="D26">
        <v>0.08</v>
      </c>
      <c r="E26" s="18"/>
      <c r="F26" s="12">
        <f t="shared" si="0"/>
        <v>100</v>
      </c>
      <c r="G26" s="4"/>
      <c r="H26" s="13">
        <v>13.75</v>
      </c>
      <c r="I26" s="54">
        <v>7759280</v>
      </c>
      <c r="J26" s="1">
        <f t="shared" si="1"/>
        <v>7759.28</v>
      </c>
      <c r="K26" s="13">
        <v>13.75</v>
      </c>
      <c r="L26" s="14">
        <f t="shared" si="2"/>
        <v>0</v>
      </c>
      <c r="M26" s="14">
        <f t="shared" si="3"/>
        <v>7753.0725759999996</v>
      </c>
      <c r="N26" s="14">
        <f t="shared" si="4"/>
        <v>6.2074239999999996</v>
      </c>
      <c r="O26" s="14">
        <f t="shared" si="5"/>
        <v>0</v>
      </c>
      <c r="P26" s="15">
        <f t="shared" si="6"/>
        <v>7759.28</v>
      </c>
      <c r="Q26" s="3"/>
      <c r="R26" s="3"/>
    </row>
    <row r="27" spans="1:18">
      <c r="A27" s="13">
        <v>14.25</v>
      </c>
      <c r="C27">
        <v>99.86</v>
      </c>
      <c r="D27">
        <v>0.14000000000000001</v>
      </c>
      <c r="E27" s="18"/>
      <c r="F27" s="12">
        <f t="shared" si="0"/>
        <v>100</v>
      </c>
      <c r="G27" s="4"/>
      <c r="H27" s="13">
        <v>14.25</v>
      </c>
      <c r="I27" s="54">
        <v>4824351</v>
      </c>
      <c r="J27" s="1">
        <f t="shared" si="1"/>
        <v>4824.3509999999997</v>
      </c>
      <c r="K27" s="13">
        <v>14.25</v>
      </c>
      <c r="L27" s="14">
        <f t="shared" si="2"/>
        <v>0</v>
      </c>
      <c r="M27" s="14">
        <f t="shared" si="3"/>
        <v>4817.5969085999996</v>
      </c>
      <c r="N27" s="14">
        <f t="shared" si="4"/>
        <v>6.7540914000000001</v>
      </c>
      <c r="O27" s="14">
        <f t="shared" si="5"/>
        <v>0</v>
      </c>
      <c r="P27" s="15">
        <f t="shared" si="6"/>
        <v>4824.3509999999997</v>
      </c>
      <c r="Q27" s="3"/>
      <c r="R27" s="3"/>
    </row>
    <row r="28" spans="1:18">
      <c r="A28" s="10">
        <v>14.75</v>
      </c>
      <c r="B28" s="11"/>
      <c r="C28">
        <v>99.61</v>
      </c>
      <c r="D28">
        <v>0.39</v>
      </c>
      <c r="E28" s="18"/>
      <c r="F28" s="12">
        <f t="shared" si="0"/>
        <v>100</v>
      </c>
      <c r="G28" s="1"/>
      <c r="H28" s="13">
        <v>14.75</v>
      </c>
      <c r="I28" s="54">
        <v>3035149</v>
      </c>
      <c r="J28" s="1">
        <f t="shared" si="1"/>
        <v>3035.1489999999999</v>
      </c>
      <c r="K28" s="13">
        <v>14.75</v>
      </c>
      <c r="L28" s="14">
        <f t="shared" si="2"/>
        <v>0</v>
      </c>
      <c r="M28" s="14">
        <f t="shared" si="3"/>
        <v>3023.3119188999999</v>
      </c>
      <c r="N28" s="14">
        <f t="shared" si="4"/>
        <v>11.837081100000001</v>
      </c>
      <c r="O28" s="14">
        <f t="shared" si="5"/>
        <v>0</v>
      </c>
      <c r="P28" s="15">
        <f t="shared" si="6"/>
        <v>3035.1489999999999</v>
      </c>
      <c r="Q28" s="3"/>
      <c r="R28" s="3"/>
    </row>
    <row r="29" spans="1:18">
      <c r="A29" s="13">
        <v>15.25</v>
      </c>
      <c r="B29" s="11"/>
      <c r="C29">
        <v>99.57</v>
      </c>
      <c r="D29">
        <v>0.43</v>
      </c>
      <c r="E29" s="18"/>
      <c r="F29" s="12">
        <f t="shared" si="0"/>
        <v>100</v>
      </c>
      <c r="G29" s="1"/>
      <c r="H29" s="13">
        <v>15.25</v>
      </c>
      <c r="I29" s="54">
        <v>1545620</v>
      </c>
      <c r="J29" s="1">
        <f t="shared" si="1"/>
        <v>1545.62</v>
      </c>
      <c r="K29" s="13">
        <v>15.25</v>
      </c>
      <c r="L29" s="14">
        <f t="shared" si="2"/>
        <v>0</v>
      </c>
      <c r="M29" s="14">
        <f t="shared" si="3"/>
        <v>1538.9738339999999</v>
      </c>
      <c r="N29" s="14">
        <f t="shared" si="4"/>
        <v>6.646166</v>
      </c>
      <c r="O29" s="14">
        <f t="shared" si="5"/>
        <v>0</v>
      </c>
      <c r="P29" s="15">
        <f t="shared" si="6"/>
        <v>1545.62</v>
      </c>
      <c r="Q29" s="3"/>
      <c r="R29" s="3"/>
    </row>
    <row r="30" spans="1:18">
      <c r="A30" s="10">
        <v>15.75</v>
      </c>
      <c r="B30" s="11"/>
      <c r="D30" s="18"/>
      <c r="E30" s="18"/>
      <c r="F30" s="12">
        <f t="shared" si="0"/>
        <v>0</v>
      </c>
      <c r="G30" s="1"/>
      <c r="H30" s="13">
        <v>15.75</v>
      </c>
      <c r="I30" s="18"/>
      <c r="J30" s="1">
        <f t="shared" si="1"/>
        <v>0</v>
      </c>
      <c r="K30" s="13">
        <v>15.75</v>
      </c>
      <c r="L30" s="14">
        <f t="shared" si="2"/>
        <v>0</v>
      </c>
      <c r="M30" s="14">
        <f t="shared" si="3"/>
        <v>0</v>
      </c>
      <c r="N30" s="14">
        <f t="shared" si="4"/>
        <v>0</v>
      </c>
      <c r="O30" s="14">
        <f t="shared" si="5"/>
        <v>0</v>
      </c>
      <c r="P30" s="15">
        <f t="shared" si="6"/>
        <v>0</v>
      </c>
      <c r="Q30" s="3"/>
      <c r="R30" s="3"/>
    </row>
    <row r="31" spans="1:18">
      <c r="A31" s="13">
        <v>16.25</v>
      </c>
      <c r="B31" s="11"/>
      <c r="C31" s="18"/>
      <c r="D31" s="18"/>
      <c r="E31" s="18"/>
      <c r="F31" s="12">
        <f t="shared" si="0"/>
        <v>0</v>
      </c>
      <c r="G31" s="1"/>
      <c r="H31" s="13">
        <v>16.25</v>
      </c>
      <c r="I31" s="18"/>
      <c r="J31" s="1">
        <f t="shared" si="1"/>
        <v>0</v>
      </c>
      <c r="K31" s="13">
        <v>16.25</v>
      </c>
      <c r="L31" s="14">
        <f t="shared" si="2"/>
        <v>0</v>
      </c>
      <c r="M31" s="14">
        <f t="shared" si="3"/>
        <v>0</v>
      </c>
      <c r="N31" s="14">
        <f t="shared" si="4"/>
        <v>0</v>
      </c>
      <c r="O31" s="14">
        <f t="shared" si="5"/>
        <v>0</v>
      </c>
      <c r="P31" s="15">
        <f t="shared" si="6"/>
        <v>0</v>
      </c>
      <c r="Q31" s="3"/>
      <c r="R31" s="3"/>
    </row>
    <row r="32" spans="1:18">
      <c r="A32" s="10">
        <v>16.75</v>
      </c>
      <c r="B32" s="11"/>
      <c r="C32" s="18"/>
      <c r="D32" s="18"/>
      <c r="E32" s="18"/>
      <c r="F32" s="12">
        <f t="shared" si="0"/>
        <v>0</v>
      </c>
      <c r="G32" s="1"/>
      <c r="H32" s="13">
        <v>16.75</v>
      </c>
      <c r="I32" s="18"/>
      <c r="J32" s="1">
        <f t="shared" si="1"/>
        <v>0</v>
      </c>
      <c r="K32" s="13">
        <v>16.75</v>
      </c>
      <c r="L32" s="14">
        <f t="shared" si="2"/>
        <v>0</v>
      </c>
      <c r="M32" s="14">
        <f t="shared" si="3"/>
        <v>0</v>
      </c>
      <c r="N32" s="14">
        <f t="shared" si="4"/>
        <v>0</v>
      </c>
      <c r="O32" s="14">
        <f t="shared" si="5"/>
        <v>0</v>
      </c>
      <c r="P32" s="15">
        <f t="shared" si="6"/>
        <v>0</v>
      </c>
      <c r="Q32" s="3"/>
      <c r="R32" s="3"/>
    </row>
    <row r="33" spans="1:18">
      <c r="A33" s="13">
        <v>17.25</v>
      </c>
      <c r="B33" s="11"/>
      <c r="C33" s="18"/>
      <c r="D33" s="18"/>
      <c r="E33" s="18"/>
      <c r="F33" s="12">
        <f t="shared" si="0"/>
        <v>0</v>
      </c>
      <c r="G33" s="1"/>
      <c r="H33" s="13">
        <v>17.25</v>
      </c>
      <c r="I33" s="18"/>
      <c r="J33" s="1">
        <f t="shared" si="1"/>
        <v>0</v>
      </c>
      <c r="K33" s="13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3"/>
      <c r="R33" s="3"/>
    </row>
    <row r="34" spans="1:18">
      <c r="A34" s="10">
        <v>17.75</v>
      </c>
      <c r="B34" s="11"/>
      <c r="C34" s="18"/>
      <c r="D34" s="18"/>
      <c r="E34" s="18"/>
      <c r="F34" s="12">
        <f t="shared" si="0"/>
        <v>0</v>
      </c>
      <c r="G34" s="1"/>
      <c r="H34" s="13">
        <v>17.75</v>
      </c>
      <c r="I34" s="18"/>
      <c r="J34" s="1">
        <f t="shared" si="1"/>
        <v>0</v>
      </c>
      <c r="K34" s="13">
        <v>17.75</v>
      </c>
      <c r="L34" s="14">
        <f t="shared" si="2"/>
        <v>0</v>
      </c>
      <c r="M34" s="14">
        <f t="shared" si="3"/>
        <v>0</v>
      </c>
      <c r="N34" s="14">
        <f t="shared" si="4"/>
        <v>0</v>
      </c>
      <c r="O34" s="14">
        <f t="shared" si="5"/>
        <v>0</v>
      </c>
      <c r="P34" s="15">
        <f t="shared" si="6"/>
        <v>0</v>
      </c>
      <c r="Q34" s="3"/>
      <c r="R34" s="3"/>
    </row>
    <row r="35" spans="1:18">
      <c r="A35" s="13">
        <v>18.25</v>
      </c>
      <c r="B35" s="11"/>
      <c r="C35" s="18"/>
      <c r="D35" s="18"/>
      <c r="E35" s="18"/>
      <c r="F35" s="12">
        <f t="shared" si="0"/>
        <v>0</v>
      </c>
      <c r="G35" s="1"/>
      <c r="H35" s="13">
        <v>18.25</v>
      </c>
      <c r="I35" s="18"/>
      <c r="J35" s="1">
        <f t="shared" si="1"/>
        <v>0</v>
      </c>
      <c r="K35" s="13">
        <v>18.25</v>
      </c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</v>
      </c>
      <c r="P35" s="15">
        <f t="shared" si="6"/>
        <v>0</v>
      </c>
      <c r="Q35" s="3"/>
      <c r="R35" s="3"/>
    </row>
    <row r="36" spans="1:18">
      <c r="A36" s="10">
        <v>18.75</v>
      </c>
      <c r="B36" s="37"/>
      <c r="C36" s="37"/>
      <c r="D36" s="37"/>
      <c r="E36" s="37"/>
      <c r="F36" s="12">
        <f t="shared" si="0"/>
        <v>0</v>
      </c>
      <c r="G36" s="1"/>
      <c r="H36" s="13">
        <v>18.75</v>
      </c>
      <c r="I36" s="4"/>
      <c r="J36" s="1">
        <f t="shared" si="1"/>
        <v>0</v>
      </c>
      <c r="K36" s="13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3"/>
      <c r="R36" s="3"/>
    </row>
    <row r="37" spans="1:18">
      <c r="A37" s="13">
        <v>19.25</v>
      </c>
      <c r="B37" s="37"/>
      <c r="C37" s="38"/>
      <c r="D37" s="38"/>
      <c r="E37" s="38"/>
      <c r="F37" s="12">
        <f t="shared" si="0"/>
        <v>0</v>
      </c>
      <c r="G37" s="1"/>
      <c r="H37" s="13">
        <v>19.25</v>
      </c>
      <c r="I37" s="1"/>
      <c r="J37" s="1">
        <f t="shared" si="1"/>
        <v>0</v>
      </c>
      <c r="K37" s="13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3"/>
      <c r="R37" s="3"/>
    </row>
    <row r="38" spans="1:18">
      <c r="A38" s="20" t="s">
        <v>7</v>
      </c>
      <c r="B38" s="21">
        <f>SUM(B6:B37)</f>
        <v>0</v>
      </c>
      <c r="C38" s="21">
        <f>SUM(C6:C37)</f>
        <v>1798.96</v>
      </c>
      <c r="D38" s="21">
        <f>SUM(D6:D37)</f>
        <v>1.04</v>
      </c>
      <c r="E38" s="21">
        <f>SUM(E6:E37)</f>
        <v>0</v>
      </c>
      <c r="F38" s="22">
        <f>SUM(F6:F37)</f>
        <v>1800</v>
      </c>
      <c r="G38" s="23"/>
      <c r="H38" s="20" t="s">
        <v>7</v>
      </c>
      <c r="I38" s="52">
        <f>SUM(I6:I37)</f>
        <v>217641164</v>
      </c>
      <c r="J38" s="1">
        <f t="shared" si="1"/>
        <v>217641.16399999999</v>
      </c>
      <c r="K38" s="20" t="s">
        <v>7</v>
      </c>
      <c r="L38" s="21">
        <f>SUM(L6:L37)</f>
        <v>0</v>
      </c>
      <c r="M38" s="21">
        <f>SUM(M6:M37)</f>
        <v>217609.71923749999</v>
      </c>
      <c r="N38" s="21">
        <f>SUM(N6:N37)</f>
        <v>31.4447625</v>
      </c>
      <c r="O38" s="21">
        <f>SUM(O6:O37)</f>
        <v>0</v>
      </c>
      <c r="P38" s="24">
        <f>SUM(P6:P37)</f>
        <v>217641.16399999999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7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4.047510755995928E-3</v>
      </c>
      <c r="J44" s="17" t="s">
        <v>12</v>
      </c>
      <c r="K44">
        <v>3.1943693570261567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0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0</v>
      </c>
      <c r="G47" s="1"/>
      <c r="H47" s="13">
        <f t="shared" ref="H47:H78" si="12">$I$44*((A47)^$K$44)</f>
        <v>0.27596620614525302</v>
      </c>
      <c r="I47" s="14">
        <f t="shared" ref="I47:I78" si="13">L6*$H47</f>
        <v>0</v>
      </c>
      <c r="J47" s="14">
        <f t="shared" ref="J47:J78" si="14">M6*$H47</f>
        <v>0</v>
      </c>
      <c r="K47" s="14">
        <f t="shared" ref="K47:K78" si="15">N6*$H47</f>
        <v>0</v>
      </c>
      <c r="L47" s="14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3">
        <v>4.25</v>
      </c>
      <c r="B48" s="14">
        <f t="shared" si="7"/>
        <v>0</v>
      </c>
      <c r="C48" s="14">
        <f t="shared" si="8"/>
        <v>0</v>
      </c>
      <c r="D48" s="14">
        <f t="shared" si="9"/>
        <v>0</v>
      </c>
      <c r="E48" s="14">
        <f t="shared" si="10"/>
        <v>0</v>
      </c>
      <c r="F48" s="12">
        <f t="shared" si="11"/>
        <v>0</v>
      </c>
      <c r="G48" s="1"/>
      <c r="H48" s="13">
        <f t="shared" si="12"/>
        <v>0.41161799605551302</v>
      </c>
      <c r="I48" s="14">
        <f t="shared" si="13"/>
        <v>0</v>
      </c>
      <c r="J48" s="14">
        <f t="shared" si="14"/>
        <v>0</v>
      </c>
      <c r="K48" s="14">
        <f t="shared" si="15"/>
        <v>0</v>
      </c>
      <c r="L48" s="14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3">
        <v>4.75</v>
      </c>
      <c r="B49" s="14">
        <f t="shared" si="7"/>
        <v>0</v>
      </c>
      <c r="C49" s="14">
        <f t="shared" si="8"/>
        <v>0</v>
      </c>
      <c r="D49" s="14">
        <f t="shared" si="9"/>
        <v>0</v>
      </c>
      <c r="E49" s="14">
        <f t="shared" si="10"/>
        <v>0</v>
      </c>
      <c r="F49" s="12">
        <f t="shared" si="11"/>
        <v>0</v>
      </c>
      <c r="G49" s="1"/>
      <c r="H49" s="13">
        <f t="shared" si="12"/>
        <v>0.58721527233742599</v>
      </c>
      <c r="I49" s="14">
        <f t="shared" si="13"/>
        <v>0</v>
      </c>
      <c r="J49" s="14">
        <f t="shared" si="14"/>
        <v>0</v>
      </c>
      <c r="K49" s="14">
        <f t="shared" si="15"/>
        <v>0</v>
      </c>
      <c r="L49" s="14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3">
        <v>5.25</v>
      </c>
      <c r="B50" s="14">
        <f t="shared" si="7"/>
        <v>0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0</v>
      </c>
      <c r="G50" s="1"/>
      <c r="H50" s="13">
        <f t="shared" si="12"/>
        <v>0.80843074673777404</v>
      </c>
      <c r="I50" s="14">
        <f t="shared" si="13"/>
        <v>0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3">
        <v>5.75</v>
      </c>
      <c r="B51" s="14">
        <f t="shared" si="7"/>
        <v>0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0</v>
      </c>
      <c r="G51" s="1"/>
      <c r="H51" s="13">
        <f t="shared" si="12"/>
        <v>1.0810547668861299</v>
      </c>
      <c r="I51" s="14">
        <f t="shared" si="13"/>
        <v>0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29">
        <f t="shared" si="17"/>
        <v>0</v>
      </c>
      <c r="N51" s="3"/>
      <c r="O51" s="3"/>
      <c r="P51" s="3"/>
    </row>
    <row r="52" spans="1:16">
      <c r="A52" s="13">
        <v>6.25</v>
      </c>
      <c r="B52" s="14">
        <f t="shared" si="7"/>
        <v>0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0</v>
      </c>
      <c r="G52" s="1"/>
      <c r="H52" s="13">
        <f t="shared" si="12"/>
        <v>1.41098614998393</v>
      </c>
      <c r="I52" s="14">
        <f t="shared" si="13"/>
        <v>0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29">
        <f t="shared" si="17"/>
        <v>0</v>
      </c>
      <c r="N52" s="3"/>
      <c r="O52" s="3"/>
      <c r="P52" s="3"/>
    </row>
    <row r="53" spans="1:16">
      <c r="A53" s="13">
        <v>6.75</v>
      </c>
      <c r="B53" s="14">
        <f t="shared" si="7"/>
        <v>0</v>
      </c>
      <c r="C53" s="14">
        <f t="shared" si="8"/>
        <v>2438.1945000000001</v>
      </c>
      <c r="D53" s="14">
        <f t="shared" si="9"/>
        <v>0</v>
      </c>
      <c r="E53" s="14">
        <f t="shared" si="10"/>
        <v>0</v>
      </c>
      <c r="F53" s="12">
        <f t="shared" si="11"/>
        <v>2438.1945000000001</v>
      </c>
      <c r="G53" s="1"/>
      <c r="H53" s="13">
        <f t="shared" si="12"/>
        <v>1.8042244801421301</v>
      </c>
      <c r="I53" s="14">
        <f t="shared" si="13"/>
        <v>0</v>
      </c>
      <c r="J53" s="14">
        <f t="shared" si="14"/>
        <v>651.71114137005895</v>
      </c>
      <c r="K53" s="14">
        <f t="shared" si="15"/>
        <v>0</v>
      </c>
      <c r="L53" s="14">
        <f t="shared" si="16"/>
        <v>0</v>
      </c>
      <c r="M53" s="29">
        <f t="shared" si="17"/>
        <v>651.71114137005895</v>
      </c>
      <c r="N53" s="3"/>
      <c r="O53" s="3"/>
      <c r="P53" s="3"/>
    </row>
    <row r="54" spans="1:16">
      <c r="A54" s="13">
        <v>7.25</v>
      </c>
      <c r="B54" s="14">
        <f t="shared" si="7"/>
        <v>0</v>
      </c>
      <c r="C54" s="14">
        <f t="shared" si="8"/>
        <v>5237.6030000000001</v>
      </c>
      <c r="D54" s="14">
        <f t="shared" si="9"/>
        <v>0</v>
      </c>
      <c r="E54" s="14">
        <f t="shared" si="10"/>
        <v>0</v>
      </c>
      <c r="F54" s="12">
        <f t="shared" si="11"/>
        <v>5237.6030000000001</v>
      </c>
      <c r="G54" s="1"/>
      <c r="H54" s="13">
        <f t="shared" si="12"/>
        <v>2.2668635349505899</v>
      </c>
      <c r="I54" s="14">
        <f t="shared" si="13"/>
        <v>0</v>
      </c>
      <c r="J54" s="14">
        <f t="shared" si="14"/>
        <v>1637.64568982728</v>
      </c>
      <c r="K54" s="14">
        <f t="shared" si="15"/>
        <v>0</v>
      </c>
      <c r="L54" s="14">
        <f t="shared" si="16"/>
        <v>0</v>
      </c>
      <c r="M54" s="29">
        <f t="shared" si="17"/>
        <v>1637.64568982728</v>
      </c>
      <c r="N54" s="3"/>
      <c r="O54" s="3"/>
      <c r="P54" s="3"/>
    </row>
    <row r="55" spans="1:16">
      <c r="A55" s="13">
        <v>7.75</v>
      </c>
      <c r="B55" s="14">
        <f t="shared" si="7"/>
        <v>0</v>
      </c>
      <c r="C55" s="14">
        <f t="shared" si="8"/>
        <v>27790.926500000001</v>
      </c>
      <c r="D55" s="14">
        <f t="shared" si="9"/>
        <v>0</v>
      </c>
      <c r="E55" s="14">
        <f t="shared" si="10"/>
        <v>0</v>
      </c>
      <c r="F55" s="12">
        <f t="shared" si="11"/>
        <v>27790.926500000001</v>
      </c>
      <c r="G55" s="1"/>
      <c r="H55" s="13">
        <f t="shared" si="12"/>
        <v>2.8050856028906499</v>
      </c>
      <c r="I55" s="14">
        <f t="shared" si="13"/>
        <v>0</v>
      </c>
      <c r="J55" s="14">
        <f t="shared" si="14"/>
        <v>10058.829395631299</v>
      </c>
      <c r="K55" s="14">
        <f t="shared" si="15"/>
        <v>0</v>
      </c>
      <c r="L55" s="14">
        <f t="shared" si="16"/>
        <v>0</v>
      </c>
      <c r="M55" s="29">
        <f t="shared" si="17"/>
        <v>10058.829395631299</v>
      </c>
      <c r="N55" s="3"/>
      <c r="O55" s="3"/>
      <c r="P55" s="3"/>
    </row>
    <row r="56" spans="1:16">
      <c r="A56" s="13">
        <v>8.25</v>
      </c>
      <c r="B56" s="14">
        <f t="shared" si="7"/>
        <v>0</v>
      </c>
      <c r="C56" s="14">
        <f t="shared" si="8"/>
        <v>103844.21025</v>
      </c>
      <c r="D56" s="14">
        <f t="shared" si="9"/>
        <v>0</v>
      </c>
      <c r="E56" s="14">
        <f t="shared" si="10"/>
        <v>0</v>
      </c>
      <c r="F56" s="12">
        <f t="shared" si="11"/>
        <v>103844.21025</v>
      </c>
      <c r="G56" s="1"/>
      <c r="H56" s="13">
        <f t="shared" si="12"/>
        <v>3.4251565167975002</v>
      </c>
      <c r="I56" s="14">
        <f t="shared" si="13"/>
        <v>0</v>
      </c>
      <c r="J56" s="14">
        <f t="shared" si="14"/>
        <v>43113.051329633599</v>
      </c>
      <c r="K56" s="14">
        <f t="shared" si="15"/>
        <v>0</v>
      </c>
      <c r="L56" s="14">
        <f t="shared" si="16"/>
        <v>0</v>
      </c>
      <c r="M56" s="29">
        <f t="shared" si="17"/>
        <v>43113.051329633599</v>
      </c>
      <c r="N56" s="3"/>
      <c r="O56" s="3"/>
      <c r="P56" s="3"/>
    </row>
    <row r="57" spans="1:16">
      <c r="A57" s="13">
        <v>8.75</v>
      </c>
      <c r="B57" s="14">
        <f t="shared" si="7"/>
        <v>0</v>
      </c>
      <c r="C57" s="14">
        <f t="shared" si="8"/>
        <v>136264.47625000001</v>
      </c>
      <c r="D57" s="14">
        <f t="shared" si="9"/>
        <v>0</v>
      </c>
      <c r="E57" s="14">
        <f t="shared" si="10"/>
        <v>0</v>
      </c>
      <c r="F57" s="12">
        <f t="shared" si="11"/>
        <v>136264.47625000001</v>
      </c>
      <c r="G57" s="1"/>
      <c r="H57" s="13">
        <f t="shared" si="12"/>
        <v>4.1334212721240498</v>
      </c>
      <c r="I57" s="14">
        <f t="shared" si="13"/>
        <v>0</v>
      </c>
      <c r="J57" s="14">
        <f t="shared" si="14"/>
        <v>64370.1125447534</v>
      </c>
      <c r="K57" s="14">
        <f t="shared" si="15"/>
        <v>0</v>
      </c>
      <c r="L57" s="14">
        <f t="shared" si="16"/>
        <v>0</v>
      </c>
      <c r="M57" s="29">
        <f t="shared" si="17"/>
        <v>64370.1125447534</v>
      </c>
      <c r="N57" s="3"/>
      <c r="O57" s="3"/>
      <c r="P57" s="3"/>
    </row>
    <row r="58" spans="1:16">
      <c r="A58" s="13">
        <v>9.25</v>
      </c>
      <c r="B58" s="14">
        <f t="shared" si="7"/>
        <v>0</v>
      </c>
      <c r="C58" s="14">
        <f t="shared" si="8"/>
        <v>143061.0735</v>
      </c>
      <c r="D58" s="14">
        <f t="shared" si="9"/>
        <v>0</v>
      </c>
      <c r="E58" s="14">
        <f t="shared" si="10"/>
        <v>0</v>
      </c>
      <c r="F58" s="12">
        <f t="shared" si="11"/>
        <v>143061.0735</v>
      </c>
      <c r="G58" s="1"/>
      <c r="H58" s="13">
        <f t="shared" si="12"/>
        <v>4.9363001294289699</v>
      </c>
      <c r="I58" s="14">
        <f t="shared" si="13"/>
        <v>0</v>
      </c>
      <c r="J58" s="14">
        <f t="shared" si="14"/>
        <v>76345.123852356497</v>
      </c>
      <c r="K58" s="14">
        <f t="shared" si="15"/>
        <v>0</v>
      </c>
      <c r="L58" s="14">
        <f t="shared" si="16"/>
        <v>0</v>
      </c>
      <c r="M58" s="29">
        <f t="shared" si="17"/>
        <v>76345.123852356497</v>
      </c>
      <c r="N58" s="3"/>
      <c r="O58" s="3"/>
      <c r="P58" s="3"/>
    </row>
    <row r="59" spans="1:16">
      <c r="A59" s="13">
        <v>9.75</v>
      </c>
      <c r="B59" s="14">
        <f t="shared" si="7"/>
        <v>0</v>
      </c>
      <c r="C59" s="14">
        <f t="shared" si="8"/>
        <v>111024.2055</v>
      </c>
      <c r="D59" s="14">
        <f t="shared" si="9"/>
        <v>0</v>
      </c>
      <c r="E59" s="14">
        <f t="shared" si="10"/>
        <v>0</v>
      </c>
      <c r="F59" s="12">
        <f t="shared" si="11"/>
        <v>111024.2055</v>
      </c>
      <c r="G59" s="1"/>
      <c r="H59" s="13">
        <f t="shared" si="12"/>
        <v>5.8402851226454597</v>
      </c>
      <c r="I59" s="14">
        <f t="shared" si="13"/>
        <v>0</v>
      </c>
      <c r="J59" s="14">
        <f t="shared" si="14"/>
        <v>66503.899039505894</v>
      </c>
      <c r="K59" s="14">
        <f t="shared" si="15"/>
        <v>0</v>
      </c>
      <c r="L59" s="14">
        <f t="shared" si="16"/>
        <v>0</v>
      </c>
      <c r="M59" s="29">
        <f t="shared" si="17"/>
        <v>66503.899039505894</v>
      </c>
      <c r="N59" s="3"/>
      <c r="O59" s="3"/>
      <c r="P59" s="3"/>
    </row>
    <row r="60" spans="1:16">
      <c r="A60" s="13">
        <v>10.25</v>
      </c>
      <c r="B60" s="14">
        <f t="shared" si="7"/>
        <v>0</v>
      </c>
      <c r="C60" s="14">
        <f t="shared" si="8"/>
        <v>116736.52224999999</v>
      </c>
      <c r="D60" s="14">
        <f t="shared" si="9"/>
        <v>0</v>
      </c>
      <c r="E60" s="14">
        <f t="shared" si="10"/>
        <v>0</v>
      </c>
      <c r="F60" s="12">
        <f t="shared" si="11"/>
        <v>116736.52224999999</v>
      </c>
      <c r="G60" s="1"/>
      <c r="H60" s="13">
        <f t="shared" si="12"/>
        <v>6.85193691100047</v>
      </c>
      <c r="I60" s="14">
        <f t="shared" si="13"/>
        <v>0</v>
      </c>
      <c r="J60" s="14">
        <f t="shared" si="14"/>
        <v>78036.222991863702</v>
      </c>
      <c r="K60" s="14">
        <f t="shared" si="15"/>
        <v>0</v>
      </c>
      <c r="L60" s="14">
        <f t="shared" si="16"/>
        <v>0</v>
      </c>
      <c r="M60" s="29">
        <f t="shared" si="17"/>
        <v>78036.222991863702</v>
      </c>
      <c r="N60" s="3"/>
      <c r="O60" s="3"/>
      <c r="P60" s="3"/>
    </row>
    <row r="61" spans="1:16">
      <c r="A61" s="13">
        <v>10.75</v>
      </c>
      <c r="B61" s="14">
        <f t="shared" si="7"/>
        <v>0</v>
      </c>
      <c r="C61" s="14">
        <f t="shared" si="8"/>
        <v>149367.13274999999</v>
      </c>
      <c r="D61" s="14">
        <f t="shared" si="9"/>
        <v>0</v>
      </c>
      <c r="E61" s="14">
        <f t="shared" si="10"/>
        <v>0</v>
      </c>
      <c r="F61" s="12">
        <f t="shared" si="11"/>
        <v>149367.13274999999</v>
      </c>
      <c r="G61" s="1"/>
      <c r="H61" s="13">
        <f t="shared" si="12"/>
        <v>7.9778819247014496</v>
      </c>
      <c r="I61" s="14">
        <f t="shared" si="13"/>
        <v>0</v>
      </c>
      <c r="J61" s="14">
        <f t="shared" si="14"/>
        <v>110849.613814949</v>
      </c>
      <c r="K61" s="14">
        <f t="shared" si="15"/>
        <v>0</v>
      </c>
      <c r="L61" s="14">
        <f t="shared" si="16"/>
        <v>0</v>
      </c>
      <c r="M61" s="29">
        <f t="shared" si="17"/>
        <v>110849.613814949</v>
      </c>
      <c r="N61" s="3"/>
      <c r="O61" s="3"/>
      <c r="P61" s="3"/>
    </row>
    <row r="62" spans="1:16">
      <c r="A62" s="13">
        <v>11.25</v>
      </c>
      <c r="B62" s="14">
        <f t="shared" si="7"/>
        <v>0</v>
      </c>
      <c r="C62" s="14">
        <f t="shared" si="8"/>
        <v>215801.87625</v>
      </c>
      <c r="D62" s="14">
        <f t="shared" si="9"/>
        <v>0</v>
      </c>
      <c r="E62" s="14">
        <f t="shared" si="10"/>
        <v>0</v>
      </c>
      <c r="F62" s="12">
        <f t="shared" si="11"/>
        <v>215801.87625</v>
      </c>
      <c r="G62" s="1"/>
      <c r="H62" s="13">
        <f t="shared" si="12"/>
        <v>9.2248097638540401</v>
      </c>
      <c r="I62" s="14">
        <f t="shared" si="13"/>
        <v>0</v>
      </c>
      <c r="J62" s="14">
        <f t="shared" si="14"/>
        <v>176953.88934124599</v>
      </c>
      <c r="K62" s="14">
        <f t="shared" si="15"/>
        <v>0</v>
      </c>
      <c r="L62" s="14">
        <f t="shared" si="16"/>
        <v>0</v>
      </c>
      <c r="M62" s="29">
        <f t="shared" si="17"/>
        <v>176953.88934124599</v>
      </c>
      <c r="N62" s="3"/>
      <c r="O62" s="3"/>
      <c r="P62" s="3"/>
    </row>
    <row r="63" spans="1:16">
      <c r="A63" s="13">
        <v>11.75</v>
      </c>
      <c r="B63" s="14">
        <f t="shared" si="7"/>
        <v>0</v>
      </c>
      <c r="C63" s="14">
        <f t="shared" si="8"/>
        <v>317041.81349999999</v>
      </c>
      <c r="D63" s="14">
        <f t="shared" si="9"/>
        <v>0</v>
      </c>
      <c r="E63" s="14">
        <f t="shared" si="10"/>
        <v>0</v>
      </c>
      <c r="F63" s="12">
        <f t="shared" si="11"/>
        <v>317041.81349999999</v>
      </c>
      <c r="G63" s="1"/>
      <c r="H63" s="13">
        <f t="shared" si="12"/>
        <v>10.5994708173113</v>
      </c>
      <c r="I63" s="14">
        <f t="shared" si="13"/>
        <v>0</v>
      </c>
      <c r="J63" s="14">
        <f t="shared" si="14"/>
        <v>285997.91064346401</v>
      </c>
      <c r="K63" s="14">
        <f t="shared" si="15"/>
        <v>0</v>
      </c>
      <c r="L63" s="14">
        <f t="shared" si="16"/>
        <v>0</v>
      </c>
      <c r="M63" s="29">
        <f t="shared" si="17"/>
        <v>285997.91064346401</v>
      </c>
      <c r="N63" s="3"/>
      <c r="O63" s="3"/>
      <c r="P63" s="3"/>
    </row>
    <row r="64" spans="1:16">
      <c r="A64" s="13">
        <v>12.25</v>
      </c>
      <c r="B64" s="14">
        <f t="shared" si="7"/>
        <v>0</v>
      </c>
      <c r="C64" s="14">
        <f t="shared" si="8"/>
        <v>312669.26949999999</v>
      </c>
      <c r="D64" s="14">
        <f t="shared" si="9"/>
        <v>0</v>
      </c>
      <c r="E64" s="14">
        <f t="shared" si="10"/>
        <v>0</v>
      </c>
      <c r="F64" s="12">
        <f t="shared" si="11"/>
        <v>312669.26949999999</v>
      </c>
      <c r="G64" s="1"/>
      <c r="H64" s="13">
        <f t="shared" si="12"/>
        <v>12.1086740738329</v>
      </c>
      <c r="I64" s="14">
        <f t="shared" si="13"/>
        <v>0</v>
      </c>
      <c r="J64" s="14">
        <f t="shared" si="14"/>
        <v>309062.063451341</v>
      </c>
      <c r="K64" s="14">
        <f t="shared" si="15"/>
        <v>0</v>
      </c>
      <c r="L64" s="14">
        <f t="shared" si="16"/>
        <v>0</v>
      </c>
      <c r="M64" s="29">
        <f t="shared" si="17"/>
        <v>309062.063451341</v>
      </c>
      <c r="N64" s="3"/>
      <c r="O64" s="3"/>
      <c r="P64" s="3"/>
    </row>
    <row r="65" spans="1:16">
      <c r="A65" s="13">
        <v>12.75</v>
      </c>
      <c r="B65" s="14">
        <f t="shared" si="7"/>
        <v>0</v>
      </c>
      <c r="C65" s="14">
        <f t="shared" si="8"/>
        <v>362151.65025000001</v>
      </c>
      <c r="D65" s="14">
        <f t="shared" si="9"/>
        <v>0</v>
      </c>
      <c r="E65" s="14">
        <f t="shared" si="10"/>
        <v>0</v>
      </c>
      <c r="F65" s="12">
        <f t="shared" si="11"/>
        <v>362151.65025000001</v>
      </c>
      <c r="G65" s="1"/>
      <c r="H65" s="13">
        <f t="shared" si="12"/>
        <v>13.759285102438801</v>
      </c>
      <c r="I65" s="14">
        <f t="shared" si="13"/>
        <v>0</v>
      </c>
      <c r="J65" s="14">
        <f t="shared" si="14"/>
        <v>390819.435773212</v>
      </c>
      <c r="K65" s="14">
        <f t="shared" si="15"/>
        <v>0</v>
      </c>
      <c r="L65" s="14">
        <f t="shared" si="16"/>
        <v>0</v>
      </c>
      <c r="M65" s="29">
        <f t="shared" si="17"/>
        <v>390819.435773212</v>
      </c>
      <c r="N65" s="3"/>
      <c r="O65" s="3"/>
      <c r="P65" s="3"/>
    </row>
    <row r="66" spans="1:16">
      <c r="A66" s="13">
        <v>13.25</v>
      </c>
      <c r="B66" s="14">
        <f t="shared" si="7"/>
        <v>0</v>
      </c>
      <c r="C66" s="14">
        <f t="shared" si="8"/>
        <v>204281.68950000001</v>
      </c>
      <c r="D66" s="14">
        <f t="shared" si="9"/>
        <v>0</v>
      </c>
      <c r="E66" s="14">
        <f t="shared" si="10"/>
        <v>0</v>
      </c>
      <c r="F66" s="12">
        <f t="shared" si="11"/>
        <v>204281.68950000001</v>
      </c>
      <c r="G66" s="1"/>
      <c r="H66" s="13">
        <f t="shared" si="12"/>
        <v>15.5582241824594</v>
      </c>
      <c r="I66" s="14">
        <f t="shared" si="13"/>
        <v>0</v>
      </c>
      <c r="J66" s="14">
        <f t="shared" si="14"/>
        <v>239868.70351792901</v>
      </c>
      <c r="K66" s="14">
        <f t="shared" si="15"/>
        <v>0</v>
      </c>
      <c r="L66" s="14">
        <f t="shared" si="16"/>
        <v>0</v>
      </c>
      <c r="M66" s="29">
        <f t="shared" si="17"/>
        <v>239868.70351792901</v>
      </c>
      <c r="N66" s="3"/>
      <c r="O66" s="3"/>
      <c r="P66" s="3"/>
    </row>
    <row r="67" spans="1:16">
      <c r="A67" s="13">
        <v>13.75</v>
      </c>
      <c r="B67" s="14">
        <f t="shared" si="7"/>
        <v>0</v>
      </c>
      <c r="C67" s="14">
        <f t="shared" si="8"/>
        <v>106604.74791999999</v>
      </c>
      <c r="D67" s="14">
        <f t="shared" si="9"/>
        <v>85.352080000000001</v>
      </c>
      <c r="E67" s="14">
        <f t="shared" si="10"/>
        <v>0</v>
      </c>
      <c r="F67" s="12">
        <f t="shared" si="11"/>
        <v>106690.1</v>
      </c>
      <c r="G67" s="1"/>
      <c r="H67" s="13">
        <f t="shared" si="12"/>
        <v>17.512464566711198</v>
      </c>
      <c r="I67" s="14">
        <f t="shared" si="13"/>
        <v>0</v>
      </c>
      <c r="J67" s="14">
        <f t="shared" si="14"/>
        <v>135775.40877034</v>
      </c>
      <c r="K67" s="14">
        <f t="shared" si="15"/>
        <v>108.707292850553</v>
      </c>
      <c r="L67" s="14">
        <f t="shared" si="16"/>
        <v>0</v>
      </c>
      <c r="M67" s="29">
        <f t="shared" si="17"/>
        <v>135884.116063191</v>
      </c>
      <c r="N67" s="3"/>
      <c r="O67" s="3"/>
      <c r="P67" s="3"/>
    </row>
    <row r="68" spans="1:16">
      <c r="A68" s="13">
        <v>14.25</v>
      </c>
      <c r="B68" s="14">
        <f t="shared" si="7"/>
        <v>0</v>
      </c>
      <c r="C68" s="14">
        <f t="shared" si="8"/>
        <v>68650.755947550002</v>
      </c>
      <c r="D68" s="14">
        <f t="shared" si="9"/>
        <v>96.245802449999999</v>
      </c>
      <c r="E68" s="14">
        <f t="shared" si="10"/>
        <v>0</v>
      </c>
      <c r="F68" s="12">
        <f t="shared" si="11"/>
        <v>68747.001749999996</v>
      </c>
      <c r="G68" s="1"/>
      <c r="H68" s="13">
        <f t="shared" si="12"/>
        <v>19.629030863624301</v>
      </c>
      <c r="I68" s="14">
        <f t="shared" si="13"/>
        <v>0</v>
      </c>
      <c r="J68" s="14">
        <f t="shared" si="14"/>
        <v>94564.758407410394</v>
      </c>
      <c r="K68" s="14">
        <f t="shared" si="15"/>
        <v>132.57626854633901</v>
      </c>
      <c r="L68" s="14">
        <f t="shared" si="16"/>
        <v>0</v>
      </c>
      <c r="M68" s="29">
        <f t="shared" si="17"/>
        <v>94697.334675956707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44593.850803775</v>
      </c>
      <c r="D69" s="14">
        <f t="shared" si="9"/>
        <v>174.59694622500001</v>
      </c>
      <c r="E69" s="14">
        <f t="shared" si="10"/>
        <v>0</v>
      </c>
      <c r="F69" s="12">
        <f t="shared" si="11"/>
        <v>44768.447749999999</v>
      </c>
      <c r="G69" s="1"/>
      <c r="H69" s="13">
        <f t="shared" si="12"/>
        <v>21.9149975261195</v>
      </c>
      <c r="I69" s="14">
        <f t="shared" si="13"/>
        <v>0</v>
      </c>
      <c r="J69" s="14">
        <f t="shared" si="14"/>
        <v>66255.873223381102</v>
      </c>
      <c r="K69" s="14">
        <f t="shared" si="15"/>
        <v>259.409603022976</v>
      </c>
      <c r="L69" s="14">
        <f t="shared" si="16"/>
        <v>0</v>
      </c>
      <c r="M69" s="29">
        <f t="shared" si="17"/>
        <v>66515.282826404102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23469.350968499999</v>
      </c>
      <c r="D70" s="14">
        <f t="shared" si="9"/>
        <v>101.3540315</v>
      </c>
      <c r="E70" s="14">
        <f t="shared" si="10"/>
        <v>0</v>
      </c>
      <c r="F70" s="12">
        <f t="shared" si="11"/>
        <v>23570.705000000002</v>
      </c>
      <c r="G70" s="1"/>
      <c r="H70" s="13">
        <f t="shared" si="12"/>
        <v>24.377487436671199</v>
      </c>
      <c r="I70" s="14">
        <f t="shared" si="13"/>
        <v>0</v>
      </c>
      <c r="J70" s="14">
        <f t="shared" si="14"/>
        <v>37516.3153037007</v>
      </c>
      <c r="K70" s="14">
        <f t="shared" si="15"/>
        <v>162.01682816703101</v>
      </c>
      <c r="L70" s="14">
        <f t="shared" si="16"/>
        <v>0</v>
      </c>
      <c r="M70" s="29">
        <f t="shared" si="17"/>
        <v>37678.332131867697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0</v>
      </c>
      <c r="D71" s="14">
        <f t="shared" si="9"/>
        <v>0</v>
      </c>
      <c r="E71" s="14">
        <f t="shared" si="10"/>
        <v>0</v>
      </c>
      <c r="F71" s="12">
        <f t="shared" si="11"/>
        <v>0</v>
      </c>
      <c r="G71" s="1"/>
      <c r="H71" s="13">
        <f t="shared" si="12"/>
        <v>27.0236705793649</v>
      </c>
      <c r="I71" s="14">
        <f t="shared" si="13"/>
        <v>0</v>
      </c>
      <c r="J71" s="14">
        <f t="shared" si="14"/>
        <v>0</v>
      </c>
      <c r="K71" s="14">
        <f t="shared" si="15"/>
        <v>0</v>
      </c>
      <c r="L71" s="14">
        <f t="shared" si="16"/>
        <v>0</v>
      </c>
      <c r="M71" s="29">
        <f t="shared" si="17"/>
        <v>0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0</v>
      </c>
      <c r="D72" s="14">
        <f t="shared" si="9"/>
        <v>0</v>
      </c>
      <c r="E72" s="14">
        <f t="shared" si="10"/>
        <v>0</v>
      </c>
      <c r="F72" s="12">
        <f t="shared" si="11"/>
        <v>0</v>
      </c>
      <c r="G72" s="1"/>
      <c r="H72" s="13">
        <f t="shared" si="12"/>
        <v>29.8607627909069</v>
      </c>
      <c r="I72" s="14">
        <f t="shared" si="13"/>
        <v>0</v>
      </c>
      <c r="J72" s="14">
        <f t="shared" si="14"/>
        <v>0</v>
      </c>
      <c r="K72" s="14">
        <f t="shared" si="15"/>
        <v>0</v>
      </c>
      <c r="L72" s="14">
        <f t="shared" si="16"/>
        <v>0</v>
      </c>
      <c r="M72" s="29">
        <f t="shared" si="17"/>
        <v>0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0</v>
      </c>
      <c r="D73" s="14">
        <f t="shared" si="9"/>
        <v>0</v>
      </c>
      <c r="E73" s="14">
        <f t="shared" si="10"/>
        <v>0</v>
      </c>
      <c r="F73" s="12">
        <f t="shared" si="11"/>
        <v>0</v>
      </c>
      <c r="G73" s="1"/>
      <c r="H73" s="13">
        <f t="shared" si="12"/>
        <v>32.896024583524202</v>
      </c>
      <c r="I73" s="14">
        <f t="shared" si="13"/>
        <v>0</v>
      </c>
      <c r="J73" s="14">
        <f t="shared" si="14"/>
        <v>0</v>
      </c>
      <c r="K73" s="14">
        <f t="shared" si="15"/>
        <v>0</v>
      </c>
      <c r="L73" s="14">
        <f t="shared" si="16"/>
        <v>0</v>
      </c>
      <c r="M73" s="29">
        <f t="shared" si="17"/>
        <v>0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36.136760033520801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39.590315729967998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43.2640797786215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47.165480856679999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51.301987314466103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20" t="s">
        <v>7</v>
      </c>
      <c r="B79" s="21">
        <f>SUM(B47:B78)</f>
        <v>0</v>
      </c>
      <c r="C79" s="21">
        <f>SUM(C47:C78)</f>
        <v>2451029.3491398199</v>
      </c>
      <c r="D79" s="21">
        <f>SUM(D47:D78)</f>
        <v>457.54886017500002</v>
      </c>
      <c r="E79" s="21">
        <f>SUM(E47:E78)</f>
        <v>0</v>
      </c>
      <c r="F79" s="21">
        <f>SUM(F47:F78)</f>
        <v>2451486.898</v>
      </c>
      <c r="G79" s="12"/>
      <c r="H79" s="20" t="s">
        <v>7</v>
      </c>
      <c r="I79" s="21">
        <f>SUM(I47:I78)</f>
        <v>0</v>
      </c>
      <c r="J79" s="21">
        <f>SUM(J47:J78)</f>
        <v>2188380.56823191</v>
      </c>
      <c r="K79" s="21">
        <f>SUM(K47:K78)</f>
        <v>662.70999258689903</v>
      </c>
      <c r="L79" s="21">
        <f>SUM(L47:L78)</f>
        <v>0</v>
      </c>
      <c r="M79" s="21">
        <f>SUM(M47:M78)</f>
        <v>2189043.2782244999</v>
      </c>
      <c r="N79" s="3"/>
      <c r="O79" s="3"/>
      <c r="P79" s="3"/>
    </row>
    <row r="80" spans="1:16">
      <c r="A80" s="6" t="s">
        <v>13</v>
      </c>
      <c r="B80" s="22">
        <f>IF(L38&gt;0,B79/L38,0)</f>
        <v>0</v>
      </c>
      <c r="C80" s="22">
        <f>IF(M38&gt;0,C79/M38,0)</f>
        <v>11.2634185537676</v>
      </c>
      <c r="D80" s="22">
        <f>IF(N38&gt;0,D79/N38,0)</f>
        <v>14.5508766420163</v>
      </c>
      <c r="E80" s="22">
        <f>IF(O38&gt;0,E79/O38,0)</f>
        <v>0</v>
      </c>
      <c r="F80" s="22">
        <f>IF(P38&gt;0,F79/P38,0)</f>
        <v>11.2638935252157</v>
      </c>
      <c r="G80" s="12"/>
      <c r="H80" s="6" t="s">
        <v>13</v>
      </c>
      <c r="I80" s="22">
        <f>IF(L38&gt;0,I79/L38,0)</f>
        <v>0</v>
      </c>
      <c r="J80" s="22">
        <f>IF(M38&gt;0,J79/M38,0)</f>
        <v>10.056446816346</v>
      </c>
      <c r="K80" s="22">
        <f>IF(N38&gt;0,K79/N38,0)</f>
        <v>21.075369629104301</v>
      </c>
      <c r="L80" s="22">
        <f>IF(O38&gt;0,L79/O38,0)</f>
        <v>0</v>
      </c>
      <c r="M80" s="22">
        <f>IF(P38&gt;0,M79/P38,0)</f>
        <v>10.0580388286496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61" t="s">
        <v>35</v>
      </c>
      <c r="B85" s="61"/>
      <c r="C85" s="61"/>
      <c r="D85" s="61"/>
      <c r="E85" s="61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61"/>
      <c r="B86" s="61"/>
      <c r="C86" s="61"/>
      <c r="D86" s="61"/>
      <c r="E86" s="61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62" t="s">
        <v>15</v>
      </c>
      <c r="B89" s="63" t="s">
        <v>16</v>
      </c>
      <c r="C89" s="63" t="s">
        <v>17</v>
      </c>
      <c r="D89" s="63" t="s">
        <v>18</v>
      </c>
      <c r="E89" s="63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62"/>
      <c r="B90" s="62"/>
      <c r="C90" s="62"/>
      <c r="D90" s="62"/>
      <c r="E90" s="63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56">
        <f>L$38</f>
        <v>0</v>
      </c>
      <c r="C92" s="56">
        <f>$B$80</f>
        <v>0</v>
      </c>
      <c r="D92" s="56">
        <f>$I$80</f>
        <v>0</v>
      </c>
      <c r="E92" s="56">
        <f>B92*D92</f>
        <v>0</v>
      </c>
      <c r="F92" s="14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56">
        <f>M$38</f>
        <v>217609.71923749999</v>
      </c>
      <c r="C93" s="56">
        <f>$C$80</f>
        <v>11.2634185537676</v>
      </c>
      <c r="D93" s="56">
        <f>$J$80</f>
        <v>10.056446816346</v>
      </c>
      <c r="E93" s="56">
        <f>B93*D93</f>
        <v>2188380.5682319002</v>
      </c>
      <c r="F93" s="14">
        <f>E93/1000</f>
        <v>2188.3805682318998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56">
        <f>N$38</f>
        <v>31.4447625</v>
      </c>
      <c r="C94" s="56">
        <f>$D$80</f>
        <v>14.5508766420163</v>
      </c>
      <c r="D94" s="56">
        <f>$K$80</f>
        <v>21.075369629104301</v>
      </c>
      <c r="E94" s="56">
        <f>B94*D94</f>
        <v>662.70999258689801</v>
      </c>
      <c r="F94" s="14">
        <f>E94/1000</f>
        <v>0.662709992586898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56">
        <f>O$38</f>
        <v>0</v>
      </c>
      <c r="C95" s="56">
        <f>$E$80</f>
        <v>0</v>
      </c>
      <c r="D95" s="56">
        <f>$L$80</f>
        <v>0</v>
      </c>
      <c r="E95" s="56">
        <f>B95*D95</f>
        <v>0</v>
      </c>
      <c r="F95" s="14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56">
        <f>SUM(B92:B95)</f>
        <v>217641.16399999999</v>
      </c>
      <c r="C96" s="56">
        <f>$F$80</f>
        <v>11.2638935252157</v>
      </c>
      <c r="D96" s="56">
        <f>$M$80</f>
        <v>10.0580388286496</v>
      </c>
      <c r="E96" s="56">
        <f>SUM(E92:E95)</f>
        <v>2189043.2782244901</v>
      </c>
      <c r="F96" s="14">
        <f>E96/1000</f>
        <v>2189.0432782244902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56">
        <f>$I$2</f>
        <v>2055129</v>
      </c>
      <c r="C97" s="57"/>
      <c r="D97" s="57"/>
      <c r="E97" s="57"/>
      <c r="F97" s="14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56">
        <f>IF(E96&gt;0,$I$2/E96,"")</f>
        <v>0.938825202974924</v>
      </c>
      <c r="C98" s="57"/>
      <c r="D98" s="57"/>
      <c r="E98" s="57"/>
      <c r="F98" s="14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5" zoomScale="80" zoomScaleNormal="80" workbookViewId="0">
      <selection activeCell="F92" sqref="F92:F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22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209946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37"/>
      <c r="F6" s="12">
        <f t="shared" ref="F6:F37" si="0">SUM(B6:E6)</f>
        <v>0</v>
      </c>
      <c r="G6" s="1"/>
      <c r="H6" s="13">
        <v>3.75</v>
      </c>
      <c r="I6" s="18"/>
      <c r="J6" s="1">
        <f t="shared" ref="J6:J38" si="1">I6/1000</f>
        <v>0</v>
      </c>
      <c r="K6" s="13">
        <v>3.75</v>
      </c>
      <c r="L6" s="14">
        <f t="shared" ref="L6:O10" si="2">IF($F6&gt;0,($I6/1000)*(B6/$F6),0)</f>
        <v>0</v>
      </c>
      <c r="M6" s="14">
        <f t="shared" si="2"/>
        <v>0</v>
      </c>
      <c r="N6" s="14">
        <f t="shared" si="2"/>
        <v>0</v>
      </c>
      <c r="O6" s="14">
        <f t="shared" si="2"/>
        <v>0</v>
      </c>
      <c r="P6" s="15">
        <f t="shared" ref="P6:P37" si="3">SUM(L6:O6)</f>
        <v>0</v>
      </c>
      <c r="Q6" s="3"/>
      <c r="R6" s="3"/>
    </row>
    <row r="7" spans="1:18">
      <c r="A7" s="13">
        <v>4.25</v>
      </c>
      <c r="B7" s="11"/>
      <c r="C7" s="11"/>
      <c r="D7" s="11"/>
      <c r="E7" s="37"/>
      <c r="F7" s="12">
        <f t="shared" si="0"/>
        <v>0</v>
      </c>
      <c r="G7" s="1"/>
      <c r="H7" s="13">
        <v>4.25</v>
      </c>
      <c r="I7" s="18"/>
      <c r="J7" s="1">
        <f t="shared" si="1"/>
        <v>0</v>
      </c>
      <c r="K7" s="13">
        <v>4.25</v>
      </c>
      <c r="L7" s="14">
        <f t="shared" si="2"/>
        <v>0</v>
      </c>
      <c r="M7" s="14">
        <f t="shared" si="2"/>
        <v>0</v>
      </c>
      <c r="N7" s="14">
        <f t="shared" si="2"/>
        <v>0</v>
      </c>
      <c r="O7" s="14">
        <f t="shared" si="2"/>
        <v>0</v>
      </c>
      <c r="P7" s="15">
        <f t="shared" si="3"/>
        <v>0</v>
      </c>
      <c r="Q7" s="3"/>
      <c r="R7" s="3"/>
    </row>
    <row r="8" spans="1:18">
      <c r="A8" s="10">
        <v>4.75</v>
      </c>
      <c r="B8" s="11"/>
      <c r="C8" s="11"/>
      <c r="D8" s="11"/>
      <c r="E8" s="37"/>
      <c r="F8" s="12">
        <f t="shared" si="0"/>
        <v>0</v>
      </c>
      <c r="G8" s="1"/>
      <c r="H8" s="13">
        <v>4.75</v>
      </c>
      <c r="I8" s="18"/>
      <c r="J8" s="1">
        <f t="shared" si="1"/>
        <v>0</v>
      </c>
      <c r="K8" s="13">
        <v>4.75</v>
      </c>
      <c r="L8" s="14">
        <f t="shared" si="2"/>
        <v>0</v>
      </c>
      <c r="M8" s="14">
        <f t="shared" si="2"/>
        <v>0</v>
      </c>
      <c r="N8" s="14">
        <f t="shared" si="2"/>
        <v>0</v>
      </c>
      <c r="O8" s="14">
        <f t="shared" si="2"/>
        <v>0</v>
      </c>
      <c r="P8" s="15">
        <f t="shared" si="3"/>
        <v>0</v>
      </c>
      <c r="Q8" s="3"/>
      <c r="R8" s="3"/>
    </row>
    <row r="9" spans="1:18">
      <c r="A9" s="13">
        <v>5.25</v>
      </c>
      <c r="B9" s="11"/>
      <c r="C9" s="11"/>
      <c r="D9" s="11"/>
      <c r="E9" s="39"/>
      <c r="F9" s="12">
        <f t="shared" si="0"/>
        <v>0</v>
      </c>
      <c r="G9" s="16"/>
      <c r="H9" s="13">
        <v>5.25</v>
      </c>
      <c r="I9" s="18"/>
      <c r="J9" s="1">
        <f t="shared" si="1"/>
        <v>0</v>
      </c>
      <c r="K9" s="13">
        <v>5.25</v>
      </c>
      <c r="L9" s="14">
        <f t="shared" si="2"/>
        <v>0</v>
      </c>
      <c r="M9" s="14">
        <f t="shared" si="2"/>
        <v>0</v>
      </c>
      <c r="N9" s="14">
        <f t="shared" si="2"/>
        <v>0</v>
      </c>
      <c r="O9" s="14">
        <f t="shared" si="2"/>
        <v>0</v>
      </c>
      <c r="P9" s="15">
        <f t="shared" si="3"/>
        <v>0</v>
      </c>
      <c r="Q9" s="3"/>
      <c r="R9" s="3"/>
    </row>
    <row r="10" spans="1:18">
      <c r="A10" s="10">
        <v>5.75</v>
      </c>
      <c r="B10" s="11"/>
      <c r="C10" s="11"/>
      <c r="D10" s="11"/>
      <c r="E10" s="37"/>
      <c r="F10" s="12">
        <f t="shared" si="0"/>
        <v>0</v>
      </c>
      <c r="G10" s="1"/>
      <c r="H10" s="13">
        <v>5.75</v>
      </c>
      <c r="I10" s="18"/>
      <c r="J10" s="1">
        <f t="shared" si="1"/>
        <v>0</v>
      </c>
      <c r="K10" s="13">
        <v>5.75</v>
      </c>
      <c r="L10" s="14">
        <f t="shared" si="2"/>
        <v>0</v>
      </c>
      <c r="M10" s="14">
        <f t="shared" si="2"/>
        <v>0</v>
      </c>
      <c r="N10" s="14">
        <f t="shared" si="2"/>
        <v>0</v>
      </c>
      <c r="O10" s="14">
        <f t="shared" si="2"/>
        <v>0</v>
      </c>
      <c r="P10" s="15">
        <f t="shared" si="3"/>
        <v>0</v>
      </c>
      <c r="Q10" s="3"/>
      <c r="R10" s="3"/>
    </row>
    <row r="11" spans="1:18">
      <c r="A11" s="13">
        <v>6.25</v>
      </c>
      <c r="B11" s="11"/>
      <c r="C11" s="11"/>
      <c r="D11" s="11"/>
      <c r="E11" s="37"/>
      <c r="F11" s="12">
        <f t="shared" si="0"/>
        <v>0</v>
      </c>
      <c r="G11" s="1"/>
      <c r="H11" s="13">
        <v>6.25</v>
      </c>
      <c r="I11" s="18"/>
      <c r="J11" s="1">
        <f t="shared" si="1"/>
        <v>0</v>
      </c>
      <c r="K11" s="13">
        <v>6.25</v>
      </c>
      <c r="L11" s="14">
        <f t="shared" ref="L11:L32" si="4">IF($F11&gt;0,($I12/1000)*(B11/$F11),0)</f>
        <v>0</v>
      </c>
      <c r="M11" s="14">
        <f t="shared" ref="M11:M32" si="5">IF($F11&gt;0,($I12/1000)*(C11/$F11),0)</f>
        <v>0</v>
      </c>
      <c r="N11" s="14">
        <f t="shared" ref="N11:N32" si="6">IF($F11&gt;0,($I12/1000)*(D11/$F11),0)</f>
        <v>0</v>
      </c>
      <c r="O11" s="14">
        <f t="shared" ref="O11:O32" si="7">IF($F11&gt;0,($I12/1000)*(E11/$F11),0)</f>
        <v>0</v>
      </c>
      <c r="P11" s="15">
        <f t="shared" si="3"/>
        <v>0</v>
      </c>
      <c r="Q11" s="3"/>
      <c r="R11" s="3"/>
    </row>
    <row r="12" spans="1:18">
      <c r="A12" s="10">
        <v>6.75</v>
      </c>
      <c r="B12" s="17"/>
      <c r="C12" s="17"/>
      <c r="D12" s="11"/>
      <c r="E12" s="38"/>
      <c r="F12" s="12">
        <f t="shared" si="0"/>
        <v>0</v>
      </c>
      <c r="G12" s="1"/>
      <c r="H12" s="13">
        <v>6.75</v>
      </c>
      <c r="I12" s="55"/>
      <c r="J12" s="1">
        <f t="shared" si="1"/>
        <v>0</v>
      </c>
      <c r="K12" s="13">
        <v>6.75</v>
      </c>
      <c r="L12" s="14">
        <f t="shared" si="4"/>
        <v>0</v>
      </c>
      <c r="M12" s="14">
        <f t="shared" si="5"/>
        <v>0</v>
      </c>
      <c r="N12" s="14">
        <f t="shared" si="6"/>
        <v>0</v>
      </c>
      <c r="O12" s="14">
        <f t="shared" si="7"/>
        <v>0</v>
      </c>
      <c r="P12" s="15">
        <f t="shared" si="3"/>
        <v>0</v>
      </c>
      <c r="Q12" s="3"/>
      <c r="R12" s="3"/>
    </row>
    <row r="13" spans="1:18">
      <c r="A13" s="13">
        <v>7.25</v>
      </c>
      <c r="B13" s="17"/>
      <c r="C13" s="17"/>
      <c r="D13" s="11"/>
      <c r="E13" s="38"/>
      <c r="F13" s="12">
        <f t="shared" si="0"/>
        <v>0</v>
      </c>
      <c r="G13" s="1"/>
      <c r="H13" s="13">
        <v>7.25</v>
      </c>
      <c r="I13" s="55"/>
      <c r="J13" s="1">
        <f t="shared" si="1"/>
        <v>0</v>
      </c>
      <c r="K13" s="13">
        <v>7.25</v>
      </c>
      <c r="L13" s="14">
        <f t="shared" si="4"/>
        <v>0</v>
      </c>
      <c r="M13" s="14">
        <f t="shared" si="5"/>
        <v>0</v>
      </c>
      <c r="N13" s="14">
        <f t="shared" si="6"/>
        <v>0</v>
      </c>
      <c r="O13" s="14">
        <f t="shared" si="7"/>
        <v>0</v>
      </c>
      <c r="P13" s="15">
        <f t="shared" si="3"/>
        <v>0</v>
      </c>
      <c r="Q13" s="3"/>
      <c r="R13" s="3"/>
    </row>
    <row r="14" spans="1:18">
      <c r="A14" s="10">
        <v>7.75</v>
      </c>
      <c r="B14">
        <v>100</v>
      </c>
      <c r="E14" s="38"/>
      <c r="F14" s="12">
        <f t="shared" si="0"/>
        <v>100</v>
      </c>
      <c r="G14" s="1"/>
      <c r="H14" s="13">
        <v>7.75</v>
      </c>
      <c r="I14" s="53">
        <v>12539</v>
      </c>
      <c r="J14" s="1">
        <f t="shared" si="1"/>
        <v>12.539</v>
      </c>
      <c r="K14" s="13">
        <v>7.75</v>
      </c>
      <c r="L14" s="14">
        <f t="shared" si="4"/>
        <v>112.855</v>
      </c>
      <c r="M14" s="14">
        <f t="shared" si="5"/>
        <v>0</v>
      </c>
      <c r="N14" s="14">
        <f t="shared" si="6"/>
        <v>0</v>
      </c>
      <c r="O14" s="14">
        <f t="shared" si="7"/>
        <v>0</v>
      </c>
      <c r="P14" s="15">
        <f t="shared" si="3"/>
        <v>112.855</v>
      </c>
      <c r="Q14" s="3"/>
      <c r="R14" s="3"/>
    </row>
    <row r="15" spans="1:18">
      <c r="A15" s="13">
        <v>8.25</v>
      </c>
      <c r="B15">
        <v>100</v>
      </c>
      <c r="E15" s="38"/>
      <c r="F15" s="12">
        <f t="shared" si="0"/>
        <v>100</v>
      </c>
      <c r="G15" s="1"/>
      <c r="H15" s="13">
        <v>8.25</v>
      </c>
      <c r="I15" s="53">
        <v>112855</v>
      </c>
      <c r="J15" s="1">
        <f t="shared" si="1"/>
        <v>112.855</v>
      </c>
      <c r="K15" s="13">
        <v>8.25</v>
      </c>
      <c r="L15" s="14">
        <f t="shared" si="4"/>
        <v>331.56400000000002</v>
      </c>
      <c r="M15" s="14">
        <f t="shared" si="5"/>
        <v>0</v>
      </c>
      <c r="N15" s="14">
        <f t="shared" si="6"/>
        <v>0</v>
      </c>
      <c r="O15" s="14">
        <f t="shared" si="7"/>
        <v>0</v>
      </c>
      <c r="P15" s="15">
        <f t="shared" si="3"/>
        <v>331.56400000000002</v>
      </c>
      <c r="Q15" s="3"/>
      <c r="R15" s="3"/>
    </row>
    <row r="16" spans="1:18">
      <c r="A16" s="10">
        <v>8.75</v>
      </c>
      <c r="B16">
        <v>96.53</v>
      </c>
      <c r="C16">
        <v>3.47</v>
      </c>
      <c r="E16" s="38"/>
      <c r="F16" s="12">
        <f t="shared" si="0"/>
        <v>100</v>
      </c>
      <c r="G16" s="1"/>
      <c r="H16" s="13">
        <v>8.75</v>
      </c>
      <c r="I16" s="54">
        <v>331564</v>
      </c>
      <c r="J16" s="1">
        <f t="shared" si="1"/>
        <v>331.56400000000002</v>
      </c>
      <c r="K16" s="13">
        <v>8.75</v>
      </c>
      <c r="L16" s="14">
        <f t="shared" si="4"/>
        <v>617.32093359999999</v>
      </c>
      <c r="M16" s="14">
        <f t="shared" si="5"/>
        <v>22.1910664</v>
      </c>
      <c r="N16" s="14">
        <f t="shared" si="6"/>
        <v>0</v>
      </c>
      <c r="O16" s="14">
        <f t="shared" si="7"/>
        <v>0</v>
      </c>
      <c r="P16" s="15">
        <f t="shared" si="3"/>
        <v>639.51199999999994</v>
      </c>
      <c r="Q16" s="3"/>
      <c r="R16" s="3"/>
    </row>
    <row r="17" spans="1:18">
      <c r="A17" s="13">
        <v>9.25</v>
      </c>
      <c r="B17">
        <v>95.92</v>
      </c>
      <c r="C17">
        <v>4.08</v>
      </c>
      <c r="E17" s="38"/>
      <c r="F17" s="12">
        <f t="shared" si="0"/>
        <v>100</v>
      </c>
      <c r="G17" s="1"/>
      <c r="H17" s="13">
        <v>9.25</v>
      </c>
      <c r="I17" s="54">
        <v>639512</v>
      </c>
      <c r="J17" s="1">
        <f t="shared" si="1"/>
        <v>639.51199999999994</v>
      </c>
      <c r="K17" s="13">
        <v>9.25</v>
      </c>
      <c r="L17" s="14">
        <f t="shared" si="4"/>
        <v>415.78826079999999</v>
      </c>
      <c r="M17" s="14">
        <f t="shared" si="5"/>
        <v>17.6857392</v>
      </c>
      <c r="N17" s="14">
        <f t="shared" si="6"/>
        <v>0</v>
      </c>
      <c r="O17" s="14">
        <f t="shared" si="7"/>
        <v>0</v>
      </c>
      <c r="P17" s="15">
        <f t="shared" si="3"/>
        <v>433.47399999999999</v>
      </c>
      <c r="Q17" s="3"/>
      <c r="R17" s="3"/>
    </row>
    <row r="18" spans="1:18">
      <c r="A18" s="10">
        <v>9.75</v>
      </c>
      <c r="B18">
        <v>85.81</v>
      </c>
      <c r="C18">
        <v>14.19</v>
      </c>
      <c r="E18" s="38"/>
      <c r="F18" s="12">
        <f t="shared" si="0"/>
        <v>100</v>
      </c>
      <c r="G18" s="1"/>
      <c r="H18" s="13">
        <v>9.75</v>
      </c>
      <c r="I18" s="54">
        <v>433474</v>
      </c>
      <c r="J18" s="1">
        <f t="shared" si="1"/>
        <v>433.47399999999999</v>
      </c>
      <c r="K18" s="13">
        <v>9.75</v>
      </c>
      <c r="L18" s="14">
        <f t="shared" si="4"/>
        <v>319.57875059999998</v>
      </c>
      <c r="M18" s="14">
        <f t="shared" si="5"/>
        <v>52.847249400000003</v>
      </c>
      <c r="N18" s="14">
        <f t="shared" si="6"/>
        <v>0</v>
      </c>
      <c r="O18" s="14">
        <f t="shared" si="7"/>
        <v>0</v>
      </c>
      <c r="P18" s="15">
        <f t="shared" si="3"/>
        <v>372.42599999999999</v>
      </c>
      <c r="Q18" s="3"/>
      <c r="R18" s="3"/>
    </row>
    <row r="19" spans="1:18">
      <c r="A19" s="13">
        <v>10.25</v>
      </c>
      <c r="B19">
        <v>64.22</v>
      </c>
      <c r="C19">
        <v>35.78</v>
      </c>
      <c r="E19" s="38"/>
      <c r="F19" s="12">
        <f t="shared" si="0"/>
        <v>100</v>
      </c>
      <c r="G19" s="1"/>
      <c r="H19" s="13">
        <v>10.25</v>
      </c>
      <c r="I19" s="54">
        <v>372426</v>
      </c>
      <c r="J19" s="1">
        <f t="shared" si="1"/>
        <v>372.42599999999999</v>
      </c>
      <c r="K19" s="13">
        <v>10.25</v>
      </c>
      <c r="L19" s="14">
        <f t="shared" si="4"/>
        <v>151.13406359999999</v>
      </c>
      <c r="M19" s="14">
        <f t="shared" si="5"/>
        <v>84.203936400000003</v>
      </c>
      <c r="N19" s="14">
        <f t="shared" si="6"/>
        <v>0</v>
      </c>
      <c r="O19" s="14">
        <f t="shared" si="7"/>
        <v>0</v>
      </c>
      <c r="P19" s="15">
        <f t="shared" si="3"/>
        <v>235.33799999999999</v>
      </c>
      <c r="Q19" s="3"/>
      <c r="R19" s="3"/>
    </row>
    <row r="20" spans="1:18">
      <c r="A20" s="10">
        <v>10.75</v>
      </c>
      <c r="B20">
        <v>35.99</v>
      </c>
      <c r="C20">
        <v>64.010000000000005</v>
      </c>
      <c r="E20" s="38"/>
      <c r="F20" s="12">
        <f t="shared" si="0"/>
        <v>100</v>
      </c>
      <c r="G20" s="1"/>
      <c r="H20" s="13">
        <v>10.75</v>
      </c>
      <c r="I20" s="54">
        <v>235338</v>
      </c>
      <c r="J20" s="1">
        <f t="shared" si="1"/>
        <v>235.33799999999999</v>
      </c>
      <c r="K20" s="13">
        <v>10.75</v>
      </c>
      <c r="L20" s="14">
        <f t="shared" si="4"/>
        <v>83.069238799999994</v>
      </c>
      <c r="M20" s="14">
        <f t="shared" si="5"/>
        <v>147.74276119999999</v>
      </c>
      <c r="N20" s="14">
        <f t="shared" si="6"/>
        <v>0</v>
      </c>
      <c r="O20" s="14">
        <f t="shared" si="7"/>
        <v>0</v>
      </c>
      <c r="P20" s="15">
        <f t="shared" si="3"/>
        <v>230.81200000000001</v>
      </c>
      <c r="Q20" s="3"/>
      <c r="R20" s="3"/>
    </row>
    <row r="21" spans="1:18">
      <c r="A21" s="13">
        <v>11.25</v>
      </c>
      <c r="B21">
        <v>13.87</v>
      </c>
      <c r="C21">
        <v>86.13</v>
      </c>
      <c r="E21" s="38"/>
      <c r="F21" s="12">
        <f t="shared" si="0"/>
        <v>100</v>
      </c>
      <c r="G21" s="1"/>
      <c r="H21" s="13">
        <v>11.25</v>
      </c>
      <c r="I21" s="54">
        <v>230812</v>
      </c>
      <c r="J21" s="1">
        <f t="shared" si="1"/>
        <v>230.81200000000001</v>
      </c>
      <c r="K21" s="13">
        <v>11.25</v>
      </c>
      <c r="L21" s="14">
        <f t="shared" si="4"/>
        <v>22.6193347</v>
      </c>
      <c r="M21" s="14">
        <f t="shared" si="5"/>
        <v>140.46166529999999</v>
      </c>
      <c r="N21" s="14">
        <f t="shared" si="6"/>
        <v>0</v>
      </c>
      <c r="O21" s="14">
        <f t="shared" si="7"/>
        <v>0</v>
      </c>
      <c r="P21" s="15">
        <f t="shared" si="3"/>
        <v>163.08099999999999</v>
      </c>
      <c r="Q21" s="3"/>
      <c r="R21" s="3"/>
    </row>
    <row r="22" spans="1:18">
      <c r="A22" s="10">
        <v>11.75</v>
      </c>
      <c r="B22">
        <v>4.75</v>
      </c>
      <c r="C22">
        <v>95.25</v>
      </c>
      <c r="E22" s="38"/>
      <c r="F22" s="12">
        <f t="shared" si="0"/>
        <v>100</v>
      </c>
      <c r="G22" s="4"/>
      <c r="H22" s="13">
        <v>11.75</v>
      </c>
      <c r="I22" s="54">
        <v>163081</v>
      </c>
      <c r="J22" s="1">
        <f t="shared" si="1"/>
        <v>163.08099999999999</v>
      </c>
      <c r="K22" s="13">
        <v>11.75</v>
      </c>
      <c r="L22" s="14">
        <f t="shared" si="4"/>
        <v>11.1671075</v>
      </c>
      <c r="M22" s="14">
        <f t="shared" si="5"/>
        <v>223.92989249999999</v>
      </c>
      <c r="N22" s="14">
        <f t="shared" si="6"/>
        <v>0</v>
      </c>
      <c r="O22" s="14">
        <f t="shared" si="7"/>
        <v>0</v>
      </c>
      <c r="P22" s="15">
        <f t="shared" si="3"/>
        <v>235.09700000000001</v>
      </c>
      <c r="Q22" s="3"/>
      <c r="R22" s="3"/>
    </row>
    <row r="23" spans="1:18">
      <c r="A23" s="13">
        <v>12.25</v>
      </c>
      <c r="C23">
        <v>100</v>
      </c>
      <c r="E23" s="38"/>
      <c r="F23" s="12">
        <f t="shared" si="0"/>
        <v>100</v>
      </c>
      <c r="G23" s="4"/>
      <c r="H23" s="13">
        <v>12.25</v>
      </c>
      <c r="I23" s="54">
        <v>235097</v>
      </c>
      <c r="J23" s="1">
        <f t="shared" si="1"/>
        <v>235.09700000000001</v>
      </c>
      <c r="K23" s="13">
        <v>12.25</v>
      </c>
      <c r="L23" s="14">
        <f t="shared" si="4"/>
        <v>0</v>
      </c>
      <c r="M23" s="14">
        <f t="shared" si="5"/>
        <v>599.48599999999999</v>
      </c>
      <c r="N23" s="14">
        <f t="shared" si="6"/>
        <v>0</v>
      </c>
      <c r="O23" s="14">
        <f t="shared" si="7"/>
        <v>0</v>
      </c>
      <c r="P23" s="15">
        <f t="shared" si="3"/>
        <v>599.48599999999999</v>
      </c>
      <c r="Q23" s="3"/>
      <c r="R23" s="3"/>
    </row>
    <row r="24" spans="1:18">
      <c r="A24" s="10">
        <v>12.75</v>
      </c>
      <c r="C24">
        <v>100</v>
      </c>
      <c r="E24" s="37"/>
      <c r="F24" s="12">
        <f t="shared" si="0"/>
        <v>100</v>
      </c>
      <c r="G24" s="4"/>
      <c r="H24" s="13">
        <v>12.75</v>
      </c>
      <c r="I24" s="54">
        <v>599486</v>
      </c>
      <c r="J24" s="1">
        <f t="shared" si="1"/>
        <v>599.48599999999999</v>
      </c>
      <c r="K24" s="13">
        <v>12.75</v>
      </c>
      <c r="L24" s="14">
        <f t="shared" si="4"/>
        <v>0</v>
      </c>
      <c r="M24" s="14">
        <f t="shared" si="5"/>
        <v>672.57899999999995</v>
      </c>
      <c r="N24" s="14">
        <f t="shared" si="6"/>
        <v>0</v>
      </c>
      <c r="O24" s="14">
        <f t="shared" si="7"/>
        <v>0</v>
      </c>
      <c r="P24" s="15">
        <f t="shared" si="3"/>
        <v>672.57899999999995</v>
      </c>
      <c r="Q24" s="3"/>
      <c r="R24" s="3"/>
    </row>
    <row r="25" spans="1:18">
      <c r="A25" s="13">
        <v>13.25</v>
      </c>
      <c r="C25">
        <v>100</v>
      </c>
      <c r="E25" s="37"/>
      <c r="F25" s="12">
        <f t="shared" si="0"/>
        <v>100</v>
      </c>
      <c r="G25" s="4"/>
      <c r="H25" s="13">
        <v>13.25</v>
      </c>
      <c r="I25" s="54">
        <v>672579</v>
      </c>
      <c r="J25" s="1">
        <f t="shared" si="1"/>
        <v>672.57899999999995</v>
      </c>
      <c r="K25" s="13">
        <v>13.25</v>
      </c>
      <c r="L25" s="14">
        <f t="shared" si="4"/>
        <v>0</v>
      </c>
      <c r="M25" s="14">
        <f t="shared" si="5"/>
        <v>878.19100000000003</v>
      </c>
      <c r="N25" s="14">
        <f t="shared" si="6"/>
        <v>0</v>
      </c>
      <c r="O25" s="14">
        <f t="shared" si="7"/>
        <v>0</v>
      </c>
      <c r="P25" s="15">
        <f t="shared" si="3"/>
        <v>878.19100000000003</v>
      </c>
      <c r="Q25" s="3"/>
      <c r="R25" s="3"/>
    </row>
    <row r="26" spans="1:18">
      <c r="A26" s="10">
        <v>13.75</v>
      </c>
      <c r="C26">
        <v>91.56</v>
      </c>
      <c r="D26">
        <v>8.44</v>
      </c>
      <c r="E26" s="37"/>
      <c r="F26" s="12">
        <f t="shared" si="0"/>
        <v>100</v>
      </c>
      <c r="G26" s="4"/>
      <c r="H26" s="13">
        <v>13.75</v>
      </c>
      <c r="I26" s="54">
        <v>878191</v>
      </c>
      <c r="J26" s="1">
        <f t="shared" si="1"/>
        <v>878.19100000000003</v>
      </c>
      <c r="K26" s="13">
        <v>13.75</v>
      </c>
      <c r="L26" s="14">
        <f t="shared" si="4"/>
        <v>0</v>
      </c>
      <c r="M26" s="14">
        <f t="shared" si="5"/>
        <v>866.41488360000005</v>
      </c>
      <c r="N26" s="14">
        <f t="shared" si="6"/>
        <v>79.866116399999996</v>
      </c>
      <c r="O26" s="14">
        <f t="shared" si="7"/>
        <v>0</v>
      </c>
      <c r="P26" s="15">
        <f t="shared" si="3"/>
        <v>946.28099999999995</v>
      </c>
      <c r="Q26" s="3"/>
      <c r="R26" s="3"/>
    </row>
    <row r="27" spans="1:18">
      <c r="A27" s="13">
        <v>14.25</v>
      </c>
      <c r="C27">
        <v>95.1</v>
      </c>
      <c r="D27">
        <v>4.9000000000000004</v>
      </c>
      <c r="E27" s="37"/>
      <c r="F27" s="12">
        <f t="shared" si="0"/>
        <v>100</v>
      </c>
      <c r="G27" s="4"/>
      <c r="H27" s="13">
        <v>14.25</v>
      </c>
      <c r="I27" s="54">
        <v>946281</v>
      </c>
      <c r="J27" s="1">
        <f t="shared" si="1"/>
        <v>946.28099999999995</v>
      </c>
      <c r="K27" s="13">
        <v>14.25</v>
      </c>
      <c r="L27" s="14">
        <f t="shared" si="4"/>
        <v>0</v>
      </c>
      <c r="M27" s="14">
        <f t="shared" si="5"/>
        <v>1425.3996930000001</v>
      </c>
      <c r="N27" s="14">
        <f t="shared" si="6"/>
        <v>73.443307000000004</v>
      </c>
      <c r="O27" s="14">
        <f t="shared" si="7"/>
        <v>0</v>
      </c>
      <c r="P27" s="15">
        <f t="shared" si="3"/>
        <v>1498.8430000000001</v>
      </c>
      <c r="Q27" s="3"/>
      <c r="R27" s="3"/>
    </row>
    <row r="28" spans="1:18">
      <c r="A28" s="10">
        <v>14.75</v>
      </c>
      <c r="C28">
        <v>41.48</v>
      </c>
      <c r="D28">
        <v>58.52</v>
      </c>
      <c r="E28" s="37"/>
      <c r="F28" s="12">
        <f t="shared" si="0"/>
        <v>100</v>
      </c>
      <c r="G28" s="1"/>
      <c r="H28" s="13">
        <v>14.75</v>
      </c>
      <c r="I28" s="54">
        <v>1498843</v>
      </c>
      <c r="J28" s="1">
        <f t="shared" si="1"/>
        <v>1498.8430000000001</v>
      </c>
      <c r="K28" s="13">
        <v>14.75</v>
      </c>
      <c r="L28" s="14">
        <f t="shared" si="4"/>
        <v>0</v>
      </c>
      <c r="M28" s="14">
        <f t="shared" si="5"/>
        <v>853.23240039999996</v>
      </c>
      <c r="N28" s="14">
        <f t="shared" si="6"/>
        <v>1203.7405996</v>
      </c>
      <c r="O28" s="14">
        <f t="shared" si="7"/>
        <v>0</v>
      </c>
      <c r="P28" s="15">
        <f t="shared" si="3"/>
        <v>2056.973</v>
      </c>
      <c r="Q28" s="3"/>
      <c r="R28" s="3"/>
    </row>
    <row r="29" spans="1:18">
      <c r="A29" s="13">
        <v>15.25</v>
      </c>
      <c r="C29">
        <v>13.9</v>
      </c>
      <c r="D29">
        <v>86.1</v>
      </c>
      <c r="E29" s="37"/>
      <c r="F29" s="12">
        <f t="shared" si="0"/>
        <v>100</v>
      </c>
      <c r="G29" s="1"/>
      <c r="H29" s="13">
        <v>15.25</v>
      </c>
      <c r="I29" s="54">
        <v>2056973</v>
      </c>
      <c r="J29" s="1">
        <f t="shared" si="1"/>
        <v>2056.973</v>
      </c>
      <c r="K29" s="13">
        <v>15.25</v>
      </c>
      <c r="L29" s="14">
        <f t="shared" si="4"/>
        <v>0</v>
      </c>
      <c r="M29" s="14">
        <f t="shared" si="5"/>
        <v>107.73500799999999</v>
      </c>
      <c r="N29" s="14">
        <f t="shared" si="6"/>
        <v>667.33699200000001</v>
      </c>
      <c r="O29" s="14">
        <f t="shared" si="7"/>
        <v>0</v>
      </c>
      <c r="P29" s="15">
        <f t="shared" si="3"/>
        <v>775.072</v>
      </c>
      <c r="Q29" s="3"/>
      <c r="R29" s="3"/>
    </row>
    <row r="30" spans="1:18">
      <c r="A30" s="10">
        <v>15.75</v>
      </c>
      <c r="C30">
        <v>14.03</v>
      </c>
      <c r="D30">
        <v>85.97</v>
      </c>
      <c r="E30" s="37"/>
      <c r="F30" s="12">
        <f t="shared" si="0"/>
        <v>100</v>
      </c>
      <c r="G30" s="1"/>
      <c r="H30" s="13">
        <v>15.75</v>
      </c>
      <c r="I30" s="40">
        <v>775072</v>
      </c>
      <c r="J30" s="1">
        <f t="shared" si="1"/>
        <v>775.072</v>
      </c>
      <c r="K30" s="13">
        <v>15.75</v>
      </c>
      <c r="L30" s="14">
        <f t="shared" si="4"/>
        <v>0</v>
      </c>
      <c r="M30" s="14">
        <f t="shared" si="5"/>
        <v>109.3715665</v>
      </c>
      <c r="N30" s="14">
        <f t="shared" si="6"/>
        <v>670.18343349999998</v>
      </c>
      <c r="O30" s="14">
        <f t="shared" si="7"/>
        <v>0</v>
      </c>
      <c r="P30" s="15">
        <f t="shared" si="3"/>
        <v>779.55499999999995</v>
      </c>
      <c r="Q30" s="3"/>
      <c r="R30" s="3"/>
    </row>
    <row r="31" spans="1:18">
      <c r="A31" s="13">
        <v>16.25</v>
      </c>
      <c r="C31">
        <v>15.61</v>
      </c>
      <c r="D31">
        <v>84.39</v>
      </c>
      <c r="E31" s="37"/>
      <c r="F31" s="12">
        <f t="shared" si="0"/>
        <v>100</v>
      </c>
      <c r="G31" s="1"/>
      <c r="H31" s="13">
        <v>16.25</v>
      </c>
      <c r="I31" s="40">
        <v>779555</v>
      </c>
      <c r="J31" s="1">
        <f t="shared" si="1"/>
        <v>779.55499999999995</v>
      </c>
      <c r="K31" s="13">
        <v>16.25</v>
      </c>
      <c r="L31" s="14">
        <f t="shared" si="4"/>
        <v>0</v>
      </c>
      <c r="M31" s="14">
        <f t="shared" si="5"/>
        <v>51.582776699999997</v>
      </c>
      <c r="N31" s="14">
        <f t="shared" si="6"/>
        <v>278.86422329999999</v>
      </c>
      <c r="O31" s="14">
        <f t="shared" si="7"/>
        <v>0</v>
      </c>
      <c r="P31" s="15">
        <f t="shared" si="3"/>
        <v>330.447</v>
      </c>
      <c r="Q31" s="3"/>
      <c r="R31" s="3"/>
    </row>
    <row r="32" spans="1:18">
      <c r="A32" s="10">
        <v>16.75</v>
      </c>
      <c r="C32">
        <v>13.35</v>
      </c>
      <c r="D32">
        <v>86.65</v>
      </c>
      <c r="E32" s="37"/>
      <c r="F32" s="12">
        <f t="shared" si="0"/>
        <v>100</v>
      </c>
      <c r="G32" s="1"/>
      <c r="H32" s="13">
        <v>16.75</v>
      </c>
      <c r="I32" s="40">
        <v>330447</v>
      </c>
      <c r="J32" s="1">
        <f t="shared" si="1"/>
        <v>330.447</v>
      </c>
      <c r="K32" s="13">
        <v>16.75</v>
      </c>
      <c r="L32" s="14">
        <f t="shared" si="4"/>
        <v>0</v>
      </c>
      <c r="M32" s="14">
        <f t="shared" si="5"/>
        <v>28.8972765</v>
      </c>
      <c r="N32" s="14">
        <f t="shared" si="6"/>
        <v>187.5617235</v>
      </c>
      <c r="O32" s="14">
        <f t="shared" si="7"/>
        <v>0</v>
      </c>
      <c r="P32" s="15">
        <f t="shared" si="3"/>
        <v>216.459</v>
      </c>
      <c r="Q32" s="3"/>
      <c r="R32" s="3"/>
    </row>
    <row r="33" spans="1:18">
      <c r="A33" s="13">
        <v>17.25</v>
      </c>
      <c r="C33">
        <v>8.9499999999999993</v>
      </c>
      <c r="D33">
        <v>91.05</v>
      </c>
      <c r="E33" s="37"/>
      <c r="F33" s="12">
        <f t="shared" si="0"/>
        <v>100</v>
      </c>
      <c r="G33" s="1"/>
      <c r="H33" s="13">
        <v>17.25</v>
      </c>
      <c r="I33" s="40">
        <v>216459</v>
      </c>
      <c r="J33" s="1">
        <f t="shared" si="1"/>
        <v>216.459</v>
      </c>
      <c r="K33" s="13">
        <v>17.25</v>
      </c>
      <c r="L33" s="14">
        <f t="shared" ref="L33:O37" si="8">IF($F33&gt;0,($I33/1000)*(B33/$F33),0)</f>
        <v>0</v>
      </c>
      <c r="M33" s="14">
        <f t="shared" si="8"/>
        <v>19.3730805</v>
      </c>
      <c r="N33" s="14">
        <f t="shared" si="8"/>
        <v>197.08591949999999</v>
      </c>
      <c r="O33" s="14">
        <f t="shared" si="8"/>
        <v>0</v>
      </c>
      <c r="P33" s="15">
        <f t="shared" si="3"/>
        <v>216.459</v>
      </c>
      <c r="Q33" s="3"/>
      <c r="R33" s="3"/>
    </row>
    <row r="34" spans="1:18">
      <c r="A34" s="10">
        <v>17.75</v>
      </c>
      <c r="B34" s="11"/>
      <c r="C34" s="18"/>
      <c r="D34" s="18"/>
      <c r="E34" s="37"/>
      <c r="F34" s="12">
        <f t="shared" si="0"/>
        <v>0</v>
      </c>
      <c r="G34" s="1"/>
      <c r="H34" s="13">
        <v>17.75</v>
      </c>
      <c r="I34" s="18"/>
      <c r="J34" s="1">
        <f t="shared" si="1"/>
        <v>0</v>
      </c>
      <c r="K34" s="13">
        <v>17.75</v>
      </c>
      <c r="L34" s="14">
        <f t="shared" si="8"/>
        <v>0</v>
      </c>
      <c r="M34" s="14">
        <f t="shared" si="8"/>
        <v>0</v>
      </c>
      <c r="N34" s="14">
        <f t="shared" si="8"/>
        <v>0</v>
      </c>
      <c r="O34" s="14">
        <f t="shared" si="8"/>
        <v>0</v>
      </c>
      <c r="P34" s="15">
        <f t="shared" si="3"/>
        <v>0</v>
      </c>
      <c r="Q34" s="3"/>
      <c r="R34" s="3"/>
    </row>
    <row r="35" spans="1:18">
      <c r="A35" s="13">
        <v>18.25</v>
      </c>
      <c r="B35" s="11"/>
      <c r="C35" s="18"/>
      <c r="D35" s="18"/>
      <c r="E35" s="37"/>
      <c r="F35" s="12">
        <f t="shared" si="0"/>
        <v>0</v>
      </c>
      <c r="G35" s="1"/>
      <c r="H35" s="13">
        <v>18.25</v>
      </c>
      <c r="I35" s="18"/>
      <c r="J35" s="1">
        <f t="shared" si="1"/>
        <v>0</v>
      </c>
      <c r="K35" s="13">
        <v>18.25</v>
      </c>
      <c r="L35" s="14">
        <f t="shared" si="8"/>
        <v>0</v>
      </c>
      <c r="M35" s="14">
        <f t="shared" si="8"/>
        <v>0</v>
      </c>
      <c r="N35" s="14">
        <f t="shared" si="8"/>
        <v>0</v>
      </c>
      <c r="O35" s="14">
        <f t="shared" si="8"/>
        <v>0</v>
      </c>
      <c r="P35" s="15">
        <f t="shared" si="3"/>
        <v>0</v>
      </c>
      <c r="Q35" s="3"/>
      <c r="R35" s="3"/>
    </row>
    <row r="36" spans="1:18">
      <c r="A36" s="10">
        <v>18.75</v>
      </c>
      <c r="B36" s="11"/>
      <c r="C36" s="40"/>
      <c r="D36" s="40"/>
      <c r="E36" s="37"/>
      <c r="F36" s="12">
        <f t="shared" si="0"/>
        <v>0</v>
      </c>
      <c r="G36" s="1"/>
      <c r="H36" s="13">
        <v>18.75</v>
      </c>
      <c r="I36" s="4"/>
      <c r="J36" s="1">
        <f t="shared" si="1"/>
        <v>0</v>
      </c>
      <c r="K36" s="13">
        <v>18.75</v>
      </c>
      <c r="L36" s="14">
        <f t="shared" si="8"/>
        <v>0</v>
      </c>
      <c r="M36" s="14">
        <f t="shared" si="8"/>
        <v>0</v>
      </c>
      <c r="N36" s="14">
        <f t="shared" si="8"/>
        <v>0</v>
      </c>
      <c r="O36" s="14">
        <f t="shared" si="8"/>
        <v>0</v>
      </c>
      <c r="P36" s="15">
        <f t="shared" si="3"/>
        <v>0</v>
      </c>
      <c r="Q36" s="3"/>
      <c r="R36" s="3"/>
    </row>
    <row r="37" spans="1:18">
      <c r="A37" s="13">
        <v>19.25</v>
      </c>
      <c r="B37" s="37"/>
      <c r="C37" s="38"/>
      <c r="D37" s="38"/>
      <c r="E37" s="38"/>
      <c r="F37" s="12">
        <f t="shared" si="0"/>
        <v>0</v>
      </c>
      <c r="G37" s="1"/>
      <c r="H37" s="13">
        <v>19.25</v>
      </c>
      <c r="I37" s="1"/>
      <c r="J37" s="1">
        <f t="shared" si="1"/>
        <v>0</v>
      </c>
      <c r="K37" s="13">
        <v>19.25</v>
      </c>
      <c r="L37" s="14">
        <f t="shared" si="8"/>
        <v>0</v>
      </c>
      <c r="M37" s="14">
        <f t="shared" si="8"/>
        <v>0</v>
      </c>
      <c r="N37" s="14">
        <f t="shared" si="8"/>
        <v>0</v>
      </c>
      <c r="O37" s="14">
        <f t="shared" si="8"/>
        <v>0</v>
      </c>
      <c r="P37" s="15">
        <f t="shared" si="3"/>
        <v>0</v>
      </c>
      <c r="Q37" s="3"/>
      <c r="R37" s="3"/>
    </row>
    <row r="38" spans="1:18">
      <c r="A38" s="20" t="s">
        <v>7</v>
      </c>
      <c r="B38" s="21">
        <f>SUM(B6:B37)</f>
        <v>597.09</v>
      </c>
      <c r="C38" s="21">
        <f>SUM(C6:C37)</f>
        <v>896.89</v>
      </c>
      <c r="D38" s="21">
        <f>SUM(D6:D37)</f>
        <v>506.02</v>
      </c>
      <c r="E38" s="21">
        <f>SUM(E6:E37)</f>
        <v>0</v>
      </c>
      <c r="F38" s="22">
        <f>SUM(F6:F37)</f>
        <v>2000</v>
      </c>
      <c r="G38" s="23"/>
      <c r="H38" s="20" t="s">
        <v>7</v>
      </c>
      <c r="I38" s="52">
        <f>SUM(I6:I37)</f>
        <v>11520584</v>
      </c>
      <c r="J38" s="1">
        <f t="shared" si="1"/>
        <v>11520.584000000001</v>
      </c>
      <c r="K38" s="20" t="s">
        <v>7</v>
      </c>
      <c r="L38" s="21">
        <f>SUM(L6:L37)</f>
        <v>2065.0966896</v>
      </c>
      <c r="M38" s="21">
        <f>SUM(M6:M37)</f>
        <v>6301.3249956</v>
      </c>
      <c r="N38" s="21">
        <f>SUM(N6:N37)</f>
        <v>3358.0823147999999</v>
      </c>
      <c r="O38" s="21">
        <f>SUM(O6:O37)</f>
        <v>0</v>
      </c>
      <c r="P38" s="24">
        <f>SUM(P6:P37)</f>
        <v>11724.504000000001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7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4.37688595443066E-3</v>
      </c>
      <c r="K44">
        <v>3.1730775102118609</v>
      </c>
      <c r="L44" s="1"/>
      <c r="M44" s="1"/>
      <c r="N44" s="3"/>
      <c r="O44" s="3"/>
      <c r="P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9">L6*($A47)</f>
        <v>0</v>
      </c>
      <c r="C47" s="14">
        <f t="shared" ref="C47:C78" si="10">M6*($A47)</f>
        <v>0</v>
      </c>
      <c r="D47" s="14">
        <f t="shared" ref="D47:D78" si="11">N6*($A47)</f>
        <v>0</v>
      </c>
      <c r="E47" s="14">
        <f t="shared" ref="E47:E78" si="12">O6*($A47)</f>
        <v>0</v>
      </c>
      <c r="F47" s="12">
        <f t="shared" ref="F47:F78" si="13">SUM(B47:E47)</f>
        <v>0</v>
      </c>
      <c r="G47" s="1"/>
      <c r="H47" s="13">
        <f t="shared" ref="H47:H78" si="14">$I$44*((A47)^$K$44)</f>
        <v>0.290142224497424</v>
      </c>
      <c r="I47" s="14">
        <f t="shared" ref="I47:I78" si="15">L6*$H47</f>
        <v>0</v>
      </c>
      <c r="J47" s="14">
        <f t="shared" ref="J47:J78" si="16">M6*$H47</f>
        <v>0</v>
      </c>
      <c r="K47" s="14">
        <f t="shared" ref="K47:K78" si="17">N6*$H47</f>
        <v>0</v>
      </c>
      <c r="L47" s="14">
        <f t="shared" ref="L47:L78" si="18">O6*$H47</f>
        <v>0</v>
      </c>
      <c r="M47" s="29">
        <f t="shared" ref="M47:M78" si="19">SUM(I47:L47)</f>
        <v>0</v>
      </c>
      <c r="N47" s="3"/>
      <c r="O47" s="3"/>
      <c r="P47" s="3"/>
    </row>
    <row r="48" spans="1:18">
      <c r="A48" s="13">
        <v>4.25</v>
      </c>
      <c r="B48" s="14">
        <f t="shared" si="9"/>
        <v>0</v>
      </c>
      <c r="C48" s="14">
        <f t="shared" si="10"/>
        <v>0</v>
      </c>
      <c r="D48" s="14">
        <f t="shared" si="11"/>
        <v>0</v>
      </c>
      <c r="E48" s="14">
        <f t="shared" si="12"/>
        <v>0</v>
      </c>
      <c r="F48" s="12">
        <f t="shared" si="13"/>
        <v>0</v>
      </c>
      <c r="G48" s="1"/>
      <c r="H48" s="13">
        <f t="shared" si="14"/>
        <v>0.43161051074969597</v>
      </c>
      <c r="I48" s="14">
        <f t="shared" si="15"/>
        <v>0</v>
      </c>
      <c r="J48" s="14">
        <f t="shared" si="16"/>
        <v>0</v>
      </c>
      <c r="K48" s="14">
        <f t="shared" si="17"/>
        <v>0</v>
      </c>
      <c r="L48" s="14">
        <f t="shared" si="18"/>
        <v>0</v>
      </c>
      <c r="M48" s="29">
        <f t="shared" si="19"/>
        <v>0</v>
      </c>
      <c r="N48" s="3"/>
      <c r="O48" s="3"/>
      <c r="P48" s="3"/>
    </row>
    <row r="49" spans="1:16">
      <c r="A49" s="13">
        <v>4.75</v>
      </c>
      <c r="B49" s="14">
        <f t="shared" si="9"/>
        <v>0</v>
      </c>
      <c r="C49" s="14">
        <f t="shared" si="10"/>
        <v>0</v>
      </c>
      <c r="D49" s="14">
        <f t="shared" si="11"/>
        <v>0</v>
      </c>
      <c r="E49" s="14">
        <f t="shared" si="12"/>
        <v>0</v>
      </c>
      <c r="F49" s="12">
        <f t="shared" si="13"/>
        <v>0</v>
      </c>
      <c r="G49" s="1"/>
      <c r="H49" s="13">
        <f t="shared" si="14"/>
        <v>0.61428018253051397</v>
      </c>
      <c r="I49" s="14">
        <f t="shared" si="15"/>
        <v>0</v>
      </c>
      <c r="J49" s="14">
        <f t="shared" si="16"/>
        <v>0</v>
      </c>
      <c r="K49" s="14">
        <f t="shared" si="17"/>
        <v>0</v>
      </c>
      <c r="L49" s="14">
        <f t="shared" si="18"/>
        <v>0</v>
      </c>
      <c r="M49" s="29">
        <f t="shared" si="19"/>
        <v>0</v>
      </c>
      <c r="N49" s="3"/>
      <c r="O49" s="3"/>
      <c r="P49" s="3"/>
    </row>
    <row r="50" spans="1:16">
      <c r="A50" s="13">
        <v>5.25</v>
      </c>
      <c r="B50" s="14">
        <f t="shared" si="9"/>
        <v>0</v>
      </c>
      <c r="C50" s="14">
        <f t="shared" si="10"/>
        <v>0</v>
      </c>
      <c r="D50" s="14">
        <f t="shared" si="11"/>
        <v>0</v>
      </c>
      <c r="E50" s="14">
        <f t="shared" si="12"/>
        <v>0</v>
      </c>
      <c r="F50" s="12">
        <f t="shared" si="13"/>
        <v>0</v>
      </c>
      <c r="G50" s="1"/>
      <c r="H50" s="13">
        <f t="shared" si="14"/>
        <v>0.84389132030559499</v>
      </c>
      <c r="I50" s="14">
        <f t="shared" si="15"/>
        <v>0</v>
      </c>
      <c r="J50" s="14">
        <f t="shared" si="16"/>
        <v>0</v>
      </c>
      <c r="K50" s="14">
        <f t="shared" si="17"/>
        <v>0</v>
      </c>
      <c r="L50" s="14">
        <f t="shared" si="18"/>
        <v>0</v>
      </c>
      <c r="M50" s="29">
        <f t="shared" si="19"/>
        <v>0</v>
      </c>
      <c r="N50" s="3"/>
      <c r="O50" s="3"/>
      <c r="P50" s="3"/>
    </row>
    <row r="51" spans="1:16">
      <c r="A51" s="13">
        <v>5.75</v>
      </c>
      <c r="B51" s="14">
        <f t="shared" si="9"/>
        <v>0</v>
      </c>
      <c r="C51" s="14">
        <f t="shared" si="10"/>
        <v>0</v>
      </c>
      <c r="D51" s="14">
        <f t="shared" si="11"/>
        <v>0</v>
      </c>
      <c r="E51" s="14">
        <f t="shared" si="12"/>
        <v>0</v>
      </c>
      <c r="F51" s="12">
        <f t="shared" si="13"/>
        <v>0</v>
      </c>
      <c r="G51" s="1"/>
      <c r="H51" s="13">
        <f t="shared" si="14"/>
        <v>1.12628988511591</v>
      </c>
      <c r="I51" s="14">
        <f t="shared" si="15"/>
        <v>0</v>
      </c>
      <c r="J51" s="14">
        <f t="shared" si="16"/>
        <v>0</v>
      </c>
      <c r="K51" s="14">
        <f t="shared" si="17"/>
        <v>0</v>
      </c>
      <c r="L51" s="14">
        <f t="shared" si="18"/>
        <v>0</v>
      </c>
      <c r="M51" s="29">
        <f t="shared" si="19"/>
        <v>0</v>
      </c>
      <c r="N51" s="3"/>
      <c r="O51" s="3"/>
      <c r="P51" s="3"/>
    </row>
    <row r="52" spans="1:16">
      <c r="A52" s="13">
        <v>6.25</v>
      </c>
      <c r="B52" s="14">
        <f t="shared" si="9"/>
        <v>0</v>
      </c>
      <c r="C52" s="14">
        <f t="shared" si="10"/>
        <v>0</v>
      </c>
      <c r="D52" s="14">
        <f t="shared" si="11"/>
        <v>0</v>
      </c>
      <c r="E52" s="14">
        <f t="shared" si="12"/>
        <v>0</v>
      </c>
      <c r="F52" s="12">
        <f t="shared" si="13"/>
        <v>0</v>
      </c>
      <c r="G52" s="1"/>
      <c r="H52" s="13">
        <f t="shared" si="14"/>
        <v>1.46741925856682</v>
      </c>
      <c r="I52" s="14">
        <f t="shared" si="15"/>
        <v>0</v>
      </c>
      <c r="J52" s="14">
        <f t="shared" si="16"/>
        <v>0</v>
      </c>
      <c r="K52" s="14">
        <f t="shared" si="17"/>
        <v>0</v>
      </c>
      <c r="L52" s="14">
        <f t="shared" si="18"/>
        <v>0</v>
      </c>
      <c r="M52" s="29">
        <f t="shared" si="19"/>
        <v>0</v>
      </c>
      <c r="N52" s="3"/>
      <c r="O52" s="3"/>
      <c r="P52" s="3"/>
    </row>
    <row r="53" spans="1:16">
      <c r="A53" s="13">
        <v>6.75</v>
      </c>
      <c r="B53" s="14">
        <f t="shared" si="9"/>
        <v>0</v>
      </c>
      <c r="C53" s="14">
        <f t="shared" si="10"/>
        <v>0</v>
      </c>
      <c r="D53" s="14">
        <f t="shared" si="11"/>
        <v>0</v>
      </c>
      <c r="E53" s="14">
        <f t="shared" si="12"/>
        <v>0</v>
      </c>
      <c r="F53" s="12">
        <f t="shared" si="13"/>
        <v>0</v>
      </c>
      <c r="G53" s="1"/>
      <c r="H53" s="13">
        <f t="shared" si="14"/>
        <v>1.8733131483588901</v>
      </c>
      <c r="I53" s="14">
        <f t="shared" si="15"/>
        <v>0</v>
      </c>
      <c r="J53" s="14">
        <f t="shared" si="16"/>
        <v>0</v>
      </c>
      <c r="K53" s="14">
        <f t="shared" si="17"/>
        <v>0</v>
      </c>
      <c r="L53" s="14">
        <f t="shared" si="18"/>
        <v>0</v>
      </c>
      <c r="M53" s="29">
        <f t="shared" si="19"/>
        <v>0</v>
      </c>
      <c r="N53" s="3"/>
      <c r="O53" s="3"/>
      <c r="P53" s="3"/>
    </row>
    <row r="54" spans="1:16">
      <c r="A54" s="13">
        <v>7.25</v>
      </c>
      <c r="B54" s="14">
        <f t="shared" si="9"/>
        <v>0</v>
      </c>
      <c r="C54" s="14">
        <f t="shared" si="10"/>
        <v>0</v>
      </c>
      <c r="D54" s="14">
        <f t="shared" si="11"/>
        <v>0</v>
      </c>
      <c r="E54" s="14">
        <f t="shared" si="12"/>
        <v>0</v>
      </c>
      <c r="F54" s="12">
        <f t="shared" si="13"/>
        <v>0</v>
      </c>
      <c r="G54" s="1"/>
      <c r="H54" s="13">
        <f t="shared" si="14"/>
        <v>2.35008954526179</v>
      </c>
      <c r="I54" s="14">
        <f t="shared" si="15"/>
        <v>0</v>
      </c>
      <c r="J54" s="14">
        <f t="shared" si="16"/>
        <v>0</v>
      </c>
      <c r="K54" s="14">
        <f t="shared" si="17"/>
        <v>0</v>
      </c>
      <c r="L54" s="14">
        <f t="shared" si="18"/>
        <v>0</v>
      </c>
      <c r="M54" s="29">
        <f t="shared" si="19"/>
        <v>0</v>
      </c>
      <c r="N54" s="3"/>
      <c r="O54" s="3"/>
      <c r="P54" s="3"/>
    </row>
    <row r="55" spans="1:16">
      <c r="A55" s="13">
        <v>7.75</v>
      </c>
      <c r="B55" s="14">
        <f t="shared" si="9"/>
        <v>874.62625000000003</v>
      </c>
      <c r="C55" s="14">
        <f t="shared" si="10"/>
        <v>0</v>
      </c>
      <c r="D55" s="14">
        <f t="shared" si="11"/>
        <v>0</v>
      </c>
      <c r="E55" s="14">
        <f t="shared" si="12"/>
        <v>0</v>
      </c>
      <c r="F55" s="12">
        <f t="shared" si="13"/>
        <v>874.62625000000003</v>
      </c>
      <c r="G55" s="1"/>
      <c r="H55" s="13">
        <f t="shared" si="14"/>
        <v>2.9039455080580798</v>
      </c>
      <c r="I55" s="14">
        <f t="shared" si="15"/>
        <v>327.72477031189499</v>
      </c>
      <c r="J55" s="14">
        <f t="shared" si="16"/>
        <v>0</v>
      </c>
      <c r="K55" s="14">
        <f t="shared" si="17"/>
        <v>0</v>
      </c>
      <c r="L55" s="14">
        <f t="shared" si="18"/>
        <v>0</v>
      </c>
      <c r="M55" s="29">
        <f t="shared" si="19"/>
        <v>327.72477031189499</v>
      </c>
      <c r="N55" s="3"/>
      <c r="O55" s="3"/>
      <c r="P55" s="3"/>
    </row>
    <row r="56" spans="1:16">
      <c r="A56" s="13">
        <v>8.25</v>
      </c>
      <c r="B56" s="14">
        <f t="shared" si="9"/>
        <v>2735.4029999999998</v>
      </c>
      <c r="C56" s="14">
        <f t="shared" si="10"/>
        <v>0</v>
      </c>
      <c r="D56" s="14">
        <f t="shared" si="11"/>
        <v>0</v>
      </c>
      <c r="E56" s="14">
        <f t="shared" si="12"/>
        <v>0</v>
      </c>
      <c r="F56" s="12">
        <f t="shared" si="13"/>
        <v>2735.4029999999998</v>
      </c>
      <c r="G56" s="1"/>
      <c r="H56" s="13">
        <f t="shared" si="14"/>
        <v>3.5411526128881001</v>
      </c>
      <c r="I56" s="14">
        <f t="shared" si="15"/>
        <v>1174.1187249396301</v>
      </c>
      <c r="J56" s="14">
        <f t="shared" si="16"/>
        <v>0</v>
      </c>
      <c r="K56" s="14">
        <f t="shared" si="17"/>
        <v>0</v>
      </c>
      <c r="L56" s="14">
        <f t="shared" si="18"/>
        <v>0</v>
      </c>
      <c r="M56" s="29">
        <f t="shared" si="19"/>
        <v>1174.1187249396301</v>
      </c>
      <c r="N56" s="3"/>
      <c r="O56" s="3"/>
      <c r="P56" s="3"/>
    </row>
    <row r="57" spans="1:16">
      <c r="A57" s="13">
        <v>8.75</v>
      </c>
      <c r="B57" s="14">
        <f t="shared" si="9"/>
        <v>5401.5581689999999</v>
      </c>
      <c r="C57" s="14">
        <f t="shared" si="10"/>
        <v>194.171831</v>
      </c>
      <c r="D57" s="14">
        <f t="shared" si="11"/>
        <v>0</v>
      </c>
      <c r="E57" s="14">
        <f t="shared" si="12"/>
        <v>0</v>
      </c>
      <c r="F57" s="12">
        <f t="shared" si="13"/>
        <v>5595.73</v>
      </c>
      <c r="G57" s="1"/>
      <c r="H57" s="13">
        <f t="shared" si="14"/>
        <v>4.26805294437525</v>
      </c>
      <c r="I57" s="14">
        <f t="shared" si="15"/>
        <v>2634.7584282759599</v>
      </c>
      <c r="J57" s="14">
        <f t="shared" si="16"/>
        <v>94.712646287346701</v>
      </c>
      <c r="K57" s="14">
        <f t="shared" si="17"/>
        <v>0</v>
      </c>
      <c r="L57" s="14">
        <f t="shared" si="18"/>
        <v>0</v>
      </c>
      <c r="M57" s="29">
        <f t="shared" si="19"/>
        <v>2729.4710745633101</v>
      </c>
      <c r="N57" s="3"/>
      <c r="O57" s="3"/>
      <c r="P57" s="3"/>
    </row>
    <row r="58" spans="1:16">
      <c r="A58" s="13">
        <v>9.25</v>
      </c>
      <c r="B58" s="14">
        <f t="shared" si="9"/>
        <v>3846.0414123999999</v>
      </c>
      <c r="C58" s="14">
        <f t="shared" si="10"/>
        <v>163.59308759999999</v>
      </c>
      <c r="D58" s="14">
        <f t="shared" si="11"/>
        <v>0</v>
      </c>
      <c r="E58" s="14">
        <f t="shared" si="12"/>
        <v>0</v>
      </c>
      <c r="F58" s="12">
        <f t="shared" si="13"/>
        <v>4009.6345000000001</v>
      </c>
      <c r="G58" s="1"/>
      <c r="H58" s="13">
        <f t="shared" si="14"/>
        <v>5.0910555347072304</v>
      </c>
      <c r="I58" s="14">
        <f t="shared" si="15"/>
        <v>2116.8011264121301</v>
      </c>
      <c r="J58" s="14">
        <f t="shared" si="16"/>
        <v>90.039080439548599</v>
      </c>
      <c r="K58" s="14">
        <f t="shared" si="17"/>
        <v>0</v>
      </c>
      <c r="L58" s="14">
        <f t="shared" si="18"/>
        <v>0</v>
      </c>
      <c r="M58" s="29">
        <f t="shared" si="19"/>
        <v>2206.8402068516798</v>
      </c>
      <c r="N58" s="3"/>
      <c r="O58" s="3"/>
      <c r="P58" s="3"/>
    </row>
    <row r="59" spans="1:16">
      <c r="A59" s="13">
        <v>9.75</v>
      </c>
      <c r="B59" s="14">
        <f t="shared" si="9"/>
        <v>3115.8928183500002</v>
      </c>
      <c r="C59" s="14">
        <f t="shared" si="10"/>
        <v>515.26068165000004</v>
      </c>
      <c r="D59" s="14">
        <f t="shared" si="11"/>
        <v>0</v>
      </c>
      <c r="E59" s="14">
        <f t="shared" si="12"/>
        <v>0</v>
      </c>
      <c r="F59" s="12">
        <f t="shared" si="13"/>
        <v>3631.1534999999999</v>
      </c>
      <c r="G59" s="1"/>
      <c r="H59" s="13">
        <f t="shared" si="14"/>
        <v>6.0166331775991999</v>
      </c>
      <c r="I59" s="14">
        <f t="shared" si="15"/>
        <v>1922.7881137156601</v>
      </c>
      <c r="J59" s="14">
        <f t="shared" si="16"/>
        <v>317.962514084899</v>
      </c>
      <c r="K59" s="14">
        <f t="shared" si="17"/>
        <v>0</v>
      </c>
      <c r="L59" s="14">
        <f t="shared" si="18"/>
        <v>0</v>
      </c>
      <c r="M59" s="29">
        <f t="shared" si="19"/>
        <v>2240.7506278005599</v>
      </c>
      <c r="N59" s="3"/>
      <c r="O59" s="3"/>
      <c r="P59" s="3"/>
    </row>
    <row r="60" spans="1:16">
      <c r="A60" s="13">
        <v>10.25</v>
      </c>
      <c r="B60" s="14">
        <f t="shared" si="9"/>
        <v>1549.1241519</v>
      </c>
      <c r="C60" s="14">
        <f t="shared" si="10"/>
        <v>863.09034810000003</v>
      </c>
      <c r="D60" s="14">
        <f t="shared" si="11"/>
        <v>0</v>
      </c>
      <c r="E60" s="14">
        <f t="shared" si="12"/>
        <v>0</v>
      </c>
      <c r="F60" s="12">
        <f t="shared" si="13"/>
        <v>2412.2145</v>
      </c>
      <c r="G60" s="1"/>
      <c r="H60" s="13">
        <f t="shared" si="14"/>
        <v>7.0513195593373901</v>
      </c>
      <c r="I60" s="14">
        <f t="shared" si="15"/>
        <v>1065.6945787448201</v>
      </c>
      <c r="J60" s="14">
        <f t="shared" si="16"/>
        <v>593.74886371052196</v>
      </c>
      <c r="K60" s="14">
        <f t="shared" si="17"/>
        <v>0</v>
      </c>
      <c r="L60" s="14">
        <f t="shared" si="18"/>
        <v>0</v>
      </c>
      <c r="M60" s="29">
        <f t="shared" si="19"/>
        <v>1659.4434424553399</v>
      </c>
      <c r="N60" s="3"/>
      <c r="O60" s="3"/>
      <c r="P60" s="3"/>
    </row>
    <row r="61" spans="1:16">
      <c r="A61" s="13">
        <v>10.75</v>
      </c>
      <c r="B61" s="14">
        <f t="shared" si="9"/>
        <v>892.99431709999999</v>
      </c>
      <c r="C61" s="14">
        <f t="shared" si="10"/>
        <v>1588.2346829000001</v>
      </c>
      <c r="D61" s="14">
        <f t="shared" si="11"/>
        <v>0</v>
      </c>
      <c r="E61" s="14">
        <f t="shared" si="12"/>
        <v>0</v>
      </c>
      <c r="F61" s="12">
        <f t="shared" si="13"/>
        <v>2481.2289999999998</v>
      </c>
      <c r="G61" s="1"/>
      <c r="H61" s="13">
        <f t="shared" si="14"/>
        <v>8.2017066605532207</v>
      </c>
      <c r="I61" s="14">
        <f t="shared" si="15"/>
        <v>681.30952915304601</v>
      </c>
      <c r="J61" s="14">
        <f t="shared" si="16"/>
        <v>1211.74278858256</v>
      </c>
      <c r="K61" s="14">
        <f t="shared" si="17"/>
        <v>0</v>
      </c>
      <c r="L61" s="14">
        <f t="shared" si="18"/>
        <v>0</v>
      </c>
      <c r="M61" s="29">
        <f t="shared" si="19"/>
        <v>1893.0523177356099</v>
      </c>
      <c r="N61" s="3"/>
      <c r="O61" s="3"/>
      <c r="P61" s="3"/>
    </row>
    <row r="62" spans="1:16">
      <c r="A62" s="13">
        <v>11.25</v>
      </c>
      <c r="B62" s="14">
        <f t="shared" si="9"/>
        <v>254.467515375</v>
      </c>
      <c r="C62" s="14">
        <f t="shared" si="10"/>
        <v>1580.1937346249999</v>
      </c>
      <c r="D62" s="14">
        <f t="shared" si="11"/>
        <v>0</v>
      </c>
      <c r="E62" s="14">
        <f t="shared" si="12"/>
        <v>0</v>
      </c>
      <c r="F62" s="12">
        <f t="shared" si="13"/>
        <v>1834.6612500000001</v>
      </c>
      <c r="G62" s="1"/>
      <c r="H62" s="13">
        <f t="shared" si="14"/>
        <v>9.4744423911063098</v>
      </c>
      <c r="I62" s="14">
        <f t="shared" si="15"/>
        <v>214.305583540302</v>
      </c>
      <c r="J62" s="14">
        <f t="shared" si="16"/>
        <v>1330.79595604371</v>
      </c>
      <c r="K62" s="14">
        <f t="shared" si="17"/>
        <v>0</v>
      </c>
      <c r="L62" s="14">
        <f t="shared" si="18"/>
        <v>0</v>
      </c>
      <c r="M62" s="29">
        <f t="shared" si="19"/>
        <v>1545.10153958401</v>
      </c>
      <c r="N62" s="3"/>
      <c r="O62" s="3"/>
      <c r="P62" s="3"/>
    </row>
    <row r="63" spans="1:16">
      <c r="A63" s="13">
        <v>11.75</v>
      </c>
      <c r="B63" s="14">
        <f t="shared" si="9"/>
        <v>131.21351312499999</v>
      </c>
      <c r="C63" s="14">
        <f t="shared" si="10"/>
        <v>2631.1762368750001</v>
      </c>
      <c r="D63" s="14">
        <f t="shared" si="11"/>
        <v>0</v>
      </c>
      <c r="E63" s="14">
        <f t="shared" si="12"/>
        <v>0</v>
      </c>
      <c r="F63" s="12">
        <f t="shared" si="13"/>
        <v>2762.3897499999998</v>
      </c>
      <c r="G63" s="1"/>
      <c r="H63" s="13">
        <f t="shared" si="14"/>
        <v>10.876228427205699</v>
      </c>
      <c r="I63" s="14">
        <f t="shared" si="15"/>
        <v>121.456012041162</v>
      </c>
      <c r="J63" s="14">
        <f t="shared" si="16"/>
        <v>2435.51266250962</v>
      </c>
      <c r="K63" s="14">
        <f t="shared" si="17"/>
        <v>0</v>
      </c>
      <c r="L63" s="14">
        <f t="shared" si="18"/>
        <v>0</v>
      </c>
      <c r="M63" s="29">
        <f t="shared" si="19"/>
        <v>2556.9686745507802</v>
      </c>
      <c r="N63" s="3"/>
      <c r="O63" s="3"/>
      <c r="P63" s="3"/>
    </row>
    <row r="64" spans="1:16">
      <c r="A64" s="13">
        <v>12.25</v>
      </c>
      <c r="B64" s="14">
        <f t="shared" si="9"/>
        <v>0</v>
      </c>
      <c r="C64" s="14">
        <f t="shared" si="10"/>
        <v>7343.7034999999996</v>
      </c>
      <c r="D64" s="14">
        <f t="shared" si="11"/>
        <v>0</v>
      </c>
      <c r="E64" s="14">
        <f t="shared" si="12"/>
        <v>0</v>
      </c>
      <c r="F64" s="12">
        <f t="shared" si="13"/>
        <v>7343.7034999999996</v>
      </c>
      <c r="G64" s="1"/>
      <c r="H64" s="13">
        <f t="shared" si="14"/>
        <v>12.4138182251891</v>
      </c>
      <c r="I64" s="14">
        <f t="shared" si="15"/>
        <v>0</v>
      </c>
      <c r="J64" s="14">
        <f t="shared" si="16"/>
        <v>7441.9102325457097</v>
      </c>
      <c r="K64" s="14">
        <f t="shared" si="17"/>
        <v>0</v>
      </c>
      <c r="L64" s="14">
        <f t="shared" si="18"/>
        <v>0</v>
      </c>
      <c r="M64" s="29">
        <f t="shared" si="19"/>
        <v>7441.9102325457097</v>
      </c>
      <c r="N64" s="3"/>
      <c r="O64" s="3"/>
      <c r="P64" s="3"/>
    </row>
    <row r="65" spans="1:16">
      <c r="A65" s="13">
        <v>12.75</v>
      </c>
      <c r="B65" s="14">
        <f t="shared" si="9"/>
        <v>0</v>
      </c>
      <c r="C65" s="14">
        <f t="shared" si="10"/>
        <v>8575.3822500000006</v>
      </c>
      <c r="D65" s="14">
        <f t="shared" si="11"/>
        <v>0</v>
      </c>
      <c r="E65" s="14">
        <f t="shared" si="12"/>
        <v>0</v>
      </c>
      <c r="F65" s="12">
        <f t="shared" si="13"/>
        <v>8575.3822500000006</v>
      </c>
      <c r="G65" s="1"/>
      <c r="H65" s="13">
        <f t="shared" si="14"/>
        <v>14.094015190575201</v>
      </c>
      <c r="I65" s="14">
        <f t="shared" si="15"/>
        <v>0</v>
      </c>
      <c r="J65" s="14">
        <f t="shared" si="16"/>
        <v>9479.3386428618796</v>
      </c>
      <c r="K65" s="14">
        <f t="shared" si="17"/>
        <v>0</v>
      </c>
      <c r="L65" s="14">
        <f t="shared" si="18"/>
        <v>0</v>
      </c>
      <c r="M65" s="29">
        <f t="shared" si="19"/>
        <v>9479.3386428618796</v>
      </c>
      <c r="N65" s="3"/>
      <c r="O65" s="3"/>
      <c r="P65" s="3"/>
    </row>
    <row r="66" spans="1:16">
      <c r="A66" s="13">
        <v>13.25</v>
      </c>
      <c r="B66" s="14">
        <f t="shared" si="9"/>
        <v>0</v>
      </c>
      <c r="C66" s="14">
        <f t="shared" si="10"/>
        <v>11636.03075</v>
      </c>
      <c r="D66" s="14">
        <f t="shared" si="11"/>
        <v>0</v>
      </c>
      <c r="E66" s="14">
        <f t="shared" si="12"/>
        <v>0</v>
      </c>
      <c r="F66" s="12">
        <f t="shared" si="13"/>
        <v>11636.03075</v>
      </c>
      <c r="G66" s="1"/>
      <c r="H66" s="13">
        <f t="shared" si="14"/>
        <v>15.923670984366399</v>
      </c>
      <c r="I66" s="14">
        <f t="shared" si="15"/>
        <v>0</v>
      </c>
      <c r="J66" s="14">
        <f t="shared" si="16"/>
        <v>13984.024545431699</v>
      </c>
      <c r="K66" s="14">
        <f t="shared" si="17"/>
        <v>0</v>
      </c>
      <c r="L66" s="14">
        <f t="shared" si="18"/>
        <v>0</v>
      </c>
      <c r="M66" s="29">
        <f t="shared" si="19"/>
        <v>13984.024545431699</v>
      </c>
      <c r="N66" s="3"/>
      <c r="O66" s="3"/>
      <c r="P66" s="3"/>
    </row>
    <row r="67" spans="1:16">
      <c r="A67" s="13">
        <v>13.75</v>
      </c>
      <c r="B67" s="14">
        <f t="shared" si="9"/>
        <v>0</v>
      </c>
      <c r="C67" s="14">
        <f t="shared" si="10"/>
        <v>11913.2046495</v>
      </c>
      <c r="D67" s="14">
        <f t="shared" si="11"/>
        <v>1098.1591005</v>
      </c>
      <c r="E67" s="14">
        <f t="shared" si="12"/>
        <v>0</v>
      </c>
      <c r="F67" s="12">
        <f t="shared" si="13"/>
        <v>13011.36375</v>
      </c>
      <c r="G67" s="1"/>
      <c r="H67" s="13">
        <f t="shared" si="14"/>
        <v>17.909683951300799</v>
      </c>
      <c r="I67" s="14">
        <f t="shared" si="15"/>
        <v>0</v>
      </c>
      <c r="J67" s="14">
        <f t="shared" si="16"/>
        <v>15517.2167359791</v>
      </c>
      <c r="K67" s="14">
        <f t="shared" si="17"/>
        <v>1430.3769031418001</v>
      </c>
      <c r="L67" s="14">
        <f t="shared" si="18"/>
        <v>0</v>
      </c>
      <c r="M67" s="29">
        <f t="shared" si="19"/>
        <v>16947.5936391209</v>
      </c>
      <c r="N67" s="3"/>
      <c r="O67" s="3"/>
      <c r="P67" s="3"/>
    </row>
    <row r="68" spans="1:16">
      <c r="A68" s="13">
        <v>14.25</v>
      </c>
      <c r="B68" s="14">
        <f t="shared" si="9"/>
        <v>0</v>
      </c>
      <c r="C68" s="14">
        <f t="shared" si="10"/>
        <v>20311.945625249999</v>
      </c>
      <c r="D68" s="14">
        <f t="shared" si="11"/>
        <v>1046.5671247499999</v>
      </c>
      <c r="E68" s="14">
        <f t="shared" si="12"/>
        <v>0</v>
      </c>
      <c r="F68" s="12">
        <f t="shared" si="13"/>
        <v>21358.512750000002</v>
      </c>
      <c r="G68" s="1"/>
      <c r="H68" s="13">
        <f t="shared" si="14"/>
        <v>20.058997656975901</v>
      </c>
      <c r="I68" s="14">
        <f t="shared" si="15"/>
        <v>0</v>
      </c>
      <c r="J68" s="14">
        <f t="shared" si="16"/>
        <v>28592.089102141199</v>
      </c>
      <c r="K68" s="14">
        <f t="shared" si="17"/>
        <v>1473.19912303356</v>
      </c>
      <c r="L68" s="14">
        <f t="shared" si="18"/>
        <v>0</v>
      </c>
      <c r="M68" s="29">
        <f t="shared" si="19"/>
        <v>30065.288225174801</v>
      </c>
      <c r="N68" s="3"/>
      <c r="O68" s="3"/>
      <c r="P68" s="3"/>
    </row>
    <row r="69" spans="1:16">
      <c r="A69" s="13">
        <v>14.75</v>
      </c>
      <c r="B69" s="14">
        <f t="shared" si="9"/>
        <v>0</v>
      </c>
      <c r="C69" s="14">
        <f t="shared" si="10"/>
        <v>12585.1779059</v>
      </c>
      <c r="D69" s="14">
        <f t="shared" si="11"/>
        <v>17755.173844100002</v>
      </c>
      <c r="E69" s="14">
        <f t="shared" si="12"/>
        <v>0</v>
      </c>
      <c r="F69" s="12">
        <f t="shared" si="13"/>
        <v>30340.351750000002</v>
      </c>
      <c r="G69" s="1"/>
      <c r="H69" s="13">
        <f t="shared" si="14"/>
        <v>22.3785995225957</v>
      </c>
      <c r="I69" s="14">
        <f t="shared" si="15"/>
        <v>0</v>
      </c>
      <c r="J69" s="14">
        <f t="shared" si="16"/>
        <v>19094.146188254599</v>
      </c>
      <c r="K69" s="14">
        <f t="shared" si="17"/>
        <v>26938.028807537601</v>
      </c>
      <c r="L69" s="14">
        <f t="shared" si="18"/>
        <v>0</v>
      </c>
      <c r="M69" s="29">
        <f t="shared" si="19"/>
        <v>46032.1749957922</v>
      </c>
      <c r="N69" s="3"/>
      <c r="O69" s="3"/>
      <c r="P69" s="3"/>
    </row>
    <row r="70" spans="1:16">
      <c r="A70" s="13">
        <v>15.25</v>
      </c>
      <c r="B70" s="14">
        <f t="shared" si="9"/>
        <v>0</v>
      </c>
      <c r="C70" s="14">
        <f t="shared" si="10"/>
        <v>1642.9588719999999</v>
      </c>
      <c r="D70" s="14">
        <f t="shared" si="11"/>
        <v>10176.889128000001</v>
      </c>
      <c r="E70" s="14">
        <f t="shared" si="12"/>
        <v>0</v>
      </c>
      <c r="F70" s="12">
        <f t="shared" si="13"/>
        <v>11819.848</v>
      </c>
      <c r="G70" s="1"/>
      <c r="H70" s="13">
        <f t="shared" si="14"/>
        <v>24.8755195476102</v>
      </c>
      <c r="I70" s="14">
        <f t="shared" si="15"/>
        <v>0</v>
      </c>
      <c r="J70" s="14">
        <f t="shared" si="16"/>
        <v>2679.96429746594</v>
      </c>
      <c r="K70" s="14">
        <f t="shared" si="17"/>
        <v>16600.354389339402</v>
      </c>
      <c r="L70" s="14">
        <f t="shared" si="18"/>
        <v>0</v>
      </c>
      <c r="M70" s="29">
        <f t="shared" si="19"/>
        <v>19280.318686805302</v>
      </c>
      <c r="N70" s="3"/>
      <c r="O70" s="3"/>
      <c r="P70" s="3"/>
    </row>
    <row r="71" spans="1:16">
      <c r="A71" s="13">
        <v>15.75</v>
      </c>
      <c r="B71" s="14">
        <f t="shared" si="9"/>
        <v>0</v>
      </c>
      <c r="C71" s="14">
        <f t="shared" si="10"/>
        <v>1722.602172375</v>
      </c>
      <c r="D71" s="14">
        <f t="shared" si="11"/>
        <v>10555.389077624999</v>
      </c>
      <c r="E71" s="14">
        <f t="shared" si="12"/>
        <v>0</v>
      </c>
      <c r="F71" s="12">
        <f t="shared" si="13"/>
        <v>12277.991249999999</v>
      </c>
      <c r="G71" s="1"/>
      <c r="H71" s="13">
        <f t="shared" si="14"/>
        <v>27.5568291117896</v>
      </c>
      <c r="I71" s="14">
        <f t="shared" si="15"/>
        <v>0</v>
      </c>
      <c r="J71" s="14">
        <f t="shared" si="16"/>
        <v>3013.9335677292302</v>
      </c>
      <c r="K71" s="14">
        <f t="shared" si="17"/>
        <v>18468.130350511899</v>
      </c>
      <c r="L71" s="14">
        <f t="shared" si="18"/>
        <v>0</v>
      </c>
      <c r="M71" s="29">
        <f t="shared" si="19"/>
        <v>21482.0639182411</v>
      </c>
      <c r="N71" s="3"/>
      <c r="O71" s="3"/>
      <c r="P71" s="3"/>
    </row>
    <row r="72" spans="1:16">
      <c r="A72" s="13">
        <v>16.25</v>
      </c>
      <c r="B72" s="14">
        <f t="shared" si="9"/>
        <v>0</v>
      </c>
      <c r="C72" s="14">
        <f t="shared" si="10"/>
        <v>838.22012137499996</v>
      </c>
      <c r="D72" s="14">
        <f t="shared" si="11"/>
        <v>4531.5436286249997</v>
      </c>
      <c r="E72" s="14">
        <f t="shared" si="12"/>
        <v>0</v>
      </c>
      <c r="F72" s="12">
        <f t="shared" si="13"/>
        <v>5369.7637500000001</v>
      </c>
      <c r="G72" s="1"/>
      <c r="H72" s="13">
        <f t="shared" si="14"/>
        <v>30.4296398493337</v>
      </c>
      <c r="I72" s="14">
        <f t="shared" si="15"/>
        <v>0</v>
      </c>
      <c r="J72" s="14">
        <f t="shared" si="16"/>
        <v>1569.6453174096</v>
      </c>
      <c r="K72" s="14">
        <f t="shared" si="17"/>
        <v>8485.7378818831694</v>
      </c>
      <c r="L72" s="14">
        <f t="shared" si="18"/>
        <v>0</v>
      </c>
      <c r="M72" s="29">
        <f t="shared" si="19"/>
        <v>10055.383199292801</v>
      </c>
      <c r="N72" s="3"/>
      <c r="O72" s="3"/>
      <c r="P72" s="3"/>
    </row>
    <row r="73" spans="1:16">
      <c r="A73" s="13">
        <v>16.75</v>
      </c>
      <c r="B73" s="14">
        <f t="shared" si="9"/>
        <v>0</v>
      </c>
      <c r="C73" s="14">
        <f t="shared" si="10"/>
        <v>484.02938137500001</v>
      </c>
      <c r="D73" s="14">
        <f t="shared" si="11"/>
        <v>3141.6588686250002</v>
      </c>
      <c r="E73" s="14">
        <f t="shared" si="12"/>
        <v>0</v>
      </c>
      <c r="F73" s="12">
        <f t="shared" si="13"/>
        <v>3625.6882500000002</v>
      </c>
      <c r="G73" s="1"/>
      <c r="H73" s="13">
        <f t="shared" si="14"/>
        <v>33.501102588530003</v>
      </c>
      <c r="I73" s="14">
        <f t="shared" si="15"/>
        <v>0</v>
      </c>
      <c r="J73" s="14">
        <f t="shared" si="16"/>
        <v>968.09062455561696</v>
      </c>
      <c r="K73" s="14">
        <f t="shared" si="17"/>
        <v>6283.5245406550002</v>
      </c>
      <c r="L73" s="14">
        <f t="shared" si="18"/>
        <v>0</v>
      </c>
      <c r="M73" s="29">
        <f t="shared" si="19"/>
        <v>7251.61516521062</v>
      </c>
      <c r="N73" s="3"/>
      <c r="O73" s="3"/>
      <c r="P73" s="3"/>
    </row>
    <row r="74" spans="1:16">
      <c r="A74" s="13">
        <v>17.25</v>
      </c>
      <c r="B74" s="14">
        <f t="shared" si="9"/>
        <v>0</v>
      </c>
      <c r="C74" s="14">
        <f t="shared" si="10"/>
        <v>334.18563862500002</v>
      </c>
      <c r="D74" s="14">
        <f t="shared" si="11"/>
        <v>3399.7321113749999</v>
      </c>
      <c r="E74" s="14">
        <f t="shared" si="12"/>
        <v>0</v>
      </c>
      <c r="F74" s="12">
        <f t="shared" si="13"/>
        <v>3733.9177500000001</v>
      </c>
      <c r="G74" s="1"/>
      <c r="H74" s="13">
        <f t="shared" si="14"/>
        <v>36.778406351231403</v>
      </c>
      <c r="I74" s="14">
        <f t="shared" si="15"/>
        <v>0</v>
      </c>
      <c r="J74" s="14">
        <f t="shared" si="16"/>
        <v>712.51102690411699</v>
      </c>
      <c r="K74" s="14">
        <f t="shared" si="17"/>
        <v>7248.5060334770797</v>
      </c>
      <c r="L74" s="14">
        <f t="shared" si="18"/>
        <v>0</v>
      </c>
      <c r="M74" s="29">
        <f t="shared" si="19"/>
        <v>7961.0170603812003</v>
      </c>
      <c r="N74" s="3"/>
      <c r="O74" s="3"/>
      <c r="P74" s="3"/>
    </row>
    <row r="75" spans="1:16">
      <c r="A75" s="13">
        <v>17.75</v>
      </c>
      <c r="B75" s="14">
        <f t="shared" si="9"/>
        <v>0</v>
      </c>
      <c r="C75" s="14">
        <f t="shared" si="10"/>
        <v>0</v>
      </c>
      <c r="D75" s="14">
        <f t="shared" si="11"/>
        <v>0</v>
      </c>
      <c r="E75" s="14">
        <f t="shared" si="12"/>
        <v>0</v>
      </c>
      <c r="F75" s="12">
        <f t="shared" si="13"/>
        <v>0</v>
      </c>
      <c r="G75" s="1"/>
      <c r="H75" s="13">
        <f t="shared" si="14"/>
        <v>40.268777407090099</v>
      </c>
      <c r="I75" s="14">
        <f t="shared" si="15"/>
        <v>0</v>
      </c>
      <c r="J75" s="14">
        <f t="shared" si="16"/>
        <v>0</v>
      </c>
      <c r="K75" s="14">
        <f t="shared" si="17"/>
        <v>0</v>
      </c>
      <c r="L75" s="14">
        <f t="shared" si="18"/>
        <v>0</v>
      </c>
      <c r="M75" s="29">
        <f t="shared" si="19"/>
        <v>0</v>
      </c>
      <c r="N75" s="3"/>
      <c r="O75" s="3"/>
      <c r="P75" s="3"/>
    </row>
    <row r="76" spans="1:16">
      <c r="A76" s="13">
        <v>18.25</v>
      </c>
      <c r="B76" s="14">
        <f t="shared" si="9"/>
        <v>0</v>
      </c>
      <c r="C76" s="14">
        <f t="shared" si="10"/>
        <v>0</v>
      </c>
      <c r="D76" s="14">
        <f t="shared" si="11"/>
        <v>0</v>
      </c>
      <c r="E76" s="14">
        <f t="shared" si="12"/>
        <v>0</v>
      </c>
      <c r="F76" s="12">
        <f t="shared" si="13"/>
        <v>0</v>
      </c>
      <c r="G76" s="1"/>
      <c r="H76" s="13">
        <f t="shared" si="14"/>
        <v>43.979478378042202</v>
      </c>
      <c r="I76" s="14">
        <f t="shared" si="15"/>
        <v>0</v>
      </c>
      <c r="J76" s="14">
        <f t="shared" si="16"/>
        <v>0</v>
      </c>
      <c r="K76" s="14">
        <f t="shared" si="17"/>
        <v>0</v>
      </c>
      <c r="L76" s="14">
        <f t="shared" si="18"/>
        <v>0</v>
      </c>
      <c r="M76" s="29">
        <f t="shared" si="19"/>
        <v>0</v>
      </c>
      <c r="N76" s="3"/>
      <c r="O76" s="3"/>
      <c r="P76" s="3"/>
    </row>
    <row r="77" spans="1:16">
      <c r="A77" s="13">
        <v>18.75</v>
      </c>
      <c r="B77" s="14">
        <f t="shared" si="9"/>
        <v>0</v>
      </c>
      <c r="C77" s="14">
        <f t="shared" si="10"/>
        <v>0</v>
      </c>
      <c r="D77" s="14">
        <f t="shared" si="11"/>
        <v>0</v>
      </c>
      <c r="E77" s="14">
        <f t="shared" si="12"/>
        <v>0</v>
      </c>
      <c r="F77" s="12">
        <f t="shared" si="13"/>
        <v>0</v>
      </c>
      <c r="G77" s="1"/>
      <c r="H77" s="13">
        <f t="shared" si="14"/>
        <v>47.917807389026599</v>
      </c>
      <c r="I77" s="14">
        <f t="shared" si="15"/>
        <v>0</v>
      </c>
      <c r="J77" s="14">
        <f t="shared" si="16"/>
        <v>0</v>
      </c>
      <c r="K77" s="14">
        <f t="shared" si="17"/>
        <v>0</v>
      </c>
      <c r="L77" s="14">
        <f t="shared" si="18"/>
        <v>0</v>
      </c>
      <c r="M77" s="29">
        <f t="shared" si="19"/>
        <v>0</v>
      </c>
      <c r="N77" s="3"/>
      <c r="O77" s="3"/>
      <c r="P77" s="3"/>
    </row>
    <row r="78" spans="1:16">
      <c r="A78" s="13">
        <v>19.25</v>
      </c>
      <c r="B78" s="14">
        <f t="shared" si="9"/>
        <v>0</v>
      </c>
      <c r="C78" s="14">
        <f t="shared" si="10"/>
        <v>0</v>
      </c>
      <c r="D78" s="14">
        <f t="shared" si="11"/>
        <v>0</v>
      </c>
      <c r="E78" s="14">
        <f t="shared" si="12"/>
        <v>0</v>
      </c>
      <c r="F78" s="12">
        <f t="shared" si="13"/>
        <v>0</v>
      </c>
      <c r="G78" s="1"/>
      <c r="H78" s="13">
        <f t="shared" si="14"/>
        <v>52.091097261347997</v>
      </c>
      <c r="I78" s="14">
        <f t="shared" si="15"/>
        <v>0</v>
      </c>
      <c r="J78" s="14">
        <f t="shared" si="16"/>
        <v>0</v>
      </c>
      <c r="K78" s="14">
        <f t="shared" si="17"/>
        <v>0</v>
      </c>
      <c r="L78" s="14">
        <f t="shared" si="18"/>
        <v>0</v>
      </c>
      <c r="M78" s="29">
        <f t="shared" si="19"/>
        <v>0</v>
      </c>
      <c r="N78" s="3"/>
      <c r="O78" s="3"/>
      <c r="P78" s="3"/>
    </row>
    <row r="79" spans="1:16">
      <c r="A79" s="20" t="s">
        <v>7</v>
      </c>
      <c r="B79" s="21">
        <f>SUM(B47:B78)</f>
        <v>18801.321147250001</v>
      </c>
      <c r="C79" s="21">
        <f>SUM(C47:C78)</f>
        <v>84923.16146915</v>
      </c>
      <c r="D79" s="21">
        <f>SUM(D47:D78)</f>
        <v>51705.112883599999</v>
      </c>
      <c r="E79" s="21">
        <f>SUM(E47:E78)</f>
        <v>0</v>
      </c>
      <c r="F79" s="21">
        <f>SUM(F47:F78)</f>
        <v>155429.5955</v>
      </c>
      <c r="G79" s="12"/>
      <c r="H79" s="20" t="s">
        <v>7</v>
      </c>
      <c r="I79" s="21">
        <f>SUM(I47:I78)</f>
        <v>10258.956867134601</v>
      </c>
      <c r="J79" s="21">
        <f>SUM(J47:J78)</f>
        <v>109127.38479293699</v>
      </c>
      <c r="K79" s="21">
        <f>SUM(K47:K78)</f>
        <v>86927.858029579496</v>
      </c>
      <c r="L79" s="21">
        <f>SUM(L47:L78)</f>
        <v>0</v>
      </c>
      <c r="M79" s="21">
        <f>SUM(M47:M78)</f>
        <v>206314.199689651</v>
      </c>
      <c r="N79" s="3"/>
      <c r="O79" s="3"/>
      <c r="P79" s="3"/>
    </row>
    <row r="80" spans="1:16">
      <c r="A80" s="6" t="s">
        <v>13</v>
      </c>
      <c r="B80" s="22">
        <f>IF(L38&gt;0,B79/L38,0)</f>
        <v>9.1043297110179093</v>
      </c>
      <c r="C80" s="22">
        <f>IF(M38&gt;0,C79/M38,0)</f>
        <v>13.4770324540393</v>
      </c>
      <c r="D80" s="22">
        <f>IF(N38&gt;0,D79/N38,0)</f>
        <v>15.397214254016699</v>
      </c>
      <c r="E80" s="22">
        <f>IF(O38&gt;0,E79/O38,0)</f>
        <v>0</v>
      </c>
      <c r="F80" s="22">
        <f>IF(P38&gt;0,F79/P38,0)</f>
        <v>13.2568162798187</v>
      </c>
      <c r="G80" s="12"/>
      <c r="H80" s="6" t="s">
        <v>13</v>
      </c>
      <c r="I80" s="22">
        <f>IF(L38&gt;0,I79/L38,0)</f>
        <v>4.9677852464727499</v>
      </c>
      <c r="J80" s="22">
        <f>IF(M38&gt;0,J79/M38,0)</f>
        <v>17.318164809645101</v>
      </c>
      <c r="K80" s="22">
        <f>IF(N38&gt;0,K79/N38,0)</f>
        <v>25.886160576369502</v>
      </c>
      <c r="L80" s="22">
        <f>IF(O38&gt;0,L79/O38,0)</f>
        <v>0</v>
      </c>
      <c r="M80" s="22">
        <f>IF(P38&gt;0,M79/P38,0)</f>
        <v>17.596838185193199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61" t="s">
        <v>35</v>
      </c>
      <c r="B85" s="61"/>
      <c r="C85" s="61"/>
      <c r="D85" s="61"/>
      <c r="E85" s="61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61"/>
      <c r="B86" s="61"/>
      <c r="C86" s="61"/>
      <c r="D86" s="61"/>
      <c r="E86" s="61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62" t="s">
        <v>15</v>
      </c>
      <c r="B89" s="63" t="s">
        <v>16</v>
      </c>
      <c r="C89" s="63" t="s">
        <v>17</v>
      </c>
      <c r="D89" s="63" t="s">
        <v>18</v>
      </c>
      <c r="E89" s="63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62"/>
      <c r="B90" s="62"/>
      <c r="C90" s="62"/>
      <c r="D90" s="62"/>
      <c r="E90" s="63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31">
        <v>0</v>
      </c>
      <c r="B92" s="56">
        <f>L$38</f>
        <v>2065.0966896</v>
      </c>
      <c r="C92" s="56">
        <f>$B$80</f>
        <v>9.1043297110179093</v>
      </c>
      <c r="D92" s="56">
        <f>$I$80</f>
        <v>4.9677852464727499</v>
      </c>
      <c r="E92" s="56">
        <f>B92*D92</f>
        <v>10258.956867134601</v>
      </c>
      <c r="F92" s="14">
        <f>E92/1000</f>
        <v>10.2589568671346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31">
        <v>1</v>
      </c>
      <c r="B93" s="56">
        <f>M$38</f>
        <v>6301.3249956</v>
      </c>
      <c r="C93" s="56">
        <f>$C$80</f>
        <v>13.4770324540393</v>
      </c>
      <c r="D93" s="56">
        <f>$J$80</f>
        <v>17.318164809645101</v>
      </c>
      <c r="E93" s="56">
        <f>B93*D93</f>
        <v>109127.38479293699</v>
      </c>
      <c r="F93" s="14">
        <f>E93/1000</f>
        <v>109.12738479293699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56">
        <f>N$38</f>
        <v>3358.0823147999999</v>
      </c>
      <c r="C94" s="56">
        <f>$D$80</f>
        <v>15.397214254016699</v>
      </c>
      <c r="D94" s="56">
        <f>$K$80</f>
        <v>25.886160576369502</v>
      </c>
      <c r="E94" s="56">
        <f>B94*D94</f>
        <v>86927.858029579394</v>
      </c>
      <c r="F94" s="14">
        <f>E94/1000</f>
        <v>86.927858029579397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56">
        <f>O$38</f>
        <v>0</v>
      </c>
      <c r="C95" s="56">
        <f>$E$80</f>
        <v>0</v>
      </c>
      <c r="D95" s="56">
        <f>$L$80</f>
        <v>0</v>
      </c>
      <c r="E95" s="56">
        <f>B95*D95</f>
        <v>0</v>
      </c>
      <c r="F95" s="14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56">
        <f>SUM(B92:B95)</f>
        <v>11724.504000000001</v>
      </c>
      <c r="C96" s="56">
        <f>$F$80</f>
        <v>13.2568162798187</v>
      </c>
      <c r="D96" s="56">
        <f>$M$80</f>
        <v>17.596838185193199</v>
      </c>
      <c r="E96" s="56">
        <f>SUM(E92:E95)</f>
        <v>206314.199689651</v>
      </c>
      <c r="F96" s="14">
        <f>E96/1000</f>
        <v>206.31419968965099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56">
        <f>$I$2</f>
        <v>209946</v>
      </c>
      <c r="C97" s="57"/>
      <c r="D97" s="57"/>
      <c r="E97" s="57"/>
      <c r="F97" s="14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5" t="s">
        <v>20</v>
      </c>
      <c r="B98" s="56">
        <f>IF(E96&gt;0,$I$2/E96,"")</f>
        <v>1.01760324939249</v>
      </c>
      <c r="C98" s="64" t="s">
        <v>23</v>
      </c>
      <c r="D98" s="64"/>
      <c r="E98" s="64"/>
      <c r="F98" s="14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C98:E98"/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58" zoomScale="80" zoomScaleNormal="80" workbookViewId="0">
      <selection activeCell="F92" sqref="F92:F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24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80470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11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11"/>
      <c r="C6" s="11"/>
      <c r="D6" s="11"/>
      <c r="E6" s="41"/>
      <c r="F6" s="12">
        <f t="shared" ref="F6:F37" si="0">SUM(B6:E6)</f>
        <v>0</v>
      </c>
      <c r="G6" s="1"/>
      <c r="H6" s="13">
        <v>3.75</v>
      </c>
      <c r="I6" s="18"/>
      <c r="J6" s="1">
        <f t="shared" ref="J6:J38" si="1">I6/1000</f>
        <v>0</v>
      </c>
      <c r="K6" s="13">
        <v>3.75</v>
      </c>
      <c r="L6" s="14">
        <f t="shared" ref="L6:L37" si="2">IF($F6&gt;0,($I6/1000)*(B6/$F6),0)</f>
        <v>0</v>
      </c>
      <c r="M6" s="14">
        <f t="shared" ref="M6:M37" si="3">IF($F6&gt;0,($I6/1000)*(C6/$F6),0)</f>
        <v>0</v>
      </c>
      <c r="N6" s="14">
        <f t="shared" ref="N6:N37" si="4">IF($F6&gt;0,($I6/1000)*(D6/$F6),0)</f>
        <v>0</v>
      </c>
      <c r="O6" s="14">
        <f t="shared" ref="O6:O37" si="5">IF($F6&gt;0,($I6/1000)*(E6/$F6),0)</f>
        <v>0</v>
      </c>
      <c r="P6" s="15">
        <f t="shared" ref="P6:P37" si="6">SUM(L6:O6)</f>
        <v>0</v>
      </c>
      <c r="Q6" s="3"/>
      <c r="R6" s="3"/>
    </row>
    <row r="7" spans="1:18">
      <c r="A7" s="13">
        <v>4.25</v>
      </c>
      <c r="B7" s="11"/>
      <c r="C7" s="11"/>
      <c r="D7" s="11"/>
      <c r="E7" s="41"/>
      <c r="F7" s="12">
        <f t="shared" si="0"/>
        <v>0</v>
      </c>
      <c r="G7" s="1"/>
      <c r="H7" s="13">
        <v>4.25</v>
      </c>
      <c r="I7" s="18"/>
      <c r="J7" s="1">
        <f t="shared" si="1"/>
        <v>0</v>
      </c>
      <c r="K7" s="13">
        <v>4.25</v>
      </c>
      <c r="L7" s="14">
        <f t="shared" si="2"/>
        <v>0</v>
      </c>
      <c r="M7" s="14">
        <f t="shared" si="3"/>
        <v>0</v>
      </c>
      <c r="N7" s="14">
        <f t="shared" si="4"/>
        <v>0</v>
      </c>
      <c r="O7" s="14">
        <f t="shared" si="5"/>
        <v>0</v>
      </c>
      <c r="P7" s="15">
        <f t="shared" si="6"/>
        <v>0</v>
      </c>
      <c r="Q7" s="3"/>
      <c r="R7" s="3"/>
    </row>
    <row r="8" spans="1:18">
      <c r="A8" s="10">
        <v>4.75</v>
      </c>
      <c r="B8" s="11"/>
      <c r="C8" s="11"/>
      <c r="D8" s="11"/>
      <c r="E8" s="41"/>
      <c r="F8" s="12">
        <f t="shared" si="0"/>
        <v>0</v>
      </c>
      <c r="G8" s="1"/>
      <c r="H8" s="13">
        <v>4.75</v>
      </c>
      <c r="I8" s="18"/>
      <c r="J8" s="1">
        <f t="shared" si="1"/>
        <v>0</v>
      </c>
      <c r="K8" s="13">
        <v>4.75</v>
      </c>
      <c r="L8" s="14">
        <f t="shared" si="2"/>
        <v>0</v>
      </c>
      <c r="M8" s="14">
        <f t="shared" si="3"/>
        <v>0</v>
      </c>
      <c r="N8" s="14">
        <f t="shared" si="4"/>
        <v>0</v>
      </c>
      <c r="O8" s="14">
        <f t="shared" si="5"/>
        <v>0</v>
      </c>
      <c r="P8" s="15">
        <f t="shared" si="6"/>
        <v>0</v>
      </c>
      <c r="Q8" s="3"/>
      <c r="R8" s="3"/>
    </row>
    <row r="9" spans="1:18">
      <c r="A9" s="13">
        <v>5.25</v>
      </c>
      <c r="B9" s="11"/>
      <c r="C9" s="11"/>
      <c r="D9" s="11"/>
      <c r="E9" s="42"/>
      <c r="F9" s="12">
        <f t="shared" si="0"/>
        <v>0</v>
      </c>
      <c r="G9" s="16"/>
      <c r="H9" s="13">
        <v>5.25</v>
      </c>
      <c r="I9" s="18"/>
      <c r="J9" s="1">
        <f t="shared" si="1"/>
        <v>0</v>
      </c>
      <c r="K9" s="13">
        <v>5.25</v>
      </c>
      <c r="L9" s="14">
        <f t="shared" si="2"/>
        <v>0</v>
      </c>
      <c r="M9" s="14">
        <f t="shared" si="3"/>
        <v>0</v>
      </c>
      <c r="N9" s="14">
        <f t="shared" si="4"/>
        <v>0</v>
      </c>
      <c r="O9" s="14">
        <f t="shared" si="5"/>
        <v>0</v>
      </c>
      <c r="P9" s="15">
        <f t="shared" si="6"/>
        <v>0</v>
      </c>
      <c r="Q9" s="3"/>
      <c r="R9" s="3"/>
    </row>
    <row r="10" spans="1:18">
      <c r="A10" s="10">
        <v>5.75</v>
      </c>
      <c r="B10" s="11"/>
      <c r="C10" s="11"/>
      <c r="D10" s="11"/>
      <c r="E10" s="41"/>
      <c r="F10" s="12">
        <f t="shared" si="0"/>
        <v>0</v>
      </c>
      <c r="G10" s="1"/>
      <c r="H10" s="13">
        <v>5.75</v>
      </c>
      <c r="I10" s="18"/>
      <c r="J10" s="1">
        <f t="shared" si="1"/>
        <v>0</v>
      </c>
      <c r="K10" s="13">
        <v>5.75</v>
      </c>
      <c r="L10" s="14">
        <f t="shared" si="2"/>
        <v>0</v>
      </c>
      <c r="M10" s="14">
        <f t="shared" si="3"/>
        <v>0</v>
      </c>
      <c r="N10" s="14">
        <f t="shared" si="4"/>
        <v>0</v>
      </c>
      <c r="O10" s="14">
        <f t="shared" si="5"/>
        <v>0</v>
      </c>
      <c r="P10" s="15">
        <f t="shared" si="6"/>
        <v>0</v>
      </c>
      <c r="Q10" s="3"/>
      <c r="R10" s="3"/>
    </row>
    <row r="11" spans="1:18">
      <c r="A11" s="13">
        <v>6.25</v>
      </c>
      <c r="B11" s="11"/>
      <c r="C11" s="11"/>
      <c r="D11" s="11"/>
      <c r="E11" s="41"/>
      <c r="F11" s="12">
        <f t="shared" si="0"/>
        <v>0</v>
      </c>
      <c r="G11" s="1"/>
      <c r="H11" s="13">
        <v>6.25</v>
      </c>
      <c r="I11" s="18"/>
      <c r="J11" s="1">
        <f t="shared" si="1"/>
        <v>0</v>
      </c>
      <c r="K11" s="13">
        <v>6.25</v>
      </c>
      <c r="L11" s="14">
        <f t="shared" si="2"/>
        <v>0</v>
      </c>
      <c r="M11" s="14">
        <f t="shared" si="3"/>
        <v>0</v>
      </c>
      <c r="N11" s="14">
        <f t="shared" si="4"/>
        <v>0</v>
      </c>
      <c r="O11" s="14">
        <f t="shared" si="5"/>
        <v>0</v>
      </c>
      <c r="P11" s="15">
        <f t="shared" si="6"/>
        <v>0</v>
      </c>
      <c r="Q11" s="3"/>
      <c r="R11" s="3"/>
    </row>
    <row r="12" spans="1:18">
      <c r="A12" s="10">
        <v>6.75</v>
      </c>
      <c r="B12" s="17"/>
      <c r="C12" s="17"/>
      <c r="D12" s="11"/>
      <c r="E12" s="43"/>
      <c r="F12" s="12">
        <f t="shared" si="0"/>
        <v>0</v>
      </c>
      <c r="G12" s="1"/>
      <c r="H12" s="13">
        <v>6.75</v>
      </c>
      <c r="I12" s="55"/>
      <c r="J12" s="1">
        <f t="shared" si="1"/>
        <v>0</v>
      </c>
      <c r="K12" s="13">
        <v>6.75</v>
      </c>
      <c r="L12" s="14">
        <f t="shared" si="2"/>
        <v>0</v>
      </c>
      <c r="M12" s="14">
        <f t="shared" si="3"/>
        <v>0</v>
      </c>
      <c r="N12" s="14">
        <f t="shared" si="4"/>
        <v>0</v>
      </c>
      <c r="O12" s="14">
        <f t="shared" si="5"/>
        <v>0</v>
      </c>
      <c r="P12" s="15">
        <f t="shared" si="6"/>
        <v>0</v>
      </c>
      <c r="Q12" s="3"/>
      <c r="R12" s="3"/>
    </row>
    <row r="13" spans="1:18">
      <c r="A13" s="13">
        <v>7.25</v>
      </c>
      <c r="B13" s="17"/>
      <c r="C13" s="17"/>
      <c r="D13" s="11"/>
      <c r="E13" s="44"/>
      <c r="F13" s="12">
        <f t="shared" si="0"/>
        <v>0</v>
      </c>
      <c r="G13" s="1"/>
      <c r="H13" s="13">
        <v>7.25</v>
      </c>
      <c r="I13" s="55"/>
      <c r="J13" s="1">
        <f t="shared" si="1"/>
        <v>0</v>
      </c>
      <c r="K13" s="13">
        <v>7.25</v>
      </c>
      <c r="L13" s="14">
        <f t="shared" si="2"/>
        <v>0</v>
      </c>
      <c r="M13" s="14">
        <f t="shared" si="3"/>
        <v>0</v>
      </c>
      <c r="N13" s="14">
        <f t="shared" si="4"/>
        <v>0</v>
      </c>
      <c r="O13" s="14">
        <f t="shared" si="5"/>
        <v>0</v>
      </c>
      <c r="P13" s="15">
        <f t="shared" si="6"/>
        <v>0</v>
      </c>
      <c r="Q13" s="3"/>
      <c r="R13" s="3"/>
    </row>
    <row r="14" spans="1:18">
      <c r="A14" s="10">
        <v>7.75</v>
      </c>
      <c r="B14">
        <v>100</v>
      </c>
      <c r="E14" s="44"/>
      <c r="F14" s="12">
        <f t="shared" si="0"/>
        <v>100</v>
      </c>
      <c r="G14" s="1"/>
      <c r="H14" s="13">
        <v>7.75</v>
      </c>
      <c r="I14" s="54">
        <v>7221</v>
      </c>
      <c r="J14" s="1">
        <f t="shared" si="1"/>
        <v>7.2210000000000001</v>
      </c>
      <c r="K14" s="13">
        <v>7.75</v>
      </c>
      <c r="L14" s="14">
        <f t="shared" si="2"/>
        <v>7.2210000000000001</v>
      </c>
      <c r="M14" s="14">
        <f t="shared" si="3"/>
        <v>0</v>
      </c>
      <c r="N14" s="14">
        <f t="shared" si="4"/>
        <v>0</v>
      </c>
      <c r="O14" s="14">
        <f t="shared" si="5"/>
        <v>0</v>
      </c>
      <c r="P14" s="15">
        <f t="shared" si="6"/>
        <v>7.2210000000000001</v>
      </c>
      <c r="Q14" s="3"/>
      <c r="R14" s="3"/>
    </row>
    <row r="15" spans="1:18">
      <c r="A15" s="13">
        <v>8.25</v>
      </c>
      <c r="B15">
        <v>100</v>
      </c>
      <c r="E15" s="44"/>
      <c r="F15" s="12">
        <f t="shared" si="0"/>
        <v>100</v>
      </c>
      <c r="G15" s="1"/>
      <c r="H15" s="13">
        <v>8.25</v>
      </c>
      <c r="I15" s="54">
        <v>64991</v>
      </c>
      <c r="J15" s="1">
        <f t="shared" si="1"/>
        <v>64.991</v>
      </c>
      <c r="K15" s="13">
        <v>8.25</v>
      </c>
      <c r="L15" s="14">
        <f t="shared" si="2"/>
        <v>64.991</v>
      </c>
      <c r="M15" s="14">
        <f t="shared" si="3"/>
        <v>0</v>
      </c>
      <c r="N15" s="14">
        <f t="shared" si="4"/>
        <v>0</v>
      </c>
      <c r="O15" s="14">
        <f t="shared" si="5"/>
        <v>0</v>
      </c>
      <c r="P15" s="15">
        <f t="shared" si="6"/>
        <v>64.991</v>
      </c>
      <c r="Q15" s="3"/>
      <c r="R15" s="3"/>
    </row>
    <row r="16" spans="1:18">
      <c r="A16" s="10">
        <v>8.75</v>
      </c>
      <c r="B16">
        <v>82.37</v>
      </c>
      <c r="C16">
        <v>17.63</v>
      </c>
      <c r="E16" s="44"/>
      <c r="F16" s="12">
        <f t="shared" si="0"/>
        <v>100</v>
      </c>
      <c r="G16" s="1"/>
      <c r="H16" s="13">
        <v>8.75</v>
      </c>
      <c r="I16" s="54">
        <v>187750</v>
      </c>
      <c r="J16" s="1">
        <f t="shared" si="1"/>
        <v>187.75</v>
      </c>
      <c r="K16" s="13">
        <v>8.75</v>
      </c>
      <c r="L16" s="14">
        <f t="shared" si="2"/>
        <v>154.649675</v>
      </c>
      <c r="M16" s="14">
        <f t="shared" si="3"/>
        <v>33.100324999999998</v>
      </c>
      <c r="N16" s="14">
        <f t="shared" si="4"/>
        <v>0</v>
      </c>
      <c r="O16" s="14">
        <f t="shared" si="5"/>
        <v>0</v>
      </c>
      <c r="P16" s="15">
        <f t="shared" si="6"/>
        <v>187.75</v>
      </c>
      <c r="Q16" s="3"/>
      <c r="R16" s="3"/>
    </row>
    <row r="17" spans="1:18">
      <c r="A17" s="13">
        <v>9.25</v>
      </c>
      <c r="B17">
        <v>92.09</v>
      </c>
      <c r="C17">
        <v>7.91</v>
      </c>
      <c r="E17" s="44"/>
      <c r="F17" s="12">
        <f t="shared" si="0"/>
        <v>100</v>
      </c>
      <c r="G17" s="1"/>
      <c r="H17" s="13">
        <v>9.25</v>
      </c>
      <c r="I17" s="54">
        <v>368280</v>
      </c>
      <c r="J17" s="1">
        <f t="shared" si="1"/>
        <v>368.28</v>
      </c>
      <c r="K17" s="13">
        <v>9.25</v>
      </c>
      <c r="L17" s="14">
        <f t="shared" si="2"/>
        <v>339.14905199999998</v>
      </c>
      <c r="M17" s="14">
        <f t="shared" si="3"/>
        <v>29.130948</v>
      </c>
      <c r="N17" s="14">
        <f t="shared" si="4"/>
        <v>0</v>
      </c>
      <c r="O17" s="14">
        <f t="shared" si="5"/>
        <v>0</v>
      </c>
      <c r="P17" s="15">
        <f t="shared" si="6"/>
        <v>368.28</v>
      </c>
      <c r="Q17" s="3"/>
      <c r="R17" s="3"/>
    </row>
    <row r="18" spans="1:18">
      <c r="A18" s="10">
        <v>9.75</v>
      </c>
      <c r="B18">
        <v>80.36</v>
      </c>
      <c r="C18">
        <v>19.64</v>
      </c>
      <c r="E18" s="44"/>
      <c r="F18" s="12">
        <f t="shared" si="0"/>
        <v>100</v>
      </c>
      <c r="G18" s="1"/>
      <c r="H18" s="13">
        <v>9.75</v>
      </c>
      <c r="I18" s="54">
        <v>216635</v>
      </c>
      <c r="J18" s="1">
        <f t="shared" si="1"/>
        <v>216.63499999999999</v>
      </c>
      <c r="K18" s="13">
        <v>9.75</v>
      </c>
      <c r="L18" s="14">
        <f t="shared" si="2"/>
        <v>174.087886</v>
      </c>
      <c r="M18" s="14">
        <f t="shared" si="3"/>
        <v>42.547114000000001</v>
      </c>
      <c r="N18" s="14">
        <f t="shared" si="4"/>
        <v>0</v>
      </c>
      <c r="O18" s="14">
        <f t="shared" si="5"/>
        <v>0</v>
      </c>
      <c r="P18" s="15">
        <f t="shared" si="6"/>
        <v>216.63499999999999</v>
      </c>
      <c r="Q18" s="3"/>
      <c r="R18" s="3"/>
    </row>
    <row r="19" spans="1:18">
      <c r="A19" s="13">
        <v>10.25</v>
      </c>
      <c r="B19">
        <v>91.51</v>
      </c>
      <c r="C19">
        <v>18.489999999999998</v>
      </c>
      <c r="E19" s="44"/>
      <c r="F19" s="12">
        <f t="shared" si="0"/>
        <v>110</v>
      </c>
      <c r="G19" s="1"/>
      <c r="H19" s="13">
        <v>10.25</v>
      </c>
      <c r="I19" s="54">
        <v>194972</v>
      </c>
      <c r="J19" s="1">
        <f t="shared" si="1"/>
        <v>194.97200000000001</v>
      </c>
      <c r="K19" s="13">
        <v>10.25</v>
      </c>
      <c r="L19" s="14">
        <f t="shared" si="2"/>
        <v>162.198979272727</v>
      </c>
      <c r="M19" s="14">
        <f t="shared" si="3"/>
        <v>32.773020727272701</v>
      </c>
      <c r="N19" s="14">
        <f t="shared" si="4"/>
        <v>0</v>
      </c>
      <c r="O19" s="14">
        <f t="shared" si="5"/>
        <v>0</v>
      </c>
      <c r="P19" s="15">
        <f t="shared" si="6"/>
        <v>194.97200000000001</v>
      </c>
      <c r="Q19" s="3"/>
      <c r="R19" s="3"/>
    </row>
    <row r="20" spans="1:18">
      <c r="A20" s="10">
        <v>10.75</v>
      </c>
      <c r="B20">
        <v>71.08</v>
      </c>
      <c r="C20">
        <v>28.92</v>
      </c>
      <c r="E20" s="44"/>
      <c r="F20" s="12">
        <f t="shared" si="0"/>
        <v>100</v>
      </c>
      <c r="G20" s="1"/>
      <c r="H20" s="13">
        <v>10.75</v>
      </c>
      <c r="I20" s="54">
        <v>50548</v>
      </c>
      <c r="J20" s="1">
        <f t="shared" si="1"/>
        <v>50.548000000000002</v>
      </c>
      <c r="K20" s="13">
        <v>10.75</v>
      </c>
      <c r="L20" s="14">
        <f t="shared" si="2"/>
        <v>35.929518399999999</v>
      </c>
      <c r="M20" s="14">
        <f t="shared" si="3"/>
        <v>14.618481600000001</v>
      </c>
      <c r="N20" s="14">
        <f t="shared" si="4"/>
        <v>0</v>
      </c>
      <c r="O20" s="14">
        <f t="shared" si="5"/>
        <v>0</v>
      </c>
      <c r="P20" s="15">
        <f t="shared" si="6"/>
        <v>50.548000000000002</v>
      </c>
      <c r="Q20" s="3"/>
      <c r="R20" s="3"/>
    </row>
    <row r="21" spans="1:18">
      <c r="A21" s="13">
        <v>11.25</v>
      </c>
      <c r="B21">
        <v>44.01</v>
      </c>
      <c r="C21">
        <v>55.99</v>
      </c>
      <c r="E21" s="44"/>
      <c r="F21" s="12">
        <f t="shared" si="0"/>
        <v>100</v>
      </c>
      <c r="G21" s="1"/>
      <c r="H21" s="13">
        <v>11.25</v>
      </c>
      <c r="I21" s="54">
        <v>21663</v>
      </c>
      <c r="J21" s="1">
        <f t="shared" si="1"/>
        <v>21.663</v>
      </c>
      <c r="K21" s="13">
        <v>11.25</v>
      </c>
      <c r="L21" s="14">
        <f t="shared" si="2"/>
        <v>9.5338863000000007</v>
      </c>
      <c r="M21" s="14">
        <f t="shared" si="3"/>
        <v>12.1291137</v>
      </c>
      <c r="N21" s="14">
        <f t="shared" si="4"/>
        <v>0</v>
      </c>
      <c r="O21" s="14">
        <f t="shared" si="5"/>
        <v>0</v>
      </c>
      <c r="P21" s="15">
        <f t="shared" si="6"/>
        <v>21.663</v>
      </c>
      <c r="Q21" s="3"/>
      <c r="R21" s="3"/>
    </row>
    <row r="22" spans="1:18">
      <c r="A22" s="10">
        <v>11.75</v>
      </c>
      <c r="B22">
        <v>28</v>
      </c>
      <c r="C22">
        <v>72</v>
      </c>
      <c r="E22" s="44"/>
      <c r="F22" s="12">
        <f t="shared" si="0"/>
        <v>100</v>
      </c>
      <c r="G22" s="4"/>
      <c r="H22" s="13">
        <v>11.75</v>
      </c>
      <c r="I22" s="54">
        <v>7221</v>
      </c>
      <c r="J22" s="1">
        <f t="shared" si="1"/>
        <v>7.2210000000000001</v>
      </c>
      <c r="K22" s="13">
        <v>11.75</v>
      </c>
      <c r="L22" s="14">
        <f t="shared" si="2"/>
        <v>2.0218799999999999</v>
      </c>
      <c r="M22" s="14">
        <f t="shared" si="3"/>
        <v>5.1991199999999997</v>
      </c>
      <c r="N22" s="14">
        <f t="shared" si="4"/>
        <v>0</v>
      </c>
      <c r="O22" s="14">
        <f t="shared" si="5"/>
        <v>0</v>
      </c>
      <c r="P22" s="15">
        <f t="shared" si="6"/>
        <v>7.2210000000000001</v>
      </c>
      <c r="Q22" s="3"/>
      <c r="R22" s="3"/>
    </row>
    <row r="23" spans="1:18">
      <c r="A23" s="13">
        <v>12.25</v>
      </c>
      <c r="B23">
        <v>11.15</v>
      </c>
      <c r="C23">
        <v>88.85</v>
      </c>
      <c r="E23" s="44"/>
      <c r="F23" s="12">
        <f t="shared" si="0"/>
        <v>100</v>
      </c>
      <c r="G23" s="4"/>
      <c r="H23" s="13">
        <v>12.25</v>
      </c>
      <c r="I23" s="54">
        <v>0</v>
      </c>
      <c r="J23" s="1">
        <f t="shared" si="1"/>
        <v>0</v>
      </c>
      <c r="K23" s="13">
        <v>12.25</v>
      </c>
      <c r="L23" s="14">
        <f t="shared" si="2"/>
        <v>0</v>
      </c>
      <c r="M23" s="14">
        <f t="shared" si="3"/>
        <v>0</v>
      </c>
      <c r="N23" s="14">
        <f t="shared" si="4"/>
        <v>0</v>
      </c>
      <c r="O23" s="14">
        <f t="shared" si="5"/>
        <v>0</v>
      </c>
      <c r="P23" s="15">
        <f t="shared" si="6"/>
        <v>0</v>
      </c>
      <c r="Q23" s="3"/>
      <c r="R23" s="3"/>
    </row>
    <row r="24" spans="1:18">
      <c r="A24" s="10">
        <v>12.75</v>
      </c>
      <c r="B24">
        <v>4.96</v>
      </c>
      <c r="C24">
        <v>95.04</v>
      </c>
      <c r="E24" s="44"/>
      <c r="F24" s="12">
        <f t="shared" si="0"/>
        <v>100</v>
      </c>
      <c r="G24" s="4"/>
      <c r="H24" s="13">
        <v>12.75</v>
      </c>
      <c r="I24" s="54">
        <v>56446</v>
      </c>
      <c r="J24" s="1">
        <f t="shared" si="1"/>
        <v>56.445999999999998</v>
      </c>
      <c r="K24" s="13">
        <v>12.75</v>
      </c>
      <c r="L24" s="14">
        <f t="shared" si="2"/>
        <v>2.7997215999999998</v>
      </c>
      <c r="M24" s="14">
        <f t="shared" si="3"/>
        <v>53.6462784</v>
      </c>
      <c r="N24" s="14">
        <f t="shared" si="4"/>
        <v>0</v>
      </c>
      <c r="O24" s="14">
        <f t="shared" si="5"/>
        <v>0</v>
      </c>
      <c r="P24" s="15">
        <f t="shared" si="6"/>
        <v>56.445999999999998</v>
      </c>
      <c r="Q24" s="3"/>
      <c r="R24" s="3"/>
    </row>
    <row r="25" spans="1:18">
      <c r="A25" s="13">
        <v>13.25</v>
      </c>
      <c r="B25">
        <v>1.43</v>
      </c>
      <c r="C25">
        <v>98.57</v>
      </c>
      <c r="E25" s="44"/>
      <c r="F25" s="12">
        <f t="shared" si="0"/>
        <v>100</v>
      </c>
      <c r="G25" s="4"/>
      <c r="H25" s="13">
        <v>13.25</v>
      </c>
      <c r="I25" s="54">
        <v>308794</v>
      </c>
      <c r="J25" s="1">
        <f t="shared" si="1"/>
        <v>308.79399999999998</v>
      </c>
      <c r="K25" s="13">
        <v>13.25</v>
      </c>
      <c r="L25" s="14">
        <f t="shared" si="2"/>
        <v>4.4157542000000003</v>
      </c>
      <c r="M25" s="14">
        <f t="shared" si="3"/>
        <v>304.3782458</v>
      </c>
      <c r="N25" s="14">
        <f t="shared" si="4"/>
        <v>0</v>
      </c>
      <c r="O25" s="14">
        <f t="shared" si="5"/>
        <v>0</v>
      </c>
      <c r="P25" s="15">
        <f t="shared" si="6"/>
        <v>308.79399999999998</v>
      </c>
      <c r="Q25" s="3"/>
      <c r="R25" s="3"/>
    </row>
    <row r="26" spans="1:18">
      <c r="A26" s="10">
        <v>13.75</v>
      </c>
      <c r="B26">
        <v>0.28999999999999998</v>
      </c>
      <c r="C26">
        <v>99.71</v>
      </c>
      <c r="E26" s="44"/>
      <c r="F26" s="12">
        <f t="shared" si="0"/>
        <v>100</v>
      </c>
      <c r="G26" s="4"/>
      <c r="H26" s="13">
        <v>13.75</v>
      </c>
      <c r="I26" s="54">
        <v>791907</v>
      </c>
      <c r="J26" s="1">
        <f t="shared" si="1"/>
        <v>791.90700000000004</v>
      </c>
      <c r="K26" s="13">
        <v>13.75</v>
      </c>
      <c r="L26" s="14">
        <f t="shared" si="2"/>
        <v>2.2965303000000001</v>
      </c>
      <c r="M26" s="14">
        <f t="shared" si="3"/>
        <v>789.61046969999995</v>
      </c>
      <c r="N26" s="14">
        <f t="shared" si="4"/>
        <v>0</v>
      </c>
      <c r="O26" s="14">
        <f t="shared" si="5"/>
        <v>0</v>
      </c>
      <c r="P26" s="15">
        <f t="shared" si="6"/>
        <v>791.90700000000004</v>
      </c>
      <c r="Q26" s="3"/>
      <c r="R26" s="3"/>
    </row>
    <row r="27" spans="1:18">
      <c r="A27" s="13">
        <v>14.25</v>
      </c>
      <c r="B27">
        <v>0.15</v>
      </c>
      <c r="C27">
        <v>99.85</v>
      </c>
      <c r="E27" s="44"/>
      <c r="F27" s="12">
        <f t="shared" si="0"/>
        <v>100</v>
      </c>
      <c r="G27" s="4"/>
      <c r="H27" s="13">
        <v>14.25</v>
      </c>
      <c r="I27" s="54">
        <v>722179</v>
      </c>
      <c r="J27" s="1">
        <f t="shared" si="1"/>
        <v>722.17899999999997</v>
      </c>
      <c r="K27" s="13">
        <v>14.25</v>
      </c>
      <c r="L27" s="14">
        <f t="shared" si="2"/>
        <v>1.0832685</v>
      </c>
      <c r="M27" s="14">
        <f t="shared" si="3"/>
        <v>721.09573150000006</v>
      </c>
      <c r="N27" s="14">
        <f t="shared" si="4"/>
        <v>0</v>
      </c>
      <c r="O27" s="14">
        <f t="shared" si="5"/>
        <v>0</v>
      </c>
      <c r="P27" s="15">
        <f t="shared" si="6"/>
        <v>722.17899999999997</v>
      </c>
      <c r="Q27" s="3"/>
      <c r="R27" s="3"/>
    </row>
    <row r="28" spans="1:18">
      <c r="A28" s="10">
        <v>14.75</v>
      </c>
      <c r="C28">
        <v>94.31</v>
      </c>
      <c r="D28">
        <v>5.69</v>
      </c>
      <c r="E28" s="44"/>
      <c r="F28" s="12">
        <f t="shared" si="0"/>
        <v>100</v>
      </c>
      <c r="G28" s="1"/>
      <c r="H28" s="13">
        <v>14.75</v>
      </c>
      <c r="I28" s="54">
        <v>961245</v>
      </c>
      <c r="J28" s="1">
        <f t="shared" si="1"/>
        <v>961.245</v>
      </c>
      <c r="K28" s="13">
        <v>14.75</v>
      </c>
      <c r="L28" s="14">
        <f t="shared" si="2"/>
        <v>0</v>
      </c>
      <c r="M28" s="14">
        <f t="shared" si="3"/>
        <v>906.55015949999995</v>
      </c>
      <c r="N28" s="14">
        <f t="shared" si="4"/>
        <v>54.694840499999998</v>
      </c>
      <c r="O28" s="14">
        <f t="shared" si="5"/>
        <v>0</v>
      </c>
      <c r="P28" s="15">
        <f t="shared" si="6"/>
        <v>961.245</v>
      </c>
      <c r="Q28" s="3"/>
      <c r="R28" s="3"/>
    </row>
    <row r="29" spans="1:18">
      <c r="A29" s="13">
        <v>15.25</v>
      </c>
      <c r="C29">
        <v>53.1</v>
      </c>
      <c r="D29">
        <v>46.9</v>
      </c>
      <c r="E29" s="44"/>
      <c r="F29" s="12">
        <f t="shared" si="0"/>
        <v>100</v>
      </c>
      <c r="G29" s="1"/>
      <c r="H29" s="13">
        <v>15.25</v>
      </c>
      <c r="I29" s="54">
        <v>614267</v>
      </c>
      <c r="J29" s="1">
        <f t="shared" si="1"/>
        <v>614.26700000000005</v>
      </c>
      <c r="K29" s="13">
        <v>15.25</v>
      </c>
      <c r="L29" s="14">
        <f t="shared" si="2"/>
        <v>0</v>
      </c>
      <c r="M29" s="14">
        <f t="shared" si="3"/>
        <v>326.17577699999998</v>
      </c>
      <c r="N29" s="14">
        <f t="shared" si="4"/>
        <v>288.09122300000001</v>
      </c>
      <c r="O29" s="14">
        <f t="shared" si="5"/>
        <v>0</v>
      </c>
      <c r="P29" s="15">
        <f t="shared" si="6"/>
        <v>614.26700000000005</v>
      </c>
      <c r="Q29" s="3"/>
      <c r="R29" s="3"/>
    </row>
    <row r="30" spans="1:18">
      <c r="A30" s="10">
        <v>15.75</v>
      </c>
      <c r="C30">
        <v>42.33</v>
      </c>
      <c r="D30">
        <v>57.67</v>
      </c>
      <c r="E30" s="44"/>
      <c r="F30" s="12">
        <f t="shared" si="0"/>
        <v>100</v>
      </c>
      <c r="G30" s="1"/>
      <c r="H30" s="13">
        <v>15.75</v>
      </c>
      <c r="I30" s="54">
        <v>278911</v>
      </c>
      <c r="J30" s="1">
        <f t="shared" si="1"/>
        <v>278.911</v>
      </c>
      <c r="K30" s="13">
        <v>15.75</v>
      </c>
      <c r="L30" s="14">
        <f t="shared" si="2"/>
        <v>0</v>
      </c>
      <c r="M30" s="14">
        <f t="shared" si="3"/>
        <v>118.0630263</v>
      </c>
      <c r="N30" s="14">
        <f t="shared" si="4"/>
        <v>160.84797370000001</v>
      </c>
      <c r="O30" s="14">
        <f t="shared" si="5"/>
        <v>0</v>
      </c>
      <c r="P30" s="15">
        <f t="shared" si="6"/>
        <v>278.911</v>
      </c>
      <c r="Q30" s="3"/>
      <c r="R30" s="3"/>
    </row>
    <row r="31" spans="1:18">
      <c r="A31" s="13">
        <v>16.25</v>
      </c>
      <c r="C31">
        <v>43.16</v>
      </c>
      <c r="D31">
        <v>56.84</v>
      </c>
      <c r="E31" s="44"/>
      <c r="F31" s="12">
        <f t="shared" si="0"/>
        <v>100</v>
      </c>
      <c r="G31" s="1"/>
      <c r="H31" s="13">
        <v>16.25</v>
      </c>
      <c r="I31" s="40">
        <v>197562</v>
      </c>
      <c r="J31" s="1">
        <f t="shared" si="1"/>
        <v>197.56200000000001</v>
      </c>
      <c r="K31" s="13">
        <v>16.25</v>
      </c>
      <c r="L31" s="14">
        <f t="shared" si="2"/>
        <v>0</v>
      </c>
      <c r="M31" s="14">
        <f t="shared" si="3"/>
        <v>85.2677592</v>
      </c>
      <c r="N31" s="14">
        <f t="shared" si="4"/>
        <v>112.2942408</v>
      </c>
      <c r="O31" s="14">
        <f t="shared" si="5"/>
        <v>0</v>
      </c>
      <c r="P31" s="15">
        <f t="shared" si="6"/>
        <v>197.56200000000001</v>
      </c>
      <c r="Q31" s="3"/>
      <c r="R31" s="3"/>
    </row>
    <row r="32" spans="1:18">
      <c r="A32" s="10">
        <v>16.75</v>
      </c>
      <c r="C32">
        <v>33.61</v>
      </c>
      <c r="D32">
        <v>66.39</v>
      </c>
      <c r="E32" s="44"/>
      <c r="F32" s="12">
        <f t="shared" si="0"/>
        <v>100</v>
      </c>
      <c r="G32" s="1"/>
      <c r="H32" s="13">
        <v>16.75</v>
      </c>
      <c r="I32" s="40">
        <v>112892</v>
      </c>
      <c r="J32" s="1">
        <f t="shared" si="1"/>
        <v>112.892</v>
      </c>
      <c r="K32" s="13">
        <v>16.75</v>
      </c>
      <c r="L32" s="14">
        <f t="shared" si="2"/>
        <v>0</v>
      </c>
      <c r="M32" s="14">
        <f t="shared" si="3"/>
        <v>37.943001199999998</v>
      </c>
      <c r="N32" s="14">
        <f t="shared" si="4"/>
        <v>74.948998799999998</v>
      </c>
      <c r="O32" s="14">
        <f t="shared" si="5"/>
        <v>0</v>
      </c>
      <c r="P32" s="15">
        <f t="shared" si="6"/>
        <v>112.892</v>
      </c>
      <c r="Q32" s="3"/>
      <c r="R32" s="3"/>
    </row>
    <row r="33" spans="1:18">
      <c r="A33" s="13">
        <v>17.25</v>
      </c>
      <c r="B33" s="11"/>
      <c r="C33" s="18"/>
      <c r="D33" s="18"/>
      <c r="E33" s="44"/>
      <c r="F33" s="12">
        <f t="shared" si="0"/>
        <v>0</v>
      </c>
      <c r="G33" s="1"/>
      <c r="H33" s="13">
        <v>17.25</v>
      </c>
      <c r="I33" s="18"/>
      <c r="J33" s="1">
        <f t="shared" si="1"/>
        <v>0</v>
      </c>
      <c r="K33" s="13">
        <v>17.25</v>
      </c>
      <c r="L33" s="14">
        <f t="shared" si="2"/>
        <v>0</v>
      </c>
      <c r="M33" s="14">
        <f t="shared" si="3"/>
        <v>0</v>
      </c>
      <c r="N33" s="14">
        <f t="shared" si="4"/>
        <v>0</v>
      </c>
      <c r="O33" s="14">
        <f t="shared" si="5"/>
        <v>0</v>
      </c>
      <c r="P33" s="15">
        <f t="shared" si="6"/>
        <v>0</v>
      </c>
      <c r="Q33" s="3"/>
      <c r="R33" s="3"/>
    </row>
    <row r="34" spans="1:18">
      <c r="A34" s="10">
        <v>17.75</v>
      </c>
      <c r="B34" s="11"/>
      <c r="C34" s="18"/>
      <c r="D34" s="18"/>
      <c r="E34" s="44"/>
      <c r="F34" s="12">
        <f t="shared" si="0"/>
        <v>0</v>
      </c>
      <c r="G34" s="1"/>
      <c r="H34" s="13">
        <v>17.75</v>
      </c>
      <c r="I34" s="18"/>
      <c r="J34" s="1">
        <f t="shared" si="1"/>
        <v>0</v>
      </c>
      <c r="K34" s="13">
        <v>17.75</v>
      </c>
      <c r="L34" s="14">
        <f t="shared" si="2"/>
        <v>0</v>
      </c>
      <c r="M34" s="14">
        <f t="shared" si="3"/>
        <v>0</v>
      </c>
      <c r="N34" s="14">
        <f t="shared" si="4"/>
        <v>0</v>
      </c>
      <c r="O34" s="14">
        <f t="shared" si="5"/>
        <v>0</v>
      </c>
      <c r="P34" s="15">
        <f t="shared" si="6"/>
        <v>0</v>
      </c>
      <c r="Q34" s="3"/>
      <c r="R34" s="3"/>
    </row>
    <row r="35" spans="1:18">
      <c r="A35" s="13">
        <v>18.25</v>
      </c>
      <c r="B35" s="11"/>
      <c r="C35" s="18"/>
      <c r="D35" s="18"/>
      <c r="E35" s="41"/>
      <c r="F35" s="12">
        <f t="shared" si="0"/>
        <v>0</v>
      </c>
      <c r="G35" s="1"/>
      <c r="H35" s="13">
        <v>18.25</v>
      </c>
      <c r="I35" s="18"/>
      <c r="J35" s="1">
        <f t="shared" si="1"/>
        <v>0</v>
      </c>
      <c r="K35" s="13">
        <v>18.25</v>
      </c>
      <c r="L35" s="14">
        <f t="shared" si="2"/>
        <v>0</v>
      </c>
      <c r="M35" s="14">
        <f t="shared" si="3"/>
        <v>0</v>
      </c>
      <c r="N35" s="14">
        <f t="shared" si="4"/>
        <v>0</v>
      </c>
      <c r="O35" s="14">
        <f t="shared" si="5"/>
        <v>0</v>
      </c>
      <c r="P35" s="15">
        <f t="shared" si="6"/>
        <v>0</v>
      </c>
      <c r="Q35" s="3"/>
      <c r="R35" s="3"/>
    </row>
    <row r="36" spans="1:18">
      <c r="A36" s="10">
        <v>18.75</v>
      </c>
      <c r="B36" s="11"/>
      <c r="C36" s="18"/>
      <c r="D36" s="18"/>
      <c r="E36" s="41"/>
      <c r="F36" s="12">
        <f t="shared" si="0"/>
        <v>0</v>
      </c>
      <c r="G36" s="1"/>
      <c r="H36" s="13">
        <v>18.75</v>
      </c>
      <c r="I36" s="4"/>
      <c r="J36" s="1">
        <f t="shared" si="1"/>
        <v>0</v>
      </c>
      <c r="K36" s="13">
        <v>18.75</v>
      </c>
      <c r="L36" s="14">
        <f t="shared" si="2"/>
        <v>0</v>
      </c>
      <c r="M36" s="14">
        <f t="shared" si="3"/>
        <v>0</v>
      </c>
      <c r="N36" s="14">
        <f t="shared" si="4"/>
        <v>0</v>
      </c>
      <c r="O36" s="14">
        <f t="shared" si="5"/>
        <v>0</v>
      </c>
      <c r="P36" s="15">
        <f t="shared" si="6"/>
        <v>0</v>
      </c>
      <c r="Q36" s="3"/>
      <c r="R36" s="3"/>
    </row>
    <row r="37" spans="1:18">
      <c r="A37" s="13">
        <v>19.25</v>
      </c>
      <c r="B37" s="41"/>
      <c r="C37" s="43"/>
      <c r="D37" s="43"/>
      <c r="E37" s="43"/>
      <c r="F37" s="12">
        <f t="shared" si="0"/>
        <v>0</v>
      </c>
      <c r="G37" s="1"/>
      <c r="H37" s="13">
        <v>19.25</v>
      </c>
      <c r="I37" s="1"/>
      <c r="J37" s="1">
        <f t="shared" si="1"/>
        <v>0</v>
      </c>
      <c r="K37" s="13">
        <v>19.25</v>
      </c>
      <c r="L37" s="14">
        <f t="shared" si="2"/>
        <v>0</v>
      </c>
      <c r="M37" s="14">
        <f t="shared" si="3"/>
        <v>0</v>
      </c>
      <c r="N37" s="14">
        <f t="shared" si="4"/>
        <v>0</v>
      </c>
      <c r="O37" s="14">
        <f t="shared" si="5"/>
        <v>0</v>
      </c>
      <c r="P37" s="15">
        <f t="shared" si="6"/>
        <v>0</v>
      </c>
      <c r="Q37" s="3"/>
      <c r="R37" s="3"/>
    </row>
    <row r="38" spans="1:18">
      <c r="A38" s="20" t="s">
        <v>7</v>
      </c>
      <c r="B38" s="21">
        <f>SUM(B6:B37)</f>
        <v>707.4</v>
      </c>
      <c r="C38" s="21">
        <f>SUM(C6:C37)</f>
        <v>969.11</v>
      </c>
      <c r="D38" s="21">
        <f>SUM(D6:D37)</f>
        <v>233.49</v>
      </c>
      <c r="E38" s="21">
        <f>SUM(E6:E37)</f>
        <v>0</v>
      </c>
      <c r="F38" s="22">
        <f>SUM(F6:F37)</f>
        <v>1910</v>
      </c>
      <c r="G38" s="23"/>
      <c r="H38" s="20" t="s">
        <v>7</v>
      </c>
      <c r="I38" s="52">
        <f>SUM(I6:I37)</f>
        <v>5163484</v>
      </c>
      <c r="J38" s="1">
        <f t="shared" si="1"/>
        <v>5163.4840000000004</v>
      </c>
      <c r="K38" s="20" t="s">
        <v>7</v>
      </c>
      <c r="L38" s="21">
        <f>SUM(L6:L37)</f>
        <v>960.37815157272701</v>
      </c>
      <c r="M38" s="21">
        <f>SUM(M6:M37)</f>
        <v>3512.22857162727</v>
      </c>
      <c r="N38" s="21">
        <f>SUM(N6:N37)</f>
        <v>690.8772768</v>
      </c>
      <c r="O38" s="21">
        <f>SUM(O6:O37)</f>
        <v>0</v>
      </c>
      <c r="P38" s="24">
        <f>SUM(P6:P37)</f>
        <v>5163.4840000000004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7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7" t="s">
        <v>11</v>
      </c>
      <c r="I44">
        <v>3.5525028201586601E-3</v>
      </c>
      <c r="J44" s="17" t="s">
        <v>12</v>
      </c>
      <c r="K44">
        <v>3.2084437821121501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7">L6*($A47)</f>
        <v>0</v>
      </c>
      <c r="C47" s="14">
        <f t="shared" ref="C47:C78" si="8">M6*($A47)</f>
        <v>0</v>
      </c>
      <c r="D47" s="14">
        <f t="shared" ref="D47:D78" si="9">N6*($A47)</f>
        <v>0</v>
      </c>
      <c r="E47" s="14">
        <f t="shared" ref="E47:E78" si="10">O6*($A47)</f>
        <v>0</v>
      </c>
      <c r="F47" s="12">
        <f t="shared" ref="F47:F78" si="11">SUM(B47:E47)</f>
        <v>0</v>
      </c>
      <c r="G47" s="1"/>
      <c r="H47" s="13">
        <f t="shared" ref="H47:H78" si="12">$I$44*((A47)^$K$44)</f>
        <v>0.246763819075073</v>
      </c>
      <c r="I47" s="14">
        <f t="shared" ref="I47:I78" si="13">L6*$H47</f>
        <v>0</v>
      </c>
      <c r="J47" s="14">
        <f t="shared" ref="J47:J78" si="14">M6*$H47</f>
        <v>0</v>
      </c>
      <c r="K47" s="14">
        <f t="shared" ref="K47:K78" si="15">N6*$H47</f>
        <v>0</v>
      </c>
      <c r="L47" s="14">
        <f t="shared" ref="L47:L78" si="16">O6*$H47</f>
        <v>0</v>
      </c>
      <c r="M47" s="29">
        <f t="shared" ref="M47:M78" si="17">SUM(I47:L47)</f>
        <v>0</v>
      </c>
      <c r="N47" s="3"/>
      <c r="O47" s="3"/>
      <c r="P47" s="3"/>
    </row>
    <row r="48" spans="1:18">
      <c r="A48" s="13">
        <v>4.25</v>
      </c>
      <c r="B48" s="14">
        <f t="shared" si="7"/>
        <v>0</v>
      </c>
      <c r="C48" s="14">
        <f t="shared" si="8"/>
        <v>0</v>
      </c>
      <c r="D48" s="14">
        <f t="shared" si="9"/>
        <v>0</v>
      </c>
      <c r="E48" s="14">
        <f t="shared" si="10"/>
        <v>0</v>
      </c>
      <c r="F48" s="12">
        <f t="shared" si="11"/>
        <v>0</v>
      </c>
      <c r="G48" s="1"/>
      <c r="H48" s="13">
        <f t="shared" si="12"/>
        <v>0.36871005960889602</v>
      </c>
      <c r="I48" s="14">
        <f t="shared" si="13"/>
        <v>0</v>
      </c>
      <c r="J48" s="14">
        <f t="shared" si="14"/>
        <v>0</v>
      </c>
      <c r="K48" s="14">
        <f t="shared" si="15"/>
        <v>0</v>
      </c>
      <c r="L48" s="14">
        <f t="shared" si="16"/>
        <v>0</v>
      </c>
      <c r="M48" s="29">
        <f t="shared" si="17"/>
        <v>0</v>
      </c>
      <c r="N48" s="3"/>
      <c r="O48" s="3"/>
      <c r="P48" s="3"/>
    </row>
    <row r="49" spans="1:16">
      <c r="A49" s="13">
        <v>4.75</v>
      </c>
      <c r="B49" s="14">
        <f t="shared" si="7"/>
        <v>0</v>
      </c>
      <c r="C49" s="14">
        <f t="shared" si="8"/>
        <v>0</v>
      </c>
      <c r="D49" s="14">
        <f t="shared" si="9"/>
        <v>0</v>
      </c>
      <c r="E49" s="14">
        <f t="shared" si="10"/>
        <v>0</v>
      </c>
      <c r="F49" s="12">
        <f t="shared" si="11"/>
        <v>0</v>
      </c>
      <c r="G49" s="1"/>
      <c r="H49" s="13">
        <f t="shared" si="12"/>
        <v>0.52682677074626705</v>
      </c>
      <c r="I49" s="14">
        <f t="shared" si="13"/>
        <v>0</v>
      </c>
      <c r="J49" s="14">
        <f t="shared" si="14"/>
        <v>0</v>
      </c>
      <c r="K49" s="14">
        <f t="shared" si="15"/>
        <v>0</v>
      </c>
      <c r="L49" s="14">
        <f t="shared" si="16"/>
        <v>0</v>
      </c>
      <c r="M49" s="29">
        <f t="shared" si="17"/>
        <v>0</v>
      </c>
      <c r="N49" s="3"/>
      <c r="O49" s="3"/>
      <c r="P49" s="3"/>
    </row>
    <row r="50" spans="1:16">
      <c r="A50" s="13">
        <v>5.25</v>
      </c>
      <c r="B50" s="14">
        <f t="shared" si="7"/>
        <v>0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0</v>
      </c>
      <c r="G50" s="1"/>
      <c r="H50" s="13">
        <f t="shared" si="12"/>
        <v>0.72631509552589402</v>
      </c>
      <c r="I50" s="14">
        <f t="shared" si="13"/>
        <v>0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29">
        <f t="shared" si="17"/>
        <v>0</v>
      </c>
      <c r="N50" s="3"/>
      <c r="O50" s="3"/>
      <c r="P50" s="3"/>
    </row>
    <row r="51" spans="1:16">
      <c r="A51" s="13">
        <v>5.75</v>
      </c>
      <c r="B51" s="14">
        <f t="shared" si="7"/>
        <v>0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0</v>
      </c>
      <c r="G51" s="1"/>
      <c r="H51" s="13">
        <f t="shared" si="12"/>
        <v>0.972491925543292</v>
      </c>
      <c r="I51" s="14">
        <f t="shared" si="13"/>
        <v>0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29">
        <f t="shared" si="17"/>
        <v>0</v>
      </c>
      <c r="N51" s="3"/>
      <c r="O51" s="3"/>
      <c r="P51" s="3"/>
    </row>
    <row r="52" spans="1:16">
      <c r="A52" s="13">
        <v>6.25</v>
      </c>
      <c r="B52" s="14">
        <f t="shared" si="7"/>
        <v>0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0</v>
      </c>
      <c r="G52" s="1"/>
      <c r="H52" s="13">
        <f t="shared" si="12"/>
        <v>1.2707810334801699</v>
      </c>
      <c r="I52" s="14">
        <f t="shared" si="13"/>
        <v>0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29">
        <f t="shared" si="17"/>
        <v>0</v>
      </c>
      <c r="N52" s="3"/>
      <c r="O52" s="3"/>
      <c r="P52" s="3"/>
    </row>
    <row r="53" spans="1:16">
      <c r="A53" s="13">
        <v>6.75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2">
        <f t="shared" si="11"/>
        <v>0</v>
      </c>
      <c r="G53" s="1"/>
      <c r="H53" s="13">
        <f t="shared" si="12"/>
        <v>1.62670561138221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9">
        <f t="shared" si="17"/>
        <v>0</v>
      </c>
      <c r="N53" s="3"/>
      <c r="O53" s="3"/>
      <c r="P53" s="3"/>
    </row>
    <row r="54" spans="1:16">
      <c r="A54" s="13">
        <v>7.25</v>
      </c>
      <c r="B54" s="14">
        <f t="shared" si="7"/>
        <v>0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2">
        <f t="shared" si="11"/>
        <v>0</v>
      </c>
      <c r="G54" s="1"/>
      <c r="H54" s="13">
        <f t="shared" si="12"/>
        <v>2.0458818949266999</v>
      </c>
      <c r="I54" s="14">
        <f t="shared" si="13"/>
        <v>0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9">
        <f t="shared" si="17"/>
        <v>0</v>
      </c>
      <c r="N54" s="3"/>
      <c r="O54" s="3"/>
      <c r="P54" s="3"/>
    </row>
    <row r="55" spans="1:16">
      <c r="A55" s="13">
        <v>7.75</v>
      </c>
      <c r="B55" s="14">
        <f t="shared" si="7"/>
        <v>55.96275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2">
        <f t="shared" si="11"/>
        <v>55.96275</v>
      </c>
      <c r="G55" s="1"/>
      <c r="H55" s="13">
        <f t="shared" si="12"/>
        <v>2.5340136454502802</v>
      </c>
      <c r="I55" s="14">
        <f t="shared" si="13"/>
        <v>18.298112533796498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9">
        <f t="shared" si="17"/>
        <v>18.298112533796498</v>
      </c>
      <c r="N55" s="3"/>
      <c r="O55" s="3"/>
      <c r="P55" s="3"/>
    </row>
    <row r="56" spans="1:16">
      <c r="A56" s="13">
        <v>8.25</v>
      </c>
      <c r="B56" s="14">
        <f t="shared" si="7"/>
        <v>536.17574999999999</v>
      </c>
      <c r="C56" s="14">
        <f t="shared" si="8"/>
        <v>0</v>
      </c>
      <c r="D56" s="14">
        <f t="shared" si="9"/>
        <v>0</v>
      </c>
      <c r="E56" s="14">
        <f t="shared" si="10"/>
        <v>0</v>
      </c>
      <c r="F56" s="12">
        <f t="shared" si="11"/>
        <v>536.17574999999999</v>
      </c>
      <c r="G56" s="1"/>
      <c r="H56" s="13">
        <f t="shared" si="12"/>
        <v>3.0968873221968201</v>
      </c>
      <c r="I56" s="14">
        <f t="shared" si="13"/>
        <v>201.26980395689401</v>
      </c>
      <c r="J56" s="14">
        <f t="shared" si="14"/>
        <v>0</v>
      </c>
      <c r="K56" s="14">
        <f t="shared" si="15"/>
        <v>0</v>
      </c>
      <c r="L56" s="14">
        <f t="shared" si="16"/>
        <v>0</v>
      </c>
      <c r="M56" s="29">
        <f t="shared" si="17"/>
        <v>201.26980395689401</v>
      </c>
      <c r="N56" s="3"/>
      <c r="O56" s="3"/>
      <c r="P56" s="3"/>
    </row>
    <row r="57" spans="1:16">
      <c r="A57" s="13">
        <v>8.75</v>
      </c>
      <c r="B57" s="14">
        <f t="shared" si="7"/>
        <v>1353.18465625</v>
      </c>
      <c r="C57" s="14">
        <f t="shared" si="8"/>
        <v>289.62784375000001</v>
      </c>
      <c r="D57" s="14">
        <f t="shared" si="9"/>
        <v>0</v>
      </c>
      <c r="E57" s="14">
        <f t="shared" si="10"/>
        <v>0</v>
      </c>
      <c r="F57" s="12">
        <f t="shared" si="11"/>
        <v>1642.8125</v>
      </c>
      <c r="G57" s="1"/>
      <c r="H57" s="13">
        <f t="shared" si="12"/>
        <v>3.7403678188488501</v>
      </c>
      <c r="I57" s="14">
        <f t="shared" si="13"/>
        <v>578.44666756543404</v>
      </c>
      <c r="J57" s="14">
        <f t="shared" si="14"/>
        <v>123.80739042343799</v>
      </c>
      <c r="K57" s="14">
        <f t="shared" si="15"/>
        <v>0</v>
      </c>
      <c r="L57" s="14">
        <f t="shared" si="16"/>
        <v>0</v>
      </c>
      <c r="M57" s="29">
        <f t="shared" si="17"/>
        <v>702.25405798887198</v>
      </c>
      <c r="N57" s="3"/>
      <c r="O57" s="3"/>
      <c r="P57" s="3"/>
    </row>
    <row r="58" spans="1:16">
      <c r="A58" s="13">
        <v>9.25</v>
      </c>
      <c r="B58" s="14">
        <f t="shared" si="7"/>
        <v>3137.1287309999998</v>
      </c>
      <c r="C58" s="14">
        <f t="shared" si="8"/>
        <v>269.46126900000002</v>
      </c>
      <c r="D58" s="14">
        <f t="shared" si="9"/>
        <v>0</v>
      </c>
      <c r="E58" s="14">
        <f t="shared" si="10"/>
        <v>0</v>
      </c>
      <c r="F58" s="12">
        <f t="shared" si="11"/>
        <v>3406.59</v>
      </c>
      <c r="G58" s="1"/>
      <c r="H58" s="13">
        <f t="shared" si="12"/>
        <v>4.47039466773911</v>
      </c>
      <c r="I58" s="14">
        <f t="shared" si="13"/>
        <v>1516.1301136295699</v>
      </c>
      <c r="J58" s="14">
        <f t="shared" si="14"/>
        <v>130.22683460538499</v>
      </c>
      <c r="K58" s="14">
        <f t="shared" si="15"/>
        <v>0</v>
      </c>
      <c r="L58" s="14">
        <f t="shared" si="16"/>
        <v>0</v>
      </c>
      <c r="M58" s="29">
        <f t="shared" si="17"/>
        <v>1646.3569482349501</v>
      </c>
      <c r="N58" s="3"/>
      <c r="O58" s="3"/>
      <c r="P58" s="3"/>
    </row>
    <row r="59" spans="1:16">
      <c r="A59" s="13">
        <v>9.75</v>
      </c>
      <c r="B59" s="14">
        <f t="shared" si="7"/>
        <v>1697.3568885</v>
      </c>
      <c r="C59" s="14">
        <f t="shared" si="8"/>
        <v>414.8343615</v>
      </c>
      <c r="D59" s="14">
        <f t="shared" si="9"/>
        <v>0</v>
      </c>
      <c r="E59" s="14">
        <f t="shared" si="10"/>
        <v>0</v>
      </c>
      <c r="F59" s="12">
        <f t="shared" si="11"/>
        <v>2112.1912499999999</v>
      </c>
      <c r="G59" s="1"/>
      <c r="H59" s="13">
        <f t="shared" si="12"/>
        <v>5.2929786363286704</v>
      </c>
      <c r="I59" s="14">
        <f t="shared" si="13"/>
        <v>921.44346144162103</v>
      </c>
      <c r="J59" s="14">
        <f t="shared" si="14"/>
        <v>225.20096543944001</v>
      </c>
      <c r="K59" s="14">
        <f t="shared" si="15"/>
        <v>0</v>
      </c>
      <c r="L59" s="14">
        <f t="shared" si="16"/>
        <v>0</v>
      </c>
      <c r="M59" s="29">
        <f t="shared" si="17"/>
        <v>1146.6444268810601</v>
      </c>
      <c r="N59" s="3"/>
      <c r="O59" s="3"/>
      <c r="P59" s="3"/>
    </row>
    <row r="60" spans="1:16">
      <c r="A60" s="13">
        <v>10.25</v>
      </c>
      <c r="B60" s="14">
        <f t="shared" si="7"/>
        <v>1662.53953754545</v>
      </c>
      <c r="C60" s="14">
        <f t="shared" si="8"/>
        <v>335.92346245454502</v>
      </c>
      <c r="D60" s="14">
        <f t="shared" si="9"/>
        <v>0</v>
      </c>
      <c r="E60" s="14">
        <f t="shared" si="10"/>
        <v>0</v>
      </c>
      <c r="F60" s="12">
        <f t="shared" si="11"/>
        <v>1998.46299999999</v>
      </c>
      <c r="G60" s="1"/>
      <c r="H60" s="13">
        <f t="shared" si="12"/>
        <v>6.2141986561688896</v>
      </c>
      <c r="I60" s="14">
        <f t="shared" si="13"/>
        <v>1007.93667902855</v>
      </c>
      <c r="J60" s="14">
        <f t="shared" si="14"/>
        <v>203.658061362013</v>
      </c>
      <c r="K60" s="14">
        <f t="shared" si="15"/>
        <v>0</v>
      </c>
      <c r="L60" s="14">
        <f t="shared" si="16"/>
        <v>0</v>
      </c>
      <c r="M60" s="29">
        <f t="shared" si="17"/>
        <v>1211.59474039056</v>
      </c>
      <c r="N60" s="3"/>
      <c r="O60" s="3"/>
      <c r="P60" s="3"/>
    </row>
    <row r="61" spans="1:16">
      <c r="A61" s="13">
        <v>10.75</v>
      </c>
      <c r="B61" s="14">
        <f t="shared" si="7"/>
        <v>386.24232280000001</v>
      </c>
      <c r="C61" s="14">
        <f t="shared" si="8"/>
        <v>157.14867720000001</v>
      </c>
      <c r="D61" s="14">
        <f t="shared" si="9"/>
        <v>0</v>
      </c>
      <c r="E61" s="14">
        <f t="shared" si="10"/>
        <v>0</v>
      </c>
      <c r="F61" s="12">
        <f t="shared" si="11"/>
        <v>543.39099999999996</v>
      </c>
      <c r="G61" s="1"/>
      <c r="H61" s="13">
        <f t="shared" si="12"/>
        <v>7.2401990363098498</v>
      </c>
      <c r="I61" s="14">
        <f t="shared" si="13"/>
        <v>260.13686449475699</v>
      </c>
      <c r="J61" s="14">
        <f t="shared" si="14"/>
        <v>105.840716392633</v>
      </c>
      <c r="K61" s="14">
        <f t="shared" si="15"/>
        <v>0</v>
      </c>
      <c r="L61" s="14">
        <f t="shared" si="16"/>
        <v>0</v>
      </c>
      <c r="M61" s="29">
        <f t="shared" si="17"/>
        <v>365.97758088738999</v>
      </c>
      <c r="N61" s="3"/>
      <c r="O61" s="3"/>
      <c r="P61" s="3"/>
    </row>
    <row r="62" spans="1:16">
      <c r="A62" s="13">
        <v>11.25</v>
      </c>
      <c r="B62" s="14">
        <f t="shared" si="7"/>
        <v>107.256220875</v>
      </c>
      <c r="C62" s="14">
        <f t="shared" si="8"/>
        <v>136.45252912500001</v>
      </c>
      <c r="D62" s="14">
        <f t="shared" si="9"/>
        <v>0</v>
      </c>
      <c r="E62" s="14">
        <f t="shared" si="10"/>
        <v>0</v>
      </c>
      <c r="F62" s="12">
        <f t="shared" si="11"/>
        <v>243.70875000000001</v>
      </c>
      <c r="G62" s="1"/>
      <c r="H62" s="13">
        <f t="shared" si="12"/>
        <v>8.3771869220883204</v>
      </c>
      <c r="I62" s="14">
        <f t="shared" si="13"/>
        <v>79.867147629037007</v>
      </c>
      <c r="J62" s="14">
        <f t="shared" si="14"/>
        <v>101.607852664162</v>
      </c>
      <c r="K62" s="14">
        <f t="shared" si="15"/>
        <v>0</v>
      </c>
      <c r="L62" s="14">
        <f t="shared" si="16"/>
        <v>0</v>
      </c>
      <c r="M62" s="29">
        <f t="shared" si="17"/>
        <v>181.475000293199</v>
      </c>
      <c r="N62" s="3"/>
      <c r="O62" s="3"/>
      <c r="P62" s="3"/>
    </row>
    <row r="63" spans="1:16">
      <c r="A63" s="13">
        <v>11.75</v>
      </c>
      <c r="B63" s="14">
        <f t="shared" si="7"/>
        <v>23.757090000000002</v>
      </c>
      <c r="C63" s="14">
        <f t="shared" si="8"/>
        <v>61.089660000000002</v>
      </c>
      <c r="D63" s="14">
        <f t="shared" si="9"/>
        <v>0</v>
      </c>
      <c r="E63" s="14">
        <f t="shared" si="10"/>
        <v>0</v>
      </c>
      <c r="F63" s="12">
        <f t="shared" si="11"/>
        <v>84.84675</v>
      </c>
      <c r="G63" s="1"/>
      <c r="H63" s="13">
        <f t="shared" si="12"/>
        <v>9.6314299671796704</v>
      </c>
      <c r="I63" s="14">
        <f t="shared" si="13"/>
        <v>19.473595622041199</v>
      </c>
      <c r="J63" s="14">
        <f t="shared" si="14"/>
        <v>50.074960170963202</v>
      </c>
      <c r="K63" s="14">
        <f t="shared" si="15"/>
        <v>0</v>
      </c>
      <c r="L63" s="14">
        <f t="shared" si="16"/>
        <v>0</v>
      </c>
      <c r="M63" s="29">
        <f t="shared" si="17"/>
        <v>69.548555793004397</v>
      </c>
      <c r="N63" s="3"/>
      <c r="O63" s="3"/>
      <c r="P63" s="3"/>
    </row>
    <row r="64" spans="1:16">
      <c r="A64" s="13">
        <v>12.25</v>
      </c>
      <c r="B64" s="14">
        <f t="shared" si="7"/>
        <v>0</v>
      </c>
      <c r="C64" s="14">
        <f t="shared" si="8"/>
        <v>0</v>
      </c>
      <c r="D64" s="14">
        <f t="shared" si="9"/>
        <v>0</v>
      </c>
      <c r="E64" s="14">
        <f t="shared" si="10"/>
        <v>0</v>
      </c>
      <c r="F64" s="12">
        <f t="shared" si="11"/>
        <v>0</v>
      </c>
      <c r="G64" s="1"/>
      <c r="H64" s="13">
        <f t="shared" si="12"/>
        <v>11.0092541922553</v>
      </c>
      <c r="I64" s="14">
        <f t="shared" si="13"/>
        <v>0</v>
      </c>
      <c r="J64" s="14">
        <f t="shared" si="14"/>
        <v>0</v>
      </c>
      <c r="K64" s="14">
        <f t="shared" si="15"/>
        <v>0</v>
      </c>
      <c r="L64" s="14">
        <f t="shared" si="16"/>
        <v>0</v>
      </c>
      <c r="M64" s="29">
        <f t="shared" si="17"/>
        <v>0</v>
      </c>
      <c r="N64" s="3"/>
      <c r="O64" s="3"/>
      <c r="P64" s="3"/>
    </row>
    <row r="65" spans="1:16">
      <c r="A65" s="13">
        <v>12.75</v>
      </c>
      <c r="B65" s="14">
        <f t="shared" si="7"/>
        <v>35.696450400000003</v>
      </c>
      <c r="C65" s="14">
        <f t="shared" si="8"/>
        <v>683.99004960000002</v>
      </c>
      <c r="D65" s="14">
        <f t="shared" si="9"/>
        <v>0</v>
      </c>
      <c r="E65" s="14">
        <f t="shared" si="10"/>
        <v>0</v>
      </c>
      <c r="F65" s="12">
        <f t="shared" si="11"/>
        <v>719.68650000000002</v>
      </c>
      <c r="G65" s="1"/>
      <c r="H65" s="13">
        <f t="shared" si="12"/>
        <v>12.517042007922401</v>
      </c>
      <c r="I65" s="14">
        <f t="shared" si="13"/>
        <v>35.044232877687698</v>
      </c>
      <c r="J65" s="14">
        <f t="shared" si="14"/>
        <v>671.49272030149996</v>
      </c>
      <c r="K65" s="14">
        <f t="shared" si="15"/>
        <v>0</v>
      </c>
      <c r="L65" s="14">
        <f t="shared" si="16"/>
        <v>0</v>
      </c>
      <c r="M65" s="29">
        <f t="shared" si="17"/>
        <v>706.536953179188</v>
      </c>
      <c r="N65" s="3"/>
      <c r="O65" s="3"/>
      <c r="P65" s="3"/>
    </row>
    <row r="66" spans="1:16">
      <c r="A66" s="13">
        <v>13.25</v>
      </c>
      <c r="B66" s="14">
        <f t="shared" si="7"/>
        <v>58.508743150000001</v>
      </c>
      <c r="C66" s="14">
        <f t="shared" si="8"/>
        <v>4033.01175685</v>
      </c>
      <c r="D66" s="14">
        <f t="shared" si="9"/>
        <v>0</v>
      </c>
      <c r="E66" s="14">
        <f t="shared" si="10"/>
        <v>0</v>
      </c>
      <c r="F66" s="12">
        <f t="shared" si="11"/>
        <v>4091.5205000000001</v>
      </c>
      <c r="G66" s="1"/>
      <c r="H66" s="13">
        <f t="shared" si="12"/>
        <v>14.161230383101699</v>
      </c>
      <c r="I66" s="14">
        <f t="shared" si="13"/>
        <v>62.5325125413489</v>
      </c>
      <c r="J66" s="14">
        <f t="shared" si="14"/>
        <v>4310.3704623781596</v>
      </c>
      <c r="K66" s="14">
        <f t="shared" si="15"/>
        <v>0</v>
      </c>
      <c r="L66" s="14">
        <f t="shared" si="16"/>
        <v>0</v>
      </c>
      <c r="M66" s="29">
        <f t="shared" si="17"/>
        <v>4372.9029749195097</v>
      </c>
      <c r="N66" s="3"/>
      <c r="O66" s="3"/>
      <c r="P66" s="3"/>
    </row>
    <row r="67" spans="1:16">
      <c r="A67" s="13">
        <v>13.75</v>
      </c>
      <c r="B67" s="14">
        <f t="shared" si="7"/>
        <v>31.577291625000001</v>
      </c>
      <c r="C67" s="14">
        <f t="shared" si="8"/>
        <v>10857.143958375</v>
      </c>
      <c r="D67" s="14">
        <f t="shared" si="9"/>
        <v>0</v>
      </c>
      <c r="E67" s="14">
        <f t="shared" si="10"/>
        <v>0</v>
      </c>
      <c r="F67" s="12">
        <f t="shared" si="11"/>
        <v>10888.721250000001</v>
      </c>
      <c r="G67" s="1"/>
      <c r="H67" s="13">
        <f t="shared" si="12"/>
        <v>15.948309142823</v>
      </c>
      <c r="I67" s="14">
        <f t="shared" si="13"/>
        <v>36.62577518026</v>
      </c>
      <c r="J67" s="14">
        <f t="shared" si="14"/>
        <v>12592.9518731853</v>
      </c>
      <c r="K67" s="14">
        <f t="shared" si="15"/>
        <v>0</v>
      </c>
      <c r="L67" s="14">
        <f t="shared" si="16"/>
        <v>0</v>
      </c>
      <c r="M67" s="29">
        <f t="shared" si="17"/>
        <v>12629.577648365601</v>
      </c>
      <c r="N67" s="3"/>
      <c r="O67" s="3"/>
      <c r="P67" s="3"/>
    </row>
    <row r="68" spans="1:16">
      <c r="A68" s="13">
        <v>14.25</v>
      </c>
      <c r="B68" s="14">
        <f t="shared" si="7"/>
        <v>15.436576125</v>
      </c>
      <c r="C68" s="14">
        <f t="shared" si="8"/>
        <v>10275.614173874999</v>
      </c>
      <c r="D68" s="14">
        <f t="shared" si="9"/>
        <v>0</v>
      </c>
      <c r="E68" s="14">
        <f t="shared" si="10"/>
        <v>0</v>
      </c>
      <c r="F68" s="12">
        <f t="shared" si="11"/>
        <v>10291.05075</v>
      </c>
      <c r="G68" s="1"/>
      <c r="H68" s="13">
        <f t="shared" si="12"/>
        <v>17.884819381722199</v>
      </c>
      <c r="I68" s="14">
        <f t="shared" si="13"/>
        <v>19.374061464409099</v>
      </c>
      <c r="J68" s="14">
        <f t="shared" si="14"/>
        <v>12896.6669148083</v>
      </c>
      <c r="K68" s="14">
        <f t="shared" si="15"/>
        <v>0</v>
      </c>
      <c r="L68" s="14">
        <f t="shared" si="16"/>
        <v>0</v>
      </c>
      <c r="M68" s="29">
        <f t="shared" si="17"/>
        <v>12916.040976272699</v>
      </c>
      <c r="N68" s="3"/>
      <c r="O68" s="3"/>
      <c r="P68" s="3"/>
    </row>
    <row r="69" spans="1:16">
      <c r="A69" s="13">
        <v>14.75</v>
      </c>
      <c r="B69" s="14">
        <f t="shared" si="7"/>
        <v>0</v>
      </c>
      <c r="C69" s="14">
        <f t="shared" si="8"/>
        <v>13371.614852625</v>
      </c>
      <c r="D69" s="14">
        <f t="shared" si="9"/>
        <v>806.74889737499996</v>
      </c>
      <c r="E69" s="14">
        <f t="shared" si="10"/>
        <v>0</v>
      </c>
      <c r="F69" s="12">
        <f t="shared" si="11"/>
        <v>14178.36375</v>
      </c>
      <c r="G69" s="1"/>
      <c r="H69" s="13">
        <f t="shared" si="12"/>
        <v>19.977351981428502</v>
      </c>
      <c r="I69" s="14">
        <f t="shared" si="13"/>
        <v>0</v>
      </c>
      <c r="J69" s="14">
        <f t="shared" si="14"/>
        <v>18110.4716251516</v>
      </c>
      <c r="K69" s="14">
        <f t="shared" si="15"/>
        <v>1092.65808023659</v>
      </c>
      <c r="L69" s="14">
        <f t="shared" si="16"/>
        <v>0</v>
      </c>
      <c r="M69" s="29">
        <f t="shared" si="17"/>
        <v>19203.129705388201</v>
      </c>
      <c r="N69" s="3"/>
      <c r="O69" s="3"/>
      <c r="P69" s="3"/>
    </row>
    <row r="70" spans="1:16">
      <c r="A70" s="13">
        <v>15.25</v>
      </c>
      <c r="B70" s="14">
        <f t="shared" si="7"/>
        <v>0</v>
      </c>
      <c r="C70" s="14">
        <f t="shared" si="8"/>
        <v>4974.1805992500003</v>
      </c>
      <c r="D70" s="14">
        <f t="shared" si="9"/>
        <v>4393.3911507499997</v>
      </c>
      <c r="E70" s="14">
        <f t="shared" si="10"/>
        <v>0</v>
      </c>
      <c r="F70" s="12">
        <f t="shared" si="11"/>
        <v>9367.5717499999992</v>
      </c>
      <c r="G70" s="1"/>
      <c r="H70" s="13">
        <f t="shared" si="12"/>
        <v>22.232546221611301</v>
      </c>
      <c r="I70" s="14">
        <f t="shared" si="13"/>
        <v>0</v>
      </c>
      <c r="J70" s="14">
        <f t="shared" si="14"/>
        <v>7251.7180385224801</v>
      </c>
      <c r="K70" s="14">
        <f t="shared" si="15"/>
        <v>6405.0014313880301</v>
      </c>
      <c r="L70" s="14">
        <f t="shared" si="16"/>
        <v>0</v>
      </c>
      <c r="M70" s="29">
        <f t="shared" si="17"/>
        <v>13656.7194699105</v>
      </c>
      <c r="N70" s="3"/>
      <c r="O70" s="3"/>
      <c r="P70" s="3"/>
    </row>
    <row r="71" spans="1:16">
      <c r="A71" s="13">
        <v>15.75</v>
      </c>
      <c r="B71" s="14">
        <f t="shared" si="7"/>
        <v>0</v>
      </c>
      <c r="C71" s="14">
        <f t="shared" si="8"/>
        <v>1859.492664225</v>
      </c>
      <c r="D71" s="14">
        <f t="shared" si="9"/>
        <v>2533.3555857749998</v>
      </c>
      <c r="E71" s="14">
        <f t="shared" si="10"/>
        <v>0</v>
      </c>
      <c r="F71" s="12">
        <f t="shared" si="11"/>
        <v>4392.84825</v>
      </c>
      <c r="G71" s="1"/>
      <c r="H71" s="13">
        <f t="shared" si="12"/>
        <v>24.657088475777599</v>
      </c>
      <c r="I71" s="14">
        <f t="shared" si="13"/>
        <v>0</v>
      </c>
      <c r="J71" s="14">
        <f t="shared" si="14"/>
        <v>2911.09048519716</v>
      </c>
      <c r="K71" s="14">
        <f t="shared" si="15"/>
        <v>3966.0427186704501</v>
      </c>
      <c r="L71" s="14">
        <f t="shared" si="16"/>
        <v>0</v>
      </c>
      <c r="M71" s="29">
        <f t="shared" si="17"/>
        <v>6877.1332038676101</v>
      </c>
      <c r="N71" s="3"/>
      <c r="O71" s="3"/>
      <c r="P71" s="3"/>
    </row>
    <row r="72" spans="1:16">
      <c r="A72" s="13">
        <v>16.25</v>
      </c>
      <c r="B72" s="14">
        <f t="shared" si="7"/>
        <v>0</v>
      </c>
      <c r="C72" s="14">
        <f t="shared" si="8"/>
        <v>1385.601087</v>
      </c>
      <c r="D72" s="14">
        <f t="shared" si="9"/>
        <v>1824.7814129999999</v>
      </c>
      <c r="E72" s="14">
        <f t="shared" si="10"/>
        <v>0</v>
      </c>
      <c r="F72" s="12">
        <f t="shared" si="11"/>
        <v>3210.3825000000002</v>
      </c>
      <c r="G72" s="1"/>
      <c r="H72" s="13">
        <f t="shared" si="12"/>
        <v>27.257710984023401</v>
      </c>
      <c r="I72" s="14">
        <f t="shared" si="13"/>
        <v>0</v>
      </c>
      <c r="J72" s="14">
        <f t="shared" si="14"/>
        <v>2324.2039365289002</v>
      </c>
      <c r="K72" s="14">
        <f t="shared" si="15"/>
        <v>3060.8839608967301</v>
      </c>
      <c r="L72" s="14">
        <f t="shared" si="16"/>
        <v>0</v>
      </c>
      <c r="M72" s="29">
        <f t="shared" si="17"/>
        <v>5385.0878974256302</v>
      </c>
      <c r="N72" s="3"/>
      <c r="O72" s="3"/>
      <c r="P72" s="3"/>
    </row>
    <row r="73" spans="1:16">
      <c r="A73" s="13">
        <v>16.75</v>
      </c>
      <c r="B73" s="14">
        <f t="shared" si="7"/>
        <v>0</v>
      </c>
      <c r="C73" s="14">
        <f t="shared" si="8"/>
        <v>635.54527010000004</v>
      </c>
      <c r="D73" s="14">
        <f t="shared" si="9"/>
        <v>1255.3957299000001</v>
      </c>
      <c r="E73" s="14">
        <f t="shared" si="10"/>
        <v>0</v>
      </c>
      <c r="F73" s="12">
        <f t="shared" si="11"/>
        <v>1890.941</v>
      </c>
      <c r="G73" s="1"/>
      <c r="H73" s="13">
        <f t="shared" si="12"/>
        <v>30.041190695889799</v>
      </c>
      <c r="I73" s="14">
        <f t="shared" si="13"/>
        <v>0</v>
      </c>
      <c r="J73" s="14">
        <f t="shared" si="14"/>
        <v>1139.85293462358</v>
      </c>
      <c r="K73" s="14">
        <f t="shared" si="15"/>
        <v>2251.5571654168202</v>
      </c>
      <c r="L73" s="14">
        <f t="shared" si="16"/>
        <v>0</v>
      </c>
      <c r="M73" s="29">
        <f t="shared" si="17"/>
        <v>3391.4101000403998</v>
      </c>
      <c r="N73" s="3"/>
      <c r="O73" s="3"/>
      <c r="P73" s="3"/>
    </row>
    <row r="74" spans="1:16">
      <c r="A74" s="13">
        <v>17.25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33.014348177271799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29">
        <f t="shared" si="17"/>
        <v>0</v>
      </c>
      <c r="N74" s="3"/>
      <c r="O74" s="3"/>
      <c r="P74" s="3"/>
    </row>
    <row r="75" spans="1:16">
      <c r="A75" s="13">
        <v>17.75</v>
      </c>
      <c r="B75" s="14">
        <f t="shared" si="7"/>
        <v>0</v>
      </c>
      <c r="C75" s="14">
        <f t="shared" si="8"/>
        <v>0</v>
      </c>
      <c r="D75" s="14">
        <f t="shared" si="9"/>
        <v>0</v>
      </c>
      <c r="E75" s="14">
        <f t="shared" si="10"/>
        <v>0</v>
      </c>
      <c r="F75" s="12">
        <f t="shared" si="11"/>
        <v>0</v>
      </c>
      <c r="G75" s="1"/>
      <c r="H75" s="13">
        <f t="shared" si="12"/>
        <v>36.184046576020798</v>
      </c>
      <c r="I75" s="14">
        <f t="shared" si="13"/>
        <v>0</v>
      </c>
      <c r="J75" s="14">
        <f t="shared" si="14"/>
        <v>0</v>
      </c>
      <c r="K75" s="14">
        <f t="shared" si="15"/>
        <v>0</v>
      </c>
      <c r="L75" s="14">
        <f t="shared" si="16"/>
        <v>0</v>
      </c>
      <c r="M75" s="29">
        <f t="shared" si="17"/>
        <v>0</v>
      </c>
      <c r="N75" s="3"/>
      <c r="O75" s="3"/>
      <c r="P75" s="3"/>
    </row>
    <row r="76" spans="1:16">
      <c r="A76" s="13">
        <v>18.25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39.557190641471699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29">
        <f t="shared" si="17"/>
        <v>0</v>
      </c>
      <c r="N76" s="3"/>
      <c r="O76" s="3"/>
      <c r="P76" s="3"/>
    </row>
    <row r="77" spans="1:16">
      <c r="A77" s="13">
        <v>18.75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43.140725793635298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9">
        <f t="shared" si="17"/>
        <v>0</v>
      </c>
      <c r="N77" s="3"/>
      <c r="O77" s="3"/>
      <c r="P77" s="3"/>
    </row>
    <row r="78" spans="1:16">
      <c r="A78" s="13">
        <v>19.25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46.941637238245001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9">
        <f t="shared" si="17"/>
        <v>0</v>
      </c>
      <c r="N78" s="3"/>
      <c r="O78" s="3"/>
      <c r="P78" s="3"/>
    </row>
    <row r="79" spans="1:16">
      <c r="A79" s="20" t="s">
        <v>7</v>
      </c>
      <c r="B79" s="21">
        <f>SUM(B47:B78)</f>
        <v>9100.8230082704504</v>
      </c>
      <c r="C79" s="21">
        <f>SUM(C47:C78)</f>
        <v>49740.732214929601</v>
      </c>
      <c r="D79" s="21">
        <f>SUM(D47:D78)</f>
        <v>10813.6727768</v>
      </c>
      <c r="E79" s="21">
        <f>SUM(E47:E78)</f>
        <v>0</v>
      </c>
      <c r="F79" s="21">
        <f>SUM(F47:F78)</f>
        <v>69655.228000000003</v>
      </c>
      <c r="G79" s="12"/>
      <c r="H79" s="20" t="s">
        <v>7</v>
      </c>
      <c r="I79" s="21">
        <f>SUM(I47:I78)</f>
        <v>4756.5790279654102</v>
      </c>
      <c r="J79" s="21">
        <f>SUM(J47:J78)</f>
        <v>63149.235771754997</v>
      </c>
      <c r="K79" s="21">
        <f>SUM(K47:K78)</f>
        <v>16776.143356608602</v>
      </c>
      <c r="L79" s="21">
        <f>SUM(L47:L78)</f>
        <v>0</v>
      </c>
      <c r="M79" s="21">
        <f>SUM(M47:M78)</f>
        <v>84681.958156329099</v>
      </c>
      <c r="N79" s="3"/>
      <c r="O79" s="3"/>
      <c r="P79" s="3"/>
    </row>
    <row r="80" spans="1:16">
      <c r="A80" s="6" t="s">
        <v>13</v>
      </c>
      <c r="B80" s="22">
        <f>IF(L38&gt;0,B79/L38,0)</f>
        <v>9.4762911811007307</v>
      </c>
      <c r="C80" s="22">
        <f>IF(M38&gt;0,C79/M38,0)</f>
        <v>14.162156932708999</v>
      </c>
      <c r="D80" s="22">
        <f>IF(N38&gt;0,D79/N38,0)</f>
        <v>15.6520892203702</v>
      </c>
      <c r="E80" s="22">
        <f>IF(O38&gt;0,E79/O38,0)</f>
        <v>0</v>
      </c>
      <c r="F80" s="22">
        <f>IF(P38&gt;0,F79/P38,0)</f>
        <v>13.489966851838799</v>
      </c>
      <c r="G80" s="12"/>
      <c r="H80" s="6" t="s">
        <v>13</v>
      </c>
      <c r="I80" s="22">
        <f>IF(L38&gt;0,I79/L38,0)</f>
        <v>4.9528188663767301</v>
      </c>
      <c r="J80" s="22">
        <f>IF(M38&gt;0,J79/M38,0)</f>
        <v>17.979819503175701</v>
      </c>
      <c r="K80" s="22">
        <f>IF(N38&gt;0,K79/N38,0)</f>
        <v>24.2823782456882</v>
      </c>
      <c r="L80" s="22">
        <f>IF(O38&gt;0,L79/O38,0)</f>
        <v>0</v>
      </c>
      <c r="M80" s="22">
        <f>IF(P38&gt;0,M79/P38,0)</f>
        <v>16.4001589152458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61" t="s">
        <v>35</v>
      </c>
      <c r="B85" s="61"/>
      <c r="C85" s="61"/>
      <c r="D85" s="61"/>
      <c r="E85" s="61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61"/>
      <c r="B86" s="61"/>
      <c r="C86" s="61"/>
      <c r="D86" s="61"/>
      <c r="E86" s="61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62" t="s">
        <v>15</v>
      </c>
      <c r="B89" s="63" t="s">
        <v>16</v>
      </c>
      <c r="C89" s="63" t="s">
        <v>17</v>
      </c>
      <c r="D89" s="63" t="s">
        <v>18</v>
      </c>
      <c r="E89" s="63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62"/>
      <c r="B90" s="62"/>
      <c r="C90" s="62"/>
      <c r="D90" s="62"/>
      <c r="E90" s="63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56">
        <f>L$38</f>
        <v>960.37815157272701</v>
      </c>
      <c r="C92" s="56">
        <f>$B$80</f>
        <v>9.4762911811007307</v>
      </c>
      <c r="D92" s="56">
        <f>$I$80</f>
        <v>4.9528188663767301</v>
      </c>
      <c r="E92" s="56">
        <f>B92*D92</f>
        <v>4756.5790279654102</v>
      </c>
      <c r="F92" s="14">
        <f>E92/1000</f>
        <v>4.7565790279654099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56">
        <f>M$38</f>
        <v>3512.22857162727</v>
      </c>
      <c r="C93" s="56">
        <f>$C$80</f>
        <v>14.162156932708999</v>
      </c>
      <c r="D93" s="56">
        <f>$J$80</f>
        <v>17.979819503175701</v>
      </c>
      <c r="E93" s="56">
        <f>B93*D93</f>
        <v>63149.235771754902</v>
      </c>
      <c r="F93" s="14">
        <f>E93/1000</f>
        <v>63.149235771754903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56">
        <f>N$38</f>
        <v>690.8772768</v>
      </c>
      <c r="C94" s="56">
        <f>$D$80</f>
        <v>15.6520892203702</v>
      </c>
      <c r="D94" s="56">
        <f>$K$80</f>
        <v>24.2823782456882</v>
      </c>
      <c r="E94" s="56">
        <f>B94*D94</f>
        <v>16776.143356608602</v>
      </c>
      <c r="F94" s="14">
        <f>E94/1000</f>
        <v>16.7761433566086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56">
        <f>O$38</f>
        <v>0</v>
      </c>
      <c r="C95" s="56">
        <f>$E$80</f>
        <v>0</v>
      </c>
      <c r="D95" s="56">
        <f>$L$80</f>
        <v>0</v>
      </c>
      <c r="E95" s="56">
        <f>B95*D95</f>
        <v>0</v>
      </c>
      <c r="F95" s="14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56">
        <f>SUM(B92:B95)</f>
        <v>5163.4840000000004</v>
      </c>
      <c r="C96" s="56">
        <f>$F$80</f>
        <v>13.489966851838799</v>
      </c>
      <c r="D96" s="56">
        <f>$M$80</f>
        <v>16.4001589152458</v>
      </c>
      <c r="E96" s="56">
        <f>SUM(E92:E95)</f>
        <v>84681.958156328896</v>
      </c>
      <c r="F96" s="14">
        <f>E96/1000</f>
        <v>84.681958156328903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56">
        <f>$I$2</f>
        <v>80470</v>
      </c>
      <c r="C97" s="57"/>
      <c r="D97" s="57"/>
      <c r="E97" s="57"/>
      <c r="F97" s="14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56">
        <f>IF(E96&gt;0,$I$2/E96,"")</f>
        <v>0.950261445908545</v>
      </c>
      <c r="C98" s="57"/>
      <c r="D98" s="57"/>
      <c r="E98" s="57"/>
      <c r="F98" s="14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opLeftCell="A28" zoomScale="80" zoomScaleNormal="80" workbookViewId="0">
      <selection activeCell="I93" sqref="I93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0">
      <c r="A1" s="58" t="s">
        <v>24</v>
      </c>
      <c r="B1" s="58"/>
      <c r="C1" s="58"/>
      <c r="D1" s="58"/>
      <c r="E1" s="58"/>
      <c r="F1" s="58"/>
      <c r="G1" s="1"/>
      <c r="H1" s="59" t="s">
        <v>1</v>
      </c>
      <c r="I1" s="59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52">
        <f>SUM('1Q'!I2,'2Q'!I2,'3Q'!I2,'4Q'!I2)</f>
        <v>3035109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60" t="s">
        <v>4</v>
      </c>
      <c r="C4" s="60"/>
      <c r="D4" s="60"/>
      <c r="E4" s="60"/>
      <c r="F4" s="60"/>
      <c r="G4" s="1"/>
      <c r="H4" s="5" t="s">
        <v>3</v>
      </c>
      <c r="I4" s="1"/>
      <c r="J4" s="1"/>
      <c r="K4" s="5" t="s">
        <v>3</v>
      </c>
      <c r="L4" s="59" t="s">
        <v>5</v>
      </c>
      <c r="M4" s="59"/>
      <c r="N4" s="59"/>
      <c r="O4" s="59"/>
      <c r="P4" s="59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45">
        <f>IF(SUM('1Q'!B6+'2Q'!B6+'3Q'!B6+'4Q'!B6)&gt;0,SUM('1Q'!B6+'2Q'!B6+'3Q'!B6+'4Q'!B6),0)</f>
        <v>0</v>
      </c>
      <c r="C6" s="45">
        <f>IF(SUM('1Q'!C6+'2Q'!C6+'3Q'!C6+'4Q'!C6)&gt;0,SUM('1Q'!C6+'2Q'!C6+'3Q'!C6+'4Q'!C6),0)</f>
        <v>0</v>
      </c>
      <c r="D6" s="45">
        <f>IF(SUM('1Q'!D6+'2Q'!D6+'3Q'!D6+'4Q'!D6)&gt;0,SUM('1Q'!D6+'2Q'!D6+'3Q'!D6+'4Q'!D6),0)</f>
        <v>0</v>
      </c>
      <c r="E6" s="45">
        <f>IF(SUM('1Q'!E6+'2Q'!E6+'3Q'!E6+'4Q'!E6)&gt;0,SUM('1Q'!E6+'2Q'!E6+'3Q'!E6+'4Q'!E6),0)</f>
        <v>0</v>
      </c>
      <c r="F6" s="12">
        <f t="shared" ref="F6:F37" si="0">SUM(B6:E6)</f>
        <v>0</v>
      </c>
      <c r="G6" s="1"/>
      <c r="H6" s="13">
        <v>3.75</v>
      </c>
      <c r="I6" s="52">
        <f>SUM('1Q'!I6,'2Q'!I6,'3Q'!I6,'4Q'!I6)</f>
        <v>0</v>
      </c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45">
        <f>IF(SUM('1Q'!B7+'2Q'!B7+'3Q'!B7+'4Q'!B7)&gt;0,SUM('1Q'!B7+'2Q'!B7+'3Q'!B7+'4Q'!B7),0)</f>
        <v>0</v>
      </c>
      <c r="C7" s="45">
        <f>IF(SUM('1Q'!C7+'2Q'!C7+'3Q'!C7+'4Q'!C7)&gt;0,SUM('1Q'!C7+'2Q'!C7+'3Q'!C7+'4Q'!C7),0)</f>
        <v>0</v>
      </c>
      <c r="D7" s="45">
        <f>IF(SUM('1Q'!D7+'2Q'!D7+'3Q'!D7+'4Q'!D7)&gt;0,SUM('1Q'!D7+'2Q'!D7+'3Q'!D7+'4Q'!D7),0)</f>
        <v>0</v>
      </c>
      <c r="E7" s="45">
        <f>IF(SUM('1Q'!E7+'2Q'!E7+'3Q'!E7+'4Q'!E7)&gt;0,SUM('1Q'!E7+'2Q'!E7+'3Q'!E7+'4Q'!E7),0)</f>
        <v>0</v>
      </c>
      <c r="F7" s="12">
        <f t="shared" si="0"/>
        <v>0</v>
      </c>
      <c r="G7" s="1"/>
      <c r="H7" s="13">
        <v>4.25</v>
      </c>
      <c r="I7" s="52">
        <f>SUM('1Q'!I7,'2Q'!I7,'3Q'!I7,'4Q'!I7)</f>
        <v>0</v>
      </c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45">
        <f>IF(SUM('1Q'!B8+'2Q'!B8+'3Q'!B8+'4Q'!B8)&gt;0,SUM('1Q'!B8+'2Q'!B8+'3Q'!B8+'4Q'!B8),0)</f>
        <v>0</v>
      </c>
      <c r="C8" s="45">
        <f>IF(SUM('1Q'!C8+'2Q'!C8+'3Q'!C8+'4Q'!C8)&gt;0,SUM('1Q'!C8+'2Q'!C8+'3Q'!C8+'4Q'!C8),0)</f>
        <v>0</v>
      </c>
      <c r="D8" s="45">
        <f>IF(SUM('1Q'!D8+'2Q'!D8+'3Q'!D8+'4Q'!D8)&gt;0,SUM('1Q'!D8+'2Q'!D8+'3Q'!D8+'4Q'!D8),0)</f>
        <v>0</v>
      </c>
      <c r="E8" s="45">
        <f>IF(SUM('1Q'!E8+'2Q'!E8+'3Q'!E8+'4Q'!E8)&gt;0,SUM('1Q'!E8+'2Q'!E8+'3Q'!E8+'4Q'!E8),0)</f>
        <v>0</v>
      </c>
      <c r="F8" s="12">
        <f t="shared" si="0"/>
        <v>0</v>
      </c>
      <c r="G8" s="1"/>
      <c r="H8" s="13">
        <v>4.75</v>
      </c>
      <c r="I8" s="52">
        <f>SUM('1Q'!I8,'2Q'!I8,'3Q'!I8,'4Q'!I8)</f>
        <v>0</v>
      </c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45">
        <f>IF(SUM('1Q'!B9+'2Q'!B9+'3Q'!B9+'4Q'!B9)&gt;0,SUM('1Q'!B9+'2Q'!B9+'3Q'!B9+'4Q'!B9),0)</f>
        <v>0</v>
      </c>
      <c r="C9" s="45">
        <f>IF(SUM('1Q'!C9+'2Q'!C9+'3Q'!C9+'4Q'!C9)&gt;0,SUM('1Q'!C9+'2Q'!C9+'3Q'!C9+'4Q'!C9),0)</f>
        <v>0</v>
      </c>
      <c r="D9" s="45">
        <f>IF(SUM('1Q'!D9+'2Q'!D9+'3Q'!D9+'4Q'!D9)&gt;0,SUM('1Q'!D9+'2Q'!D9+'3Q'!D9+'4Q'!D9),0)</f>
        <v>0</v>
      </c>
      <c r="E9" s="45">
        <f>IF(SUM('1Q'!E9+'2Q'!E9+'3Q'!E9+'4Q'!E9)&gt;0,SUM('1Q'!E9+'2Q'!E9+'3Q'!E9+'4Q'!E9),0)</f>
        <v>0</v>
      </c>
      <c r="F9" s="12">
        <f t="shared" si="0"/>
        <v>0</v>
      </c>
      <c r="G9" s="16"/>
      <c r="H9" s="13">
        <v>5.25</v>
      </c>
      <c r="I9" s="52">
        <f>SUM('1Q'!I9,'2Q'!I9,'3Q'!I9,'4Q'!I9)</f>
        <v>0</v>
      </c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45">
        <f>IF(SUM('1Q'!B10+'2Q'!B10+'3Q'!B10+'4Q'!B10)&gt;0,SUM('1Q'!B10+'2Q'!B10+'3Q'!B10+'4Q'!B10),0)</f>
        <v>0</v>
      </c>
      <c r="C10" s="45">
        <f>IF(SUM('1Q'!C10+'2Q'!C10+'3Q'!C10+'4Q'!C10)&gt;0,SUM('1Q'!C10+'2Q'!C10+'3Q'!C10+'4Q'!C10),0)</f>
        <v>0</v>
      </c>
      <c r="D10" s="45">
        <f>IF(SUM('1Q'!D10+'2Q'!D10+'3Q'!D10+'4Q'!D10)&gt;0,SUM('1Q'!D10+'2Q'!D10+'3Q'!D10+'4Q'!D10),0)</f>
        <v>0</v>
      </c>
      <c r="E10" s="45">
        <f>IF(SUM('1Q'!E10+'2Q'!E10+'3Q'!E10+'4Q'!E10)&gt;0,SUM('1Q'!E10+'2Q'!E10+'3Q'!E10+'4Q'!E10),0)</f>
        <v>0</v>
      </c>
      <c r="F10" s="12">
        <f t="shared" si="0"/>
        <v>0</v>
      </c>
      <c r="G10" s="1"/>
      <c r="H10" s="13">
        <v>5.75</v>
      </c>
      <c r="I10" s="52">
        <f>SUM('1Q'!I10,'2Q'!I10,'3Q'!I10,'4Q'!I10)</f>
        <v>0</v>
      </c>
      <c r="J10" s="1"/>
      <c r="K10" s="13">
        <v>5.75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13">
        <v>6.25</v>
      </c>
      <c r="B11" s="45">
        <f>IF(SUM('1Q'!B11+'2Q'!B11+'3Q'!B11+'4Q'!B11)&gt;0,SUM('1Q'!B11+'2Q'!B11+'3Q'!B11+'4Q'!B11),0)</f>
        <v>0</v>
      </c>
      <c r="C11" s="45">
        <f>IF(SUM('1Q'!C11+'2Q'!C11+'3Q'!C11+'4Q'!C11)&gt;0,SUM('1Q'!C11+'2Q'!C11+'3Q'!C11+'4Q'!C11),0)</f>
        <v>0</v>
      </c>
      <c r="D11" s="45">
        <f>IF(SUM('1Q'!D11+'2Q'!D11+'3Q'!D11+'4Q'!D11)&gt;0,SUM('1Q'!D11+'2Q'!D11+'3Q'!D11+'4Q'!D11),0)</f>
        <v>0</v>
      </c>
      <c r="E11" s="45">
        <f>IF(SUM('1Q'!E11+'2Q'!E11+'3Q'!E11+'4Q'!E11)&gt;0,SUM('1Q'!E11+'2Q'!E11+'3Q'!E11+'4Q'!E11),0)</f>
        <v>0</v>
      </c>
      <c r="F11" s="12">
        <f t="shared" si="0"/>
        <v>0</v>
      </c>
      <c r="G11" s="1"/>
      <c r="H11" s="13">
        <v>6.25</v>
      </c>
      <c r="I11" s="52">
        <f>SUM('1Q'!I11,'2Q'!I11,'3Q'!I11,'4Q'!I11)</f>
        <v>0</v>
      </c>
      <c r="J11" s="1"/>
      <c r="K11" s="13">
        <v>6.25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0</v>
      </c>
      <c r="Q11" s="3"/>
      <c r="R11" s="3"/>
    </row>
    <row r="12" spans="1:18">
      <c r="A12" s="10">
        <v>6.75</v>
      </c>
      <c r="B12" s="45">
        <f>IF(SUM('1Q'!B12+'2Q'!B12+'3Q'!B12+'4Q'!B12)&gt;0,SUM('1Q'!B12+'2Q'!B12+'3Q'!B12+'4Q'!B12),0)</f>
        <v>0</v>
      </c>
      <c r="C12" s="45">
        <f>IF(SUM('1Q'!C12+'2Q'!C12+'3Q'!C12+'4Q'!C12)&gt;0,SUM('1Q'!C12+'2Q'!C12+'3Q'!C12+'4Q'!C12),0)</f>
        <v>200</v>
      </c>
      <c r="D12" s="45">
        <f>IF(SUM('1Q'!D12+'2Q'!D12+'3Q'!D12+'4Q'!D12)&gt;0,SUM('1Q'!D12+'2Q'!D12+'3Q'!D12+'4Q'!D12),0)</f>
        <v>0</v>
      </c>
      <c r="E12" s="45">
        <f>IF(SUM('1Q'!E12+'2Q'!E12+'3Q'!E12+'4Q'!E12)&gt;0,SUM('1Q'!E12+'2Q'!E12+'3Q'!E12+'4Q'!E12),0)</f>
        <v>0</v>
      </c>
      <c r="F12" s="12">
        <f t="shared" si="0"/>
        <v>200</v>
      </c>
      <c r="G12" s="1"/>
      <c r="H12" s="13">
        <v>6.75</v>
      </c>
      <c r="I12" s="52">
        <f>SUM('1Q'!I12,'2Q'!I12,'3Q'!I12,'4Q'!I12)</f>
        <v>6091799</v>
      </c>
      <c r="J12" s="1"/>
      <c r="K12" s="13">
        <v>6.75</v>
      </c>
      <c r="L12" s="14">
        <f t="shared" si="1"/>
        <v>0</v>
      </c>
      <c r="M12" s="14">
        <f t="shared" si="2"/>
        <v>6091.799</v>
      </c>
      <c r="N12" s="14">
        <f t="shared" si="3"/>
        <v>0</v>
      </c>
      <c r="O12" s="14">
        <f t="shared" si="4"/>
        <v>0</v>
      </c>
      <c r="P12" s="15">
        <f t="shared" si="5"/>
        <v>6091.799</v>
      </c>
      <c r="Q12" s="3"/>
      <c r="R12" s="3"/>
    </row>
    <row r="13" spans="1:18">
      <c r="A13" s="13">
        <v>7.25</v>
      </c>
      <c r="B13" s="45">
        <f>IF(SUM('1Q'!B13+'2Q'!B13+'3Q'!B13+'4Q'!B13)&gt;0,SUM('1Q'!B13+'2Q'!B13+'3Q'!B13+'4Q'!B13),0)</f>
        <v>0</v>
      </c>
      <c r="C13" s="45">
        <f>IF(SUM('1Q'!C13+'2Q'!C13+'3Q'!C13+'4Q'!C13)&gt;0,SUM('1Q'!C13+'2Q'!C13+'3Q'!C13+'4Q'!C13),0)</f>
        <v>200</v>
      </c>
      <c r="D13" s="45">
        <f>IF(SUM('1Q'!D13+'2Q'!D13+'3Q'!D13+'4Q'!D13)&gt;0,SUM('1Q'!D13+'2Q'!D13+'3Q'!D13+'4Q'!D13),0)</f>
        <v>0</v>
      </c>
      <c r="E13" s="45">
        <f>IF(SUM('1Q'!E13+'2Q'!E13+'3Q'!E13+'4Q'!E13)&gt;0,SUM('1Q'!E13+'2Q'!E13+'3Q'!E13+'4Q'!E13),0)</f>
        <v>0</v>
      </c>
      <c r="F13" s="12">
        <f t="shared" si="0"/>
        <v>200</v>
      </c>
      <c r="G13" s="1"/>
      <c r="H13" s="13">
        <v>7.25</v>
      </c>
      <c r="I13" s="52">
        <f>SUM('1Q'!I13,'2Q'!I13,'3Q'!I13,'4Q'!I13)</f>
        <v>13329715</v>
      </c>
      <c r="J13" s="1"/>
      <c r="K13" s="13">
        <v>7.25</v>
      </c>
      <c r="L13" s="14">
        <f t="shared" si="1"/>
        <v>0</v>
      </c>
      <c r="M13" s="14">
        <f t="shared" si="2"/>
        <v>13329.715</v>
      </c>
      <c r="N13" s="14">
        <f t="shared" si="3"/>
        <v>0</v>
      </c>
      <c r="O13" s="14">
        <f t="shared" si="4"/>
        <v>0</v>
      </c>
      <c r="P13" s="15">
        <f t="shared" si="5"/>
        <v>13329.715</v>
      </c>
      <c r="Q13" s="3"/>
      <c r="R13" s="3"/>
    </row>
    <row r="14" spans="1:18">
      <c r="A14" s="10">
        <v>7.75</v>
      </c>
      <c r="B14" s="45">
        <f>IF(SUM('1Q'!B14+'2Q'!B14+'3Q'!B14+'4Q'!B14)&gt;0,SUM('1Q'!B14+'2Q'!B14+'3Q'!B14+'4Q'!B14),0)</f>
        <v>200</v>
      </c>
      <c r="C14" s="45">
        <f>IF(SUM('1Q'!C14+'2Q'!C14+'3Q'!C14+'4Q'!C14)&gt;0,SUM('1Q'!C14+'2Q'!C14+'3Q'!C14+'4Q'!C14),0)</f>
        <v>200</v>
      </c>
      <c r="D14" s="45">
        <f>IF(SUM('1Q'!D14+'2Q'!D14+'3Q'!D14+'4Q'!D14)&gt;0,SUM('1Q'!D14+'2Q'!D14+'3Q'!D14+'4Q'!D14),0)</f>
        <v>0</v>
      </c>
      <c r="E14" s="45">
        <f>IF(SUM('1Q'!E14+'2Q'!E14+'3Q'!E14+'4Q'!E14)&gt;0,SUM('1Q'!E14+'2Q'!E14+'3Q'!E14+'4Q'!E14),0)</f>
        <v>0</v>
      </c>
      <c r="F14" s="12">
        <f t="shared" si="0"/>
        <v>400</v>
      </c>
      <c r="G14" s="1"/>
      <c r="H14" s="13">
        <v>7.75</v>
      </c>
      <c r="I14" s="52">
        <f>SUM('1Q'!I14,'2Q'!I14,'3Q'!I14,'4Q'!I14)</f>
        <v>20415401</v>
      </c>
      <c r="J14" s="4"/>
      <c r="K14" s="13">
        <v>7.75</v>
      </c>
      <c r="L14" s="14">
        <f t="shared" si="1"/>
        <v>10207.700500000001</v>
      </c>
      <c r="M14" s="14">
        <f t="shared" si="2"/>
        <v>10207.700500000001</v>
      </c>
      <c r="N14" s="14">
        <f t="shared" si="3"/>
        <v>0</v>
      </c>
      <c r="O14" s="14">
        <f t="shared" si="4"/>
        <v>0</v>
      </c>
      <c r="P14" s="15">
        <f t="shared" si="5"/>
        <v>20415.401000000002</v>
      </c>
      <c r="Q14" s="3"/>
      <c r="R14" s="3"/>
    </row>
    <row r="15" spans="1:18">
      <c r="A15" s="13">
        <v>8.25</v>
      </c>
      <c r="B15" s="45">
        <f>IF(SUM('1Q'!B15+'2Q'!B15+'3Q'!B15+'4Q'!B15)&gt;0,SUM('1Q'!B15+'2Q'!B15+'3Q'!B15+'4Q'!B15),0)</f>
        <v>200</v>
      </c>
      <c r="C15" s="45">
        <f>IF(SUM('1Q'!C15+'2Q'!C15+'3Q'!C15+'4Q'!C15)&gt;0,SUM('1Q'!C15+'2Q'!C15+'3Q'!C15+'4Q'!C15),0)</f>
        <v>200</v>
      </c>
      <c r="D15" s="45">
        <f>IF(SUM('1Q'!D15+'2Q'!D15+'3Q'!D15+'4Q'!D15)&gt;0,SUM('1Q'!D15+'2Q'!D15+'3Q'!D15+'4Q'!D15),0)</f>
        <v>0</v>
      </c>
      <c r="E15" s="45">
        <f>IF(SUM('1Q'!E15+'2Q'!E15+'3Q'!E15+'4Q'!E15)&gt;0,SUM('1Q'!E15+'2Q'!E15+'3Q'!E15+'4Q'!E15),0)</f>
        <v>0</v>
      </c>
      <c r="F15" s="12">
        <f t="shared" si="0"/>
        <v>400</v>
      </c>
      <c r="G15" s="1"/>
      <c r="H15" s="13">
        <v>8.25</v>
      </c>
      <c r="I15" s="52">
        <f>SUM('1Q'!I15,'2Q'!I15,'3Q'!I15,'4Q'!I15)</f>
        <v>26136388</v>
      </c>
      <c r="J15" s="4"/>
      <c r="K15" s="13">
        <v>8.25</v>
      </c>
      <c r="L15" s="14">
        <f t="shared" si="1"/>
        <v>13068.194</v>
      </c>
      <c r="M15" s="14">
        <f t="shared" si="2"/>
        <v>13068.194</v>
      </c>
      <c r="N15" s="14">
        <f t="shared" si="3"/>
        <v>0</v>
      </c>
      <c r="O15" s="14">
        <f t="shared" si="4"/>
        <v>0</v>
      </c>
      <c r="P15" s="15">
        <f t="shared" si="5"/>
        <v>26136.387999999999</v>
      </c>
      <c r="Q15" s="3"/>
      <c r="R15" s="3"/>
    </row>
    <row r="16" spans="1:18">
      <c r="A16" s="10">
        <v>8.75</v>
      </c>
      <c r="B16" s="45">
        <f>IF(SUM('1Q'!B16+'2Q'!B16+'3Q'!B16+'4Q'!B16)&gt;0,SUM('1Q'!B16+'2Q'!B16+'3Q'!B16+'4Q'!B16),0)</f>
        <v>179</v>
      </c>
      <c r="C16" s="45">
        <f>IF(SUM('1Q'!C16+'2Q'!C16+'3Q'!C16+'4Q'!C16)&gt;0,SUM('1Q'!C16+'2Q'!C16+'3Q'!C16+'4Q'!C16),0)</f>
        <v>221</v>
      </c>
      <c r="D16" s="45">
        <f>IF(SUM('1Q'!D16+'2Q'!D16+'3Q'!D16+'4Q'!D16)&gt;0,SUM('1Q'!D16+'2Q'!D16+'3Q'!D16+'4Q'!D16),0)</f>
        <v>0</v>
      </c>
      <c r="E16" s="45">
        <f>IF(SUM('1Q'!E16+'2Q'!E16+'3Q'!E16+'4Q'!E16)&gt;0,SUM('1Q'!E16+'2Q'!E16+'3Q'!E16+'4Q'!E16),0)</f>
        <v>0</v>
      </c>
      <c r="F16" s="12">
        <f t="shared" si="0"/>
        <v>400</v>
      </c>
      <c r="G16" s="1"/>
      <c r="H16" s="13">
        <v>8.75</v>
      </c>
      <c r="I16" s="52">
        <f>SUM('1Q'!I16,'2Q'!I16,'3Q'!I16,'4Q'!I16)</f>
        <v>24497255</v>
      </c>
      <c r="J16" s="4"/>
      <c r="K16" s="13">
        <v>8.75</v>
      </c>
      <c r="L16" s="14">
        <f t="shared" si="1"/>
        <v>10962.521612500001</v>
      </c>
      <c r="M16" s="14">
        <f t="shared" si="2"/>
        <v>13534.7333875</v>
      </c>
      <c r="N16" s="14">
        <f t="shared" si="3"/>
        <v>0</v>
      </c>
      <c r="O16" s="14">
        <f t="shared" si="4"/>
        <v>0</v>
      </c>
      <c r="P16" s="15">
        <f t="shared" si="5"/>
        <v>24497.255000000001</v>
      </c>
      <c r="Q16" s="3"/>
      <c r="R16" s="3"/>
    </row>
    <row r="17" spans="1:18">
      <c r="A17" s="13">
        <v>9.25</v>
      </c>
      <c r="B17" s="45">
        <f>IF(SUM('1Q'!B17+'2Q'!B17+'3Q'!B17+'4Q'!B17)&gt;0,SUM('1Q'!B17+'2Q'!B17+'3Q'!B17+'4Q'!B17),0)</f>
        <v>188</v>
      </c>
      <c r="C17" s="45">
        <f>IF(SUM('1Q'!C17+'2Q'!C17+'3Q'!C17+'4Q'!C17)&gt;0,SUM('1Q'!C17+'2Q'!C17+'3Q'!C17+'4Q'!C17),0)</f>
        <v>212</v>
      </c>
      <c r="D17" s="45">
        <f>IF(SUM('1Q'!D17+'2Q'!D17+'3Q'!D17+'4Q'!D17)&gt;0,SUM('1Q'!D17+'2Q'!D17+'3Q'!D17+'4Q'!D17),0)</f>
        <v>0</v>
      </c>
      <c r="E17" s="45">
        <f>IF(SUM('1Q'!E17+'2Q'!E17+'3Q'!E17+'4Q'!E17)&gt;0,SUM('1Q'!E17+'2Q'!E17+'3Q'!E17+'4Q'!E17),0)</f>
        <v>0</v>
      </c>
      <c r="F17" s="12">
        <f t="shared" si="0"/>
        <v>400</v>
      </c>
      <c r="G17" s="1"/>
      <c r="H17" s="13">
        <v>9.25</v>
      </c>
      <c r="I17" s="52">
        <f>SUM('1Q'!I17,'2Q'!I17,'3Q'!I17,'4Q'!I17)</f>
        <v>22586478</v>
      </c>
      <c r="J17" s="4"/>
      <c r="K17" s="13">
        <v>9.25</v>
      </c>
      <c r="L17" s="14">
        <f t="shared" si="1"/>
        <v>10615.64466</v>
      </c>
      <c r="M17" s="14">
        <f t="shared" si="2"/>
        <v>11970.833339999999</v>
      </c>
      <c r="N17" s="14">
        <f t="shared" si="3"/>
        <v>0</v>
      </c>
      <c r="O17" s="14">
        <f t="shared" si="4"/>
        <v>0</v>
      </c>
      <c r="P17" s="15">
        <f t="shared" si="5"/>
        <v>22586.477999999999</v>
      </c>
      <c r="Q17" s="3"/>
      <c r="R17" s="3"/>
    </row>
    <row r="18" spans="1:18">
      <c r="A18" s="10">
        <v>9.75</v>
      </c>
      <c r="B18" s="45">
        <f>IF(SUM('1Q'!B18+'2Q'!B18+'3Q'!B18+'4Q'!B18)&gt;0,SUM('1Q'!B18+'2Q'!B18+'3Q'!B18+'4Q'!B18),0)</f>
        <v>166</v>
      </c>
      <c r="C18" s="45">
        <f>IF(SUM('1Q'!C18+'2Q'!C18+'3Q'!C18+'4Q'!C18)&gt;0,SUM('1Q'!C18+'2Q'!C18+'3Q'!C18+'4Q'!C18),0)</f>
        <v>234</v>
      </c>
      <c r="D18" s="45">
        <f>IF(SUM('1Q'!D18+'2Q'!D18+'3Q'!D18+'4Q'!D18)&gt;0,SUM('1Q'!D18+'2Q'!D18+'3Q'!D18+'4Q'!D18),0)</f>
        <v>0</v>
      </c>
      <c r="E18" s="45">
        <f>IF(SUM('1Q'!E18+'2Q'!E18+'3Q'!E18+'4Q'!E18)&gt;0,SUM('1Q'!E18+'2Q'!E18+'3Q'!E18+'4Q'!E18),0)</f>
        <v>0</v>
      </c>
      <c r="F18" s="12">
        <f t="shared" si="0"/>
        <v>400</v>
      </c>
      <c r="G18" s="1"/>
      <c r="H18" s="13">
        <v>9.75</v>
      </c>
      <c r="I18" s="52">
        <f>SUM('1Q'!I18,'2Q'!I18,'3Q'!I18,'4Q'!I18)</f>
        <v>16519960</v>
      </c>
      <c r="J18" s="4"/>
      <c r="K18" s="13">
        <v>9.75</v>
      </c>
      <c r="L18" s="14">
        <f t="shared" si="1"/>
        <v>6855.7834000000003</v>
      </c>
      <c r="M18" s="14">
        <f t="shared" si="2"/>
        <v>9664.1766000000007</v>
      </c>
      <c r="N18" s="14">
        <f t="shared" si="3"/>
        <v>0</v>
      </c>
      <c r="O18" s="14">
        <f t="shared" si="4"/>
        <v>0</v>
      </c>
      <c r="P18" s="15">
        <f t="shared" si="5"/>
        <v>16519.96</v>
      </c>
      <c r="Q18" s="3"/>
      <c r="R18" s="3"/>
    </row>
    <row r="19" spans="1:18">
      <c r="A19" s="13">
        <v>10.25</v>
      </c>
      <c r="B19" s="45">
        <f>IF(SUM('1Q'!B19+'2Q'!B19+'3Q'!B19+'4Q'!B19)&gt;0,SUM('1Q'!B19+'2Q'!B19+'3Q'!B19+'4Q'!B19),0)</f>
        <v>156</v>
      </c>
      <c r="C19" s="45">
        <f>IF(SUM('1Q'!C19+'2Q'!C19+'3Q'!C19+'4Q'!C19)&gt;0,SUM('1Q'!C19+'2Q'!C19+'3Q'!C19+'4Q'!C19),0)</f>
        <v>254</v>
      </c>
      <c r="D19" s="45">
        <f>IF(SUM('1Q'!D19+'2Q'!D19+'3Q'!D19+'4Q'!D19)&gt;0,SUM('1Q'!D19+'2Q'!D19+'3Q'!D19+'4Q'!D19),0)</f>
        <v>0</v>
      </c>
      <c r="E19" s="45">
        <f>IF(SUM('1Q'!E19+'2Q'!E19+'3Q'!E19+'4Q'!E19)&gt;0,SUM('1Q'!E19+'2Q'!E19+'3Q'!E19+'4Q'!E19),0)</f>
        <v>0</v>
      </c>
      <c r="F19" s="12">
        <f t="shared" si="0"/>
        <v>410</v>
      </c>
      <c r="G19" s="1"/>
      <c r="H19" s="13">
        <v>10.25</v>
      </c>
      <c r="I19" s="52">
        <f>SUM('1Q'!I19,'2Q'!I19,'3Q'!I19,'4Q'!I19)</f>
        <v>26383190</v>
      </c>
      <c r="J19" s="4"/>
      <c r="K19" s="13">
        <v>10.25</v>
      </c>
      <c r="L19" s="14">
        <f t="shared" si="1"/>
        <v>10038.482048780499</v>
      </c>
      <c r="M19" s="14">
        <f t="shared" si="2"/>
        <v>16344.7079512195</v>
      </c>
      <c r="N19" s="14">
        <f t="shared" si="3"/>
        <v>0</v>
      </c>
      <c r="O19" s="14">
        <f t="shared" si="4"/>
        <v>0</v>
      </c>
      <c r="P19" s="15">
        <f t="shared" si="5"/>
        <v>26383.19</v>
      </c>
      <c r="Q19" s="3"/>
      <c r="R19" s="3"/>
    </row>
    <row r="20" spans="1:18">
      <c r="A20" s="10">
        <v>10.75</v>
      </c>
      <c r="B20" s="45">
        <f>IF(SUM('1Q'!B20+'2Q'!B20+'3Q'!B20+'4Q'!B20)&gt;0,SUM('1Q'!B20+'2Q'!B20+'3Q'!B20+'4Q'!B20),0)</f>
        <v>107</v>
      </c>
      <c r="C20" s="45">
        <f>IF(SUM('1Q'!C20+'2Q'!C20+'3Q'!C20+'4Q'!C20)&gt;0,SUM('1Q'!C20+'2Q'!C20+'3Q'!C20+'4Q'!C20),0)</f>
        <v>293</v>
      </c>
      <c r="D20" s="45">
        <f>IF(SUM('1Q'!D20+'2Q'!D20+'3Q'!D20+'4Q'!D20)&gt;0,SUM('1Q'!D20+'2Q'!D20+'3Q'!D20+'4Q'!D20),0)</f>
        <v>0</v>
      </c>
      <c r="E20" s="45">
        <f>IF(SUM('1Q'!E20+'2Q'!E20+'3Q'!E20+'4Q'!E20)&gt;0,SUM('1Q'!E20+'2Q'!E20+'3Q'!E20+'4Q'!E20),0)</f>
        <v>0</v>
      </c>
      <c r="F20" s="12">
        <f t="shared" si="0"/>
        <v>400</v>
      </c>
      <c r="G20" s="1"/>
      <c r="H20" s="13">
        <v>10.75</v>
      </c>
      <c r="I20" s="52">
        <f>SUM('1Q'!I20,'2Q'!I20,'3Q'!I20,'4Q'!I20)</f>
        <v>30569746</v>
      </c>
      <c r="J20" s="4"/>
      <c r="K20" s="13">
        <v>10.75</v>
      </c>
      <c r="L20" s="14">
        <f t="shared" si="1"/>
        <v>8177.4070549999997</v>
      </c>
      <c r="M20" s="14">
        <f t="shared" si="2"/>
        <v>22392.338945</v>
      </c>
      <c r="N20" s="14">
        <f t="shared" si="3"/>
        <v>0</v>
      </c>
      <c r="O20" s="14">
        <f t="shared" si="4"/>
        <v>0</v>
      </c>
      <c r="P20" s="15">
        <f t="shared" si="5"/>
        <v>30569.745999999999</v>
      </c>
      <c r="Q20" s="3"/>
      <c r="R20" s="3"/>
    </row>
    <row r="21" spans="1:18">
      <c r="A21" s="13">
        <v>11.25</v>
      </c>
      <c r="B21" s="45">
        <f>IF(SUM('1Q'!B21+'2Q'!B21+'3Q'!B21+'4Q'!B21)&gt;0,SUM('1Q'!B21+'2Q'!B21+'3Q'!B21+'4Q'!B21),0)</f>
        <v>58</v>
      </c>
      <c r="C21" s="45">
        <f>IF(SUM('1Q'!C21+'2Q'!C21+'3Q'!C21+'4Q'!C21)&gt;0,SUM('1Q'!C21+'2Q'!C21+'3Q'!C21+'4Q'!C21),0)</f>
        <v>342</v>
      </c>
      <c r="D21" s="45">
        <f>IF(SUM('1Q'!D21+'2Q'!D21+'3Q'!D21+'4Q'!D21)&gt;0,SUM('1Q'!D21+'2Q'!D21+'3Q'!D21+'4Q'!D21),0)</f>
        <v>0</v>
      </c>
      <c r="E21" s="45">
        <f>IF(SUM('1Q'!E21+'2Q'!E21+'3Q'!E21+'4Q'!E21)&gt;0,SUM('1Q'!E21+'2Q'!E21+'3Q'!E21+'4Q'!E21),0)</f>
        <v>0</v>
      </c>
      <c r="F21" s="12">
        <f t="shared" si="0"/>
        <v>400</v>
      </c>
      <c r="G21" s="1"/>
      <c r="H21" s="13">
        <v>11.25</v>
      </c>
      <c r="I21" s="52">
        <f>SUM('1Q'!I21,'2Q'!I21,'3Q'!I21,'4Q'!I21)</f>
        <v>31535598</v>
      </c>
      <c r="J21" s="4"/>
      <c r="K21" s="13">
        <v>11.25</v>
      </c>
      <c r="L21" s="14">
        <f t="shared" si="1"/>
        <v>4572.6617100000003</v>
      </c>
      <c r="M21" s="14">
        <f t="shared" si="2"/>
        <v>26962.936290000001</v>
      </c>
      <c r="N21" s="14">
        <f t="shared" si="3"/>
        <v>0</v>
      </c>
      <c r="O21" s="14">
        <f t="shared" si="4"/>
        <v>0</v>
      </c>
      <c r="P21" s="15">
        <f t="shared" si="5"/>
        <v>31535.598000000002</v>
      </c>
      <c r="Q21" s="3"/>
      <c r="R21" s="3"/>
    </row>
    <row r="22" spans="1:18">
      <c r="A22" s="10">
        <v>11.75</v>
      </c>
      <c r="B22" s="45">
        <f>IF(SUM('1Q'!B22+'2Q'!B22+'3Q'!B22+'4Q'!B22)&gt;0,SUM('1Q'!B22+'2Q'!B22+'3Q'!B22+'4Q'!B22),0)</f>
        <v>33</v>
      </c>
      <c r="C22" s="45">
        <f>IF(SUM('1Q'!C22+'2Q'!C22+'3Q'!C22+'4Q'!C22)&gt;0,SUM('1Q'!C22+'2Q'!C22+'3Q'!C22+'4Q'!C22),0)</f>
        <v>367</v>
      </c>
      <c r="D22" s="45">
        <f>IF(SUM('1Q'!D22+'2Q'!D22+'3Q'!D22+'4Q'!D22)&gt;0,SUM('1Q'!D22+'2Q'!D22+'3Q'!D22+'4Q'!D22),0)</f>
        <v>0</v>
      </c>
      <c r="E22" s="45">
        <f>IF(SUM('1Q'!E22+'2Q'!E22+'3Q'!E22+'4Q'!E22)&gt;0,SUM('1Q'!E22+'2Q'!E22+'3Q'!E22+'4Q'!E22),0)</f>
        <v>0</v>
      </c>
      <c r="F22" s="12">
        <f t="shared" si="0"/>
        <v>400</v>
      </c>
      <c r="G22" s="4"/>
      <c r="H22" s="13">
        <v>11.75</v>
      </c>
      <c r="I22" s="52">
        <f>SUM('1Q'!I22,'2Q'!I22,'3Q'!I22,'4Q'!I22)</f>
        <v>37309970</v>
      </c>
      <c r="J22" s="4"/>
      <c r="K22" s="13">
        <v>11.75</v>
      </c>
      <c r="L22" s="14">
        <f t="shared" si="1"/>
        <v>3078.072525</v>
      </c>
      <c r="M22" s="14">
        <f t="shared" si="2"/>
        <v>34231.897474999998</v>
      </c>
      <c r="N22" s="14">
        <f t="shared" si="3"/>
        <v>0</v>
      </c>
      <c r="O22" s="14">
        <f t="shared" si="4"/>
        <v>0</v>
      </c>
      <c r="P22" s="15">
        <f t="shared" si="5"/>
        <v>37309.97</v>
      </c>
      <c r="Q22" s="3"/>
      <c r="R22" s="3"/>
    </row>
    <row r="23" spans="1:18">
      <c r="A23" s="13">
        <v>12.25</v>
      </c>
      <c r="B23" s="45">
        <f>IF(SUM('1Q'!B23+'2Q'!B23+'3Q'!B23+'4Q'!B23)&gt;0,SUM('1Q'!B23+'2Q'!B23+'3Q'!B23+'4Q'!B23),0)</f>
        <v>11</v>
      </c>
      <c r="C23" s="45">
        <f>IF(SUM('1Q'!C23+'2Q'!C23+'3Q'!C23+'4Q'!C23)&gt;0,SUM('1Q'!C23+'2Q'!C23+'3Q'!C23+'4Q'!C23),0)</f>
        <v>389</v>
      </c>
      <c r="D23" s="45">
        <f>IF(SUM('1Q'!D23+'2Q'!D23+'3Q'!D23+'4Q'!D23)&gt;0,SUM('1Q'!D23+'2Q'!D23+'3Q'!D23+'4Q'!D23),0)</f>
        <v>0</v>
      </c>
      <c r="E23" s="45">
        <f>IF(SUM('1Q'!E23+'2Q'!E23+'3Q'!E23+'4Q'!E23)&gt;0,SUM('1Q'!E23+'2Q'!E23+'3Q'!E23+'4Q'!E23),0)</f>
        <v>0</v>
      </c>
      <c r="F23" s="12">
        <f t="shared" si="0"/>
        <v>400</v>
      </c>
      <c r="G23" s="4"/>
      <c r="H23" s="13">
        <v>12.25</v>
      </c>
      <c r="I23" s="52">
        <f>SUM('1Q'!I23,'2Q'!I23,'3Q'!I23,'4Q'!I23)</f>
        <v>29363353</v>
      </c>
      <c r="J23" s="4"/>
      <c r="K23" s="13">
        <v>12.25</v>
      </c>
      <c r="L23" s="14">
        <f t="shared" si="1"/>
        <v>807.49220749999995</v>
      </c>
      <c r="M23" s="14">
        <f t="shared" si="2"/>
        <v>28555.8607925</v>
      </c>
      <c r="N23" s="14">
        <f t="shared" si="3"/>
        <v>0</v>
      </c>
      <c r="O23" s="14">
        <f t="shared" si="4"/>
        <v>0</v>
      </c>
      <c r="P23" s="15">
        <f t="shared" si="5"/>
        <v>29363.352999999999</v>
      </c>
      <c r="Q23" s="3"/>
      <c r="R23" s="3"/>
    </row>
    <row r="24" spans="1:18">
      <c r="A24" s="10">
        <v>12.75</v>
      </c>
      <c r="B24" s="45">
        <f>IF(SUM('1Q'!B24+'2Q'!B24+'3Q'!B24+'4Q'!B24)&gt;0,SUM('1Q'!B24+'2Q'!B24+'3Q'!B24+'4Q'!B24),0)</f>
        <v>5</v>
      </c>
      <c r="C24" s="45">
        <f>IF(SUM('1Q'!C24+'2Q'!C24+'3Q'!C24+'4Q'!C24)&gt;0,SUM('1Q'!C24+'2Q'!C24+'3Q'!C24+'4Q'!C24),0)</f>
        <v>395</v>
      </c>
      <c r="D24" s="45">
        <f>IF(SUM('1Q'!D24+'2Q'!D24+'3Q'!D24+'4Q'!D24)&gt;0,SUM('1Q'!D24+'2Q'!D24+'3Q'!D24+'4Q'!D24),0)</f>
        <v>0</v>
      </c>
      <c r="E24" s="45">
        <f>IF(SUM('1Q'!E24+'2Q'!E24+'3Q'!E24+'4Q'!E24)&gt;0,SUM('1Q'!E24+'2Q'!E24+'3Q'!E24+'4Q'!E24),0)</f>
        <v>0</v>
      </c>
      <c r="F24" s="12">
        <f t="shared" si="0"/>
        <v>400</v>
      </c>
      <c r="G24" s="4"/>
      <c r="H24" s="13">
        <v>12.75</v>
      </c>
      <c r="I24" s="52">
        <f>SUM('1Q'!I24,'2Q'!I24,'3Q'!I24,'4Q'!I24)</f>
        <v>33559626</v>
      </c>
      <c r="J24" s="4"/>
      <c r="K24" s="13">
        <v>12.75</v>
      </c>
      <c r="L24" s="14">
        <f t="shared" si="1"/>
        <v>419.49532499999998</v>
      </c>
      <c r="M24" s="14">
        <f t="shared" si="2"/>
        <v>33140.130675</v>
      </c>
      <c r="N24" s="14">
        <f t="shared" si="3"/>
        <v>0</v>
      </c>
      <c r="O24" s="14">
        <f t="shared" si="4"/>
        <v>0</v>
      </c>
      <c r="P24" s="15">
        <f t="shared" si="5"/>
        <v>33559.625999999997</v>
      </c>
      <c r="Q24" s="3"/>
      <c r="R24" s="3"/>
    </row>
    <row r="25" spans="1:18">
      <c r="A25" s="13">
        <v>13.25</v>
      </c>
      <c r="B25" s="45">
        <f>IF(SUM('1Q'!B25+'2Q'!B25+'3Q'!B25+'4Q'!B25)&gt;0,SUM('1Q'!B25+'2Q'!B25+'3Q'!B25+'4Q'!B25),0)</f>
        <v>1</v>
      </c>
      <c r="C25" s="45">
        <f>IF(SUM('1Q'!C25+'2Q'!C25+'3Q'!C25+'4Q'!C25)&gt;0,SUM('1Q'!C25+'2Q'!C25+'3Q'!C25+'4Q'!C25),0)</f>
        <v>399</v>
      </c>
      <c r="D25" s="45">
        <f>IF(SUM('1Q'!D25+'2Q'!D25+'3Q'!D25+'4Q'!D25)&gt;0,SUM('1Q'!D25+'2Q'!D25+'3Q'!D25+'4Q'!D25),0)</f>
        <v>0</v>
      </c>
      <c r="E25" s="45">
        <f>IF(SUM('1Q'!E25+'2Q'!E25+'3Q'!E25+'4Q'!E25)&gt;0,SUM('1Q'!E25+'2Q'!E25+'3Q'!E25+'4Q'!E25),0)</f>
        <v>0</v>
      </c>
      <c r="F25" s="12">
        <f t="shared" si="0"/>
        <v>400</v>
      </c>
      <c r="G25" s="4"/>
      <c r="H25" s="13">
        <v>13.25</v>
      </c>
      <c r="I25" s="52">
        <f>SUM('1Q'!I25,'2Q'!I25,'3Q'!I25,'4Q'!I25)</f>
        <v>17542835</v>
      </c>
      <c r="J25" s="4"/>
      <c r="K25" s="13">
        <v>13.25</v>
      </c>
      <c r="L25" s="14">
        <f t="shared" si="1"/>
        <v>43.857087499999999</v>
      </c>
      <c r="M25" s="14">
        <f t="shared" si="2"/>
        <v>17498.977912499999</v>
      </c>
      <c r="N25" s="14">
        <f t="shared" si="3"/>
        <v>0</v>
      </c>
      <c r="O25" s="14">
        <f t="shared" si="4"/>
        <v>0</v>
      </c>
      <c r="P25" s="15">
        <f t="shared" si="5"/>
        <v>17542.834999999999</v>
      </c>
      <c r="Q25" s="3"/>
      <c r="R25" s="3"/>
    </row>
    <row r="26" spans="1:18">
      <c r="A26" s="10">
        <v>13.75</v>
      </c>
      <c r="B26" s="45">
        <f>IF(SUM('1Q'!B26+'2Q'!B26+'3Q'!B26+'4Q'!B26)&gt;0,SUM('1Q'!B26+'2Q'!B26+'3Q'!B26+'4Q'!B26),0)</f>
        <v>0</v>
      </c>
      <c r="C26" s="45">
        <f>IF(SUM('1Q'!C26+'2Q'!C26+'3Q'!C26+'4Q'!C26)&gt;0,SUM('1Q'!C26+'2Q'!C26+'3Q'!C26+'4Q'!C26),0)</f>
        <v>391</v>
      </c>
      <c r="D26" s="45">
        <f>IF(SUM('1Q'!D26+'2Q'!D26+'3Q'!D26+'4Q'!D26)&gt;0,SUM('1Q'!D26+'2Q'!D26+'3Q'!D26+'4Q'!D26),0)</f>
        <v>9</v>
      </c>
      <c r="E26" s="45">
        <f>IF(SUM('1Q'!E26+'2Q'!E26+'3Q'!E26+'4Q'!E26)&gt;0,SUM('1Q'!E26+'2Q'!E26+'3Q'!E26+'4Q'!E26),0)</f>
        <v>0</v>
      </c>
      <c r="F26" s="12">
        <f t="shared" si="0"/>
        <v>400</v>
      </c>
      <c r="G26" s="4"/>
      <c r="H26" s="13">
        <v>13.75</v>
      </c>
      <c r="I26" s="52">
        <f>SUM('1Q'!I26,'2Q'!I26,'3Q'!I26,'4Q'!I26)</f>
        <v>9601681</v>
      </c>
      <c r="J26" s="4"/>
      <c r="K26" s="13">
        <v>13.75</v>
      </c>
      <c r="L26" s="14">
        <f t="shared" si="1"/>
        <v>0</v>
      </c>
      <c r="M26" s="14">
        <f t="shared" si="2"/>
        <v>9385.6431775000001</v>
      </c>
      <c r="N26" s="14">
        <f t="shared" si="3"/>
        <v>216.0378225</v>
      </c>
      <c r="O26" s="14">
        <f t="shared" si="4"/>
        <v>0</v>
      </c>
      <c r="P26" s="15">
        <f t="shared" si="5"/>
        <v>9601.6810000000005</v>
      </c>
      <c r="Q26" s="3"/>
      <c r="R26" s="3"/>
    </row>
    <row r="27" spans="1:18">
      <c r="A27" s="13">
        <v>14.25</v>
      </c>
      <c r="B27" s="45">
        <f>IF(SUM('1Q'!B27+'2Q'!B27+'3Q'!B27+'4Q'!B27)&gt;0,SUM('1Q'!B27+'2Q'!B27+'3Q'!B27+'4Q'!B27),0)</f>
        <v>0</v>
      </c>
      <c r="C27" s="45">
        <f>IF(SUM('1Q'!C27+'2Q'!C27+'3Q'!C27+'4Q'!C27)&gt;0,SUM('1Q'!C27+'2Q'!C27+'3Q'!C27+'4Q'!C27),0)</f>
        <v>295</v>
      </c>
      <c r="D27" s="45">
        <f>IF(SUM('1Q'!D27+'2Q'!D27+'3Q'!D27+'4Q'!D27)&gt;0,SUM('1Q'!D27+'2Q'!D27+'3Q'!D27+'4Q'!D27),0)</f>
        <v>5</v>
      </c>
      <c r="E27" s="45">
        <f>IF(SUM('1Q'!E27+'2Q'!E27+'3Q'!E27+'4Q'!E27)&gt;0,SUM('1Q'!E27+'2Q'!E27+'3Q'!E27+'4Q'!E27),0)</f>
        <v>0</v>
      </c>
      <c r="F27" s="12">
        <f t="shared" si="0"/>
        <v>300</v>
      </c>
      <c r="G27" s="4"/>
      <c r="H27" s="13">
        <v>14.25</v>
      </c>
      <c r="I27" s="52">
        <f>SUM('1Q'!I27,'2Q'!I27,'3Q'!I27,'4Q'!I27)</f>
        <v>6492811</v>
      </c>
      <c r="J27" s="4"/>
      <c r="K27" s="13">
        <v>14.25</v>
      </c>
      <c r="L27" s="14">
        <f t="shared" si="1"/>
        <v>0</v>
      </c>
      <c r="M27" s="14">
        <f t="shared" si="2"/>
        <v>6384.5974833333303</v>
      </c>
      <c r="N27" s="14">
        <f t="shared" si="3"/>
        <v>108.213516666667</v>
      </c>
      <c r="O27" s="14">
        <f t="shared" si="4"/>
        <v>0</v>
      </c>
      <c r="P27" s="15">
        <f t="shared" si="5"/>
        <v>6492.8109999999997</v>
      </c>
      <c r="Q27" s="3"/>
      <c r="R27" s="3"/>
    </row>
    <row r="28" spans="1:18">
      <c r="A28" s="10">
        <v>14.75</v>
      </c>
      <c r="B28" s="45">
        <f>IF(SUM('1Q'!B28+'2Q'!B28+'3Q'!B28+'4Q'!B28)&gt;0,SUM('1Q'!B28+'2Q'!B28+'3Q'!B28+'4Q'!B28),0)</f>
        <v>0</v>
      </c>
      <c r="C28" s="45">
        <f>IF(SUM('1Q'!C28+'2Q'!C28+'3Q'!C28+'4Q'!C28)&gt;0,SUM('1Q'!C28+'2Q'!C28+'3Q'!C28+'4Q'!C28),0)</f>
        <v>235</v>
      </c>
      <c r="D28" s="45">
        <f>IF(SUM('1Q'!D28+'2Q'!D28+'3Q'!D28+'4Q'!D28)&gt;0,SUM('1Q'!D28+'2Q'!D28+'3Q'!D28+'4Q'!D28),0)</f>
        <v>65</v>
      </c>
      <c r="E28" s="45">
        <f>IF(SUM('1Q'!E28+'2Q'!E28+'3Q'!E28+'4Q'!E28)&gt;0,SUM('1Q'!E28+'2Q'!E28+'3Q'!E28+'4Q'!E28),0)</f>
        <v>0</v>
      </c>
      <c r="F28" s="12">
        <f t="shared" si="0"/>
        <v>300</v>
      </c>
      <c r="G28" s="1"/>
      <c r="H28" s="13">
        <v>14.75</v>
      </c>
      <c r="I28" s="52">
        <f>SUM('1Q'!I28,'2Q'!I28,'3Q'!I28,'4Q'!I28)</f>
        <v>5495237</v>
      </c>
      <c r="J28" s="4"/>
      <c r="K28" s="13">
        <v>14.75</v>
      </c>
      <c r="L28" s="14">
        <f t="shared" si="1"/>
        <v>0</v>
      </c>
      <c r="M28" s="14">
        <f t="shared" si="2"/>
        <v>4304.60231666667</v>
      </c>
      <c r="N28" s="14">
        <f t="shared" si="3"/>
        <v>1190.63468333333</v>
      </c>
      <c r="O28" s="14">
        <f t="shared" si="4"/>
        <v>0</v>
      </c>
      <c r="P28" s="15">
        <f t="shared" si="5"/>
        <v>5495.2370000000001</v>
      </c>
      <c r="Q28" s="3"/>
      <c r="R28" s="3"/>
    </row>
    <row r="29" spans="1:18">
      <c r="A29" s="13">
        <v>15.25</v>
      </c>
      <c r="B29" s="45">
        <f>IF(SUM('1Q'!B29+'2Q'!B29+'3Q'!B29+'4Q'!B29)&gt;0,SUM('1Q'!B29+'2Q'!B29+'3Q'!B29+'4Q'!B29),0)</f>
        <v>0</v>
      </c>
      <c r="C29" s="45">
        <f>IF(SUM('1Q'!C29+'2Q'!C29+'3Q'!C29+'4Q'!C29)&gt;0,SUM('1Q'!C29+'2Q'!C29+'3Q'!C29+'4Q'!C29),0)</f>
        <v>167</v>
      </c>
      <c r="D29" s="45">
        <f>IF(SUM('1Q'!D29+'2Q'!D29+'3Q'!D29+'4Q'!D29)&gt;0,SUM('1Q'!D29+'2Q'!D29+'3Q'!D29+'4Q'!D29),0)</f>
        <v>133</v>
      </c>
      <c r="E29" s="45">
        <f>IF(SUM('1Q'!E29+'2Q'!E29+'3Q'!E29+'4Q'!E29)&gt;0,SUM('1Q'!E29+'2Q'!E29+'3Q'!E29+'4Q'!E29),0)</f>
        <v>0</v>
      </c>
      <c r="F29" s="12">
        <f t="shared" si="0"/>
        <v>300</v>
      </c>
      <c r="G29" s="1"/>
      <c r="H29" s="13">
        <v>15.25</v>
      </c>
      <c r="I29" s="52">
        <f>SUM('1Q'!I29,'2Q'!I29,'3Q'!I29,'4Q'!I29)</f>
        <v>4216860</v>
      </c>
      <c r="J29" s="4"/>
      <c r="K29" s="13">
        <v>15.25</v>
      </c>
      <c r="L29" s="14">
        <f t="shared" si="1"/>
        <v>0</v>
      </c>
      <c r="M29" s="14">
        <f t="shared" si="2"/>
        <v>2347.3854000000001</v>
      </c>
      <c r="N29" s="14">
        <f t="shared" si="3"/>
        <v>1869.4746</v>
      </c>
      <c r="O29" s="14">
        <f t="shared" si="4"/>
        <v>0</v>
      </c>
      <c r="P29" s="15">
        <f t="shared" si="5"/>
        <v>4216.8599999999997</v>
      </c>
      <c r="Q29" s="3"/>
      <c r="R29" s="3"/>
    </row>
    <row r="30" spans="1:18">
      <c r="A30" s="10">
        <v>15.75</v>
      </c>
      <c r="B30" s="45">
        <f>IF(SUM('1Q'!B30+'2Q'!B30+'3Q'!B30+'4Q'!B30)&gt;0,SUM('1Q'!B30+'2Q'!B30+'3Q'!B30+'4Q'!B30),0)</f>
        <v>0</v>
      </c>
      <c r="C30" s="45">
        <f>IF(SUM('1Q'!C30+'2Q'!C30+'3Q'!C30+'4Q'!C30)&gt;0,SUM('1Q'!C30+'2Q'!C30+'3Q'!C30+'4Q'!C30),0)</f>
        <v>56</v>
      </c>
      <c r="D30" s="45">
        <f>IF(SUM('1Q'!D30+'2Q'!D30+'3Q'!D30+'4Q'!D30)&gt;0,SUM('1Q'!D30+'2Q'!D30+'3Q'!D30+'4Q'!D30),0)</f>
        <v>144</v>
      </c>
      <c r="E30" s="45">
        <f>IF(SUM('1Q'!E30+'2Q'!E30+'3Q'!E30+'4Q'!E30)&gt;0,SUM('1Q'!E30+'2Q'!E30+'3Q'!E30+'4Q'!E30),0)</f>
        <v>0</v>
      </c>
      <c r="F30" s="12">
        <f t="shared" si="0"/>
        <v>200</v>
      </c>
      <c r="G30" s="1"/>
      <c r="H30" s="13">
        <v>15.75</v>
      </c>
      <c r="I30" s="52">
        <f>SUM('1Q'!I30,'2Q'!I30,'3Q'!I30,'4Q'!I30)</f>
        <v>1053983</v>
      </c>
      <c r="J30" s="4"/>
      <c r="K30" s="13">
        <v>15.75</v>
      </c>
      <c r="L30" s="14">
        <f t="shared" si="1"/>
        <v>0</v>
      </c>
      <c r="M30" s="14">
        <f t="shared" si="2"/>
        <v>295.11523999999997</v>
      </c>
      <c r="N30" s="14">
        <f t="shared" si="3"/>
        <v>758.86775999999998</v>
      </c>
      <c r="O30" s="14">
        <f t="shared" si="4"/>
        <v>0</v>
      </c>
      <c r="P30" s="15">
        <f t="shared" si="5"/>
        <v>1053.9829999999999</v>
      </c>
      <c r="Q30" s="3"/>
      <c r="R30" s="3"/>
    </row>
    <row r="31" spans="1:18">
      <c r="A31" s="13">
        <v>16.25</v>
      </c>
      <c r="B31" s="45">
        <f>IF(SUM('1Q'!B31+'2Q'!B31+'3Q'!B31+'4Q'!B31)&gt;0,SUM('1Q'!B31+'2Q'!B31+'3Q'!B31+'4Q'!B31),0)</f>
        <v>0</v>
      </c>
      <c r="C31" s="45">
        <f>IF(SUM('1Q'!C31+'2Q'!C31+'3Q'!C31+'4Q'!C31)&gt;0,SUM('1Q'!C31+'2Q'!C31+'3Q'!C31+'4Q'!C31),0)</f>
        <v>59</v>
      </c>
      <c r="D31" s="45">
        <f>IF(SUM('1Q'!D31+'2Q'!D31+'3Q'!D31+'4Q'!D31)&gt;0,SUM('1Q'!D31+'2Q'!D31+'3Q'!D31+'4Q'!D31),0)</f>
        <v>141</v>
      </c>
      <c r="E31" s="45">
        <f>IF(SUM('1Q'!E31+'2Q'!E31+'3Q'!E31+'4Q'!E31)&gt;0,SUM('1Q'!E31+'2Q'!E31+'3Q'!E31+'4Q'!E31),0)</f>
        <v>0</v>
      </c>
      <c r="F31" s="12">
        <f t="shared" si="0"/>
        <v>200</v>
      </c>
      <c r="G31" s="1"/>
      <c r="H31" s="13">
        <v>16.25</v>
      </c>
      <c r="I31" s="52">
        <f>SUM('1Q'!I31,'2Q'!I31,'3Q'!I31,'4Q'!I31)</f>
        <v>977117</v>
      </c>
      <c r="J31" s="4"/>
      <c r="K31" s="13">
        <v>16.25</v>
      </c>
      <c r="L31" s="14">
        <f t="shared" si="1"/>
        <v>0</v>
      </c>
      <c r="M31" s="14">
        <f t="shared" si="2"/>
        <v>288.24951499999997</v>
      </c>
      <c r="N31" s="14">
        <f t="shared" si="3"/>
        <v>688.86748499999999</v>
      </c>
      <c r="O31" s="14">
        <f t="shared" si="4"/>
        <v>0</v>
      </c>
      <c r="P31" s="15">
        <f t="shared" si="5"/>
        <v>977.11699999999996</v>
      </c>
      <c r="Q31" s="3"/>
      <c r="R31" s="3"/>
    </row>
    <row r="32" spans="1:18">
      <c r="A32" s="10">
        <v>16.75</v>
      </c>
      <c r="B32" s="45">
        <f>IF(SUM('1Q'!B32+'2Q'!B32+'3Q'!B32+'4Q'!B32)&gt;0,SUM('1Q'!B32+'2Q'!B32+'3Q'!B32+'4Q'!B32),0)</f>
        <v>0</v>
      </c>
      <c r="C32" s="45">
        <f>IF(SUM('1Q'!C32+'2Q'!C32+'3Q'!C32+'4Q'!C32)&gt;0,SUM('1Q'!C32+'2Q'!C32+'3Q'!C32+'4Q'!C32),0)</f>
        <v>47</v>
      </c>
      <c r="D32" s="45">
        <f>IF(SUM('1Q'!D32+'2Q'!D32+'3Q'!D32+'4Q'!D32)&gt;0,SUM('1Q'!D32+'2Q'!D32+'3Q'!D32+'4Q'!D32),0)</f>
        <v>153</v>
      </c>
      <c r="E32" s="45">
        <f>IF(SUM('1Q'!E32+'2Q'!E32+'3Q'!E32+'4Q'!E32)&gt;0,SUM('1Q'!E32+'2Q'!E32+'3Q'!E32+'4Q'!E32),0)</f>
        <v>0</v>
      </c>
      <c r="F32" s="12">
        <f t="shared" si="0"/>
        <v>200</v>
      </c>
      <c r="G32" s="1"/>
      <c r="H32" s="13">
        <v>16.75</v>
      </c>
      <c r="I32" s="52">
        <f>SUM('1Q'!I32,'2Q'!I32,'3Q'!I32,'4Q'!I32)</f>
        <v>443339</v>
      </c>
      <c r="J32" s="19"/>
      <c r="K32" s="13">
        <v>16.75</v>
      </c>
      <c r="L32" s="14">
        <f t="shared" si="1"/>
        <v>0</v>
      </c>
      <c r="M32" s="14">
        <f t="shared" si="2"/>
        <v>104.184665</v>
      </c>
      <c r="N32" s="14">
        <f t="shared" si="3"/>
        <v>339.154335</v>
      </c>
      <c r="O32" s="14">
        <f t="shared" si="4"/>
        <v>0</v>
      </c>
      <c r="P32" s="15">
        <f t="shared" si="5"/>
        <v>443.339</v>
      </c>
      <c r="Q32" s="3"/>
      <c r="R32" s="3"/>
    </row>
    <row r="33" spans="1:18">
      <c r="A33" s="13">
        <v>17.25</v>
      </c>
      <c r="B33" s="45">
        <f>IF(SUM('1Q'!B33+'2Q'!B33+'3Q'!B33+'4Q'!B33)&gt;0,SUM('1Q'!B33+'2Q'!B33+'3Q'!B33+'4Q'!B33),0)</f>
        <v>0</v>
      </c>
      <c r="C33" s="45">
        <f>IF(SUM('1Q'!C33+'2Q'!C33+'3Q'!C33+'4Q'!C33)&gt;0,SUM('1Q'!C33+'2Q'!C33+'3Q'!C33+'4Q'!C33),0)</f>
        <v>9</v>
      </c>
      <c r="D33" s="45">
        <f>IF(SUM('1Q'!D33+'2Q'!D33+'3Q'!D33+'4Q'!D33)&gt;0,SUM('1Q'!D33+'2Q'!D33+'3Q'!D33+'4Q'!D33),0)</f>
        <v>91</v>
      </c>
      <c r="E33" s="45">
        <f>IF(SUM('1Q'!E33+'2Q'!E33+'3Q'!E33+'4Q'!E33)&gt;0,SUM('1Q'!E33+'2Q'!E33+'3Q'!E33+'4Q'!E33),0)</f>
        <v>0</v>
      </c>
      <c r="F33" s="12">
        <f t="shared" si="0"/>
        <v>100</v>
      </c>
      <c r="G33" s="1"/>
      <c r="H33" s="13">
        <v>17.25</v>
      </c>
      <c r="I33" s="52">
        <f>SUM('1Q'!I33,'2Q'!I33,'3Q'!I33,'4Q'!I33)</f>
        <v>216459</v>
      </c>
      <c r="J33" s="19"/>
      <c r="K33" s="13">
        <v>17.25</v>
      </c>
      <c r="L33" s="14">
        <f t="shared" si="1"/>
        <v>0</v>
      </c>
      <c r="M33" s="14">
        <f t="shared" si="2"/>
        <v>19.481310000000001</v>
      </c>
      <c r="N33" s="14">
        <f t="shared" si="3"/>
        <v>196.97769</v>
      </c>
      <c r="O33" s="14">
        <f t="shared" si="4"/>
        <v>0</v>
      </c>
      <c r="P33" s="15">
        <f t="shared" si="5"/>
        <v>216.459</v>
      </c>
      <c r="Q33" s="3"/>
      <c r="R33" s="3"/>
    </row>
    <row r="34" spans="1:18">
      <c r="A34" s="10">
        <v>17.75</v>
      </c>
      <c r="B34" s="45">
        <f>IF(SUM('1Q'!B34+'2Q'!B34+'3Q'!B34+'4Q'!B34)&gt;0,SUM('1Q'!B34+'2Q'!B34+'3Q'!B34+'4Q'!B34),0)</f>
        <v>0</v>
      </c>
      <c r="C34" s="45">
        <f>IF(SUM('1Q'!C34+'2Q'!C34+'3Q'!C34+'4Q'!C34)&gt;0,SUM('1Q'!C34+'2Q'!C34+'3Q'!C34+'4Q'!C34),0)</f>
        <v>0</v>
      </c>
      <c r="D34" s="45">
        <f>IF(SUM('1Q'!D34+'2Q'!D34+'3Q'!D34+'4Q'!D34)&gt;0,SUM('1Q'!D34+'2Q'!D34+'3Q'!D34+'4Q'!D34),0)</f>
        <v>0</v>
      </c>
      <c r="E34" s="45">
        <f>IF(SUM('1Q'!E34+'2Q'!E34+'3Q'!E34+'4Q'!E34)&gt;0,SUM('1Q'!E34+'2Q'!E34+'3Q'!E34+'4Q'!E34),0)</f>
        <v>0</v>
      </c>
      <c r="F34" s="12">
        <f t="shared" si="0"/>
        <v>0</v>
      </c>
      <c r="G34" s="1"/>
      <c r="H34" s="13">
        <v>17.75</v>
      </c>
      <c r="I34" s="52">
        <f>SUM('1Q'!I34,'2Q'!I34,'3Q'!I34,'4Q'!I34)</f>
        <v>0</v>
      </c>
      <c r="J34" s="19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45">
        <f>IF(SUM('1Q'!B35+'2Q'!B35+'3Q'!B35+'4Q'!B35)&gt;0,SUM('1Q'!B35+'2Q'!B35+'3Q'!B35+'4Q'!B35),0)</f>
        <v>0</v>
      </c>
      <c r="C35" s="45">
        <f>IF(SUM('1Q'!C35+'2Q'!C35+'3Q'!C35+'4Q'!C35)&gt;0,SUM('1Q'!C35+'2Q'!C35+'3Q'!C35+'4Q'!C35),0)</f>
        <v>0</v>
      </c>
      <c r="D35" s="45">
        <f>IF(SUM('1Q'!D35+'2Q'!D35+'3Q'!D35+'4Q'!D35)&gt;0,SUM('1Q'!D35+'2Q'!D35+'3Q'!D35+'4Q'!D35),0)</f>
        <v>0</v>
      </c>
      <c r="E35" s="45">
        <f>IF(SUM('1Q'!E35+'2Q'!E35+'3Q'!E35+'4Q'!E35)&gt;0,SUM('1Q'!E35+'2Q'!E35+'3Q'!E35+'4Q'!E35),0)</f>
        <v>0</v>
      </c>
      <c r="F35" s="12">
        <f t="shared" si="0"/>
        <v>0</v>
      </c>
      <c r="G35" s="1"/>
      <c r="H35" s="13">
        <v>18.25</v>
      </c>
      <c r="I35" s="52">
        <f>SUM('1Q'!I35,'2Q'!I35,'3Q'!I35,'4Q'!I35)</f>
        <v>0</v>
      </c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45">
        <f>IF(SUM('1Q'!B36+'2Q'!B36+'3Q'!B36+'4Q'!B36)&gt;0,SUM('1Q'!B36+'2Q'!B36+'3Q'!B36+'4Q'!B36),0)</f>
        <v>0</v>
      </c>
      <c r="C36" s="45">
        <f>IF(SUM('1Q'!C36+'2Q'!C36+'3Q'!C36+'4Q'!C36)&gt;0,SUM('1Q'!C36+'2Q'!C36+'3Q'!C36+'4Q'!C36),0)</f>
        <v>0</v>
      </c>
      <c r="D36" s="45">
        <f>IF(SUM('1Q'!D36+'2Q'!D36+'3Q'!D36+'4Q'!D36)&gt;0,SUM('1Q'!D36+'2Q'!D36+'3Q'!D36+'4Q'!D36),0)</f>
        <v>0</v>
      </c>
      <c r="E36" s="45">
        <f>IF(SUM('1Q'!E36+'2Q'!E36+'3Q'!E36+'4Q'!E36)&gt;0,SUM('1Q'!E36+'2Q'!E36+'3Q'!E36+'4Q'!E36),0)</f>
        <v>0</v>
      </c>
      <c r="F36" s="12">
        <f t="shared" si="0"/>
        <v>0</v>
      </c>
      <c r="G36" s="1"/>
      <c r="H36" s="13">
        <v>18.75</v>
      </c>
      <c r="I36" s="52">
        <f>SUM('1Q'!I36,'2Q'!I36,'3Q'!I36,'4Q'!I36)</f>
        <v>0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45">
        <f>IF(SUM('1Q'!B37+'2Q'!B37+'3Q'!B37+'4Q'!B37)&gt;0,SUM('1Q'!B37+'2Q'!B37+'3Q'!B37+'4Q'!B37),0)</f>
        <v>0</v>
      </c>
      <c r="C37" s="45">
        <f>IF(SUM('1Q'!C37+'2Q'!C37+'3Q'!C37+'4Q'!C37)&gt;0,SUM('1Q'!C37+'2Q'!C37+'3Q'!C37+'4Q'!C37),0)</f>
        <v>0</v>
      </c>
      <c r="D37" s="45">
        <f>IF(SUM('1Q'!D37+'2Q'!D37+'3Q'!D37+'4Q'!D37)&gt;0,SUM('1Q'!D37+'2Q'!D37+'3Q'!D37+'4Q'!D37),0)</f>
        <v>0</v>
      </c>
      <c r="E37" s="45">
        <f>IF(SUM('1Q'!E37+'2Q'!E37+'3Q'!E37+'4Q'!E37)&gt;0,SUM('1Q'!E37+'2Q'!E37+'3Q'!E37+'4Q'!E37),0)</f>
        <v>0</v>
      </c>
      <c r="F37" s="12">
        <f t="shared" si="0"/>
        <v>0</v>
      </c>
      <c r="G37" s="1"/>
      <c r="H37" s="13">
        <v>19.25</v>
      </c>
      <c r="I37" s="52">
        <f>SUM('1Q'!I37,'2Q'!I37,'3Q'!I37,'4Q'!I37)</f>
        <v>0</v>
      </c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0" t="s">
        <v>7</v>
      </c>
      <c r="B38" s="21">
        <f>SUM(B6:B37)</f>
        <v>1304</v>
      </c>
      <c r="C38" s="21">
        <f>SUM(C6:C37)</f>
        <v>5165</v>
      </c>
      <c r="D38" s="21">
        <f>SUM(D6:D37)</f>
        <v>741</v>
      </c>
      <c r="E38" s="21">
        <f>SUM(E6:E37)</f>
        <v>0</v>
      </c>
      <c r="F38" s="22">
        <f>SUM(F6:F37)</f>
        <v>7210</v>
      </c>
      <c r="G38" s="23"/>
      <c r="H38" s="20" t="s">
        <v>7</v>
      </c>
      <c r="I38" s="52">
        <f>SUM(I6:I37)</f>
        <v>364338801</v>
      </c>
      <c r="J38" s="1"/>
      <c r="K38" s="20" t="s">
        <v>7</v>
      </c>
      <c r="L38" s="21">
        <f>SUM(L6:L37)</f>
        <v>78847.312131280501</v>
      </c>
      <c r="M38" s="21">
        <f>SUM(M6:M37)</f>
        <v>280123.26097622002</v>
      </c>
      <c r="N38" s="21">
        <f>SUM(N6:N37)</f>
        <v>5368.2278925000001</v>
      </c>
      <c r="O38" s="21">
        <f>SUM(O6:O37)</f>
        <v>0</v>
      </c>
      <c r="P38" s="24">
        <f>SUM(P6:P37)</f>
        <v>364338.80099999998</v>
      </c>
      <c r="Q38" s="25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6"/>
      <c r="B41" s="1"/>
      <c r="C41" s="1"/>
      <c r="D41" s="1"/>
      <c r="E41" s="1"/>
      <c r="F41" s="26"/>
      <c r="G41" s="1"/>
      <c r="H41" s="1"/>
      <c r="I41" s="1"/>
      <c r="J41" s="26"/>
      <c r="K41" s="1"/>
      <c r="L41" s="1"/>
      <c r="M41" s="1"/>
      <c r="N41" s="26"/>
      <c r="O41" s="1"/>
      <c r="P41" s="3"/>
      <c r="Q41" s="3"/>
      <c r="R41" s="3"/>
    </row>
    <row r="42" spans="1:18">
      <c r="A42" s="1"/>
      <c r="B42" s="59" t="s">
        <v>9</v>
      </c>
      <c r="C42" s="59"/>
      <c r="D42" s="59"/>
      <c r="E42" s="1"/>
      <c r="F42" s="1"/>
      <c r="G42" s="27"/>
      <c r="H42" s="1"/>
      <c r="I42" s="59" t="s">
        <v>10</v>
      </c>
      <c r="J42" s="59"/>
      <c r="K42" s="59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46" t="s">
        <v>11</v>
      </c>
      <c r="I44" t="s">
        <v>25</v>
      </c>
      <c r="J44" s="46" t="s">
        <v>12</v>
      </c>
      <c r="K44" t="s">
        <v>25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8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 t="e">
        <f t="shared" ref="H47:H78" si="11">$I$44*((A47)^$K$44)</f>
        <v>#VALUE!</v>
      </c>
      <c r="I47" s="14" t="e">
        <f t="shared" ref="I47:I78" si="12">L6*$H47</f>
        <v>#VALUE!</v>
      </c>
      <c r="J47" s="14" t="e">
        <f t="shared" ref="J47:J78" si="13">M6*$H47</f>
        <v>#VALUE!</v>
      </c>
      <c r="K47" s="14" t="e">
        <f t="shared" ref="K47:K78" si="14">N6*$H47</f>
        <v>#VALUE!</v>
      </c>
      <c r="L47" s="14" t="e">
        <f t="shared" ref="L47:L78" si="15">O6*$H47</f>
        <v>#VALUE!</v>
      </c>
      <c r="M47" s="29" t="e">
        <f t="shared" ref="M47:M78" si="16">SUM(I47:L47)</f>
        <v>#VALUE!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 t="e">
        <f t="shared" si="11"/>
        <v>#VALUE!</v>
      </c>
      <c r="I48" s="14" t="e">
        <f t="shared" si="12"/>
        <v>#VALUE!</v>
      </c>
      <c r="J48" s="14" t="e">
        <f t="shared" si="13"/>
        <v>#VALUE!</v>
      </c>
      <c r="K48" s="14" t="e">
        <f t="shared" si="14"/>
        <v>#VALUE!</v>
      </c>
      <c r="L48" s="14" t="e">
        <f t="shared" si="15"/>
        <v>#VALUE!</v>
      </c>
      <c r="M48" s="29" t="e">
        <f t="shared" si="16"/>
        <v>#VALUE!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 t="e">
        <f t="shared" si="11"/>
        <v>#VALUE!</v>
      </c>
      <c r="I49" s="14" t="e">
        <f t="shared" si="12"/>
        <v>#VALUE!</v>
      </c>
      <c r="J49" s="14" t="e">
        <f t="shared" si="13"/>
        <v>#VALUE!</v>
      </c>
      <c r="K49" s="14" t="e">
        <f t="shared" si="14"/>
        <v>#VALUE!</v>
      </c>
      <c r="L49" s="14" t="e">
        <f t="shared" si="15"/>
        <v>#VALUE!</v>
      </c>
      <c r="M49" s="29" t="e">
        <f t="shared" si="16"/>
        <v>#VALUE!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0</v>
      </c>
      <c r="G50" s="1"/>
      <c r="H50" s="13" t="e">
        <f t="shared" si="11"/>
        <v>#VALUE!</v>
      </c>
      <c r="I50" s="14" t="e">
        <f t="shared" si="12"/>
        <v>#VALUE!</v>
      </c>
      <c r="J50" s="14" t="e">
        <f t="shared" si="13"/>
        <v>#VALUE!</v>
      </c>
      <c r="K50" s="14" t="e">
        <f t="shared" si="14"/>
        <v>#VALUE!</v>
      </c>
      <c r="L50" s="14" t="e">
        <f t="shared" si="15"/>
        <v>#VALUE!</v>
      </c>
      <c r="M50" s="29" t="e">
        <f t="shared" si="16"/>
        <v>#VALUE!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0</v>
      </c>
      <c r="G51" s="1"/>
      <c r="H51" s="13" t="e">
        <f t="shared" si="11"/>
        <v>#VALUE!</v>
      </c>
      <c r="I51" s="14" t="e">
        <f t="shared" si="12"/>
        <v>#VALUE!</v>
      </c>
      <c r="J51" s="14" t="e">
        <f t="shared" si="13"/>
        <v>#VALUE!</v>
      </c>
      <c r="K51" s="14" t="e">
        <f t="shared" si="14"/>
        <v>#VALUE!</v>
      </c>
      <c r="L51" s="14" t="e">
        <f t="shared" si="15"/>
        <v>#VALUE!</v>
      </c>
      <c r="M51" s="29" t="e">
        <f t="shared" si="16"/>
        <v>#VALUE!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0</v>
      </c>
      <c r="G52" s="1"/>
      <c r="H52" s="13" t="e">
        <f t="shared" si="11"/>
        <v>#VALUE!</v>
      </c>
      <c r="I52" s="14" t="e">
        <f t="shared" si="12"/>
        <v>#VALUE!</v>
      </c>
      <c r="J52" s="14" t="e">
        <f t="shared" si="13"/>
        <v>#VALUE!</v>
      </c>
      <c r="K52" s="14" t="e">
        <f t="shared" si="14"/>
        <v>#VALUE!</v>
      </c>
      <c r="L52" s="14" t="e">
        <f t="shared" si="15"/>
        <v>#VALUE!</v>
      </c>
      <c r="M52" s="29" t="e">
        <f t="shared" si="16"/>
        <v>#VALUE!</v>
      </c>
      <c r="N52" s="3"/>
      <c r="O52" s="3"/>
      <c r="P52" s="3"/>
    </row>
    <row r="53" spans="1:16">
      <c r="A53" s="13">
        <v>6.75</v>
      </c>
      <c r="B53" s="14">
        <f t="shared" si="6"/>
        <v>0</v>
      </c>
      <c r="C53" s="14">
        <f t="shared" si="7"/>
        <v>41119.643250000001</v>
      </c>
      <c r="D53" s="14">
        <f t="shared" si="8"/>
        <v>0</v>
      </c>
      <c r="E53" s="14">
        <f t="shared" si="9"/>
        <v>0</v>
      </c>
      <c r="F53" s="12">
        <f t="shared" si="10"/>
        <v>41119.643250000001</v>
      </c>
      <c r="G53" s="1"/>
      <c r="H53" s="13" t="e">
        <f t="shared" si="11"/>
        <v>#VALUE!</v>
      </c>
      <c r="I53" s="14" t="e">
        <f t="shared" si="12"/>
        <v>#VALUE!</v>
      </c>
      <c r="J53" s="14" t="e">
        <f t="shared" si="13"/>
        <v>#VALUE!</v>
      </c>
      <c r="K53" s="14" t="e">
        <f t="shared" si="14"/>
        <v>#VALUE!</v>
      </c>
      <c r="L53" s="14" t="e">
        <f t="shared" si="15"/>
        <v>#VALUE!</v>
      </c>
      <c r="M53" s="29" t="e">
        <f t="shared" si="16"/>
        <v>#VALUE!</v>
      </c>
      <c r="N53" s="3"/>
      <c r="O53" s="3"/>
      <c r="P53" s="3"/>
    </row>
    <row r="54" spans="1:16">
      <c r="A54" s="13">
        <v>7.25</v>
      </c>
      <c r="B54" s="14">
        <f t="shared" si="6"/>
        <v>0</v>
      </c>
      <c r="C54" s="14">
        <f t="shared" si="7"/>
        <v>96640.433749999997</v>
      </c>
      <c r="D54" s="14">
        <f t="shared" si="8"/>
        <v>0</v>
      </c>
      <c r="E54" s="14">
        <f t="shared" si="9"/>
        <v>0</v>
      </c>
      <c r="F54" s="12">
        <f t="shared" si="10"/>
        <v>96640.433749999997</v>
      </c>
      <c r="G54" s="1"/>
      <c r="H54" s="13" t="e">
        <f t="shared" si="11"/>
        <v>#VALUE!</v>
      </c>
      <c r="I54" s="14" t="e">
        <f t="shared" si="12"/>
        <v>#VALUE!</v>
      </c>
      <c r="J54" s="14" t="e">
        <f t="shared" si="13"/>
        <v>#VALUE!</v>
      </c>
      <c r="K54" s="14" t="e">
        <f t="shared" si="14"/>
        <v>#VALUE!</v>
      </c>
      <c r="L54" s="14" t="e">
        <f t="shared" si="15"/>
        <v>#VALUE!</v>
      </c>
      <c r="M54" s="29" t="e">
        <f t="shared" si="16"/>
        <v>#VALUE!</v>
      </c>
      <c r="N54" s="3"/>
      <c r="O54" s="3"/>
      <c r="P54" s="3"/>
    </row>
    <row r="55" spans="1:16">
      <c r="A55" s="13">
        <v>7.75</v>
      </c>
      <c r="B55" s="14">
        <f t="shared" si="6"/>
        <v>79109.678874999998</v>
      </c>
      <c r="C55" s="14">
        <f t="shared" si="7"/>
        <v>79109.678874999998</v>
      </c>
      <c r="D55" s="14">
        <f t="shared" si="8"/>
        <v>0</v>
      </c>
      <c r="E55" s="14">
        <f t="shared" si="9"/>
        <v>0</v>
      </c>
      <c r="F55" s="12">
        <f t="shared" si="10"/>
        <v>158219.35775</v>
      </c>
      <c r="G55" s="1"/>
      <c r="H55" s="13" t="e">
        <f t="shared" si="11"/>
        <v>#VALUE!</v>
      </c>
      <c r="I55" s="14" t="e">
        <f t="shared" si="12"/>
        <v>#VALUE!</v>
      </c>
      <c r="J55" s="14" t="e">
        <f t="shared" si="13"/>
        <v>#VALUE!</v>
      </c>
      <c r="K55" s="14" t="e">
        <f t="shared" si="14"/>
        <v>#VALUE!</v>
      </c>
      <c r="L55" s="14" t="e">
        <f t="shared" si="15"/>
        <v>#VALUE!</v>
      </c>
      <c r="M55" s="29" t="e">
        <f t="shared" si="16"/>
        <v>#VALUE!</v>
      </c>
      <c r="N55" s="3"/>
      <c r="O55" s="3"/>
      <c r="P55" s="3"/>
    </row>
    <row r="56" spans="1:16">
      <c r="A56" s="13">
        <v>8.25</v>
      </c>
      <c r="B56" s="14">
        <f t="shared" si="6"/>
        <v>107812.6005</v>
      </c>
      <c r="C56" s="14">
        <f t="shared" si="7"/>
        <v>107812.6005</v>
      </c>
      <c r="D56" s="14">
        <f t="shared" si="8"/>
        <v>0</v>
      </c>
      <c r="E56" s="14">
        <f t="shared" si="9"/>
        <v>0</v>
      </c>
      <c r="F56" s="12">
        <f t="shared" si="10"/>
        <v>215625.201</v>
      </c>
      <c r="G56" s="1"/>
      <c r="H56" s="13" t="e">
        <f t="shared" si="11"/>
        <v>#VALUE!</v>
      </c>
      <c r="I56" s="14" t="e">
        <f t="shared" si="12"/>
        <v>#VALUE!</v>
      </c>
      <c r="J56" s="14" t="e">
        <f t="shared" si="13"/>
        <v>#VALUE!</v>
      </c>
      <c r="K56" s="14" t="e">
        <f t="shared" si="14"/>
        <v>#VALUE!</v>
      </c>
      <c r="L56" s="14" t="e">
        <f t="shared" si="15"/>
        <v>#VALUE!</v>
      </c>
      <c r="M56" s="29" t="e">
        <f t="shared" si="16"/>
        <v>#VALUE!</v>
      </c>
      <c r="N56" s="3"/>
      <c r="O56" s="3"/>
      <c r="P56" s="3"/>
    </row>
    <row r="57" spans="1:16">
      <c r="A57" s="13">
        <v>8.75</v>
      </c>
      <c r="B57" s="14">
        <f t="shared" si="6"/>
        <v>95922.064109375002</v>
      </c>
      <c r="C57" s="14">
        <f t="shared" si="7"/>
        <v>118428.917140625</v>
      </c>
      <c r="D57" s="14">
        <f t="shared" si="8"/>
        <v>0</v>
      </c>
      <c r="E57" s="14">
        <f t="shared" si="9"/>
        <v>0</v>
      </c>
      <c r="F57" s="12">
        <f t="shared" si="10"/>
        <v>214350.98125000001</v>
      </c>
      <c r="G57" s="1"/>
      <c r="H57" s="13" t="e">
        <f t="shared" si="11"/>
        <v>#VALUE!</v>
      </c>
      <c r="I57" s="14" t="e">
        <f t="shared" si="12"/>
        <v>#VALUE!</v>
      </c>
      <c r="J57" s="14" t="e">
        <f t="shared" si="13"/>
        <v>#VALUE!</v>
      </c>
      <c r="K57" s="14" t="e">
        <f t="shared" si="14"/>
        <v>#VALUE!</v>
      </c>
      <c r="L57" s="14" t="e">
        <f t="shared" si="15"/>
        <v>#VALUE!</v>
      </c>
      <c r="M57" s="29" t="e">
        <f t="shared" si="16"/>
        <v>#VALUE!</v>
      </c>
      <c r="N57" s="3"/>
      <c r="O57" s="3"/>
      <c r="P57" s="3"/>
    </row>
    <row r="58" spans="1:16">
      <c r="A58" s="13">
        <v>9.25</v>
      </c>
      <c r="B58" s="14">
        <f t="shared" si="6"/>
        <v>98194.713105000003</v>
      </c>
      <c r="C58" s="14">
        <f t="shared" si="7"/>
        <v>110730.20839499999</v>
      </c>
      <c r="D58" s="14">
        <f t="shared" si="8"/>
        <v>0</v>
      </c>
      <c r="E58" s="14">
        <f t="shared" si="9"/>
        <v>0</v>
      </c>
      <c r="F58" s="12">
        <f t="shared" si="10"/>
        <v>208924.9215</v>
      </c>
      <c r="G58" s="1"/>
      <c r="H58" s="13" t="e">
        <f t="shared" si="11"/>
        <v>#VALUE!</v>
      </c>
      <c r="I58" s="14" t="e">
        <f t="shared" si="12"/>
        <v>#VALUE!</v>
      </c>
      <c r="J58" s="14" t="e">
        <f t="shared" si="13"/>
        <v>#VALUE!</v>
      </c>
      <c r="K58" s="14" t="e">
        <f t="shared" si="14"/>
        <v>#VALUE!</v>
      </c>
      <c r="L58" s="14" t="e">
        <f t="shared" si="15"/>
        <v>#VALUE!</v>
      </c>
      <c r="M58" s="29" t="e">
        <f t="shared" si="16"/>
        <v>#VALUE!</v>
      </c>
      <c r="N58" s="3"/>
      <c r="O58" s="3"/>
      <c r="P58" s="3"/>
    </row>
    <row r="59" spans="1:16">
      <c r="A59" s="13">
        <v>9.75</v>
      </c>
      <c r="B59" s="14">
        <f t="shared" si="6"/>
        <v>66843.888149999999</v>
      </c>
      <c r="C59" s="14">
        <f t="shared" si="7"/>
        <v>94225.721850000002</v>
      </c>
      <c r="D59" s="14">
        <f t="shared" si="8"/>
        <v>0</v>
      </c>
      <c r="E59" s="14">
        <f t="shared" si="9"/>
        <v>0</v>
      </c>
      <c r="F59" s="12">
        <f t="shared" si="10"/>
        <v>161069.60999999999</v>
      </c>
      <c r="G59" s="1"/>
      <c r="H59" s="13" t="e">
        <f t="shared" si="11"/>
        <v>#VALUE!</v>
      </c>
      <c r="I59" s="14" t="e">
        <f t="shared" si="12"/>
        <v>#VALUE!</v>
      </c>
      <c r="J59" s="14" t="e">
        <f t="shared" si="13"/>
        <v>#VALUE!</v>
      </c>
      <c r="K59" s="14" t="e">
        <f t="shared" si="14"/>
        <v>#VALUE!</v>
      </c>
      <c r="L59" s="14" t="e">
        <f t="shared" si="15"/>
        <v>#VALUE!</v>
      </c>
      <c r="M59" s="29" t="e">
        <f t="shared" si="16"/>
        <v>#VALUE!</v>
      </c>
      <c r="N59" s="3"/>
      <c r="O59" s="3"/>
      <c r="P59" s="3"/>
    </row>
    <row r="60" spans="1:16">
      <c r="A60" s="13">
        <v>10.25</v>
      </c>
      <c r="B60" s="14">
        <f t="shared" si="6"/>
        <v>102894.44100000001</v>
      </c>
      <c r="C60" s="14">
        <f t="shared" si="7"/>
        <v>167533.25649999999</v>
      </c>
      <c r="D60" s="14">
        <f t="shared" si="8"/>
        <v>0</v>
      </c>
      <c r="E60" s="14">
        <f t="shared" si="9"/>
        <v>0</v>
      </c>
      <c r="F60" s="12">
        <f t="shared" si="10"/>
        <v>270427.69750000001</v>
      </c>
      <c r="G60" s="1"/>
      <c r="H60" s="13" t="e">
        <f t="shared" si="11"/>
        <v>#VALUE!</v>
      </c>
      <c r="I60" s="14" t="e">
        <f t="shared" si="12"/>
        <v>#VALUE!</v>
      </c>
      <c r="J60" s="14" t="e">
        <f t="shared" si="13"/>
        <v>#VALUE!</v>
      </c>
      <c r="K60" s="14" t="e">
        <f t="shared" si="14"/>
        <v>#VALUE!</v>
      </c>
      <c r="L60" s="14" t="e">
        <f t="shared" si="15"/>
        <v>#VALUE!</v>
      </c>
      <c r="M60" s="29" t="e">
        <f t="shared" si="16"/>
        <v>#VALUE!</v>
      </c>
      <c r="N60" s="3"/>
      <c r="O60" s="3"/>
      <c r="P60" s="3"/>
    </row>
    <row r="61" spans="1:16">
      <c r="A61" s="13">
        <v>10.75</v>
      </c>
      <c r="B61" s="14">
        <f t="shared" si="6"/>
        <v>87907.125841250003</v>
      </c>
      <c r="C61" s="14">
        <f t="shared" si="7"/>
        <v>240717.64365874999</v>
      </c>
      <c r="D61" s="14">
        <f t="shared" si="8"/>
        <v>0</v>
      </c>
      <c r="E61" s="14">
        <f t="shared" si="9"/>
        <v>0</v>
      </c>
      <c r="F61" s="12">
        <f t="shared" si="10"/>
        <v>328624.76949999999</v>
      </c>
      <c r="G61" s="1"/>
      <c r="H61" s="13" t="e">
        <f t="shared" si="11"/>
        <v>#VALUE!</v>
      </c>
      <c r="I61" s="14" t="e">
        <f t="shared" si="12"/>
        <v>#VALUE!</v>
      </c>
      <c r="J61" s="14" t="e">
        <f t="shared" si="13"/>
        <v>#VALUE!</v>
      </c>
      <c r="K61" s="14" t="e">
        <f t="shared" si="14"/>
        <v>#VALUE!</v>
      </c>
      <c r="L61" s="14" t="e">
        <f t="shared" si="15"/>
        <v>#VALUE!</v>
      </c>
      <c r="M61" s="29" t="e">
        <f t="shared" si="16"/>
        <v>#VALUE!</v>
      </c>
      <c r="N61" s="3"/>
      <c r="O61" s="3"/>
      <c r="P61" s="3"/>
    </row>
    <row r="62" spans="1:16">
      <c r="A62" s="13">
        <v>11.25</v>
      </c>
      <c r="B62" s="14">
        <f t="shared" si="6"/>
        <v>51442.4442375</v>
      </c>
      <c r="C62" s="14">
        <f t="shared" si="7"/>
        <v>303333.03326250002</v>
      </c>
      <c r="D62" s="14">
        <f t="shared" si="8"/>
        <v>0</v>
      </c>
      <c r="E62" s="14">
        <f t="shared" si="9"/>
        <v>0</v>
      </c>
      <c r="F62" s="12">
        <f t="shared" si="10"/>
        <v>354775.47749999998</v>
      </c>
      <c r="G62" s="1"/>
      <c r="H62" s="13" t="e">
        <f t="shared" si="11"/>
        <v>#VALUE!</v>
      </c>
      <c r="I62" s="14" t="e">
        <f t="shared" si="12"/>
        <v>#VALUE!</v>
      </c>
      <c r="J62" s="14" t="e">
        <f t="shared" si="13"/>
        <v>#VALUE!</v>
      </c>
      <c r="K62" s="14" t="e">
        <f t="shared" si="14"/>
        <v>#VALUE!</v>
      </c>
      <c r="L62" s="14" t="e">
        <f t="shared" si="15"/>
        <v>#VALUE!</v>
      </c>
      <c r="M62" s="29" t="e">
        <f t="shared" si="16"/>
        <v>#VALUE!</v>
      </c>
      <c r="N62" s="3"/>
      <c r="O62" s="3"/>
      <c r="P62" s="3"/>
    </row>
    <row r="63" spans="1:16">
      <c r="A63" s="13">
        <v>11.75</v>
      </c>
      <c r="B63" s="14">
        <f t="shared" si="6"/>
        <v>36167.352168750003</v>
      </c>
      <c r="C63" s="14">
        <f t="shared" si="7"/>
        <v>402224.79533125</v>
      </c>
      <c r="D63" s="14">
        <f t="shared" si="8"/>
        <v>0</v>
      </c>
      <c r="E63" s="14">
        <f t="shared" si="9"/>
        <v>0</v>
      </c>
      <c r="F63" s="12">
        <f t="shared" si="10"/>
        <v>438392.14750000002</v>
      </c>
      <c r="G63" s="1"/>
      <c r="H63" s="13" t="e">
        <f t="shared" si="11"/>
        <v>#VALUE!</v>
      </c>
      <c r="I63" s="14" t="e">
        <f t="shared" si="12"/>
        <v>#VALUE!</v>
      </c>
      <c r="J63" s="14" t="e">
        <f t="shared" si="13"/>
        <v>#VALUE!</v>
      </c>
      <c r="K63" s="14" t="e">
        <f t="shared" si="14"/>
        <v>#VALUE!</v>
      </c>
      <c r="L63" s="14" t="e">
        <f t="shared" si="15"/>
        <v>#VALUE!</v>
      </c>
      <c r="M63" s="29" t="e">
        <f t="shared" si="16"/>
        <v>#VALUE!</v>
      </c>
      <c r="N63" s="3"/>
      <c r="O63" s="3"/>
      <c r="P63" s="3"/>
    </row>
    <row r="64" spans="1:16">
      <c r="A64" s="13">
        <v>12.25</v>
      </c>
      <c r="B64" s="14">
        <f t="shared" si="6"/>
        <v>9891.7795418749993</v>
      </c>
      <c r="C64" s="14">
        <f t="shared" si="7"/>
        <v>349809.294708125</v>
      </c>
      <c r="D64" s="14">
        <f t="shared" si="8"/>
        <v>0</v>
      </c>
      <c r="E64" s="14">
        <f t="shared" si="9"/>
        <v>0</v>
      </c>
      <c r="F64" s="12">
        <f t="shared" si="10"/>
        <v>359701.07425000001</v>
      </c>
      <c r="G64" s="1"/>
      <c r="H64" s="13" t="e">
        <f t="shared" si="11"/>
        <v>#VALUE!</v>
      </c>
      <c r="I64" s="14" t="e">
        <f t="shared" si="12"/>
        <v>#VALUE!</v>
      </c>
      <c r="J64" s="14" t="e">
        <f t="shared" si="13"/>
        <v>#VALUE!</v>
      </c>
      <c r="K64" s="14" t="e">
        <f t="shared" si="14"/>
        <v>#VALUE!</v>
      </c>
      <c r="L64" s="14" t="e">
        <f t="shared" si="15"/>
        <v>#VALUE!</v>
      </c>
      <c r="M64" s="29" t="e">
        <f t="shared" si="16"/>
        <v>#VALUE!</v>
      </c>
      <c r="N64" s="3"/>
      <c r="O64" s="3"/>
      <c r="P64" s="3"/>
    </row>
    <row r="65" spans="1:16">
      <c r="A65" s="13">
        <v>12.75</v>
      </c>
      <c r="B65" s="14">
        <f t="shared" si="6"/>
        <v>5348.5653937500001</v>
      </c>
      <c r="C65" s="14">
        <f t="shared" si="7"/>
        <v>422536.66610625002</v>
      </c>
      <c r="D65" s="14">
        <f t="shared" si="8"/>
        <v>0</v>
      </c>
      <c r="E65" s="14">
        <f t="shared" si="9"/>
        <v>0</v>
      </c>
      <c r="F65" s="12">
        <f t="shared" si="10"/>
        <v>427885.23149999999</v>
      </c>
      <c r="G65" s="1"/>
      <c r="H65" s="13" t="e">
        <f t="shared" si="11"/>
        <v>#VALUE!</v>
      </c>
      <c r="I65" s="14" t="e">
        <f t="shared" si="12"/>
        <v>#VALUE!</v>
      </c>
      <c r="J65" s="14" t="e">
        <f t="shared" si="13"/>
        <v>#VALUE!</v>
      </c>
      <c r="K65" s="14" t="e">
        <f t="shared" si="14"/>
        <v>#VALUE!</v>
      </c>
      <c r="L65" s="14" t="e">
        <f t="shared" si="15"/>
        <v>#VALUE!</v>
      </c>
      <c r="M65" s="29" t="e">
        <f t="shared" si="16"/>
        <v>#VALUE!</v>
      </c>
      <c r="N65" s="3"/>
      <c r="O65" s="3"/>
      <c r="P65" s="3"/>
    </row>
    <row r="66" spans="1:16">
      <c r="A66" s="13">
        <v>13.25</v>
      </c>
      <c r="B66" s="14">
        <f t="shared" si="6"/>
        <v>581.106409375</v>
      </c>
      <c r="C66" s="14">
        <f t="shared" si="7"/>
        <v>231861.457340625</v>
      </c>
      <c r="D66" s="14">
        <f t="shared" si="8"/>
        <v>0</v>
      </c>
      <c r="E66" s="14">
        <f t="shared" si="9"/>
        <v>0</v>
      </c>
      <c r="F66" s="12">
        <f t="shared" si="10"/>
        <v>232442.56375</v>
      </c>
      <c r="G66" s="1"/>
      <c r="H66" s="13" t="e">
        <f t="shared" si="11"/>
        <v>#VALUE!</v>
      </c>
      <c r="I66" s="14" t="e">
        <f t="shared" si="12"/>
        <v>#VALUE!</v>
      </c>
      <c r="J66" s="14" t="e">
        <f t="shared" si="13"/>
        <v>#VALUE!</v>
      </c>
      <c r="K66" s="14" t="e">
        <f t="shared" si="14"/>
        <v>#VALUE!</v>
      </c>
      <c r="L66" s="14" t="e">
        <f t="shared" si="15"/>
        <v>#VALUE!</v>
      </c>
      <c r="M66" s="29" t="e">
        <f t="shared" si="16"/>
        <v>#VALUE!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129052.593690625</v>
      </c>
      <c r="D67" s="14">
        <f t="shared" si="8"/>
        <v>2970.5200593750001</v>
      </c>
      <c r="E67" s="14">
        <f t="shared" si="9"/>
        <v>0</v>
      </c>
      <c r="F67" s="12">
        <f t="shared" si="10"/>
        <v>132023.11374999999</v>
      </c>
      <c r="G67" s="1"/>
      <c r="H67" s="13" t="e">
        <f t="shared" si="11"/>
        <v>#VALUE!</v>
      </c>
      <c r="I67" s="14" t="e">
        <f t="shared" si="12"/>
        <v>#VALUE!</v>
      </c>
      <c r="J67" s="14" t="e">
        <f t="shared" si="13"/>
        <v>#VALUE!</v>
      </c>
      <c r="K67" s="14" t="e">
        <f t="shared" si="14"/>
        <v>#VALUE!</v>
      </c>
      <c r="L67" s="14" t="e">
        <f t="shared" si="15"/>
        <v>#VALUE!</v>
      </c>
      <c r="M67" s="29" t="e">
        <f t="shared" si="16"/>
        <v>#VALUE!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90980.514137499995</v>
      </c>
      <c r="D68" s="14">
        <f t="shared" si="8"/>
        <v>1542.0426124999999</v>
      </c>
      <c r="E68" s="14">
        <f t="shared" si="9"/>
        <v>0</v>
      </c>
      <c r="F68" s="12">
        <f t="shared" si="10"/>
        <v>92522.556750000003</v>
      </c>
      <c r="G68" s="1"/>
      <c r="H68" s="13" t="e">
        <f t="shared" si="11"/>
        <v>#VALUE!</v>
      </c>
      <c r="I68" s="14" t="e">
        <f t="shared" si="12"/>
        <v>#VALUE!</v>
      </c>
      <c r="J68" s="14" t="e">
        <f t="shared" si="13"/>
        <v>#VALUE!</v>
      </c>
      <c r="K68" s="14" t="e">
        <f t="shared" si="14"/>
        <v>#VALUE!</v>
      </c>
      <c r="L68" s="14" t="e">
        <f t="shared" si="15"/>
        <v>#VALUE!</v>
      </c>
      <c r="M68" s="29" t="e">
        <f t="shared" si="16"/>
        <v>#VALUE!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63492.8841708334</v>
      </c>
      <c r="D69" s="14">
        <f t="shared" si="8"/>
        <v>17561.861579166602</v>
      </c>
      <c r="E69" s="14">
        <f t="shared" si="9"/>
        <v>0</v>
      </c>
      <c r="F69" s="12">
        <f t="shared" si="10"/>
        <v>81054.745750000002</v>
      </c>
      <c r="G69" s="1"/>
      <c r="H69" s="13" t="e">
        <f t="shared" si="11"/>
        <v>#VALUE!</v>
      </c>
      <c r="I69" s="14" t="e">
        <f t="shared" si="12"/>
        <v>#VALUE!</v>
      </c>
      <c r="J69" s="14" t="e">
        <f t="shared" si="13"/>
        <v>#VALUE!</v>
      </c>
      <c r="K69" s="14" t="e">
        <f t="shared" si="14"/>
        <v>#VALUE!</v>
      </c>
      <c r="L69" s="14" t="e">
        <f t="shared" si="15"/>
        <v>#VALUE!</v>
      </c>
      <c r="M69" s="29" t="e">
        <f t="shared" si="16"/>
        <v>#VALUE!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35797.627350000002</v>
      </c>
      <c r="D70" s="14">
        <f t="shared" si="8"/>
        <v>28509.487649999999</v>
      </c>
      <c r="E70" s="14">
        <f t="shared" si="9"/>
        <v>0</v>
      </c>
      <c r="F70" s="12">
        <f t="shared" si="10"/>
        <v>64307.114999999998</v>
      </c>
      <c r="G70" s="1"/>
      <c r="H70" s="13" t="e">
        <f t="shared" si="11"/>
        <v>#VALUE!</v>
      </c>
      <c r="I70" s="14" t="e">
        <f t="shared" si="12"/>
        <v>#VALUE!</v>
      </c>
      <c r="J70" s="14" t="e">
        <f t="shared" si="13"/>
        <v>#VALUE!</v>
      </c>
      <c r="K70" s="14" t="e">
        <f t="shared" si="14"/>
        <v>#VALUE!</v>
      </c>
      <c r="L70" s="14" t="e">
        <f t="shared" si="15"/>
        <v>#VALUE!</v>
      </c>
      <c r="M70" s="29" t="e">
        <f t="shared" si="16"/>
        <v>#VALUE!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4648.0650299999998</v>
      </c>
      <c r="D71" s="14">
        <f t="shared" si="8"/>
        <v>11952.167219999999</v>
      </c>
      <c r="E71" s="14">
        <f t="shared" si="9"/>
        <v>0</v>
      </c>
      <c r="F71" s="12">
        <f t="shared" si="10"/>
        <v>16600.232250000001</v>
      </c>
      <c r="G71" s="1"/>
      <c r="H71" s="13" t="e">
        <f t="shared" si="11"/>
        <v>#VALUE!</v>
      </c>
      <c r="I71" s="14" t="e">
        <f t="shared" si="12"/>
        <v>#VALUE!</v>
      </c>
      <c r="J71" s="14" t="e">
        <f t="shared" si="13"/>
        <v>#VALUE!</v>
      </c>
      <c r="K71" s="14" t="e">
        <f t="shared" si="14"/>
        <v>#VALUE!</v>
      </c>
      <c r="L71" s="14" t="e">
        <f t="shared" si="15"/>
        <v>#VALUE!</v>
      </c>
      <c r="M71" s="29" t="e">
        <f t="shared" si="16"/>
        <v>#VALUE!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4684.0546187500004</v>
      </c>
      <c r="D72" s="14">
        <f t="shared" si="8"/>
        <v>11194.09663125</v>
      </c>
      <c r="E72" s="14">
        <f t="shared" si="9"/>
        <v>0</v>
      </c>
      <c r="F72" s="12">
        <f t="shared" si="10"/>
        <v>15878.151250000001</v>
      </c>
      <c r="G72" s="1"/>
      <c r="H72" s="13" t="e">
        <f t="shared" si="11"/>
        <v>#VALUE!</v>
      </c>
      <c r="I72" s="14" t="e">
        <f t="shared" si="12"/>
        <v>#VALUE!</v>
      </c>
      <c r="J72" s="14" t="e">
        <f t="shared" si="13"/>
        <v>#VALUE!</v>
      </c>
      <c r="K72" s="14" t="e">
        <f t="shared" si="14"/>
        <v>#VALUE!</v>
      </c>
      <c r="L72" s="14" t="e">
        <f t="shared" si="15"/>
        <v>#VALUE!</v>
      </c>
      <c r="M72" s="29" t="e">
        <f t="shared" si="16"/>
        <v>#VALUE!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1745.09313875</v>
      </c>
      <c r="D73" s="14">
        <f t="shared" si="8"/>
        <v>5680.8351112500004</v>
      </c>
      <c r="E73" s="14">
        <f t="shared" si="9"/>
        <v>0</v>
      </c>
      <c r="F73" s="12">
        <f t="shared" si="10"/>
        <v>7425.9282499999999</v>
      </c>
      <c r="G73" s="1"/>
      <c r="H73" s="13" t="e">
        <f t="shared" si="11"/>
        <v>#VALUE!</v>
      </c>
      <c r="I73" s="14" t="e">
        <f t="shared" si="12"/>
        <v>#VALUE!</v>
      </c>
      <c r="J73" s="14" t="e">
        <f t="shared" si="13"/>
        <v>#VALUE!</v>
      </c>
      <c r="K73" s="14" t="e">
        <f t="shared" si="14"/>
        <v>#VALUE!</v>
      </c>
      <c r="L73" s="14" t="e">
        <f t="shared" si="15"/>
        <v>#VALUE!</v>
      </c>
      <c r="M73" s="29" t="e">
        <f t="shared" si="16"/>
        <v>#VALUE!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336.05259749999999</v>
      </c>
      <c r="D74" s="14">
        <f t="shared" si="8"/>
        <v>3397.8651525</v>
      </c>
      <c r="E74" s="14">
        <f t="shared" si="9"/>
        <v>0</v>
      </c>
      <c r="F74" s="12">
        <f t="shared" si="10"/>
        <v>3733.9177500000001</v>
      </c>
      <c r="G74" s="1"/>
      <c r="H74" s="13" t="e">
        <f t="shared" si="11"/>
        <v>#VALUE!</v>
      </c>
      <c r="I74" s="14" t="e">
        <f t="shared" si="12"/>
        <v>#VALUE!</v>
      </c>
      <c r="J74" s="14" t="e">
        <f t="shared" si="13"/>
        <v>#VALUE!</v>
      </c>
      <c r="K74" s="14" t="e">
        <f t="shared" si="14"/>
        <v>#VALUE!</v>
      </c>
      <c r="L74" s="14" t="e">
        <f t="shared" si="15"/>
        <v>#VALUE!</v>
      </c>
      <c r="M74" s="29" t="e">
        <f t="shared" si="16"/>
        <v>#VALUE!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 t="e">
        <f t="shared" si="11"/>
        <v>#VALUE!</v>
      </c>
      <c r="I75" s="14" t="e">
        <f t="shared" si="12"/>
        <v>#VALUE!</v>
      </c>
      <c r="J75" s="14" t="e">
        <f t="shared" si="13"/>
        <v>#VALUE!</v>
      </c>
      <c r="K75" s="14" t="e">
        <f t="shared" si="14"/>
        <v>#VALUE!</v>
      </c>
      <c r="L75" s="14" t="e">
        <f t="shared" si="15"/>
        <v>#VALUE!</v>
      </c>
      <c r="M75" s="29" t="e">
        <f t="shared" si="16"/>
        <v>#VALUE!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 t="e">
        <f t="shared" si="11"/>
        <v>#VALUE!</v>
      </c>
      <c r="I76" s="14" t="e">
        <f t="shared" si="12"/>
        <v>#VALUE!</v>
      </c>
      <c r="J76" s="14" t="e">
        <f t="shared" si="13"/>
        <v>#VALUE!</v>
      </c>
      <c r="K76" s="14" t="e">
        <f t="shared" si="14"/>
        <v>#VALUE!</v>
      </c>
      <c r="L76" s="14" t="e">
        <f t="shared" si="15"/>
        <v>#VALUE!</v>
      </c>
      <c r="M76" s="29" t="e">
        <f t="shared" si="16"/>
        <v>#VALUE!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 t="e">
        <f t="shared" si="11"/>
        <v>#VALUE!</v>
      </c>
      <c r="I77" s="14" t="e">
        <f t="shared" si="12"/>
        <v>#VALUE!</v>
      </c>
      <c r="J77" s="14" t="e">
        <f t="shared" si="13"/>
        <v>#VALUE!</v>
      </c>
      <c r="K77" s="14" t="e">
        <f t="shared" si="14"/>
        <v>#VALUE!</v>
      </c>
      <c r="L77" s="14" t="e">
        <f t="shared" si="15"/>
        <v>#VALUE!</v>
      </c>
      <c r="M77" s="29" t="e">
        <f t="shared" si="16"/>
        <v>#VALUE!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 t="e">
        <f t="shared" si="11"/>
        <v>#VALUE!</v>
      </c>
      <c r="I78" s="14" t="e">
        <f t="shared" si="12"/>
        <v>#VALUE!</v>
      </c>
      <c r="J78" s="14" t="e">
        <f t="shared" si="13"/>
        <v>#VALUE!</v>
      </c>
      <c r="K78" s="14" t="e">
        <f t="shared" si="14"/>
        <v>#VALUE!</v>
      </c>
      <c r="L78" s="14" t="e">
        <f t="shared" si="15"/>
        <v>#VALUE!</v>
      </c>
      <c r="M78" s="29" t="e">
        <f t="shared" si="16"/>
        <v>#VALUE!</v>
      </c>
      <c r="N78" s="3"/>
      <c r="O78" s="3"/>
      <c r="P78" s="3"/>
    </row>
    <row r="79" spans="1:16">
      <c r="A79" s="20" t="s">
        <v>7</v>
      </c>
      <c r="B79" s="21">
        <f>SUM(B47:B78)</f>
        <v>742115.75933187502</v>
      </c>
      <c r="C79" s="21">
        <f>SUM(C47:C78)</f>
        <v>3096820.2354020802</v>
      </c>
      <c r="D79" s="21">
        <f>SUM(D47:D78)</f>
        <v>82808.876016041599</v>
      </c>
      <c r="E79" s="21">
        <f>SUM(E47:E78)</f>
        <v>0</v>
      </c>
      <c r="F79" s="21">
        <f>SUM(F47:F78)</f>
        <v>3921744.8707499998</v>
      </c>
      <c r="G79" s="12"/>
      <c r="H79" s="20" t="s">
        <v>7</v>
      </c>
      <c r="I79" s="21" t="e">
        <f>SUM(I47:I78)</f>
        <v>#VALUE!</v>
      </c>
      <c r="J79" s="21" t="e">
        <f>SUM(J47:J78)</f>
        <v>#VALUE!</v>
      </c>
      <c r="K79" s="21" t="e">
        <f>SUM(K47:K78)</f>
        <v>#VALUE!</v>
      </c>
      <c r="L79" s="21" t="e">
        <f>SUM(L47:L78)</f>
        <v>#VALUE!</v>
      </c>
      <c r="M79" s="21" t="e">
        <f>SUM(M47:M78)</f>
        <v>#VALUE!</v>
      </c>
      <c r="N79" s="3"/>
      <c r="O79" s="3"/>
      <c r="P79" s="3"/>
    </row>
    <row r="80" spans="1:16">
      <c r="A80" s="6" t="s">
        <v>13</v>
      </c>
      <c r="B80" s="22">
        <f>IF(L38&gt;0,B79/L38,0)</f>
        <v>9.4120616070748806</v>
      </c>
      <c r="C80" s="22">
        <f>IF(M38&gt;0,C79/M38,0)</f>
        <v>11.0552055713252</v>
      </c>
      <c r="D80" s="22">
        <f>IF(N38&gt;0,D79/N38,0)</f>
        <v>15.425737817825301</v>
      </c>
      <c r="E80" s="22">
        <f>IF(O38&gt;0,E79/O38,0)</f>
        <v>0</v>
      </c>
      <c r="F80" s="22">
        <f>IF(P38&gt;0,F79/P38,0)</f>
        <v>10.7640055354686</v>
      </c>
      <c r="G80" s="12"/>
      <c r="H80" s="6" t="s">
        <v>13</v>
      </c>
      <c r="I80" s="22" t="e">
        <f>IF(L38&gt;0,I79/L38,0)</f>
        <v>#VALUE!</v>
      </c>
      <c r="J80" s="22" t="e">
        <f>IF(M38&gt;0,J79/M38,0)</f>
        <v>#VALUE!</v>
      </c>
      <c r="K80" s="22" t="e">
        <f>IF(N38&gt;0,K79/N38,0)</f>
        <v>#VALUE!</v>
      </c>
      <c r="L80" s="22">
        <f>IF(O38&gt;0,L79/O38,0)</f>
        <v>0</v>
      </c>
      <c r="M80" s="22" t="e">
        <f>IF(P38&gt;0,M79/P38,0)</f>
        <v>#VALUE!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61" t="s">
        <v>34</v>
      </c>
      <c r="B85" s="61"/>
      <c r="C85" s="61"/>
      <c r="D85" s="61"/>
      <c r="E85" s="61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61"/>
      <c r="B86" s="61"/>
      <c r="C86" s="61"/>
      <c r="D86" s="61"/>
      <c r="E86" s="61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0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62" t="s">
        <v>15</v>
      </c>
      <c r="B89" s="63" t="s">
        <v>16</v>
      </c>
      <c r="C89" s="63" t="s">
        <v>17</v>
      </c>
      <c r="D89" s="63" t="s">
        <v>18</v>
      </c>
      <c r="E89" s="63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62"/>
      <c r="B90" s="62"/>
      <c r="C90" s="62"/>
      <c r="D90" s="62"/>
      <c r="E90" s="63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1">
        <v>0</v>
      </c>
      <c r="B92" s="32">
        <f>L$38</f>
        <v>78847.312130000006</v>
      </c>
      <c r="C92" s="33">
        <f>$B$80</f>
        <v>9.4</v>
      </c>
      <c r="D92" s="33" t="e">
        <f>$I$80</f>
        <v>#VALUE!</v>
      </c>
      <c r="E92" s="32" t="e">
        <f>B92*D92</f>
        <v>#VALUE!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1">
        <v>1</v>
      </c>
      <c r="B93" s="32">
        <f>M$38</f>
        <v>280123.26098000002</v>
      </c>
      <c r="C93" s="33">
        <f>$C$80</f>
        <v>11.1</v>
      </c>
      <c r="D93" s="33" t="e">
        <f>$J$80</f>
        <v>#VALUE!</v>
      </c>
      <c r="E93" s="32" t="e">
        <f>B93*D93</f>
        <v>#VALUE!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1">
        <v>2</v>
      </c>
      <c r="B94" s="32">
        <f>N$38</f>
        <v>5368.2278900000001</v>
      </c>
      <c r="C94" s="33">
        <f>$D$80</f>
        <v>15.4</v>
      </c>
      <c r="D94" s="33" t="e">
        <f>$K$80</f>
        <v>#VALUE!</v>
      </c>
      <c r="E94" s="32" t="e">
        <f>B94*D94</f>
        <v>#VALUE!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1">
        <v>3</v>
      </c>
      <c r="B95" s="32">
        <f>O$38</f>
        <v>0</v>
      </c>
      <c r="C95" s="33">
        <f>$E$80</f>
        <v>0</v>
      </c>
      <c r="D95" s="33">
        <f>$L$80</f>
        <v>0</v>
      </c>
      <c r="E95" s="32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1" t="s">
        <v>7</v>
      </c>
      <c r="B96" s="32">
        <f>SUM(B92:B95)</f>
        <v>364338.80099999998</v>
      </c>
      <c r="C96" s="33">
        <f>$F$80</f>
        <v>10.8</v>
      </c>
      <c r="D96" s="33" t="e">
        <f>$M$80</f>
        <v>#VALUE!</v>
      </c>
      <c r="E96" s="32" t="e">
        <f>SUM(E92:E95)</f>
        <v>#VALUE!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1" t="s">
        <v>2</v>
      </c>
      <c r="B97" s="34">
        <f>$I$2</f>
        <v>3035109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5" t="s">
        <v>20</v>
      </c>
      <c r="B98" s="32" t="e">
        <f>IF(E96&gt;0,$I$2/E96,"")</f>
        <v>#VALUE!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zoomScaleSheetLayoutView="10" workbookViewId="0">
      <selection sqref="A1:F1"/>
    </sheetView>
  </sheetViews>
  <sheetFormatPr baseColWidth="10" defaultColWidth="11.5" defaultRowHeight="13"/>
  <cols>
    <col min="2" max="2" width="11.5" style="11"/>
    <col min="3" max="5" width="17.33203125" style="47" customWidth="1"/>
    <col min="6" max="6" width="27" customWidth="1"/>
    <col min="7" max="7" width="55.33203125" customWidth="1"/>
  </cols>
  <sheetData>
    <row r="1" spans="1:7" ht="18">
      <c r="A1" s="65" t="s">
        <v>26</v>
      </c>
      <c r="B1" s="65"/>
      <c r="C1" s="65"/>
      <c r="D1" s="65"/>
      <c r="E1" s="65"/>
      <c r="F1" s="65"/>
    </row>
    <row r="3" spans="1:7" ht="28">
      <c r="A3" s="48" t="s">
        <v>27</v>
      </c>
      <c r="B3" s="49" t="s">
        <v>28</v>
      </c>
      <c r="C3" s="50" t="s">
        <v>29</v>
      </c>
      <c r="D3" s="50" t="s">
        <v>30</v>
      </c>
      <c r="E3" s="50" t="s">
        <v>31</v>
      </c>
      <c r="F3" s="48" t="s">
        <v>32</v>
      </c>
      <c r="G3" s="51" t="s">
        <v>33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1Q</vt:lpstr>
      <vt:lpstr>2Q</vt:lpstr>
      <vt:lpstr>3Q</vt:lpstr>
      <vt:lpstr>4Q</vt:lpstr>
      <vt:lpstr>ANUAL</vt:lpstr>
      <vt:lpstr>RELACIONES TALLA-PESO</vt:lpstr>
      <vt:lpstr>'RELACIONES TALLA-PESO'!Área_de_impresión</vt:lpstr>
      <vt:lpstr>'RELACIONES TALLA-PESO'!Excel_BuiltIn_Print_Area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2023-09-19T12:31:15Z</dcterms:created>
  <dcterms:modified xsi:type="dcterms:W3CDTF">2023-09-19T12:31:15Z</dcterms:modified>
</cp:coreProperties>
</file>