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entregable-3.1/Sección_SS3_boqueron/Modelo_SS3_boqueron/Archivos_datos/DATOS/Taledas_allfleets_1988_2016/"/>
    </mc:Choice>
  </mc:AlternateContent>
  <xr:revisionPtr revIDLastSave="0" documentId="8_{82F2882D-9D09-D64B-9BFD-6833EA5C06A6}" xr6:coauthVersionLast="47" xr6:coauthVersionMax="47" xr10:uidLastSave="{00000000-0000-0000-0000-000000000000}"/>
  <bookViews>
    <workbookView xWindow="0" yWindow="500" windowWidth="51200" windowHeight="27300" tabRatio="383" activeTab="3"/>
  </bookViews>
  <sheets>
    <sheet name="1Q" sheetId="1" r:id="rId1"/>
    <sheet name="2Q" sheetId="2" r:id="rId2"/>
    <sheet name="3Q" sheetId="3" r:id="rId3"/>
    <sheet name="4Q" sheetId="4" r:id="rId4"/>
    <sheet name="ANUAL" sheetId="5" r:id="rId5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1" l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10" i="4"/>
  <c r="J9" i="4"/>
  <c r="J8" i="4"/>
  <c r="J7" i="4"/>
  <c r="J6" i="4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38" i="5"/>
  <c r="I2" i="5"/>
  <c r="F6" i="1"/>
  <c r="N6" i="1" s="1"/>
  <c r="O6" i="1"/>
  <c r="F7" i="1"/>
  <c r="L7" i="1"/>
  <c r="M7" i="1"/>
  <c r="F8" i="1"/>
  <c r="O8" i="1" s="1"/>
  <c r="N8" i="1"/>
  <c r="F9" i="1"/>
  <c r="L9" i="1"/>
  <c r="O9" i="1"/>
  <c r="F10" i="1"/>
  <c r="F11" i="1"/>
  <c r="O11" i="1" s="1"/>
  <c r="E52" i="1" s="1"/>
  <c r="L11" i="1"/>
  <c r="M11" i="1"/>
  <c r="C52" i="1" s="1"/>
  <c r="J52" i="1"/>
  <c r="F12" i="1"/>
  <c r="O12" i="1" s="1"/>
  <c r="E53" i="1" s="1"/>
  <c r="N12" i="1"/>
  <c r="F13" i="1"/>
  <c r="O13" i="1"/>
  <c r="F14" i="1"/>
  <c r="F15" i="1"/>
  <c r="O15" i="1" s="1"/>
  <c r="E56" i="1" s="1"/>
  <c r="L15" i="1"/>
  <c r="M15" i="1"/>
  <c r="C56" i="1" s="1"/>
  <c r="J56" i="1"/>
  <c r="F16" i="1"/>
  <c r="O16" i="1" s="1"/>
  <c r="N16" i="1"/>
  <c r="F17" i="1"/>
  <c r="F18" i="1"/>
  <c r="F19" i="1"/>
  <c r="O19" i="1" s="1"/>
  <c r="E60" i="1" s="1"/>
  <c r="L19" i="1"/>
  <c r="M19" i="1"/>
  <c r="C60" i="1" s="1"/>
  <c r="F20" i="1"/>
  <c r="O20" i="1" s="1"/>
  <c r="N20" i="1"/>
  <c r="F21" i="1"/>
  <c r="O21" i="1"/>
  <c r="F22" i="1"/>
  <c r="F23" i="1"/>
  <c r="O23" i="1" s="1"/>
  <c r="E64" i="1" s="1"/>
  <c r="L23" i="1"/>
  <c r="M23" i="1"/>
  <c r="C64" i="1" s="1"/>
  <c r="J64" i="1"/>
  <c r="F24" i="1"/>
  <c r="O24" i="1" s="1"/>
  <c r="E65" i="1" s="1"/>
  <c r="N24" i="1"/>
  <c r="F25" i="1"/>
  <c r="O25" i="1"/>
  <c r="F26" i="1"/>
  <c r="F27" i="1"/>
  <c r="O27" i="1" s="1"/>
  <c r="E68" i="1" s="1"/>
  <c r="L27" i="1"/>
  <c r="M27" i="1"/>
  <c r="C68" i="1" s="1"/>
  <c r="J68" i="1"/>
  <c r="F28" i="1"/>
  <c r="O28" i="1" s="1"/>
  <c r="N28" i="1"/>
  <c r="F29" i="1"/>
  <c r="F30" i="1"/>
  <c r="F31" i="1"/>
  <c r="O31" i="1" s="1"/>
  <c r="E72" i="1" s="1"/>
  <c r="L31" i="1"/>
  <c r="M31" i="1"/>
  <c r="C72" i="1" s="1"/>
  <c r="F32" i="1"/>
  <c r="O32" i="1" s="1"/>
  <c r="N32" i="1"/>
  <c r="F33" i="1"/>
  <c r="O33" i="1"/>
  <c r="E74" i="1" s="1"/>
  <c r="F34" i="1"/>
  <c r="O34" i="1" s="1"/>
  <c r="N34" i="1"/>
  <c r="F35" i="1"/>
  <c r="L35" i="1"/>
  <c r="M35" i="1"/>
  <c r="C76" i="1" s="1"/>
  <c r="J76" i="1"/>
  <c r="O35" i="1"/>
  <c r="L76" i="1" s="1"/>
  <c r="F36" i="1"/>
  <c r="N36" i="1" s="1"/>
  <c r="O36" i="1"/>
  <c r="L77" i="1" s="1"/>
  <c r="F37" i="1"/>
  <c r="O37" i="1" s="1"/>
  <c r="L78" i="1" s="1"/>
  <c r="L37" i="1"/>
  <c r="M37" i="1"/>
  <c r="B38" i="1"/>
  <c r="C38" i="1"/>
  <c r="D38" i="1"/>
  <c r="E38" i="1"/>
  <c r="I38" i="1"/>
  <c r="J38" i="1" s="1"/>
  <c r="E47" i="1"/>
  <c r="H47" i="1"/>
  <c r="L47" i="1"/>
  <c r="H48" i="1"/>
  <c r="E49" i="1"/>
  <c r="H49" i="1"/>
  <c r="H50" i="1"/>
  <c r="H51" i="1"/>
  <c r="H52" i="1"/>
  <c r="L52" i="1"/>
  <c r="H53" i="1"/>
  <c r="H54" i="1"/>
  <c r="H55" i="1"/>
  <c r="H56" i="1"/>
  <c r="L56" i="1"/>
  <c r="H57" i="1"/>
  <c r="H58" i="1"/>
  <c r="H59" i="1"/>
  <c r="H60" i="1"/>
  <c r="L60" i="1"/>
  <c r="E61" i="1"/>
  <c r="H61" i="1"/>
  <c r="H62" i="1"/>
  <c r="H63" i="1"/>
  <c r="H64" i="1"/>
  <c r="L64" i="1"/>
  <c r="H65" i="1"/>
  <c r="L65" i="1"/>
  <c r="H66" i="1"/>
  <c r="H67" i="1"/>
  <c r="H68" i="1"/>
  <c r="L68" i="1"/>
  <c r="H69" i="1"/>
  <c r="H70" i="1"/>
  <c r="H71" i="1"/>
  <c r="H72" i="1"/>
  <c r="L72" i="1"/>
  <c r="E73" i="1"/>
  <c r="H73" i="1"/>
  <c r="H74" i="1"/>
  <c r="E75" i="1"/>
  <c r="H75" i="1"/>
  <c r="E76" i="1"/>
  <c r="H76" i="1"/>
  <c r="E77" i="1"/>
  <c r="H77" i="1"/>
  <c r="E78" i="1"/>
  <c r="H78" i="1"/>
  <c r="B97" i="1"/>
  <c r="F6" i="2"/>
  <c r="L6" i="2"/>
  <c r="M6" i="2"/>
  <c r="C47" i="2"/>
  <c r="N6" i="2"/>
  <c r="O6" i="2"/>
  <c r="F7" i="2"/>
  <c r="M7" i="2"/>
  <c r="F8" i="2"/>
  <c r="L8" i="2"/>
  <c r="B49" i="2" s="1"/>
  <c r="M8" i="2"/>
  <c r="F9" i="2"/>
  <c r="N9" i="2" s="1"/>
  <c r="L9" i="2"/>
  <c r="K50" i="2"/>
  <c r="O9" i="2"/>
  <c r="E50" i="2" s="1"/>
  <c r="F10" i="2"/>
  <c r="M10" i="2" s="1"/>
  <c r="C51" i="2" s="1"/>
  <c r="L10" i="2"/>
  <c r="O10" i="2"/>
  <c r="E51" i="2" s="1"/>
  <c r="F11" i="2"/>
  <c r="M11" i="2"/>
  <c r="F12" i="2"/>
  <c r="N12" i="2"/>
  <c r="O12" i="2"/>
  <c r="L53" i="2" s="1"/>
  <c r="F13" i="2"/>
  <c r="L13" i="2" s="1"/>
  <c r="B54" i="2" s="1"/>
  <c r="M13" i="2"/>
  <c r="O13" i="2"/>
  <c r="E54" i="2" s="1"/>
  <c r="F14" i="2"/>
  <c r="O14" i="2"/>
  <c r="L55" i="2" s="1"/>
  <c r="F15" i="2"/>
  <c r="M15" i="2"/>
  <c r="L15" i="2"/>
  <c r="N15" i="2"/>
  <c r="D56" i="2"/>
  <c r="O15" i="2"/>
  <c r="F16" i="2"/>
  <c r="L16" i="2"/>
  <c r="M16" i="2"/>
  <c r="N16" i="2"/>
  <c r="O16" i="2"/>
  <c r="F17" i="2"/>
  <c r="M17" i="2"/>
  <c r="L17" i="2"/>
  <c r="I58" i="2" s="1"/>
  <c r="B58" i="2"/>
  <c r="N17" i="2"/>
  <c r="K58" i="2"/>
  <c r="O17" i="2"/>
  <c r="F18" i="2"/>
  <c r="L18" i="2"/>
  <c r="I59" i="2" s="1"/>
  <c r="M18" i="2"/>
  <c r="N18" i="2"/>
  <c r="D59" i="2" s="1"/>
  <c r="O18" i="2"/>
  <c r="F19" i="2"/>
  <c r="M19" i="2"/>
  <c r="C60" i="2"/>
  <c r="L19" i="2"/>
  <c r="N19" i="2"/>
  <c r="D60" i="2"/>
  <c r="O19" i="2"/>
  <c r="F20" i="2"/>
  <c r="L20" i="2"/>
  <c r="M20" i="2"/>
  <c r="N20" i="2"/>
  <c r="O20" i="2"/>
  <c r="F21" i="2"/>
  <c r="M21" i="2"/>
  <c r="L21" i="2"/>
  <c r="B62" i="2"/>
  <c r="N21" i="2"/>
  <c r="O21" i="2"/>
  <c r="F22" i="2"/>
  <c r="L22" i="2"/>
  <c r="M22" i="2"/>
  <c r="N22" i="2"/>
  <c r="O22" i="2"/>
  <c r="F23" i="2"/>
  <c r="M23" i="2"/>
  <c r="L23" i="2"/>
  <c r="B64" i="2" s="1"/>
  <c r="N23" i="2"/>
  <c r="O23" i="2"/>
  <c r="F24" i="2"/>
  <c r="N24" i="2"/>
  <c r="D65" i="2" s="1"/>
  <c r="O24" i="2"/>
  <c r="E65" i="2" s="1"/>
  <c r="F25" i="2"/>
  <c r="L25" i="2" s="1"/>
  <c r="B66" i="2" s="1"/>
  <c r="M25" i="2"/>
  <c r="O25" i="2"/>
  <c r="F26" i="2"/>
  <c r="L26" i="2"/>
  <c r="F27" i="2"/>
  <c r="M27" i="2" s="1"/>
  <c r="C68" i="2" s="1"/>
  <c r="O27" i="2"/>
  <c r="F28" i="2"/>
  <c r="F29" i="2"/>
  <c r="M29" i="2"/>
  <c r="L29" i="2"/>
  <c r="F30" i="2"/>
  <c r="N30" i="2" s="1"/>
  <c r="M30" i="2"/>
  <c r="O30" i="2"/>
  <c r="F31" i="2"/>
  <c r="F32" i="2"/>
  <c r="O32" i="2" s="1"/>
  <c r="L32" i="2"/>
  <c r="M32" i="2"/>
  <c r="C73" i="2" s="1"/>
  <c r="N32" i="2"/>
  <c r="D73" i="2" s="1"/>
  <c r="F33" i="2"/>
  <c r="N33" i="2" s="1"/>
  <c r="M33" i="2"/>
  <c r="L33" i="2"/>
  <c r="O33" i="2"/>
  <c r="L74" i="2" s="1"/>
  <c r="F34" i="2"/>
  <c r="F35" i="2"/>
  <c r="M35" i="2"/>
  <c r="C76" i="2" s="1"/>
  <c r="F36" i="2"/>
  <c r="N36" i="2" s="1"/>
  <c r="M36" i="2"/>
  <c r="O36" i="2"/>
  <c r="E77" i="2" s="1"/>
  <c r="F37" i="2"/>
  <c r="B38" i="2"/>
  <c r="C38" i="2"/>
  <c r="D38" i="2"/>
  <c r="E38" i="2"/>
  <c r="I38" i="2"/>
  <c r="J38" i="2" s="1"/>
  <c r="D47" i="2"/>
  <c r="E47" i="2"/>
  <c r="H47" i="2"/>
  <c r="L47" i="2" s="1"/>
  <c r="I47" i="2"/>
  <c r="H48" i="2"/>
  <c r="H49" i="2"/>
  <c r="I49" i="2"/>
  <c r="D50" i="2"/>
  <c r="H50" i="2"/>
  <c r="L50" i="2"/>
  <c r="B51" i="2"/>
  <c r="H51" i="2"/>
  <c r="I51" i="2"/>
  <c r="H52" i="2"/>
  <c r="H53" i="2"/>
  <c r="H54" i="2"/>
  <c r="I54" i="2"/>
  <c r="L54" i="2"/>
  <c r="H55" i="2"/>
  <c r="B56" i="2"/>
  <c r="E56" i="2"/>
  <c r="H56" i="2"/>
  <c r="C57" i="2"/>
  <c r="D57" i="2"/>
  <c r="H57" i="2"/>
  <c r="D58" i="2"/>
  <c r="E58" i="2"/>
  <c r="H58" i="2"/>
  <c r="J58" i="2" s="1"/>
  <c r="L58" i="2"/>
  <c r="B59" i="2"/>
  <c r="C59" i="2"/>
  <c r="H59" i="2"/>
  <c r="J59" i="2"/>
  <c r="K59" i="2"/>
  <c r="B60" i="2"/>
  <c r="E60" i="2"/>
  <c r="H60" i="2"/>
  <c r="K60" i="2" s="1"/>
  <c r="L60" i="2"/>
  <c r="C61" i="2"/>
  <c r="D61" i="2"/>
  <c r="H61" i="2"/>
  <c r="K61" i="2" s="1"/>
  <c r="D62" i="2"/>
  <c r="H62" i="2"/>
  <c r="J62" i="2" s="1"/>
  <c r="K62" i="2"/>
  <c r="B63" i="2"/>
  <c r="C63" i="2"/>
  <c r="D63" i="2"/>
  <c r="H63" i="2"/>
  <c r="D64" i="2"/>
  <c r="E64" i="2"/>
  <c r="H64" i="2"/>
  <c r="H65" i="2"/>
  <c r="E66" i="2"/>
  <c r="H66" i="2"/>
  <c r="H67" i="2"/>
  <c r="I67" i="2"/>
  <c r="E68" i="2"/>
  <c r="H68" i="2"/>
  <c r="H69" i="2"/>
  <c r="C70" i="2"/>
  <c r="H70" i="2"/>
  <c r="D71" i="2"/>
  <c r="E71" i="2"/>
  <c r="H71" i="2"/>
  <c r="L71" i="2" s="1"/>
  <c r="H72" i="2"/>
  <c r="E73" i="2"/>
  <c r="H73" i="2"/>
  <c r="J73" i="2"/>
  <c r="I73" i="2"/>
  <c r="C74" i="2"/>
  <c r="D74" i="2"/>
  <c r="E74" i="2"/>
  <c r="H74" i="2"/>
  <c r="K74" i="2"/>
  <c r="J74" i="2"/>
  <c r="H75" i="2"/>
  <c r="H76" i="2"/>
  <c r="D77" i="2"/>
  <c r="H77" i="2"/>
  <c r="H78" i="2"/>
  <c r="B97" i="2"/>
  <c r="F6" i="3"/>
  <c r="O6" i="3" s="1"/>
  <c r="N6" i="3"/>
  <c r="D47" i="3" s="1"/>
  <c r="L6" i="3"/>
  <c r="B47" i="3" s="1"/>
  <c r="M6" i="3"/>
  <c r="E47" i="3"/>
  <c r="F7" i="3"/>
  <c r="F8" i="3"/>
  <c r="F9" i="3"/>
  <c r="M9" i="3" s="1"/>
  <c r="C50" i="3" s="1"/>
  <c r="L9" i="3"/>
  <c r="B50" i="3" s="1"/>
  <c r="O9" i="3"/>
  <c r="L50" i="3" s="1"/>
  <c r="F10" i="3"/>
  <c r="L10" i="3" s="1"/>
  <c r="N10" i="3"/>
  <c r="D51" i="3" s="1"/>
  <c r="O10" i="3"/>
  <c r="F11" i="3"/>
  <c r="N11" i="3" s="1"/>
  <c r="L11" i="3"/>
  <c r="F12" i="3"/>
  <c r="N12" i="3" s="1"/>
  <c r="M12" i="3"/>
  <c r="F13" i="3"/>
  <c r="L13" i="3"/>
  <c r="B54" i="3" s="1"/>
  <c r="M13" i="3"/>
  <c r="F14" i="3"/>
  <c r="M14" i="3" s="1"/>
  <c r="C55" i="3" s="1"/>
  <c r="N14" i="3"/>
  <c r="D55" i="3" s="1"/>
  <c r="L14" i="3"/>
  <c r="B55" i="3"/>
  <c r="F15" i="3"/>
  <c r="N15" i="3" s="1"/>
  <c r="F16" i="3"/>
  <c r="F17" i="3"/>
  <c r="L17" i="3"/>
  <c r="M17" i="3"/>
  <c r="O17" i="3"/>
  <c r="L58" i="3"/>
  <c r="F18" i="3"/>
  <c r="F19" i="3"/>
  <c r="N19" i="3" s="1"/>
  <c r="L19" i="3"/>
  <c r="F20" i="3"/>
  <c r="M20" i="3" s="1"/>
  <c r="N20" i="3"/>
  <c r="F21" i="3"/>
  <c r="M21" i="3" s="1"/>
  <c r="L21" i="3"/>
  <c r="I62" i="3" s="1"/>
  <c r="C62" i="3"/>
  <c r="N21" i="3"/>
  <c r="D62" i="3" s="1"/>
  <c r="F62" i="3" s="1"/>
  <c r="O21" i="3"/>
  <c r="L62" i="3" s="1"/>
  <c r="F22" i="3"/>
  <c r="L22" i="3" s="1"/>
  <c r="N22" i="3"/>
  <c r="M22" i="3"/>
  <c r="O22" i="3"/>
  <c r="E63" i="3"/>
  <c r="F23" i="3"/>
  <c r="F24" i="3"/>
  <c r="F25" i="3"/>
  <c r="L25" i="3"/>
  <c r="M25" i="3"/>
  <c r="O25" i="3"/>
  <c r="E66" i="3" s="1"/>
  <c r="L66" i="3"/>
  <c r="F26" i="3"/>
  <c r="N26" i="3" s="1"/>
  <c r="D67" i="3"/>
  <c r="L26" i="3"/>
  <c r="I67" i="3" s="1"/>
  <c r="O26" i="3"/>
  <c r="F27" i="3"/>
  <c r="N27" i="3" s="1"/>
  <c r="L27" i="3"/>
  <c r="I68" i="3" s="1"/>
  <c r="F28" i="3"/>
  <c r="N28" i="3"/>
  <c r="M28" i="3"/>
  <c r="F29" i="3"/>
  <c r="M29" i="3"/>
  <c r="C70" i="3" s="1"/>
  <c r="O29" i="3"/>
  <c r="E70" i="3" s="1"/>
  <c r="F30" i="3"/>
  <c r="N30" i="3"/>
  <c r="D71" i="3" s="1"/>
  <c r="L30" i="3"/>
  <c r="B71" i="3"/>
  <c r="M30" i="3"/>
  <c r="C71" i="3" s="1"/>
  <c r="O30" i="3"/>
  <c r="E71" i="3"/>
  <c r="F31" i="3"/>
  <c r="F32" i="3"/>
  <c r="N32" i="3" s="1"/>
  <c r="M32" i="3"/>
  <c r="L32" i="3"/>
  <c r="B73" i="3" s="1"/>
  <c r="K73" i="3"/>
  <c r="O32" i="3"/>
  <c r="E73" i="3" s="1"/>
  <c r="F33" i="3"/>
  <c r="L33" i="3"/>
  <c r="M33" i="3"/>
  <c r="N33" i="3"/>
  <c r="K74" i="3" s="1"/>
  <c r="O33" i="3"/>
  <c r="E74" i="3" s="1"/>
  <c r="F34" i="3"/>
  <c r="M34" i="3" s="1"/>
  <c r="L34" i="3"/>
  <c r="I75" i="3" s="1"/>
  <c r="N34" i="3"/>
  <c r="K75" i="3" s="1"/>
  <c r="D75" i="3"/>
  <c r="O34" i="3"/>
  <c r="L75" i="3" s="1"/>
  <c r="M75" i="3" s="1"/>
  <c r="F35" i="3"/>
  <c r="L35" i="3" s="1"/>
  <c r="M35" i="3"/>
  <c r="N35" i="3"/>
  <c r="D76" i="3" s="1"/>
  <c r="F76" i="3" s="1"/>
  <c r="O35" i="3"/>
  <c r="E76" i="3" s="1"/>
  <c r="F36" i="3"/>
  <c r="O36" i="3" s="1"/>
  <c r="F37" i="3"/>
  <c r="M37" i="3" s="1"/>
  <c r="B38" i="3"/>
  <c r="C38" i="3"/>
  <c r="D38" i="3"/>
  <c r="E38" i="3"/>
  <c r="I38" i="3"/>
  <c r="J38" i="3" s="1"/>
  <c r="C47" i="3"/>
  <c r="H47" i="3"/>
  <c r="K47" i="3"/>
  <c r="H48" i="3"/>
  <c r="H49" i="3"/>
  <c r="E50" i="3"/>
  <c r="H50" i="3"/>
  <c r="B51" i="3"/>
  <c r="H51" i="3"/>
  <c r="K51" i="3" s="1"/>
  <c r="I51" i="3"/>
  <c r="H52" i="3"/>
  <c r="D53" i="3"/>
  <c r="H53" i="3"/>
  <c r="H54" i="3"/>
  <c r="I54" i="3"/>
  <c r="H55" i="3"/>
  <c r="K55" i="3" s="1"/>
  <c r="J55" i="3"/>
  <c r="H56" i="3"/>
  <c r="H57" i="3"/>
  <c r="B58" i="3"/>
  <c r="C58" i="3"/>
  <c r="E58" i="3"/>
  <c r="H58" i="3"/>
  <c r="H59" i="3"/>
  <c r="H60" i="3"/>
  <c r="H61" i="3"/>
  <c r="B62" i="3"/>
  <c r="E62" i="3"/>
  <c r="H62" i="3"/>
  <c r="C63" i="3"/>
  <c r="D63" i="3"/>
  <c r="H63" i="3"/>
  <c r="K63" i="3" s="1"/>
  <c r="H64" i="3"/>
  <c r="H65" i="3"/>
  <c r="B66" i="3"/>
  <c r="C66" i="3"/>
  <c r="H66" i="3"/>
  <c r="I66" i="3"/>
  <c r="J66" i="3"/>
  <c r="B67" i="3"/>
  <c r="H67" i="3"/>
  <c r="K67" i="3" s="1"/>
  <c r="H68" i="3"/>
  <c r="D69" i="3"/>
  <c r="H69" i="3"/>
  <c r="K69" i="3" s="1"/>
  <c r="H70" i="3"/>
  <c r="L70" i="3"/>
  <c r="H71" i="3"/>
  <c r="J71" i="3"/>
  <c r="H72" i="3"/>
  <c r="H73" i="3"/>
  <c r="I73" i="3"/>
  <c r="C74" i="3"/>
  <c r="H74" i="3"/>
  <c r="J74" i="3"/>
  <c r="B75" i="3"/>
  <c r="F75" i="3" s="1"/>
  <c r="E75" i="3"/>
  <c r="H75" i="3"/>
  <c r="C76" i="3"/>
  <c r="H76" i="3"/>
  <c r="J76" i="3"/>
  <c r="L76" i="3"/>
  <c r="H77" i="3"/>
  <c r="H78" i="3"/>
  <c r="B97" i="3"/>
  <c r="F6" i="4"/>
  <c r="L6" i="4" s="1"/>
  <c r="F7" i="4"/>
  <c r="O7" i="4"/>
  <c r="E48" i="4" s="1"/>
  <c r="F8" i="4"/>
  <c r="F9" i="4"/>
  <c r="O9" i="4"/>
  <c r="F10" i="4"/>
  <c r="N10" i="4" s="1"/>
  <c r="F11" i="4"/>
  <c r="O11" i="4"/>
  <c r="F12" i="4"/>
  <c r="N12" i="4"/>
  <c r="L12" i="4"/>
  <c r="B53" i="4" s="1"/>
  <c r="M12" i="4"/>
  <c r="C53" i="4" s="1"/>
  <c r="O12" i="4"/>
  <c r="F13" i="4"/>
  <c r="O13" i="4" s="1"/>
  <c r="F14" i="4"/>
  <c r="O14" i="4" s="1"/>
  <c r="E55" i="4" s="1"/>
  <c r="N14" i="4"/>
  <c r="L14" i="4"/>
  <c r="B55" i="4"/>
  <c r="M14" i="4"/>
  <c r="F15" i="4"/>
  <c r="O15" i="4"/>
  <c r="F16" i="4"/>
  <c r="N16" i="4" s="1"/>
  <c r="F17" i="4"/>
  <c r="O17" i="4"/>
  <c r="F18" i="4"/>
  <c r="M18" i="4"/>
  <c r="J59" i="4" s="1"/>
  <c r="O18" i="4"/>
  <c r="E59" i="4" s="1"/>
  <c r="F19" i="4"/>
  <c r="O19" i="4" s="1"/>
  <c r="F20" i="4"/>
  <c r="N20" i="4"/>
  <c r="L20" i="4"/>
  <c r="M20" i="4"/>
  <c r="C61" i="4" s="1"/>
  <c r="O20" i="4"/>
  <c r="E61" i="4" s="1"/>
  <c r="F21" i="4"/>
  <c r="O21" i="4"/>
  <c r="F22" i="4"/>
  <c r="M22" i="4" s="1"/>
  <c r="N22" i="4"/>
  <c r="L22" i="4"/>
  <c r="I63" i="4" s="1"/>
  <c r="F23" i="4"/>
  <c r="O23" i="4"/>
  <c r="F24" i="4"/>
  <c r="N24" i="4" s="1"/>
  <c r="O24" i="4"/>
  <c r="L65" i="4" s="1"/>
  <c r="F25" i="4"/>
  <c r="O25" i="4"/>
  <c r="F26" i="4"/>
  <c r="N26" i="4"/>
  <c r="L26" i="4"/>
  <c r="B67" i="4"/>
  <c r="M26" i="4"/>
  <c r="J67" i="4" s="1"/>
  <c r="O26" i="4"/>
  <c r="F27" i="4"/>
  <c r="O27" i="4"/>
  <c r="F28" i="4"/>
  <c r="N28" i="4"/>
  <c r="D69" i="4" s="1"/>
  <c r="L28" i="4"/>
  <c r="B69" i="4" s="1"/>
  <c r="F29" i="4"/>
  <c r="O29" i="4"/>
  <c r="F30" i="4"/>
  <c r="N30" i="4"/>
  <c r="L30" i="4"/>
  <c r="I71" i="4" s="1"/>
  <c r="B71" i="4"/>
  <c r="M30" i="4"/>
  <c r="O30" i="4"/>
  <c r="L71" i="4" s="1"/>
  <c r="F31" i="4"/>
  <c r="O31" i="4"/>
  <c r="F32" i="4"/>
  <c r="M32" i="4" s="1"/>
  <c r="J73" i="4" s="1"/>
  <c r="N32" i="4"/>
  <c r="F33" i="4"/>
  <c r="N33" i="4" s="1"/>
  <c r="F34" i="4"/>
  <c r="N34" i="4"/>
  <c r="L34" i="4"/>
  <c r="B75" i="4" s="1"/>
  <c r="M34" i="4"/>
  <c r="J75" i="4" s="1"/>
  <c r="O34" i="4"/>
  <c r="F35" i="4"/>
  <c r="O35" i="4"/>
  <c r="F36" i="4"/>
  <c r="N36" i="4" s="1"/>
  <c r="L36" i="4"/>
  <c r="I77" i="4" s="1"/>
  <c r="F37" i="4"/>
  <c r="M37" i="4" s="1"/>
  <c r="O37" i="4"/>
  <c r="L78" i="4" s="1"/>
  <c r="B38" i="4"/>
  <c r="C38" i="4"/>
  <c r="D38" i="4"/>
  <c r="E38" i="4"/>
  <c r="I38" i="4"/>
  <c r="J38" i="4" s="1"/>
  <c r="H47" i="4"/>
  <c r="H48" i="4"/>
  <c r="H49" i="4"/>
  <c r="H50" i="4"/>
  <c r="H51" i="4"/>
  <c r="H52" i="4"/>
  <c r="E53" i="4"/>
  <c r="H53" i="4"/>
  <c r="L53" i="4" s="1"/>
  <c r="H54" i="4"/>
  <c r="H55" i="4"/>
  <c r="I55" i="4"/>
  <c r="H56" i="4"/>
  <c r="H57" i="4"/>
  <c r="H58" i="4"/>
  <c r="H59" i="4"/>
  <c r="L59" i="4"/>
  <c r="H60" i="4"/>
  <c r="B61" i="4"/>
  <c r="H61" i="4"/>
  <c r="H62" i="4"/>
  <c r="H63" i="4"/>
  <c r="H64" i="4"/>
  <c r="H65" i="4"/>
  <c r="H66" i="4"/>
  <c r="H67" i="4"/>
  <c r="I67" i="4" s="1"/>
  <c r="H68" i="4"/>
  <c r="H69" i="4"/>
  <c r="H70" i="4"/>
  <c r="H71" i="4"/>
  <c r="H72" i="4"/>
  <c r="C73" i="4"/>
  <c r="H73" i="4"/>
  <c r="H74" i="4"/>
  <c r="H75" i="4"/>
  <c r="H76" i="4"/>
  <c r="H77" i="4"/>
  <c r="H78" i="4"/>
  <c r="B97" i="4"/>
  <c r="B6" i="5"/>
  <c r="C6" i="5"/>
  <c r="D6" i="5"/>
  <c r="E6" i="5"/>
  <c r="B7" i="5"/>
  <c r="C7" i="5"/>
  <c r="F7" i="5"/>
  <c r="M7" i="5" s="1"/>
  <c r="D7" i="5"/>
  <c r="E7" i="5"/>
  <c r="B8" i="5"/>
  <c r="F8" i="5" s="1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F12" i="5"/>
  <c r="L12" i="5" s="1"/>
  <c r="C12" i="5"/>
  <c r="D12" i="5"/>
  <c r="E12" i="5"/>
  <c r="B13" i="5"/>
  <c r="C13" i="5"/>
  <c r="D13" i="5"/>
  <c r="E13" i="5"/>
  <c r="B14" i="5"/>
  <c r="C14" i="5"/>
  <c r="D14" i="5"/>
  <c r="E14" i="5"/>
  <c r="B15" i="5"/>
  <c r="B38" i="5" s="1"/>
  <c r="C15" i="5"/>
  <c r="D15" i="5"/>
  <c r="E15" i="5"/>
  <c r="B16" i="5"/>
  <c r="F16" i="5" s="1"/>
  <c r="C16" i="5"/>
  <c r="D16" i="5"/>
  <c r="E16" i="5"/>
  <c r="B17" i="5"/>
  <c r="C17" i="5"/>
  <c r="F17" i="5" s="1"/>
  <c r="M17" i="5" s="1"/>
  <c r="D17" i="5"/>
  <c r="E17" i="5"/>
  <c r="E38" i="5" s="1"/>
  <c r="B18" i="5"/>
  <c r="C18" i="5"/>
  <c r="D18" i="5"/>
  <c r="E18" i="5"/>
  <c r="B19" i="5"/>
  <c r="C19" i="5"/>
  <c r="F19" i="5" s="1"/>
  <c r="D19" i="5"/>
  <c r="E19" i="5"/>
  <c r="B20" i="5"/>
  <c r="F20" i="5"/>
  <c r="M20" i="5" s="1"/>
  <c r="C20" i="5"/>
  <c r="D20" i="5"/>
  <c r="E20" i="5"/>
  <c r="B21" i="5"/>
  <c r="C21" i="5"/>
  <c r="D21" i="5"/>
  <c r="E21" i="5"/>
  <c r="B22" i="5"/>
  <c r="F22" i="5" s="1"/>
  <c r="N22" i="5" s="1"/>
  <c r="C22" i="5"/>
  <c r="D22" i="5"/>
  <c r="E22" i="5"/>
  <c r="B23" i="5"/>
  <c r="F23" i="5" s="1"/>
  <c r="C23" i="5"/>
  <c r="D23" i="5"/>
  <c r="E23" i="5"/>
  <c r="B24" i="5"/>
  <c r="C24" i="5"/>
  <c r="F24" i="5" s="1"/>
  <c r="D24" i="5"/>
  <c r="E24" i="5"/>
  <c r="B25" i="5"/>
  <c r="C25" i="5"/>
  <c r="D25" i="5"/>
  <c r="E25" i="5"/>
  <c r="B26" i="5"/>
  <c r="C26" i="5"/>
  <c r="D26" i="5"/>
  <c r="F26" i="5" s="1"/>
  <c r="E26" i="5"/>
  <c r="B27" i="5"/>
  <c r="C27" i="5"/>
  <c r="D27" i="5"/>
  <c r="E27" i="5"/>
  <c r="B28" i="5"/>
  <c r="C28" i="5"/>
  <c r="F28" i="5" s="1"/>
  <c r="D28" i="5"/>
  <c r="E28" i="5"/>
  <c r="B29" i="5"/>
  <c r="C29" i="5"/>
  <c r="F29" i="5"/>
  <c r="N29" i="5" s="1"/>
  <c r="D29" i="5"/>
  <c r="E29" i="5"/>
  <c r="B30" i="5"/>
  <c r="C30" i="5"/>
  <c r="F30" i="5"/>
  <c r="O30" i="5" s="1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F34" i="5"/>
  <c r="M34" i="5" s="1"/>
  <c r="J75" i="5" s="1"/>
  <c r="D34" i="5"/>
  <c r="E34" i="5"/>
  <c r="B35" i="5"/>
  <c r="C35" i="5"/>
  <c r="D35" i="5"/>
  <c r="E35" i="5"/>
  <c r="B36" i="5"/>
  <c r="C36" i="5"/>
  <c r="F36" i="5"/>
  <c r="O36" i="5" s="1"/>
  <c r="L77" i="5" s="1"/>
  <c r="D36" i="5"/>
  <c r="E36" i="5"/>
  <c r="B37" i="5"/>
  <c r="F37" i="5" s="1"/>
  <c r="C37" i="5"/>
  <c r="O37" i="5"/>
  <c r="L78" i="5"/>
  <c r="D37" i="5"/>
  <c r="E37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B97" i="5"/>
  <c r="I75" i="4"/>
  <c r="J47" i="3"/>
  <c r="F47" i="3"/>
  <c r="J62" i="3"/>
  <c r="P20" i="2"/>
  <c r="M58" i="2"/>
  <c r="P16" i="2"/>
  <c r="P18" i="2"/>
  <c r="E78" i="5"/>
  <c r="N12" i="5"/>
  <c r="M12" i="5"/>
  <c r="O12" i="5"/>
  <c r="L34" i="5"/>
  <c r="N34" i="5"/>
  <c r="O34" i="5"/>
  <c r="L30" i="5"/>
  <c r="M22" i="5"/>
  <c r="L22" i="5"/>
  <c r="O22" i="5"/>
  <c r="M36" i="5"/>
  <c r="L7" i="5"/>
  <c r="O7" i="5"/>
  <c r="L58" i="4"/>
  <c r="E58" i="4"/>
  <c r="N37" i="4"/>
  <c r="L37" i="4"/>
  <c r="P34" i="4"/>
  <c r="C75" i="4"/>
  <c r="K73" i="4"/>
  <c r="D73" i="4"/>
  <c r="C71" i="4"/>
  <c r="N29" i="4"/>
  <c r="M29" i="4"/>
  <c r="L29" i="4"/>
  <c r="K69" i="4"/>
  <c r="P26" i="4"/>
  <c r="C67" i="4"/>
  <c r="N25" i="4"/>
  <c r="M25" i="4"/>
  <c r="L25" i="4"/>
  <c r="C63" i="4"/>
  <c r="N21" i="4"/>
  <c r="M21" i="4"/>
  <c r="L21" i="4"/>
  <c r="K61" i="4"/>
  <c r="D61" i="4"/>
  <c r="C59" i="4"/>
  <c r="N17" i="4"/>
  <c r="M17" i="4"/>
  <c r="L17" i="4"/>
  <c r="P14" i="4"/>
  <c r="C55" i="4"/>
  <c r="N13" i="4"/>
  <c r="M13" i="4"/>
  <c r="L13" i="4"/>
  <c r="K53" i="4"/>
  <c r="D53" i="4"/>
  <c r="N9" i="4"/>
  <c r="M9" i="4"/>
  <c r="L9" i="4"/>
  <c r="L48" i="4"/>
  <c r="J75" i="3"/>
  <c r="P34" i="3"/>
  <c r="C75" i="3"/>
  <c r="L31" i="3"/>
  <c r="O31" i="3"/>
  <c r="N31" i="3"/>
  <c r="M31" i="3"/>
  <c r="N24" i="3"/>
  <c r="O24" i="3"/>
  <c r="M24" i="3"/>
  <c r="L24" i="3"/>
  <c r="P22" i="3"/>
  <c r="K60" i="3"/>
  <c r="D60" i="3"/>
  <c r="J64" i="2"/>
  <c r="P23" i="2"/>
  <c r="C64" i="2"/>
  <c r="F64" i="2" s="1"/>
  <c r="J56" i="2"/>
  <c r="P15" i="2"/>
  <c r="C56" i="2"/>
  <c r="F56" i="2"/>
  <c r="J48" i="2"/>
  <c r="C48" i="2"/>
  <c r="B76" i="1"/>
  <c r="I76" i="1"/>
  <c r="B68" i="1"/>
  <c r="I68" i="1"/>
  <c r="B60" i="1"/>
  <c r="I60" i="1"/>
  <c r="B52" i="1"/>
  <c r="I52" i="1"/>
  <c r="I50" i="1"/>
  <c r="B50" i="1"/>
  <c r="K47" i="1"/>
  <c r="D47" i="1"/>
  <c r="M29" i="5"/>
  <c r="I53" i="4"/>
  <c r="L37" i="5"/>
  <c r="F35" i="5"/>
  <c r="L29" i="5"/>
  <c r="F27" i="5"/>
  <c r="F11" i="5"/>
  <c r="N7" i="5"/>
  <c r="L62" i="4"/>
  <c r="E62" i="4"/>
  <c r="L54" i="4"/>
  <c r="E54" i="4"/>
  <c r="P30" i="3"/>
  <c r="I71" i="3"/>
  <c r="E51" i="3"/>
  <c r="L51" i="3"/>
  <c r="L7" i="3"/>
  <c r="O7" i="3"/>
  <c r="N7" i="3"/>
  <c r="M7" i="3"/>
  <c r="F38" i="3"/>
  <c r="N35" i="4"/>
  <c r="M35" i="4"/>
  <c r="L35" i="4"/>
  <c r="D75" i="4"/>
  <c r="K75" i="4"/>
  <c r="N31" i="4"/>
  <c r="M31" i="4"/>
  <c r="L31" i="4"/>
  <c r="D71" i="4"/>
  <c r="K71" i="4"/>
  <c r="N27" i="4"/>
  <c r="M27" i="4"/>
  <c r="L27" i="4"/>
  <c r="D67" i="4"/>
  <c r="K67" i="4"/>
  <c r="N23" i="4"/>
  <c r="M23" i="4"/>
  <c r="L23" i="4"/>
  <c r="D63" i="4"/>
  <c r="K63" i="4"/>
  <c r="J61" i="4"/>
  <c r="N19" i="4"/>
  <c r="M19" i="4"/>
  <c r="L19" i="4"/>
  <c r="N15" i="4"/>
  <c r="M15" i="4"/>
  <c r="L15" i="4"/>
  <c r="D55" i="4"/>
  <c r="F55" i="4" s="1"/>
  <c r="K55" i="4"/>
  <c r="J53" i="4"/>
  <c r="N11" i="4"/>
  <c r="M11" i="4"/>
  <c r="L11" i="4"/>
  <c r="C73" i="3"/>
  <c r="F73" i="3" s="1"/>
  <c r="P32" i="3"/>
  <c r="J73" i="3"/>
  <c r="C61" i="3"/>
  <c r="J61" i="3"/>
  <c r="L15" i="3"/>
  <c r="O15" i="3"/>
  <c r="M15" i="3"/>
  <c r="N8" i="3"/>
  <c r="O8" i="3"/>
  <c r="M8" i="3"/>
  <c r="L8" i="3"/>
  <c r="P6" i="3"/>
  <c r="I47" i="3"/>
  <c r="J76" i="2"/>
  <c r="C38" i="5"/>
  <c r="I69" i="4"/>
  <c r="N37" i="5"/>
  <c r="F31" i="5"/>
  <c r="F21" i="5"/>
  <c r="F13" i="5"/>
  <c r="F9" i="5"/>
  <c r="D38" i="5"/>
  <c r="J71" i="4"/>
  <c r="J63" i="4"/>
  <c r="J55" i="4"/>
  <c r="D73" i="3"/>
  <c r="J70" i="3"/>
  <c r="B63" i="3"/>
  <c r="F63" i="3"/>
  <c r="I52" i="3"/>
  <c r="F60" i="2"/>
  <c r="E78" i="4"/>
  <c r="L70" i="4"/>
  <c r="E70" i="4"/>
  <c r="L66" i="4"/>
  <c r="E66" i="4"/>
  <c r="L50" i="4"/>
  <c r="E50" i="4"/>
  <c r="B76" i="3"/>
  <c r="I76" i="3"/>
  <c r="K68" i="3"/>
  <c r="D68" i="3"/>
  <c r="C53" i="3"/>
  <c r="J53" i="3"/>
  <c r="E76" i="4"/>
  <c r="L76" i="4"/>
  <c r="E72" i="4"/>
  <c r="L72" i="4"/>
  <c r="E68" i="4"/>
  <c r="L68" i="4"/>
  <c r="E64" i="4"/>
  <c r="L64" i="4"/>
  <c r="E60" i="4"/>
  <c r="L60" i="4"/>
  <c r="E56" i="4"/>
  <c r="L56" i="4"/>
  <c r="E52" i="4"/>
  <c r="L52" i="4"/>
  <c r="N7" i="4"/>
  <c r="M7" i="4"/>
  <c r="F38" i="4"/>
  <c r="L7" i="4"/>
  <c r="I74" i="3"/>
  <c r="B74" i="3"/>
  <c r="C69" i="3"/>
  <c r="J69" i="3"/>
  <c r="E67" i="3"/>
  <c r="L67" i="3"/>
  <c r="L23" i="3"/>
  <c r="O23" i="3"/>
  <c r="N23" i="3"/>
  <c r="M23" i="3"/>
  <c r="N16" i="3"/>
  <c r="O16" i="3"/>
  <c r="M16" i="3"/>
  <c r="L16" i="3"/>
  <c r="I55" i="3"/>
  <c r="K52" i="3"/>
  <c r="D52" i="3"/>
  <c r="L68" i="2"/>
  <c r="M37" i="5"/>
  <c r="I61" i="4"/>
  <c r="F33" i="5"/>
  <c r="O33" i="5" s="1"/>
  <c r="F25" i="5"/>
  <c r="F61" i="4"/>
  <c r="F53" i="4"/>
  <c r="K76" i="3"/>
  <c r="M76" i="3" s="1"/>
  <c r="I60" i="3"/>
  <c r="K65" i="2"/>
  <c r="C66" i="2"/>
  <c r="C58" i="2"/>
  <c r="F58" i="2" s="1"/>
  <c r="P17" i="2"/>
  <c r="I78" i="1"/>
  <c r="B78" i="1"/>
  <c r="D73" i="1"/>
  <c r="K73" i="1"/>
  <c r="D65" i="1"/>
  <c r="K65" i="1"/>
  <c r="D57" i="1"/>
  <c r="K57" i="1"/>
  <c r="D49" i="1"/>
  <c r="K49" i="1"/>
  <c r="N8" i="4"/>
  <c r="N6" i="4"/>
  <c r="L71" i="3"/>
  <c r="L63" i="3"/>
  <c r="K62" i="3"/>
  <c r="M62" i="3" s="1"/>
  <c r="L47" i="3"/>
  <c r="O28" i="3"/>
  <c r="O27" i="3"/>
  <c r="O20" i="3"/>
  <c r="O19" i="3"/>
  <c r="O12" i="3"/>
  <c r="L53" i="3" s="1"/>
  <c r="O11" i="3"/>
  <c r="J68" i="2"/>
  <c r="J60" i="2"/>
  <c r="P19" i="2"/>
  <c r="J52" i="2"/>
  <c r="C52" i="2"/>
  <c r="K75" i="1"/>
  <c r="D75" i="1"/>
  <c r="B72" i="1"/>
  <c r="I72" i="1"/>
  <c r="B64" i="1"/>
  <c r="I64" i="1"/>
  <c r="B56" i="1"/>
  <c r="I56" i="1"/>
  <c r="B48" i="1"/>
  <c r="I48" i="1"/>
  <c r="C62" i="2"/>
  <c r="P21" i="2"/>
  <c r="C54" i="2"/>
  <c r="J54" i="2"/>
  <c r="D77" i="1"/>
  <c r="K77" i="1"/>
  <c r="D69" i="1"/>
  <c r="K69" i="1"/>
  <c r="D61" i="1"/>
  <c r="K61" i="1"/>
  <c r="D53" i="1"/>
  <c r="K53" i="1"/>
  <c r="B68" i="3"/>
  <c r="B60" i="3"/>
  <c r="B52" i="3"/>
  <c r="L28" i="3"/>
  <c r="M27" i="3"/>
  <c r="J68" i="3" s="1"/>
  <c r="M68" i="3" s="1"/>
  <c r="M26" i="3"/>
  <c r="N25" i="3"/>
  <c r="P21" i="3"/>
  <c r="L20" i="3"/>
  <c r="B61" i="3" s="1"/>
  <c r="M19" i="3"/>
  <c r="J60" i="3" s="1"/>
  <c r="M60" i="3" s="1"/>
  <c r="M18" i="3"/>
  <c r="C59" i="3" s="1"/>
  <c r="N17" i="3"/>
  <c r="P17" i="3"/>
  <c r="L12" i="3"/>
  <c r="M11" i="3"/>
  <c r="P11" i="3"/>
  <c r="M10" i="3"/>
  <c r="P10" i="3"/>
  <c r="N9" i="3"/>
  <c r="K77" i="2"/>
  <c r="J70" i="2"/>
  <c r="L65" i="2"/>
  <c r="I60" i="2"/>
  <c r="M9" i="1"/>
  <c r="J50" i="1" s="1"/>
  <c r="I64" i="2"/>
  <c r="J61" i="2"/>
  <c r="J57" i="2"/>
  <c r="F38" i="2"/>
  <c r="M37" i="2"/>
  <c r="N37" i="1"/>
  <c r="P37" i="1"/>
  <c r="L36" i="1"/>
  <c r="N35" i="1"/>
  <c r="D76" i="1" s="1"/>
  <c r="L34" i="1"/>
  <c r="P34" i="1" s="1"/>
  <c r="N33" i="1"/>
  <c r="K74" i="1" s="1"/>
  <c r="L32" i="1"/>
  <c r="N31" i="1"/>
  <c r="P31" i="1" s="1"/>
  <c r="L30" i="1"/>
  <c r="N29" i="1"/>
  <c r="K70" i="1" s="1"/>
  <c r="L28" i="1"/>
  <c r="I69" i="1" s="1"/>
  <c r="N27" i="1"/>
  <c r="L26" i="1"/>
  <c r="N25" i="1"/>
  <c r="L24" i="1"/>
  <c r="N23" i="1"/>
  <c r="P23" i="1" s="1"/>
  <c r="L22" i="1"/>
  <c r="B63" i="1" s="1"/>
  <c r="N21" i="1"/>
  <c r="L20" i="1"/>
  <c r="N19" i="1"/>
  <c r="K60" i="1" s="1"/>
  <c r="L18" i="1"/>
  <c r="N17" i="1"/>
  <c r="K58" i="1" s="1"/>
  <c r="L16" i="1"/>
  <c r="N15" i="1"/>
  <c r="D56" i="1" s="1"/>
  <c r="F56" i="1" s="1"/>
  <c r="L14" i="1"/>
  <c r="N13" i="1"/>
  <c r="D54" i="1" s="1"/>
  <c r="L12" i="1"/>
  <c r="N11" i="1"/>
  <c r="P11" i="1" s="1"/>
  <c r="L10" i="1"/>
  <c r="N9" i="1"/>
  <c r="L8" i="1"/>
  <c r="N7" i="1"/>
  <c r="L6" i="1"/>
  <c r="M36" i="1"/>
  <c r="C77" i="1" s="1"/>
  <c r="M34" i="1"/>
  <c r="M32" i="1"/>
  <c r="P32" i="1" s="1"/>
  <c r="M30" i="1"/>
  <c r="M28" i="1"/>
  <c r="M26" i="1"/>
  <c r="M24" i="1"/>
  <c r="J65" i="1" s="1"/>
  <c r="M22" i="1"/>
  <c r="J63" i="1" s="1"/>
  <c r="M20" i="1"/>
  <c r="J61" i="1" s="1"/>
  <c r="M18" i="1"/>
  <c r="M16" i="1"/>
  <c r="J57" i="1" s="1"/>
  <c r="M14" i="1"/>
  <c r="M12" i="1"/>
  <c r="J53" i="1" s="1"/>
  <c r="M10" i="1"/>
  <c r="M6" i="1"/>
  <c r="B51" i="1"/>
  <c r="I51" i="1"/>
  <c r="I63" i="1"/>
  <c r="B75" i="1"/>
  <c r="I75" i="1"/>
  <c r="C60" i="3"/>
  <c r="E68" i="3"/>
  <c r="L68" i="3"/>
  <c r="O25" i="5"/>
  <c r="M25" i="5"/>
  <c r="L25" i="5"/>
  <c r="N25" i="5"/>
  <c r="E64" i="3"/>
  <c r="L64" i="3"/>
  <c r="J48" i="4"/>
  <c r="C48" i="4"/>
  <c r="L9" i="5"/>
  <c r="O9" i="5"/>
  <c r="N9" i="5"/>
  <c r="M9" i="5"/>
  <c r="L49" i="3"/>
  <c r="E49" i="3"/>
  <c r="E48" i="3"/>
  <c r="L48" i="3"/>
  <c r="C65" i="3"/>
  <c r="J65" i="3"/>
  <c r="P7" i="5"/>
  <c r="B48" i="5"/>
  <c r="I48" i="5"/>
  <c r="C61" i="5"/>
  <c r="J61" i="5"/>
  <c r="C53" i="1"/>
  <c r="D58" i="1"/>
  <c r="D70" i="1"/>
  <c r="C57" i="1"/>
  <c r="C65" i="1"/>
  <c r="K48" i="1"/>
  <c r="D48" i="1"/>
  <c r="D52" i="1"/>
  <c r="K56" i="1"/>
  <c r="M56" i="1"/>
  <c r="D64" i="1"/>
  <c r="F64" i="1" s="1"/>
  <c r="K68" i="1"/>
  <c r="D68" i="1"/>
  <c r="K72" i="1"/>
  <c r="D72" i="1"/>
  <c r="K76" i="1"/>
  <c r="M76" i="1" s="1"/>
  <c r="D50" i="3"/>
  <c r="F50" i="3" s="1"/>
  <c r="K50" i="3"/>
  <c r="P20" i="3"/>
  <c r="I61" i="3"/>
  <c r="E60" i="3"/>
  <c r="F60" i="3" s="1"/>
  <c r="L60" i="3"/>
  <c r="L69" i="3"/>
  <c r="E69" i="3"/>
  <c r="D47" i="4"/>
  <c r="K47" i="4"/>
  <c r="M33" i="5"/>
  <c r="N33" i="5"/>
  <c r="K57" i="3"/>
  <c r="D57" i="3"/>
  <c r="P23" i="3"/>
  <c r="B64" i="3"/>
  <c r="I64" i="3"/>
  <c r="D48" i="4"/>
  <c r="K48" i="4"/>
  <c r="L13" i="5"/>
  <c r="O13" i="5"/>
  <c r="N13" i="5"/>
  <c r="M13" i="5"/>
  <c r="O31" i="5"/>
  <c r="N31" i="5"/>
  <c r="L31" i="5"/>
  <c r="M31" i="5"/>
  <c r="K49" i="3"/>
  <c r="D49" i="3"/>
  <c r="B56" i="3"/>
  <c r="I56" i="3"/>
  <c r="I56" i="4"/>
  <c r="P15" i="4"/>
  <c r="B56" i="4"/>
  <c r="J60" i="4"/>
  <c r="C60" i="4"/>
  <c r="D64" i="4"/>
  <c r="K64" i="4"/>
  <c r="I72" i="4"/>
  <c r="P31" i="4"/>
  <c r="B72" i="4"/>
  <c r="J76" i="4"/>
  <c r="C76" i="4"/>
  <c r="P7" i="3"/>
  <c r="B48" i="3"/>
  <c r="I48" i="3"/>
  <c r="K48" i="5"/>
  <c r="D48" i="5"/>
  <c r="P37" i="5"/>
  <c r="B78" i="5"/>
  <c r="I78" i="5"/>
  <c r="L65" i="3"/>
  <c r="E65" i="3"/>
  <c r="E72" i="3"/>
  <c r="L72" i="3"/>
  <c r="C50" i="4"/>
  <c r="J50" i="4"/>
  <c r="K54" i="4"/>
  <c r="D54" i="4"/>
  <c r="B62" i="4"/>
  <c r="P21" i="4"/>
  <c r="I62" i="4"/>
  <c r="C66" i="4"/>
  <c r="J66" i="4"/>
  <c r="K70" i="4"/>
  <c r="D70" i="4"/>
  <c r="B78" i="4"/>
  <c r="I78" i="4"/>
  <c r="J48" i="5"/>
  <c r="C48" i="5"/>
  <c r="J63" i="5"/>
  <c r="C63" i="5"/>
  <c r="E71" i="5"/>
  <c r="L71" i="5"/>
  <c r="K53" i="5"/>
  <c r="D53" i="5"/>
  <c r="M60" i="2"/>
  <c r="P19" i="3"/>
  <c r="P9" i="3"/>
  <c r="P19" i="1"/>
  <c r="F68" i="1"/>
  <c r="J71" i="1"/>
  <c r="C71" i="1"/>
  <c r="B55" i="1"/>
  <c r="I55" i="1"/>
  <c r="B67" i="1"/>
  <c r="I67" i="1"/>
  <c r="J78" i="2"/>
  <c r="C78" i="2"/>
  <c r="J64" i="4"/>
  <c r="C64" i="4"/>
  <c r="I76" i="4"/>
  <c r="P35" i="4"/>
  <c r="B76" i="4"/>
  <c r="O35" i="5"/>
  <c r="L35" i="5"/>
  <c r="N35" i="5"/>
  <c r="M35" i="5"/>
  <c r="K58" i="4"/>
  <c r="D58" i="4"/>
  <c r="B66" i="4"/>
  <c r="P25" i="4"/>
  <c r="I66" i="4"/>
  <c r="I63" i="5"/>
  <c r="B63" i="5"/>
  <c r="B71" i="5"/>
  <c r="I71" i="5"/>
  <c r="I75" i="5"/>
  <c r="P34" i="5"/>
  <c r="B75" i="5"/>
  <c r="C69" i="1"/>
  <c r="J69" i="1"/>
  <c r="D66" i="1"/>
  <c r="K66" i="1"/>
  <c r="C50" i="1"/>
  <c r="D66" i="3"/>
  <c r="F66" i="3"/>
  <c r="K66" i="3"/>
  <c r="M66" i="3"/>
  <c r="E53" i="3"/>
  <c r="C78" i="5"/>
  <c r="J78" i="5"/>
  <c r="C57" i="3"/>
  <c r="J57" i="3"/>
  <c r="M57" i="3" s="1"/>
  <c r="K64" i="3"/>
  <c r="D64" i="3"/>
  <c r="L21" i="5"/>
  <c r="O21" i="5"/>
  <c r="E62" i="5" s="1"/>
  <c r="N21" i="5"/>
  <c r="M21" i="5"/>
  <c r="M47" i="3"/>
  <c r="C49" i="3"/>
  <c r="J49" i="3"/>
  <c r="J52" i="4"/>
  <c r="C52" i="4"/>
  <c r="D56" i="4"/>
  <c r="K56" i="4"/>
  <c r="I64" i="4"/>
  <c r="P23" i="4"/>
  <c r="B64" i="4"/>
  <c r="J68" i="4"/>
  <c r="C68" i="4"/>
  <c r="D72" i="4"/>
  <c r="K72" i="4"/>
  <c r="K48" i="3"/>
  <c r="D48" i="3"/>
  <c r="I70" i="5"/>
  <c r="B70" i="5"/>
  <c r="J70" i="5"/>
  <c r="C70" i="5"/>
  <c r="B65" i="3"/>
  <c r="P24" i="3"/>
  <c r="I65" i="3"/>
  <c r="J72" i="3"/>
  <c r="C72" i="3"/>
  <c r="B54" i="4"/>
  <c r="P13" i="4"/>
  <c r="I54" i="4"/>
  <c r="C58" i="4"/>
  <c r="J58" i="4"/>
  <c r="K62" i="4"/>
  <c r="D62" i="4"/>
  <c r="B70" i="4"/>
  <c r="P29" i="4"/>
  <c r="I70" i="4"/>
  <c r="K78" i="4"/>
  <c r="D78" i="4"/>
  <c r="E48" i="5"/>
  <c r="L48" i="5"/>
  <c r="J77" i="5"/>
  <c r="C77" i="5"/>
  <c r="E63" i="5"/>
  <c r="L63" i="5"/>
  <c r="D75" i="5"/>
  <c r="K75" i="5"/>
  <c r="L53" i="5"/>
  <c r="E53" i="5"/>
  <c r="P25" i="3"/>
  <c r="F52" i="1"/>
  <c r="P35" i="1"/>
  <c r="J55" i="1"/>
  <c r="C55" i="1"/>
  <c r="B47" i="1"/>
  <c r="P6" i="1"/>
  <c r="I47" i="1"/>
  <c r="B59" i="1"/>
  <c r="I59" i="1"/>
  <c r="B71" i="1"/>
  <c r="I71" i="1"/>
  <c r="P12" i="3"/>
  <c r="B53" i="3"/>
  <c r="F53" i="3"/>
  <c r="I53" i="3"/>
  <c r="J67" i="3"/>
  <c r="M67" i="3" s="1"/>
  <c r="C67" i="3"/>
  <c r="F67" i="3" s="1"/>
  <c r="L57" i="3"/>
  <c r="E57" i="3"/>
  <c r="E56" i="3"/>
  <c r="L56" i="3"/>
  <c r="D52" i="4"/>
  <c r="K52" i="4"/>
  <c r="I60" i="4"/>
  <c r="P19" i="4"/>
  <c r="B60" i="4"/>
  <c r="D68" i="4"/>
  <c r="K68" i="4"/>
  <c r="K72" i="3"/>
  <c r="D72" i="3"/>
  <c r="B50" i="4"/>
  <c r="P9" i="4"/>
  <c r="I50" i="4"/>
  <c r="M50" i="4" s="1"/>
  <c r="C54" i="4"/>
  <c r="J54" i="4"/>
  <c r="C70" i="4"/>
  <c r="J70" i="4"/>
  <c r="C53" i="5"/>
  <c r="J53" i="5"/>
  <c r="C61" i="1"/>
  <c r="D50" i="1"/>
  <c r="K50" i="1"/>
  <c r="D62" i="1"/>
  <c r="K62" i="1"/>
  <c r="D74" i="1"/>
  <c r="D78" i="1"/>
  <c r="K78" i="1"/>
  <c r="J52" i="3"/>
  <c r="C52" i="3"/>
  <c r="J51" i="1"/>
  <c r="C51" i="1"/>
  <c r="J59" i="1"/>
  <c r="C59" i="1"/>
  <c r="J67" i="1"/>
  <c r="C67" i="1"/>
  <c r="J75" i="1"/>
  <c r="C75" i="1"/>
  <c r="I49" i="1"/>
  <c r="B49" i="1"/>
  <c r="I53" i="1"/>
  <c r="P12" i="1"/>
  <c r="B53" i="1"/>
  <c r="F53" i="1" s="1"/>
  <c r="I57" i="1"/>
  <c r="P16" i="1"/>
  <c r="B57" i="1"/>
  <c r="I61" i="1"/>
  <c r="B61" i="1"/>
  <c r="I65" i="1"/>
  <c r="M65" i="1" s="1"/>
  <c r="P24" i="1"/>
  <c r="B65" i="1"/>
  <c r="P28" i="1"/>
  <c r="B69" i="1"/>
  <c r="I73" i="1"/>
  <c r="B73" i="1"/>
  <c r="I77" i="1"/>
  <c r="P36" i="1"/>
  <c r="B77" i="1"/>
  <c r="F77" i="1"/>
  <c r="J51" i="3"/>
  <c r="M51" i="3" s="1"/>
  <c r="C51" i="3"/>
  <c r="F51" i="3"/>
  <c r="D58" i="3"/>
  <c r="F58" i="3"/>
  <c r="K58" i="3"/>
  <c r="P28" i="3"/>
  <c r="B69" i="3"/>
  <c r="F69" i="3" s="1"/>
  <c r="I69" i="3"/>
  <c r="M69" i="3"/>
  <c r="E52" i="3"/>
  <c r="L52" i="3"/>
  <c r="L61" i="3"/>
  <c r="E61" i="3"/>
  <c r="K49" i="4"/>
  <c r="D49" i="4"/>
  <c r="B57" i="3"/>
  <c r="I57" i="3"/>
  <c r="P16" i="3"/>
  <c r="J64" i="3"/>
  <c r="C64" i="3"/>
  <c r="I48" i="4"/>
  <c r="P7" i="4"/>
  <c r="B48" i="4"/>
  <c r="F48" i="4" s="1"/>
  <c r="L17" i="5"/>
  <c r="O17" i="5"/>
  <c r="E58" i="5" s="1"/>
  <c r="N17" i="5"/>
  <c r="K78" i="5"/>
  <c r="D78" i="5"/>
  <c r="B49" i="3"/>
  <c r="F49" i="3" s="1"/>
  <c r="P8" i="3"/>
  <c r="I49" i="3"/>
  <c r="M49" i="3"/>
  <c r="J56" i="3"/>
  <c r="C56" i="3"/>
  <c r="I52" i="4"/>
  <c r="M52" i="4" s="1"/>
  <c r="P11" i="4"/>
  <c r="B52" i="4"/>
  <c r="F52" i="4" s="1"/>
  <c r="J56" i="4"/>
  <c r="C56" i="4"/>
  <c r="D60" i="4"/>
  <c r="K60" i="4"/>
  <c r="I68" i="4"/>
  <c r="P27" i="4"/>
  <c r="B68" i="4"/>
  <c r="F68" i="4"/>
  <c r="J72" i="4"/>
  <c r="C72" i="4"/>
  <c r="D76" i="4"/>
  <c r="K76" i="4"/>
  <c r="J48" i="3"/>
  <c r="C48" i="3"/>
  <c r="L11" i="5"/>
  <c r="O11" i="5"/>
  <c r="M11" i="5"/>
  <c r="N11" i="5"/>
  <c r="O27" i="5"/>
  <c r="P27" i="5" s="1"/>
  <c r="L27" i="5"/>
  <c r="M27" i="5"/>
  <c r="N27" i="5"/>
  <c r="K65" i="3"/>
  <c r="D65" i="3"/>
  <c r="B72" i="3"/>
  <c r="I72" i="3"/>
  <c r="P31" i="3"/>
  <c r="K50" i="4"/>
  <c r="D50" i="4"/>
  <c r="B58" i="4"/>
  <c r="F58" i="4" s="1"/>
  <c r="P17" i="4"/>
  <c r="I58" i="4"/>
  <c r="C62" i="4"/>
  <c r="J62" i="4"/>
  <c r="K66" i="4"/>
  <c r="D66" i="4"/>
  <c r="C78" i="4"/>
  <c r="E77" i="5"/>
  <c r="D63" i="5"/>
  <c r="L75" i="5"/>
  <c r="E75" i="5"/>
  <c r="B53" i="5"/>
  <c r="F53" i="5" s="1"/>
  <c r="P12" i="5"/>
  <c r="I53" i="5"/>
  <c r="M68" i="1"/>
  <c r="F72" i="1"/>
  <c r="P27" i="3"/>
  <c r="P15" i="1"/>
  <c r="P26" i="3"/>
  <c r="M71" i="4"/>
  <c r="P27" i="1"/>
  <c r="F76" i="1"/>
  <c r="M54" i="4"/>
  <c r="M60" i="4"/>
  <c r="M52" i="3"/>
  <c r="P21" i="5"/>
  <c r="I62" i="5"/>
  <c r="B62" i="5"/>
  <c r="P13" i="5"/>
  <c r="I54" i="5"/>
  <c r="B54" i="5"/>
  <c r="P9" i="5"/>
  <c r="I50" i="5"/>
  <c r="B50" i="5"/>
  <c r="E66" i="5"/>
  <c r="L66" i="5"/>
  <c r="L58" i="5"/>
  <c r="L62" i="5"/>
  <c r="P35" i="5"/>
  <c r="I76" i="5"/>
  <c r="B76" i="5"/>
  <c r="K72" i="5"/>
  <c r="D72" i="5"/>
  <c r="L54" i="5"/>
  <c r="E54" i="5"/>
  <c r="K74" i="5"/>
  <c r="D74" i="5"/>
  <c r="E50" i="5"/>
  <c r="L50" i="5"/>
  <c r="C66" i="5"/>
  <c r="J66" i="5"/>
  <c r="F65" i="3"/>
  <c r="M75" i="5"/>
  <c r="M76" i="4"/>
  <c r="F62" i="4"/>
  <c r="M56" i="4"/>
  <c r="F64" i="3"/>
  <c r="F75" i="1"/>
  <c r="P17" i="5"/>
  <c r="I58" i="5"/>
  <c r="B58" i="5"/>
  <c r="E76" i="5"/>
  <c r="L76" i="5"/>
  <c r="E72" i="5"/>
  <c r="L72" i="5"/>
  <c r="B68" i="5"/>
  <c r="I68" i="5"/>
  <c r="E52" i="5"/>
  <c r="L52" i="5"/>
  <c r="C68" i="5"/>
  <c r="J68" i="5"/>
  <c r="C52" i="5"/>
  <c r="J52" i="5"/>
  <c r="D58" i="5"/>
  <c r="K58" i="5"/>
  <c r="D62" i="5"/>
  <c r="K62" i="5"/>
  <c r="D76" i="5"/>
  <c r="K76" i="5"/>
  <c r="F48" i="3"/>
  <c r="B72" i="5"/>
  <c r="I72" i="5"/>
  <c r="P31" i="5"/>
  <c r="D54" i="5"/>
  <c r="K54" i="5"/>
  <c r="L74" i="5"/>
  <c r="E74" i="5"/>
  <c r="D50" i="5"/>
  <c r="K50" i="5"/>
  <c r="I66" i="5"/>
  <c r="P25" i="5"/>
  <c r="B66" i="5"/>
  <c r="M53" i="5"/>
  <c r="M48" i="4"/>
  <c r="F72" i="3"/>
  <c r="M68" i="4"/>
  <c r="F65" i="1"/>
  <c r="F50" i="4"/>
  <c r="F60" i="4"/>
  <c r="F70" i="4"/>
  <c r="M64" i="4"/>
  <c r="F63" i="5"/>
  <c r="F66" i="4"/>
  <c r="F72" i="4"/>
  <c r="M64" i="3"/>
  <c r="F48" i="5"/>
  <c r="L68" i="5"/>
  <c r="E68" i="5"/>
  <c r="P11" i="5"/>
  <c r="B52" i="5"/>
  <c r="I52" i="5"/>
  <c r="K68" i="5"/>
  <c r="D68" i="5"/>
  <c r="K52" i="5"/>
  <c r="D52" i="5"/>
  <c r="C58" i="5"/>
  <c r="J58" i="5"/>
  <c r="J62" i="5"/>
  <c r="C62" i="5"/>
  <c r="J76" i="5"/>
  <c r="M76" i="5" s="1"/>
  <c r="C76" i="5"/>
  <c r="J72" i="5"/>
  <c r="C72" i="5"/>
  <c r="C54" i="5"/>
  <c r="F54" i="5" s="1"/>
  <c r="J54" i="5"/>
  <c r="C74" i="5"/>
  <c r="J74" i="5"/>
  <c r="C50" i="5"/>
  <c r="F50" i="5" s="1"/>
  <c r="J50" i="5"/>
  <c r="D66" i="5"/>
  <c r="K66" i="5"/>
  <c r="M66" i="5" s="1"/>
  <c r="M70" i="4"/>
  <c r="F78" i="4"/>
  <c r="M78" i="5"/>
  <c r="M72" i="4"/>
  <c r="M58" i="4"/>
  <c r="M72" i="3"/>
  <c r="F61" i="1"/>
  <c r="F54" i="4"/>
  <c r="M65" i="3"/>
  <c r="F76" i="4"/>
  <c r="M62" i="4"/>
  <c r="F78" i="5"/>
  <c r="M48" i="3"/>
  <c r="F56" i="4"/>
  <c r="M48" i="5"/>
  <c r="M72" i="5"/>
  <c r="F58" i="5"/>
  <c r="M52" i="5"/>
  <c r="F76" i="5"/>
  <c r="F68" i="5"/>
  <c r="M54" i="5"/>
  <c r="M68" i="5"/>
  <c r="M62" i="5"/>
  <c r="M50" i="5"/>
  <c r="F52" i="5"/>
  <c r="F66" i="5"/>
  <c r="F72" i="5"/>
  <c r="M58" i="5"/>
  <c r="F62" i="5"/>
  <c r="D70" i="5" l="1"/>
  <c r="K70" i="5"/>
  <c r="L26" i="5"/>
  <c r="N26" i="5"/>
  <c r="M26" i="5"/>
  <c r="O26" i="5"/>
  <c r="P22" i="5"/>
  <c r="K63" i="5"/>
  <c r="M63" i="5" s="1"/>
  <c r="O19" i="5"/>
  <c r="M19" i="5"/>
  <c r="N19" i="5"/>
  <c r="L19" i="5"/>
  <c r="K77" i="4"/>
  <c r="D77" i="4"/>
  <c r="K57" i="4"/>
  <c r="D57" i="4"/>
  <c r="M66" i="4"/>
  <c r="O16" i="5"/>
  <c r="N16" i="5"/>
  <c r="M16" i="5"/>
  <c r="L16" i="5"/>
  <c r="F52" i="3"/>
  <c r="L23" i="5"/>
  <c r="O23" i="5"/>
  <c r="M23" i="5"/>
  <c r="N23" i="5"/>
  <c r="D74" i="4"/>
  <c r="K74" i="4"/>
  <c r="J78" i="3"/>
  <c r="C78" i="3"/>
  <c r="F64" i="4"/>
  <c r="O24" i="5"/>
  <c r="M24" i="5"/>
  <c r="N24" i="5"/>
  <c r="L24" i="5"/>
  <c r="L77" i="3"/>
  <c r="E77" i="3"/>
  <c r="C75" i="5"/>
  <c r="F75" i="5" s="1"/>
  <c r="M53" i="4"/>
  <c r="O8" i="5"/>
  <c r="L8" i="5"/>
  <c r="N8" i="5"/>
  <c r="M8" i="5"/>
  <c r="P37" i="4"/>
  <c r="J78" i="4"/>
  <c r="M78" i="4" s="1"/>
  <c r="K51" i="4"/>
  <c r="D51" i="4"/>
  <c r="I47" i="4"/>
  <c r="B47" i="4"/>
  <c r="F57" i="3"/>
  <c r="N28" i="5"/>
  <c r="O28" i="5"/>
  <c r="L28" i="5"/>
  <c r="M28" i="5"/>
  <c r="F75" i="4"/>
  <c r="K65" i="4"/>
  <c r="D65" i="4"/>
  <c r="K56" i="3"/>
  <c r="M56" i="3" s="1"/>
  <c r="D56" i="3"/>
  <c r="F56" i="3" s="1"/>
  <c r="P15" i="3"/>
  <c r="E67" i="4"/>
  <c r="F67" i="4" s="1"/>
  <c r="L67" i="4"/>
  <c r="M67" i="4" s="1"/>
  <c r="L16" i="4"/>
  <c r="O10" i="4"/>
  <c r="M8" i="4"/>
  <c r="O8" i="4"/>
  <c r="J63" i="3"/>
  <c r="C68" i="3"/>
  <c r="F68" i="3" s="1"/>
  <c r="J73" i="1"/>
  <c r="C47" i="1"/>
  <c r="J59" i="3"/>
  <c r="K54" i="1"/>
  <c r="N30" i="5"/>
  <c r="F32" i="5"/>
  <c r="O29" i="5"/>
  <c r="P29" i="5" s="1"/>
  <c r="E75" i="4"/>
  <c r="L75" i="4"/>
  <c r="M75" i="4" s="1"/>
  <c r="O33" i="4"/>
  <c r="B63" i="4"/>
  <c r="L73" i="3"/>
  <c r="M73" i="3" s="1"/>
  <c r="P35" i="3"/>
  <c r="N18" i="3"/>
  <c r="L18" i="3"/>
  <c r="O18" i="3"/>
  <c r="J54" i="3"/>
  <c r="C54" i="3"/>
  <c r="K64" i="2"/>
  <c r="L64" i="2"/>
  <c r="K64" i="1"/>
  <c r="M64" i="1" s="1"/>
  <c r="C73" i="1"/>
  <c r="F73" i="1" s="1"/>
  <c r="J47" i="1"/>
  <c r="M16" i="4"/>
  <c r="O16" i="4"/>
  <c r="L10" i="4"/>
  <c r="M10" i="4"/>
  <c r="L37" i="3"/>
  <c r="N37" i="3"/>
  <c r="O37" i="3"/>
  <c r="D61" i="3"/>
  <c r="F61" i="3" s="1"/>
  <c r="K61" i="3"/>
  <c r="M61" i="3" s="1"/>
  <c r="D53" i="2"/>
  <c r="K53" i="2"/>
  <c r="P20" i="1"/>
  <c r="L33" i="5"/>
  <c r="D60" i="1"/>
  <c r="F60" i="1" s="1"/>
  <c r="K52" i="1"/>
  <c r="M52" i="1" s="1"/>
  <c r="J77" i="1"/>
  <c r="M77" i="1" s="1"/>
  <c r="C63" i="1"/>
  <c r="F15" i="5"/>
  <c r="L33" i="4"/>
  <c r="L36" i="5"/>
  <c r="M30" i="5"/>
  <c r="L20" i="5"/>
  <c r="F10" i="5"/>
  <c r="F6" i="5"/>
  <c r="B77" i="4"/>
  <c r="E65" i="4"/>
  <c r="M28" i="4"/>
  <c r="O28" i="4"/>
  <c r="N18" i="4"/>
  <c r="L18" i="4"/>
  <c r="L74" i="3"/>
  <c r="M74" i="3" s="1"/>
  <c r="D74" i="3"/>
  <c r="F74" i="3" s="1"/>
  <c r="N13" i="3"/>
  <c r="O13" i="3"/>
  <c r="L73" i="2"/>
  <c r="K73" i="2"/>
  <c r="M73" i="2" s="1"/>
  <c r="I66" i="2"/>
  <c r="J66" i="2"/>
  <c r="E53" i="2"/>
  <c r="P32" i="2"/>
  <c r="B73" i="2"/>
  <c r="F73" i="2" s="1"/>
  <c r="B70" i="2"/>
  <c r="I70" i="2"/>
  <c r="B67" i="2"/>
  <c r="L62" i="2"/>
  <c r="E62" i="2"/>
  <c r="F62" i="2" s="1"/>
  <c r="E61" i="2"/>
  <c r="L61" i="2"/>
  <c r="L59" i="2"/>
  <c r="M59" i="2" s="1"/>
  <c r="E59" i="2"/>
  <c r="L57" i="2"/>
  <c r="E57" i="2"/>
  <c r="L14" i="2"/>
  <c r="M14" i="2"/>
  <c r="N14" i="2"/>
  <c r="P9" i="1"/>
  <c r="M33" i="4"/>
  <c r="N36" i="5"/>
  <c r="O20" i="5"/>
  <c r="F14" i="5"/>
  <c r="L61" i="4"/>
  <c r="M61" i="4" s="1"/>
  <c r="M36" i="4"/>
  <c r="O36" i="4"/>
  <c r="O32" i="4"/>
  <c r="L24" i="4"/>
  <c r="M24" i="4"/>
  <c r="M6" i="4"/>
  <c r="P6" i="4" s="1"/>
  <c r="O6" i="4"/>
  <c r="M36" i="3"/>
  <c r="L36" i="3"/>
  <c r="N36" i="3"/>
  <c r="F71" i="3"/>
  <c r="K63" i="2"/>
  <c r="J63" i="2"/>
  <c r="I63" i="2"/>
  <c r="E55" i="2"/>
  <c r="C77" i="2"/>
  <c r="J77" i="2"/>
  <c r="B74" i="2"/>
  <c r="F74" i="2" s="1"/>
  <c r="P33" i="2"/>
  <c r="I74" i="2"/>
  <c r="M74" i="2" s="1"/>
  <c r="P12" i="4"/>
  <c r="P20" i="4"/>
  <c r="I63" i="3"/>
  <c r="M63" i="3" s="1"/>
  <c r="P30" i="4"/>
  <c r="N20" i="5"/>
  <c r="F18" i="5"/>
  <c r="E71" i="4"/>
  <c r="F71" i="4" s="1"/>
  <c r="L55" i="4"/>
  <c r="M55" i="4" s="1"/>
  <c r="L32" i="4"/>
  <c r="L8" i="4"/>
  <c r="K71" i="3"/>
  <c r="M71" i="3" s="1"/>
  <c r="I58" i="3"/>
  <c r="M58" i="3" s="1"/>
  <c r="J58" i="3"/>
  <c r="I50" i="3"/>
  <c r="L29" i="3"/>
  <c r="N29" i="3"/>
  <c r="N34" i="2"/>
  <c r="L34" i="2"/>
  <c r="M34" i="2"/>
  <c r="O34" i="2"/>
  <c r="K71" i="2"/>
  <c r="J72" i="1"/>
  <c r="M72" i="1" s="1"/>
  <c r="J60" i="1"/>
  <c r="M60" i="1" s="1"/>
  <c r="J49" i="2"/>
  <c r="C49" i="2"/>
  <c r="C78" i="1"/>
  <c r="F78" i="1" s="1"/>
  <c r="J78" i="1"/>
  <c r="M78" i="1" s="1"/>
  <c r="L29" i="1"/>
  <c r="M29" i="1"/>
  <c r="E62" i="1"/>
  <c r="L62" i="1"/>
  <c r="L17" i="1"/>
  <c r="M17" i="1"/>
  <c r="E50" i="1"/>
  <c r="F50" i="1" s="1"/>
  <c r="L50" i="1"/>
  <c r="M50" i="1" s="1"/>
  <c r="J48" i="1"/>
  <c r="C48" i="1"/>
  <c r="L56" i="2"/>
  <c r="K56" i="2"/>
  <c r="I56" i="2"/>
  <c r="L51" i="2"/>
  <c r="N31" i="2"/>
  <c r="O31" i="2"/>
  <c r="M31" i="2"/>
  <c r="L31" i="2"/>
  <c r="N29" i="2"/>
  <c r="O29" i="2"/>
  <c r="M26" i="2"/>
  <c r="N26" i="2"/>
  <c r="O26" i="2"/>
  <c r="L24" i="2"/>
  <c r="M24" i="2"/>
  <c r="L63" i="2"/>
  <c r="E63" i="2"/>
  <c r="L12" i="2"/>
  <c r="M12" i="2"/>
  <c r="N8" i="2"/>
  <c r="O8" i="2"/>
  <c r="L74" i="1"/>
  <c r="L33" i="1"/>
  <c r="M33" i="1"/>
  <c r="E69" i="1"/>
  <c r="F69" i="1" s="1"/>
  <c r="L69" i="1"/>
  <c r="M69" i="1" s="1"/>
  <c r="E66" i="1"/>
  <c r="L66" i="1"/>
  <c r="L21" i="1"/>
  <c r="M21" i="1"/>
  <c r="E57" i="1"/>
  <c r="F57" i="1" s="1"/>
  <c r="L57" i="1"/>
  <c r="M57" i="1" s="1"/>
  <c r="E54" i="1"/>
  <c r="L54" i="1"/>
  <c r="O22" i="4"/>
  <c r="P22" i="4" s="1"/>
  <c r="P33" i="3"/>
  <c r="O14" i="3"/>
  <c r="O38" i="3" s="1"/>
  <c r="K53" i="3"/>
  <c r="L77" i="2"/>
  <c r="F63" i="2"/>
  <c r="N28" i="2"/>
  <c r="O28" i="2"/>
  <c r="L28" i="2"/>
  <c r="M28" i="2"/>
  <c r="L66" i="2"/>
  <c r="P6" i="2"/>
  <c r="B47" i="2"/>
  <c r="J50" i="3"/>
  <c r="F59" i="2"/>
  <c r="O37" i="2"/>
  <c r="N37" i="2"/>
  <c r="L37" i="2"/>
  <c r="L35" i="2"/>
  <c r="N35" i="2"/>
  <c r="O35" i="2"/>
  <c r="C71" i="2"/>
  <c r="J71" i="2"/>
  <c r="P22" i="2"/>
  <c r="L11" i="2"/>
  <c r="N11" i="2"/>
  <c r="O11" i="2"/>
  <c r="B50" i="2"/>
  <c r="I50" i="2"/>
  <c r="N7" i="2"/>
  <c r="L7" i="2"/>
  <c r="O7" i="2"/>
  <c r="L53" i="1"/>
  <c r="M53" i="1" s="1"/>
  <c r="L73" i="1"/>
  <c r="O29" i="1"/>
  <c r="L25" i="1"/>
  <c r="M25" i="1"/>
  <c r="L61" i="1"/>
  <c r="M61" i="1" s="1"/>
  <c r="O17" i="1"/>
  <c r="L13" i="1"/>
  <c r="M13" i="1"/>
  <c r="J51" i="2"/>
  <c r="L36" i="2"/>
  <c r="L30" i="2"/>
  <c r="N25" i="2"/>
  <c r="K57" i="2"/>
  <c r="N13" i="2"/>
  <c r="N10" i="2"/>
  <c r="M9" i="2"/>
  <c r="K47" i="2"/>
  <c r="M8" i="1"/>
  <c r="M38" i="1" s="1"/>
  <c r="F38" i="1"/>
  <c r="L27" i="2"/>
  <c r="N27" i="2"/>
  <c r="N30" i="1"/>
  <c r="O30" i="1"/>
  <c r="N26" i="1"/>
  <c r="O26" i="1"/>
  <c r="N22" i="1"/>
  <c r="O22" i="1"/>
  <c r="N18" i="1"/>
  <c r="O18" i="1"/>
  <c r="N14" i="1"/>
  <c r="O14" i="1"/>
  <c r="N10" i="1"/>
  <c r="N38" i="1" s="1"/>
  <c r="O10" i="1"/>
  <c r="I62" i="2"/>
  <c r="M62" i="2" s="1"/>
  <c r="B61" i="2"/>
  <c r="F61" i="2" s="1"/>
  <c r="I61" i="2"/>
  <c r="M61" i="2" s="1"/>
  <c r="B57" i="2"/>
  <c r="F57" i="2" s="1"/>
  <c r="I57" i="2"/>
  <c r="J47" i="2"/>
  <c r="L75" i="1"/>
  <c r="M75" i="1" s="1"/>
  <c r="L49" i="1"/>
  <c r="O7" i="1"/>
  <c r="B93" i="1" l="1"/>
  <c r="B95" i="3"/>
  <c r="L80" i="3"/>
  <c r="D95" i="3" s="1"/>
  <c r="E80" i="3"/>
  <c r="C95" i="3" s="1"/>
  <c r="B94" i="1"/>
  <c r="L59" i="1"/>
  <c r="E59" i="1"/>
  <c r="L71" i="1"/>
  <c r="E71" i="1"/>
  <c r="P30" i="2"/>
  <c r="I71" i="2"/>
  <c r="M71" i="2" s="1"/>
  <c r="B71" i="2"/>
  <c r="F71" i="2" s="1"/>
  <c r="O38" i="2"/>
  <c r="E48" i="2"/>
  <c r="L48" i="2"/>
  <c r="K52" i="2"/>
  <c r="D52" i="2"/>
  <c r="D76" i="2"/>
  <c r="K76" i="2"/>
  <c r="J79" i="3"/>
  <c r="L69" i="2"/>
  <c r="E69" i="2"/>
  <c r="J62" i="1"/>
  <c r="C62" i="1"/>
  <c r="J74" i="1"/>
  <c r="C74" i="1"/>
  <c r="I53" i="2"/>
  <c r="B53" i="2"/>
  <c r="P12" i="2"/>
  <c r="D67" i="2"/>
  <c r="K67" i="2"/>
  <c r="E72" i="2"/>
  <c r="L72" i="2"/>
  <c r="J75" i="2"/>
  <c r="C75" i="2"/>
  <c r="I77" i="3"/>
  <c r="B77" i="3"/>
  <c r="P36" i="3"/>
  <c r="L73" i="4"/>
  <c r="E73" i="4"/>
  <c r="K77" i="5"/>
  <c r="D77" i="5"/>
  <c r="I59" i="4"/>
  <c r="B59" i="4"/>
  <c r="P18" i="4"/>
  <c r="L6" i="5"/>
  <c r="M6" i="5"/>
  <c r="F38" i="5"/>
  <c r="O6" i="5"/>
  <c r="N6" i="5"/>
  <c r="I78" i="3"/>
  <c r="B78" i="3"/>
  <c r="P37" i="3"/>
  <c r="M54" i="3"/>
  <c r="F63" i="4"/>
  <c r="D71" i="5"/>
  <c r="K71" i="5"/>
  <c r="K69" i="5"/>
  <c r="D69" i="5"/>
  <c r="J65" i="5"/>
  <c r="C65" i="5"/>
  <c r="D64" i="5"/>
  <c r="K64" i="5"/>
  <c r="P8" i="1"/>
  <c r="P18" i="1"/>
  <c r="K59" i="1"/>
  <c r="M59" i="1" s="1"/>
  <c r="D59" i="1"/>
  <c r="D71" i="1"/>
  <c r="K71" i="1"/>
  <c r="M71" i="1" s="1"/>
  <c r="P30" i="1"/>
  <c r="C50" i="2"/>
  <c r="C79" i="2" s="1"/>
  <c r="P9" i="2"/>
  <c r="J50" i="2"/>
  <c r="M38" i="2"/>
  <c r="P36" i="2"/>
  <c r="I77" i="2"/>
  <c r="M77" i="2" s="1"/>
  <c r="B77" i="2"/>
  <c r="F77" i="2" s="1"/>
  <c r="J66" i="1"/>
  <c r="C66" i="1"/>
  <c r="I48" i="2"/>
  <c r="B48" i="2"/>
  <c r="L38" i="2"/>
  <c r="P7" i="2"/>
  <c r="B52" i="2"/>
  <c r="I52" i="2"/>
  <c r="P11" i="2"/>
  <c r="P35" i="2"/>
  <c r="I76" i="2"/>
  <c r="B76" i="2"/>
  <c r="F76" i="2" s="1"/>
  <c r="F47" i="2"/>
  <c r="K69" i="2"/>
  <c r="D69" i="2"/>
  <c r="E63" i="4"/>
  <c r="L63" i="4"/>
  <c r="M63" i="4" s="1"/>
  <c r="B62" i="1"/>
  <c r="F62" i="1" s="1"/>
  <c r="P21" i="1"/>
  <c r="I62" i="1"/>
  <c r="M62" i="1" s="1"/>
  <c r="I74" i="1"/>
  <c r="M74" i="1" s="1"/>
  <c r="P33" i="1"/>
  <c r="B74" i="1"/>
  <c r="F74" i="1" s="1"/>
  <c r="C67" i="2"/>
  <c r="F67" i="2" s="1"/>
  <c r="J67" i="2"/>
  <c r="K72" i="2"/>
  <c r="D72" i="2"/>
  <c r="P34" i="2"/>
  <c r="B75" i="2"/>
  <c r="I75" i="2"/>
  <c r="M18" i="5"/>
  <c r="N18" i="5"/>
  <c r="O18" i="5"/>
  <c r="L18" i="5"/>
  <c r="M63" i="2"/>
  <c r="C77" i="3"/>
  <c r="J77" i="3"/>
  <c r="M38" i="3"/>
  <c r="L77" i="4"/>
  <c r="E77" i="4"/>
  <c r="C74" i="4"/>
  <c r="J74" i="4"/>
  <c r="L54" i="3"/>
  <c r="E54" i="3"/>
  <c r="K59" i="4"/>
  <c r="D59" i="4"/>
  <c r="D79" i="4" s="1"/>
  <c r="N10" i="5"/>
  <c r="M10" i="5"/>
  <c r="L10" i="5"/>
  <c r="O10" i="5"/>
  <c r="L15" i="5"/>
  <c r="O15" i="5"/>
  <c r="M15" i="5"/>
  <c r="N15" i="5"/>
  <c r="C51" i="4"/>
  <c r="J51" i="4"/>
  <c r="E59" i="3"/>
  <c r="L59" i="3"/>
  <c r="E74" i="4"/>
  <c r="L74" i="4"/>
  <c r="L65" i="5"/>
  <c r="E65" i="5"/>
  <c r="J64" i="5"/>
  <c r="C64" i="5"/>
  <c r="M47" i="2"/>
  <c r="E51" i="1"/>
  <c r="L51" i="1"/>
  <c r="L63" i="1"/>
  <c r="E63" i="1"/>
  <c r="D68" i="2"/>
  <c r="K68" i="2"/>
  <c r="K51" i="2"/>
  <c r="M51" i="2" s="1"/>
  <c r="P10" i="2"/>
  <c r="D51" i="2"/>
  <c r="F51" i="2" s="1"/>
  <c r="P25" i="1"/>
  <c r="I66" i="1"/>
  <c r="M66" i="1" s="1"/>
  <c r="B66" i="1"/>
  <c r="F66" i="1" s="1"/>
  <c r="D48" i="2"/>
  <c r="K48" i="2"/>
  <c r="N38" i="2"/>
  <c r="B78" i="2"/>
  <c r="P37" i="2"/>
  <c r="I78" i="2"/>
  <c r="E70" i="2"/>
  <c r="L70" i="2"/>
  <c r="J70" i="1"/>
  <c r="C70" i="1"/>
  <c r="D75" i="2"/>
  <c r="K75" i="2"/>
  <c r="K61" i="5"/>
  <c r="D61" i="5"/>
  <c r="L47" i="4"/>
  <c r="E47" i="4"/>
  <c r="O38" i="4"/>
  <c r="C77" i="4"/>
  <c r="P36" i="4"/>
  <c r="J77" i="4"/>
  <c r="D54" i="3"/>
  <c r="N38" i="3"/>
  <c r="P13" i="3"/>
  <c r="P38" i="3" s="1"/>
  <c r="K54" i="3"/>
  <c r="L69" i="4"/>
  <c r="E69" i="4"/>
  <c r="B61" i="5"/>
  <c r="P20" i="5"/>
  <c r="I61" i="5"/>
  <c r="B74" i="5"/>
  <c r="F74" i="5" s="1"/>
  <c r="I74" i="5"/>
  <c r="M74" i="5" s="1"/>
  <c r="P33" i="5"/>
  <c r="B51" i="4"/>
  <c r="F51" i="4" s="1"/>
  <c r="P10" i="4"/>
  <c r="I51" i="4"/>
  <c r="M51" i="4" s="1"/>
  <c r="B59" i="3"/>
  <c r="I59" i="3"/>
  <c r="P18" i="3"/>
  <c r="E49" i="4"/>
  <c r="L49" i="4"/>
  <c r="J49" i="5"/>
  <c r="C49" i="5"/>
  <c r="E64" i="5"/>
  <c r="L64" i="5"/>
  <c r="P16" i="5"/>
  <c r="B57" i="5"/>
  <c r="I57" i="5"/>
  <c r="P19" i="5"/>
  <c r="B60" i="5"/>
  <c r="I60" i="5"/>
  <c r="E67" i="5"/>
  <c r="L67" i="5"/>
  <c r="M57" i="2"/>
  <c r="K51" i="1"/>
  <c r="D51" i="1"/>
  <c r="K63" i="1"/>
  <c r="M63" i="1" s="1"/>
  <c r="D63" i="1"/>
  <c r="F63" i="1" s="1"/>
  <c r="B68" i="2"/>
  <c r="P27" i="2"/>
  <c r="I68" i="2"/>
  <c r="M68" i="2" s="1"/>
  <c r="D54" i="2"/>
  <c r="F54" i="2" s="1"/>
  <c r="K54" i="2"/>
  <c r="M54" i="2" s="1"/>
  <c r="P13" i="2"/>
  <c r="P38" i="2" s="1"/>
  <c r="J54" i="1"/>
  <c r="C54" i="1"/>
  <c r="E70" i="1"/>
  <c r="L70" i="1"/>
  <c r="M50" i="2"/>
  <c r="D78" i="2"/>
  <c r="K78" i="2"/>
  <c r="E49" i="2"/>
  <c r="L49" i="2"/>
  <c r="M49" i="2" s="1"/>
  <c r="J65" i="2"/>
  <c r="C65" i="2"/>
  <c r="K70" i="2"/>
  <c r="M70" i="2" s="1"/>
  <c r="D70" i="2"/>
  <c r="P29" i="2"/>
  <c r="M56" i="2"/>
  <c r="P29" i="1"/>
  <c r="I70" i="1"/>
  <c r="M70" i="1" s="1"/>
  <c r="B70" i="1"/>
  <c r="F70" i="1" s="1"/>
  <c r="D70" i="3"/>
  <c r="K70" i="3"/>
  <c r="B49" i="4"/>
  <c r="F49" i="4" s="1"/>
  <c r="I49" i="4"/>
  <c r="L38" i="4"/>
  <c r="P8" i="4"/>
  <c r="P38" i="4" s="1"/>
  <c r="C47" i="4"/>
  <c r="F47" i="4" s="1"/>
  <c r="M38" i="4"/>
  <c r="J47" i="4"/>
  <c r="M47" i="4" s="1"/>
  <c r="K55" i="2"/>
  <c r="D55" i="2"/>
  <c r="P26" i="2"/>
  <c r="C69" i="4"/>
  <c r="P28" i="4"/>
  <c r="J69" i="4"/>
  <c r="M69" i="4" s="1"/>
  <c r="C71" i="5"/>
  <c r="F71" i="5" s="1"/>
  <c r="P30" i="5"/>
  <c r="J71" i="5"/>
  <c r="M71" i="5" s="1"/>
  <c r="P22" i="1"/>
  <c r="E57" i="4"/>
  <c r="L57" i="4"/>
  <c r="M64" i="2"/>
  <c r="K59" i="3"/>
  <c r="D59" i="3"/>
  <c r="F47" i="1"/>
  <c r="C49" i="4"/>
  <c r="J49" i="4"/>
  <c r="C69" i="5"/>
  <c r="J69" i="5"/>
  <c r="K49" i="5"/>
  <c r="D49" i="5"/>
  <c r="P10" i="1"/>
  <c r="I64" i="5"/>
  <c r="M64" i="5" s="1"/>
  <c r="P23" i="5"/>
  <c r="B64" i="5"/>
  <c r="J57" i="5"/>
  <c r="C57" i="5"/>
  <c r="K60" i="5"/>
  <c r="D60" i="5"/>
  <c r="J67" i="5"/>
  <c r="C67" i="5"/>
  <c r="L38" i="3"/>
  <c r="E55" i="1"/>
  <c r="L55" i="1"/>
  <c r="E67" i="1"/>
  <c r="L67" i="1"/>
  <c r="I54" i="1"/>
  <c r="B54" i="1"/>
  <c r="L38" i="1"/>
  <c r="P13" i="1"/>
  <c r="F50" i="2"/>
  <c r="L78" i="2"/>
  <c r="E78" i="2"/>
  <c r="J69" i="2"/>
  <c r="C69" i="2"/>
  <c r="M53" i="3"/>
  <c r="D49" i="2"/>
  <c r="F49" i="2" s="1"/>
  <c r="P8" i="2"/>
  <c r="K49" i="2"/>
  <c r="I65" i="2"/>
  <c r="M65" i="2" s="1"/>
  <c r="B65" i="2"/>
  <c r="F65" i="2" s="1"/>
  <c r="P24" i="2"/>
  <c r="B72" i="2"/>
  <c r="P31" i="2"/>
  <c r="I72" i="2"/>
  <c r="J58" i="1"/>
  <c r="C58" i="1"/>
  <c r="B70" i="3"/>
  <c r="F70" i="3" s="1"/>
  <c r="I70" i="3"/>
  <c r="M70" i="3" s="1"/>
  <c r="P29" i="3"/>
  <c r="I73" i="4"/>
  <c r="M73" i="4" s="1"/>
  <c r="B73" i="4"/>
  <c r="F73" i="4" s="1"/>
  <c r="P32" i="4"/>
  <c r="C65" i="4"/>
  <c r="J65" i="4"/>
  <c r="L14" i="5"/>
  <c r="N14" i="5"/>
  <c r="M14" i="5"/>
  <c r="O14" i="5"/>
  <c r="C55" i="2"/>
  <c r="J55" i="2"/>
  <c r="P36" i="5"/>
  <c r="B77" i="5"/>
  <c r="F77" i="5" s="1"/>
  <c r="I77" i="5"/>
  <c r="M77" i="5" s="1"/>
  <c r="L78" i="3"/>
  <c r="E78" i="3"/>
  <c r="C57" i="4"/>
  <c r="J57" i="4"/>
  <c r="L70" i="5"/>
  <c r="M70" i="5" s="1"/>
  <c r="E70" i="5"/>
  <c r="F70" i="5" s="1"/>
  <c r="M73" i="1"/>
  <c r="E51" i="4"/>
  <c r="L51" i="4"/>
  <c r="P28" i="5"/>
  <c r="B69" i="5"/>
  <c r="I69" i="5"/>
  <c r="M69" i="5" s="1"/>
  <c r="N38" i="4"/>
  <c r="P8" i="5"/>
  <c r="B49" i="5"/>
  <c r="I49" i="5"/>
  <c r="B65" i="5"/>
  <c r="F65" i="5" s="1"/>
  <c r="I65" i="5"/>
  <c r="M65" i="5" s="1"/>
  <c r="P24" i="5"/>
  <c r="K57" i="5"/>
  <c r="D57" i="5"/>
  <c r="J60" i="5"/>
  <c r="C60" i="5"/>
  <c r="K67" i="5"/>
  <c r="D67" i="5"/>
  <c r="L48" i="1"/>
  <c r="M48" i="1" s="1"/>
  <c r="E48" i="1"/>
  <c r="O38" i="1"/>
  <c r="P7" i="1"/>
  <c r="K55" i="1"/>
  <c r="M55" i="1" s="1"/>
  <c r="D55" i="1"/>
  <c r="F55" i="1" s="1"/>
  <c r="P14" i="1"/>
  <c r="D67" i="1"/>
  <c r="P26" i="1"/>
  <c r="K67" i="1"/>
  <c r="M67" i="1" s="1"/>
  <c r="J49" i="1"/>
  <c r="M49" i="1" s="1"/>
  <c r="C49" i="1"/>
  <c r="F49" i="1" s="1"/>
  <c r="D66" i="2"/>
  <c r="F66" i="2" s="1"/>
  <c r="K66" i="2"/>
  <c r="M66" i="2" s="1"/>
  <c r="P25" i="2"/>
  <c r="E58" i="1"/>
  <c r="L58" i="1"/>
  <c r="E52" i="2"/>
  <c r="L52" i="2"/>
  <c r="E76" i="2"/>
  <c r="L76" i="2"/>
  <c r="B69" i="2"/>
  <c r="F69" i="2" s="1"/>
  <c r="I69" i="2"/>
  <c r="M69" i="2" s="1"/>
  <c r="P28" i="2"/>
  <c r="E55" i="3"/>
  <c r="F55" i="3" s="1"/>
  <c r="P14" i="3"/>
  <c r="L55" i="3"/>
  <c r="M55" i="3" s="1"/>
  <c r="C53" i="2"/>
  <c r="J53" i="2"/>
  <c r="J79" i="2" s="1"/>
  <c r="E67" i="2"/>
  <c r="L67" i="2"/>
  <c r="J72" i="2"/>
  <c r="C72" i="2"/>
  <c r="P17" i="1"/>
  <c r="I58" i="1"/>
  <c r="M58" i="1" s="1"/>
  <c r="B58" i="1"/>
  <c r="F58" i="1" s="1"/>
  <c r="E75" i="2"/>
  <c r="L75" i="2"/>
  <c r="M50" i="3"/>
  <c r="I79" i="3"/>
  <c r="K77" i="3"/>
  <c r="K79" i="3" s="1"/>
  <c r="D77" i="3"/>
  <c r="I65" i="4"/>
  <c r="B65" i="4"/>
  <c r="P24" i="4"/>
  <c r="L61" i="5"/>
  <c r="E61" i="5"/>
  <c r="B55" i="2"/>
  <c r="F55" i="2" s="1"/>
  <c r="I55" i="2"/>
  <c r="P14" i="2"/>
  <c r="F70" i="2"/>
  <c r="F77" i="4"/>
  <c r="B74" i="4"/>
  <c r="F74" i="4" s="1"/>
  <c r="P33" i="4"/>
  <c r="I74" i="4"/>
  <c r="M74" i="4" s="1"/>
  <c r="K78" i="3"/>
  <c r="D78" i="3"/>
  <c r="M47" i="1"/>
  <c r="J79" i="1"/>
  <c r="J80" i="1" s="1"/>
  <c r="D93" i="1" s="1"/>
  <c r="F54" i="3"/>
  <c r="C79" i="3"/>
  <c r="M32" i="5"/>
  <c r="L32" i="5"/>
  <c r="O32" i="5"/>
  <c r="N32" i="5"/>
  <c r="I57" i="4"/>
  <c r="M57" i="4" s="1"/>
  <c r="B57" i="4"/>
  <c r="F57" i="4" s="1"/>
  <c r="P16" i="4"/>
  <c r="L69" i="5"/>
  <c r="E69" i="5"/>
  <c r="K79" i="4"/>
  <c r="L49" i="5"/>
  <c r="E49" i="5"/>
  <c r="D65" i="5"/>
  <c r="K65" i="5"/>
  <c r="L57" i="5"/>
  <c r="E57" i="5"/>
  <c r="L60" i="5"/>
  <c r="E60" i="5"/>
  <c r="I67" i="5"/>
  <c r="P26" i="5"/>
  <c r="B67" i="5"/>
  <c r="F67" i="5" s="1"/>
  <c r="K80" i="4" l="1"/>
  <c r="D94" i="4" s="1"/>
  <c r="D80" i="4"/>
  <c r="C94" i="4" s="1"/>
  <c r="B94" i="4"/>
  <c r="E94" i="4" s="1"/>
  <c r="F94" i="4" s="1"/>
  <c r="F72" i="2"/>
  <c r="M61" i="5"/>
  <c r="D79" i="2"/>
  <c r="J56" i="5"/>
  <c r="C56" i="5"/>
  <c r="K51" i="5"/>
  <c r="D51" i="5"/>
  <c r="F75" i="2"/>
  <c r="F52" i="2"/>
  <c r="L47" i="5"/>
  <c r="L79" i="5" s="1"/>
  <c r="O38" i="5"/>
  <c r="E47" i="5"/>
  <c r="M59" i="4"/>
  <c r="F77" i="3"/>
  <c r="M53" i="2"/>
  <c r="L79" i="2"/>
  <c r="K79" i="2"/>
  <c r="K73" i="5"/>
  <c r="D73" i="5"/>
  <c r="B92" i="4"/>
  <c r="B80" i="4"/>
  <c r="C92" i="4" s="1"/>
  <c r="M60" i="5"/>
  <c r="K80" i="3"/>
  <c r="D94" i="3" s="1"/>
  <c r="D80" i="3"/>
  <c r="C94" i="3" s="1"/>
  <c r="B94" i="3"/>
  <c r="E94" i="3" s="1"/>
  <c r="F94" i="3" s="1"/>
  <c r="E80" i="4"/>
  <c r="C95" i="4" s="1"/>
  <c r="L80" i="4"/>
  <c r="D95" i="4" s="1"/>
  <c r="B95" i="4"/>
  <c r="M78" i="2"/>
  <c r="L56" i="5"/>
  <c r="E56" i="5"/>
  <c r="I59" i="5"/>
  <c r="P18" i="5"/>
  <c r="B59" i="5"/>
  <c r="M77" i="3"/>
  <c r="E79" i="2"/>
  <c r="L73" i="5"/>
  <c r="E73" i="5"/>
  <c r="P38" i="1"/>
  <c r="F69" i="5"/>
  <c r="E55" i="5"/>
  <c r="L55" i="5"/>
  <c r="M49" i="4"/>
  <c r="M79" i="4" s="1"/>
  <c r="M80" i="4" s="1"/>
  <c r="D96" i="4" s="1"/>
  <c r="F51" i="1"/>
  <c r="D79" i="1"/>
  <c r="D80" i="1" s="1"/>
  <c r="C94" i="1" s="1"/>
  <c r="F60" i="5"/>
  <c r="F61" i="5"/>
  <c r="D79" i="3"/>
  <c r="E79" i="4"/>
  <c r="I56" i="5"/>
  <c r="M56" i="5" s="1"/>
  <c r="P15" i="5"/>
  <c r="B56" i="5"/>
  <c r="E59" i="5"/>
  <c r="L59" i="5"/>
  <c r="M76" i="2"/>
  <c r="B80" i="2"/>
  <c r="C92" i="2" s="1"/>
  <c r="B92" i="2"/>
  <c r="I80" i="2"/>
  <c r="D92" i="2" s="1"/>
  <c r="C47" i="5"/>
  <c r="M38" i="5"/>
  <c r="J47" i="5"/>
  <c r="L80" i="2"/>
  <c r="D95" i="2" s="1"/>
  <c r="E80" i="2"/>
  <c r="C95" i="2" s="1"/>
  <c r="B95" i="2"/>
  <c r="E95" i="3"/>
  <c r="F95" i="3" s="1"/>
  <c r="I73" i="5"/>
  <c r="M73" i="5" s="1"/>
  <c r="B73" i="5"/>
  <c r="P32" i="5"/>
  <c r="B95" i="1"/>
  <c r="L80" i="1"/>
  <c r="D95" i="1" s="1"/>
  <c r="E80" i="1"/>
  <c r="C95" i="1" s="1"/>
  <c r="B80" i="1"/>
  <c r="C92" i="1" s="1"/>
  <c r="B92" i="1"/>
  <c r="I80" i="1"/>
  <c r="D92" i="1" s="1"/>
  <c r="J79" i="4"/>
  <c r="M51" i="1"/>
  <c r="K79" i="1"/>
  <c r="K80" i="1" s="1"/>
  <c r="D94" i="1" s="1"/>
  <c r="E94" i="1" s="1"/>
  <c r="F94" i="1" s="1"/>
  <c r="L79" i="4"/>
  <c r="F78" i="2"/>
  <c r="B79" i="4"/>
  <c r="E51" i="5"/>
  <c r="L51" i="5"/>
  <c r="E79" i="3"/>
  <c r="B93" i="3"/>
  <c r="E93" i="3" s="1"/>
  <c r="F93" i="3" s="1"/>
  <c r="J80" i="3"/>
  <c r="D93" i="3" s="1"/>
  <c r="C80" i="3"/>
  <c r="C93" i="3" s="1"/>
  <c r="K59" i="5"/>
  <c r="D59" i="5"/>
  <c r="F48" i="2"/>
  <c r="F79" i="2" s="1"/>
  <c r="F80" i="2" s="1"/>
  <c r="C96" i="2" s="1"/>
  <c r="F78" i="3"/>
  <c r="F79" i="3" s="1"/>
  <c r="F80" i="3" s="1"/>
  <c r="C96" i="3" s="1"/>
  <c r="B47" i="5"/>
  <c r="P6" i="5"/>
  <c r="I47" i="5"/>
  <c r="L38" i="5"/>
  <c r="M49" i="5"/>
  <c r="M67" i="5"/>
  <c r="C73" i="5"/>
  <c r="J73" i="5"/>
  <c r="F65" i="4"/>
  <c r="F67" i="1"/>
  <c r="E79" i="1"/>
  <c r="F49" i="5"/>
  <c r="D55" i="5"/>
  <c r="K55" i="5"/>
  <c r="M72" i="2"/>
  <c r="F54" i="1"/>
  <c r="B79" i="1"/>
  <c r="B92" i="3"/>
  <c r="I80" i="3"/>
  <c r="D92" i="3" s="1"/>
  <c r="C79" i="1"/>
  <c r="C80" i="1" s="1"/>
  <c r="C93" i="1" s="1"/>
  <c r="B93" i="4"/>
  <c r="C80" i="4"/>
  <c r="C93" i="4" s="1"/>
  <c r="J80" i="4"/>
  <c r="D93" i="4" s="1"/>
  <c r="M57" i="5"/>
  <c r="M59" i="3"/>
  <c r="M77" i="4"/>
  <c r="D80" i="2"/>
  <c r="C94" i="2" s="1"/>
  <c r="B94" i="2"/>
  <c r="K80" i="2"/>
  <c r="D94" i="2" s="1"/>
  <c r="I51" i="5"/>
  <c r="P10" i="5"/>
  <c r="B51" i="5"/>
  <c r="L79" i="3"/>
  <c r="J59" i="5"/>
  <c r="C59" i="5"/>
  <c r="M48" i="2"/>
  <c r="M79" i="2" s="1"/>
  <c r="M80" i="2" s="1"/>
  <c r="D96" i="2" s="1"/>
  <c r="I79" i="2"/>
  <c r="B93" i="2"/>
  <c r="C80" i="2"/>
  <c r="C93" i="2" s="1"/>
  <c r="J80" i="2"/>
  <c r="D93" i="2" s="1"/>
  <c r="F71" i="1"/>
  <c r="M78" i="3"/>
  <c r="M79" i="3" s="1"/>
  <c r="M80" i="3" s="1"/>
  <c r="D96" i="3" s="1"/>
  <c r="J55" i="5"/>
  <c r="C55" i="5"/>
  <c r="M55" i="2"/>
  <c r="M65" i="4"/>
  <c r="L79" i="1"/>
  <c r="B55" i="5"/>
  <c r="I55" i="5"/>
  <c r="M55" i="5" s="1"/>
  <c r="P14" i="5"/>
  <c r="M54" i="1"/>
  <c r="M79" i="1" s="1"/>
  <c r="I79" i="1"/>
  <c r="F64" i="5"/>
  <c r="F69" i="4"/>
  <c r="C79" i="4"/>
  <c r="F68" i="2"/>
  <c r="F57" i="5"/>
  <c r="I79" i="4"/>
  <c r="I80" i="4" s="1"/>
  <c r="D92" i="4" s="1"/>
  <c r="F59" i="3"/>
  <c r="B79" i="3"/>
  <c r="B80" i="3" s="1"/>
  <c r="C92" i="3" s="1"/>
  <c r="K56" i="5"/>
  <c r="D56" i="5"/>
  <c r="C51" i="5"/>
  <c r="J51" i="5"/>
  <c r="M75" i="2"/>
  <c r="M67" i="2"/>
  <c r="B79" i="2"/>
  <c r="M52" i="2"/>
  <c r="F59" i="1"/>
  <c r="K47" i="5"/>
  <c r="K79" i="5" s="1"/>
  <c r="D47" i="5"/>
  <c r="N38" i="5"/>
  <c r="F59" i="4"/>
  <c r="F79" i="4" s="1"/>
  <c r="F80" i="4" s="1"/>
  <c r="C96" i="4" s="1"/>
  <c r="F48" i="1"/>
  <c r="F79" i="1" s="1"/>
  <c r="F53" i="2"/>
  <c r="E93" i="1"/>
  <c r="F93" i="1" s="1"/>
  <c r="M51" i="5" l="1"/>
  <c r="B79" i="5"/>
  <c r="F47" i="5"/>
  <c r="E92" i="2"/>
  <c r="B96" i="2"/>
  <c r="F80" i="1"/>
  <c r="C96" i="1" s="1"/>
  <c r="M80" i="1"/>
  <c r="D96" i="1" s="1"/>
  <c r="F59" i="5"/>
  <c r="E95" i="4"/>
  <c r="F95" i="4" s="1"/>
  <c r="L80" i="5"/>
  <c r="D95" i="5" s="1"/>
  <c r="B95" i="5"/>
  <c r="E95" i="5" s="1"/>
  <c r="E80" i="5"/>
  <c r="C95" i="5" s="1"/>
  <c r="B96" i="3"/>
  <c r="E92" i="3"/>
  <c r="B96" i="1"/>
  <c r="E92" i="1"/>
  <c r="F73" i="5"/>
  <c r="J79" i="5"/>
  <c r="J80" i="5" s="1"/>
  <c r="D93" i="5" s="1"/>
  <c r="M59" i="5"/>
  <c r="E93" i="4"/>
  <c r="F93" i="4" s="1"/>
  <c r="B92" i="5"/>
  <c r="B80" i="5"/>
  <c r="C92" i="5" s="1"/>
  <c r="I80" i="5"/>
  <c r="D92" i="5" s="1"/>
  <c r="B93" i="5"/>
  <c r="B96" i="4"/>
  <c r="E92" i="4"/>
  <c r="B94" i="5"/>
  <c r="E94" i="5" s="1"/>
  <c r="D80" i="5"/>
  <c r="C94" i="5" s="1"/>
  <c r="K80" i="5"/>
  <c r="D94" i="5" s="1"/>
  <c r="F51" i="5"/>
  <c r="C79" i="5"/>
  <c r="C80" i="5" s="1"/>
  <c r="C93" i="5" s="1"/>
  <c r="E94" i="2"/>
  <c r="F94" i="2" s="1"/>
  <c r="E93" i="2"/>
  <c r="F93" i="2" s="1"/>
  <c r="M47" i="5"/>
  <c r="M79" i="5" s="1"/>
  <c r="I79" i="5"/>
  <c r="D79" i="5"/>
  <c r="F55" i="5"/>
  <c r="P38" i="5"/>
  <c r="E95" i="1"/>
  <c r="F95" i="1" s="1"/>
  <c r="E95" i="2"/>
  <c r="F95" i="2" s="1"/>
  <c r="F56" i="5"/>
  <c r="E79" i="5"/>
  <c r="F92" i="4" l="1"/>
  <c r="E96" i="4"/>
  <c r="F79" i="5"/>
  <c r="F80" i="5" s="1"/>
  <c r="C96" i="5" s="1"/>
  <c r="E93" i="5"/>
  <c r="M80" i="5"/>
  <c r="D96" i="5" s="1"/>
  <c r="F92" i="1"/>
  <c r="E96" i="1"/>
  <c r="F92" i="2"/>
  <c r="E96" i="2"/>
  <c r="B96" i="5"/>
  <c r="E92" i="5"/>
  <c r="F92" i="3"/>
  <c r="E96" i="3"/>
  <c r="E96" i="5" l="1"/>
  <c r="B98" i="5" s="1"/>
  <c r="F96" i="4"/>
  <c r="B98" i="4"/>
  <c r="F96" i="2"/>
  <c r="B98" i="2"/>
  <c r="F96" i="3"/>
  <c r="B98" i="3"/>
  <c r="F96" i="1"/>
  <c r="B98" i="1"/>
</calcChain>
</file>

<file path=xl/sharedStrings.xml><?xml version="1.0" encoding="utf-8"?>
<sst xmlns="http://schemas.openxmlformats.org/spreadsheetml/2006/main" count="201" uniqueCount="26">
  <si>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</si>
  <si>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</si>
  <si>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</si>
  <si>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</si>
  <si>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</si>
  <si>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</si>
  <si>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</si>
  <si>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</si>
  <si>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</si>
  <si>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</si>
  <si>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</si>
  <si>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</si>
  <si>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</si>
  <si>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</si>
  <si>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</si>
  <si>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</si>
  <si>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</si>
  <si>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</si>
  <si>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</si>
  <si>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</si>
  <si>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</si>
  <si>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</si>
  <si>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</si>
  <si>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</si>
  <si>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</si>
  <si>
    <t>BOQUERÓN 1996
 CAPTURAS POR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</si>
</sst>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0.00000"/>
    <numFmt numFmtId="173" formatCode="0.0"/>
    <numFmt numFmtId="174" formatCode="0.000"/>
    <numFmt numFmtId="175" formatCode="#"/>
  </numFmts>
  <fonts count="14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 applyProtection="1">
      <alignment vertical="center"/>
    </xf>
    <xf numFmtId="0" fontId="0" fillId="0" borderId="0" xfId="0" applyAlignment="1" applyProtection="1">
      <alignment horizontal="center"/>
    </xf>
    <xf numFmtId="1" fontId="0" fillId="0" borderId="0" xfId="0" applyNumberFormat="1" applyAlignment="1">
      <alignment horizontal="center"/>
    </xf>
    <xf numFmtId="1" fontId="3" fillId="0" borderId="6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0" fillId="0" borderId="0" xfId="0" applyFont="1" applyAlignment="1">
      <alignment horizontal="right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72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4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 applyProtection="1">
      <alignment horizontal="center" vertical="center"/>
    </xf>
    <xf numFmtId="1" fontId="10" fillId="0" borderId="0" xfId="0" applyNumberFormat="1" applyFont="1" applyFill="1" applyAlignment="1">
      <alignment horizontal="center" vertical="center"/>
    </xf>
    <xf numFmtId="0" fontId="10" fillId="0" borderId="0" xfId="9" applyNumberFormat="1" applyFont="1" applyFill="1" applyBorder="1" applyAlignment="1" applyProtection="1">
      <alignment horizontal="center"/>
    </xf>
    <xf numFmtId="0" fontId="0" fillId="0" borderId="0" xfId="0" applyAlignment="1"/>
    <xf numFmtId="0" fontId="11" fillId="0" borderId="0" xfId="12" applyNumberFormat="1" applyFont="1" applyFill="1" applyBorder="1" applyAlignment="1" applyProtection="1">
      <alignment horizontal="center"/>
    </xf>
    <xf numFmtId="1" fontId="0" fillId="0" borderId="0" xfId="0" applyNumberFormat="1" applyAlignment="1">
      <alignment horizontal="right"/>
    </xf>
    <xf numFmtId="0" fontId="10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75" fontId="0" fillId="0" borderId="0" xfId="0" applyNumberFormat="1" applyAlignment="1">
      <alignment horizontal="center"/>
    </xf>
    <xf numFmtId="0" fontId="0" fillId="0" borderId="0" xfId="0" applyFont="1" applyFill="1" applyBorder="1" applyAlignment="1"/>
    <xf numFmtId="0" fontId="5" fillId="0" borderId="0" xfId="0" applyFont="1" applyAlignment="1">
      <alignment horizontal="right"/>
    </xf>
    <xf numFmtId="1" fontId="0" fillId="0" borderId="0" xfId="0" applyNumberFormat="1"/>
    <xf numFmtId="0" fontId="13" fillId="0" borderId="0" xfId="0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 wrapText="1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8" zoomScale="80" zoomScaleNormal="80" workbookViewId="0">
      <selection activeCell="I80" sqref="I80:L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7" t="s">
        <v>0</v>
      </c>
      <c r="B1" s="57"/>
      <c r="C1" s="57"/>
      <c r="D1" s="57"/>
      <c r="E1" s="57"/>
      <c r="F1" s="57"/>
      <c r="G1" s="1"/>
      <c r="H1" s="58" t="s">
        <v>1</v>
      </c>
      <c r="I1" s="58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41043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9" t="s">
        <v>4</v>
      </c>
      <c r="C4" s="59"/>
      <c r="D4" s="59"/>
      <c r="E4" s="59"/>
      <c r="F4" s="59"/>
      <c r="G4" s="1"/>
      <c r="H4" s="5" t="s">
        <v>3</v>
      </c>
      <c r="J4" s="1"/>
      <c r="K4" s="5" t="s">
        <v>3</v>
      </c>
      <c r="L4" s="58" t="s">
        <v>5</v>
      </c>
      <c r="M4" s="58"/>
      <c r="N4" s="58"/>
      <c r="O4" s="58"/>
      <c r="P4" s="58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51">
        <v>1</v>
      </c>
      <c r="D6" s="11"/>
      <c r="E6" s="11"/>
      <c r="F6" s="12">
        <f t="shared" ref="F6:F37" si="0">SUM(B6:E6)</f>
        <v>1</v>
      </c>
      <c r="G6" s="1"/>
      <c r="H6" s="13">
        <v>3.75</v>
      </c>
      <c r="I6" s="18"/>
      <c r="J6" s="1">
        <f>I6/1000</f>
        <v>0</v>
      </c>
      <c r="K6" s="13">
        <v>3.75</v>
      </c>
      <c r="L6" s="14">
        <f t="shared" ref="L6:L37" si="1">IF($F6&gt;0,($I6/1000)*(B6/$F6),0)</f>
        <v>0</v>
      </c>
      <c r="M6" s="14">
        <f t="shared" ref="M6:M37" si="2">IF($F6&gt;0,($I6/1000)*(C6/$F6),0)</f>
        <v>0</v>
      </c>
      <c r="N6" s="14">
        <f t="shared" ref="N6:N37" si="3">IF($F6&gt;0,($I6/1000)*(D6/$F6),0)</f>
        <v>0</v>
      </c>
      <c r="O6" s="14">
        <f t="shared" ref="O6:O37" si="4">IF($F6&gt;0,($I6/1000)*(E6/$F6),0)</f>
        <v>0</v>
      </c>
      <c r="P6" s="15">
        <f t="shared" ref="P6:P37" si="5">SUM(L6:O6)</f>
        <v>0</v>
      </c>
      <c r="Q6" s="3"/>
      <c r="R6" s="3"/>
    </row>
    <row r="7" spans="1:18">
      <c r="A7" s="13">
        <v>4.25</v>
      </c>
      <c r="B7" s="11"/>
      <c r="C7" s="51">
        <v>1</v>
      </c>
      <c r="D7" s="11"/>
      <c r="E7" s="11"/>
      <c r="F7" s="12">
        <f t="shared" si="0"/>
        <v>1</v>
      </c>
      <c r="G7" s="1"/>
      <c r="H7" s="13">
        <v>4.25</v>
      </c>
      <c r="I7" s="50">
        <v>19596</v>
      </c>
      <c r="J7" s="1">
        <f t="shared" ref="J7:J38" si="6">I7/1000</f>
        <v>19.596</v>
      </c>
      <c r="K7" s="13">
        <v>4.25</v>
      </c>
      <c r="L7" s="14">
        <f t="shared" si="1"/>
        <v>0</v>
      </c>
      <c r="M7" s="14">
        <f t="shared" si="2"/>
        <v>19.596</v>
      </c>
      <c r="N7" s="14">
        <f t="shared" si="3"/>
        <v>0</v>
      </c>
      <c r="O7" s="14">
        <f t="shared" si="4"/>
        <v>0</v>
      </c>
      <c r="P7" s="15">
        <f t="shared" si="5"/>
        <v>19.596</v>
      </c>
      <c r="Q7" s="3"/>
      <c r="R7" s="3"/>
    </row>
    <row r="8" spans="1:18">
      <c r="A8" s="10">
        <v>4.75</v>
      </c>
      <c r="B8" s="11"/>
      <c r="C8" s="51">
        <v>1</v>
      </c>
      <c r="D8" s="11"/>
      <c r="E8" s="11"/>
      <c r="F8" s="12">
        <f t="shared" si="0"/>
        <v>1</v>
      </c>
      <c r="G8" s="1"/>
      <c r="H8" s="13">
        <v>4.75</v>
      </c>
      <c r="I8" s="50">
        <v>470307</v>
      </c>
      <c r="J8" s="1">
        <f t="shared" si="6"/>
        <v>470.30700000000002</v>
      </c>
      <c r="K8" s="13">
        <v>4.75</v>
      </c>
      <c r="L8" s="14">
        <f t="shared" si="1"/>
        <v>0</v>
      </c>
      <c r="M8" s="14">
        <f t="shared" si="2"/>
        <v>470.30700000000002</v>
      </c>
      <c r="N8" s="14">
        <f t="shared" si="3"/>
        <v>0</v>
      </c>
      <c r="O8" s="14">
        <f t="shared" si="4"/>
        <v>0</v>
      </c>
      <c r="P8" s="15">
        <f t="shared" si="5"/>
        <v>470.30700000000002</v>
      </c>
      <c r="Q8" s="3"/>
      <c r="R8" s="3"/>
    </row>
    <row r="9" spans="1:18">
      <c r="A9" s="13">
        <v>5.25</v>
      </c>
      <c r="B9" s="11"/>
      <c r="C9" s="51">
        <v>1</v>
      </c>
      <c r="D9" s="11"/>
      <c r="E9" s="11"/>
      <c r="F9" s="12">
        <f t="shared" si="0"/>
        <v>1</v>
      </c>
      <c r="G9" s="16"/>
      <c r="H9" s="13">
        <v>5.25</v>
      </c>
      <c r="I9" s="50">
        <v>1802843</v>
      </c>
      <c r="J9" s="1">
        <f t="shared" si="6"/>
        <v>1802.8430000000001</v>
      </c>
      <c r="K9" s="13">
        <v>5.25</v>
      </c>
      <c r="L9" s="14">
        <f t="shared" si="1"/>
        <v>0</v>
      </c>
      <c r="M9" s="14">
        <f t="shared" si="2"/>
        <v>1802.8430000000001</v>
      </c>
      <c r="N9" s="14">
        <f t="shared" si="3"/>
        <v>0</v>
      </c>
      <c r="O9" s="14">
        <f t="shared" si="4"/>
        <v>0</v>
      </c>
      <c r="P9" s="15">
        <f t="shared" si="5"/>
        <v>1802.8430000000001</v>
      </c>
      <c r="Q9" s="3"/>
      <c r="R9" s="3"/>
    </row>
    <row r="10" spans="1:18">
      <c r="A10" s="10">
        <v>5.75</v>
      </c>
      <c r="B10" s="11"/>
      <c r="C10" s="51">
        <v>1</v>
      </c>
      <c r="D10" s="11"/>
      <c r="E10" s="11"/>
      <c r="F10" s="12">
        <f t="shared" si="0"/>
        <v>1</v>
      </c>
      <c r="G10" s="1"/>
      <c r="H10" s="13">
        <v>5.75</v>
      </c>
      <c r="I10" s="50">
        <v>1900824</v>
      </c>
      <c r="J10" s="1">
        <f t="shared" si="6"/>
        <v>1900.8240000000001</v>
      </c>
      <c r="K10" s="13">
        <v>5.75</v>
      </c>
      <c r="L10" s="14">
        <f t="shared" si="1"/>
        <v>0</v>
      </c>
      <c r="M10" s="14">
        <f t="shared" si="2"/>
        <v>1900.8240000000001</v>
      </c>
      <c r="N10" s="14">
        <f t="shared" si="3"/>
        <v>0</v>
      </c>
      <c r="O10" s="14">
        <f t="shared" si="4"/>
        <v>0</v>
      </c>
      <c r="P10" s="15">
        <f t="shared" si="5"/>
        <v>1900.8240000000001</v>
      </c>
      <c r="Q10" s="3"/>
      <c r="R10" s="3"/>
    </row>
    <row r="11" spans="1:18">
      <c r="A11" s="13">
        <v>6.25</v>
      </c>
      <c r="B11" s="11"/>
      <c r="C11" s="51">
        <v>1</v>
      </c>
      <c r="D11" s="11"/>
      <c r="E11" s="11"/>
      <c r="F11" s="12">
        <f t="shared" si="0"/>
        <v>1</v>
      </c>
      <c r="G11" s="1"/>
      <c r="H11" s="13">
        <v>6.25</v>
      </c>
      <c r="I11" s="50">
        <v>803441</v>
      </c>
      <c r="J11" s="1">
        <f t="shared" si="6"/>
        <v>803.44100000000003</v>
      </c>
      <c r="K11" s="13">
        <v>6.25</v>
      </c>
      <c r="L11" s="14">
        <f t="shared" si="1"/>
        <v>0</v>
      </c>
      <c r="M11" s="14">
        <f t="shared" si="2"/>
        <v>803.44100000000003</v>
      </c>
      <c r="N11" s="14">
        <f t="shared" si="3"/>
        <v>0</v>
      </c>
      <c r="O11" s="14">
        <f t="shared" si="4"/>
        <v>0</v>
      </c>
      <c r="P11" s="15">
        <f t="shared" si="5"/>
        <v>803.44100000000003</v>
      </c>
      <c r="Q11" s="3"/>
      <c r="R11" s="3"/>
    </row>
    <row r="12" spans="1:18">
      <c r="A12" s="10">
        <v>6.75</v>
      </c>
      <c r="C12">
        <v>1</v>
      </c>
      <c r="D12" s="11"/>
      <c r="E12" s="11"/>
      <c r="F12" s="12">
        <f t="shared" si="0"/>
        <v>1</v>
      </c>
      <c r="G12" s="1"/>
      <c r="H12" s="13">
        <v>6.75</v>
      </c>
      <c r="I12" s="50">
        <v>283996</v>
      </c>
      <c r="J12" s="1">
        <f t="shared" si="6"/>
        <v>283.99599999999998</v>
      </c>
      <c r="K12" s="13">
        <v>6.75</v>
      </c>
      <c r="L12" s="14">
        <f t="shared" si="1"/>
        <v>0</v>
      </c>
      <c r="M12" s="14">
        <f t="shared" si="2"/>
        <v>283.99599999999998</v>
      </c>
      <c r="N12" s="14">
        <f t="shared" si="3"/>
        <v>0</v>
      </c>
      <c r="O12" s="14">
        <f t="shared" si="4"/>
        <v>0</v>
      </c>
      <c r="P12" s="15">
        <f t="shared" si="5"/>
        <v>283.99599999999998</v>
      </c>
      <c r="Q12" s="3"/>
      <c r="R12" s="3"/>
    </row>
    <row r="13" spans="1:18">
      <c r="A13" s="13">
        <v>7.25</v>
      </c>
      <c r="C13">
        <v>1</v>
      </c>
      <c r="D13" s="11"/>
      <c r="E13" s="11"/>
      <c r="F13" s="12">
        <f t="shared" si="0"/>
        <v>1</v>
      </c>
      <c r="G13" s="1"/>
      <c r="H13" s="13">
        <v>7.25</v>
      </c>
      <c r="I13" s="50">
        <v>577870</v>
      </c>
      <c r="J13" s="1">
        <f t="shared" si="6"/>
        <v>577.87</v>
      </c>
      <c r="K13" s="13">
        <v>7.25</v>
      </c>
      <c r="L13" s="14">
        <f t="shared" si="1"/>
        <v>0</v>
      </c>
      <c r="M13" s="14">
        <f t="shared" si="2"/>
        <v>577.87</v>
      </c>
      <c r="N13" s="14">
        <f t="shared" si="3"/>
        <v>0</v>
      </c>
      <c r="O13" s="14">
        <f t="shared" si="4"/>
        <v>0</v>
      </c>
      <c r="P13" s="15">
        <f t="shared" si="5"/>
        <v>577.87</v>
      </c>
      <c r="Q13" s="3"/>
      <c r="R13" s="3"/>
    </row>
    <row r="14" spans="1:18">
      <c r="A14" s="10">
        <v>7.75</v>
      </c>
      <c r="C14">
        <v>1</v>
      </c>
      <c r="D14" s="17"/>
      <c r="E14" s="11"/>
      <c r="F14" s="12">
        <f t="shared" si="0"/>
        <v>1</v>
      </c>
      <c r="G14" s="1"/>
      <c r="H14" s="13">
        <v>7.75</v>
      </c>
      <c r="I14" s="50">
        <v>407179</v>
      </c>
      <c r="J14" s="1">
        <f t="shared" si="6"/>
        <v>407.17899999999997</v>
      </c>
      <c r="K14" s="13">
        <v>7.75</v>
      </c>
      <c r="L14" s="14">
        <f t="shared" si="1"/>
        <v>0</v>
      </c>
      <c r="M14" s="14">
        <f t="shared" si="2"/>
        <v>407.17899999999997</v>
      </c>
      <c r="N14" s="14">
        <f t="shared" si="3"/>
        <v>0</v>
      </c>
      <c r="O14" s="14">
        <f t="shared" si="4"/>
        <v>0</v>
      </c>
      <c r="P14" s="15">
        <f t="shared" si="5"/>
        <v>407.17899999999997</v>
      </c>
      <c r="Q14" s="3"/>
      <c r="R14" s="3"/>
    </row>
    <row r="15" spans="1:18">
      <c r="A15" s="13">
        <v>8.25</v>
      </c>
      <c r="C15">
        <v>5</v>
      </c>
      <c r="D15" s="18"/>
      <c r="E15" s="11"/>
      <c r="F15" s="12">
        <f t="shared" si="0"/>
        <v>5</v>
      </c>
      <c r="G15" s="1"/>
      <c r="H15" s="13">
        <v>8.25</v>
      </c>
      <c r="I15" s="50">
        <v>837836</v>
      </c>
      <c r="J15" s="1">
        <f t="shared" si="6"/>
        <v>837.83600000000001</v>
      </c>
      <c r="K15" s="13">
        <v>8.25</v>
      </c>
      <c r="L15" s="14">
        <f t="shared" si="1"/>
        <v>0</v>
      </c>
      <c r="M15" s="14">
        <f t="shared" si="2"/>
        <v>837.83600000000001</v>
      </c>
      <c r="N15" s="14">
        <f t="shared" si="3"/>
        <v>0</v>
      </c>
      <c r="O15" s="14">
        <f t="shared" si="4"/>
        <v>0</v>
      </c>
      <c r="P15" s="15">
        <f t="shared" si="5"/>
        <v>837.83600000000001</v>
      </c>
      <c r="Q15" s="3"/>
      <c r="R15" s="3"/>
    </row>
    <row r="16" spans="1:18">
      <c r="A16" s="10">
        <v>8.75</v>
      </c>
      <c r="C16">
        <v>5</v>
      </c>
      <c r="D16" s="18"/>
      <c r="E16" s="11"/>
      <c r="F16" s="12">
        <f t="shared" si="0"/>
        <v>5</v>
      </c>
      <c r="G16" s="1"/>
      <c r="H16" s="13">
        <v>8.75</v>
      </c>
      <c r="I16" s="50">
        <v>1661947</v>
      </c>
      <c r="J16" s="1">
        <f t="shared" si="6"/>
        <v>1661.9469999999999</v>
      </c>
      <c r="K16" s="13">
        <v>8.75</v>
      </c>
      <c r="L16" s="14">
        <f t="shared" si="1"/>
        <v>0</v>
      </c>
      <c r="M16" s="14">
        <f t="shared" si="2"/>
        <v>1661.9469999999999</v>
      </c>
      <c r="N16" s="14">
        <f t="shared" si="3"/>
        <v>0</v>
      </c>
      <c r="O16" s="14">
        <f t="shared" si="4"/>
        <v>0</v>
      </c>
      <c r="P16" s="15">
        <f t="shared" si="5"/>
        <v>1661.9469999999999</v>
      </c>
      <c r="Q16" s="3"/>
      <c r="R16" s="3"/>
    </row>
    <row r="17" spans="1:18">
      <c r="A17" s="13">
        <v>9.25</v>
      </c>
      <c r="C17">
        <v>7</v>
      </c>
      <c r="D17" s="18"/>
      <c r="E17" s="11"/>
      <c r="F17" s="12">
        <f t="shared" si="0"/>
        <v>7</v>
      </c>
      <c r="G17" s="1"/>
      <c r="H17" s="13">
        <v>9.25</v>
      </c>
      <c r="I17" s="50">
        <v>1821014</v>
      </c>
      <c r="J17" s="1">
        <f t="shared" si="6"/>
        <v>1821.0139999999999</v>
      </c>
      <c r="K17" s="13">
        <v>9.25</v>
      </c>
      <c r="L17" s="14">
        <f t="shared" si="1"/>
        <v>0</v>
      </c>
      <c r="M17" s="14">
        <f t="shared" si="2"/>
        <v>1821.0139999999999</v>
      </c>
      <c r="N17" s="14">
        <f t="shared" si="3"/>
        <v>0</v>
      </c>
      <c r="O17" s="14">
        <f t="shared" si="4"/>
        <v>0</v>
      </c>
      <c r="P17" s="15">
        <f t="shared" si="5"/>
        <v>1821.0139999999999</v>
      </c>
      <c r="Q17" s="3"/>
      <c r="R17" s="3"/>
    </row>
    <row r="18" spans="1:18">
      <c r="A18" s="10">
        <v>9.75</v>
      </c>
      <c r="C18">
        <v>5</v>
      </c>
      <c r="D18" s="18"/>
      <c r="E18" s="11"/>
      <c r="F18" s="12">
        <f t="shared" si="0"/>
        <v>5</v>
      </c>
      <c r="G18" s="1"/>
      <c r="H18" s="13">
        <v>9.75</v>
      </c>
      <c r="I18" s="50">
        <v>1124256</v>
      </c>
      <c r="J18" s="1">
        <f t="shared" si="6"/>
        <v>1124.2560000000001</v>
      </c>
      <c r="K18" s="13">
        <v>9.75</v>
      </c>
      <c r="L18" s="14">
        <f t="shared" si="1"/>
        <v>0</v>
      </c>
      <c r="M18" s="14">
        <f t="shared" si="2"/>
        <v>1124.2560000000001</v>
      </c>
      <c r="N18" s="14">
        <f t="shared" si="3"/>
        <v>0</v>
      </c>
      <c r="O18" s="14">
        <f t="shared" si="4"/>
        <v>0</v>
      </c>
      <c r="P18" s="15">
        <f t="shared" si="5"/>
        <v>1124.2560000000001</v>
      </c>
      <c r="Q18" s="3"/>
      <c r="R18" s="3"/>
    </row>
    <row r="19" spans="1:18">
      <c r="A19" s="13">
        <v>10.25</v>
      </c>
      <c r="C19">
        <v>6</v>
      </c>
      <c r="D19" s="18"/>
      <c r="E19" s="11"/>
      <c r="F19" s="12">
        <f t="shared" si="0"/>
        <v>6</v>
      </c>
      <c r="G19" s="1"/>
      <c r="H19" s="13">
        <v>10.25</v>
      </c>
      <c r="I19" s="50">
        <v>602054</v>
      </c>
      <c r="J19" s="1">
        <f t="shared" si="6"/>
        <v>602.05399999999997</v>
      </c>
      <c r="K19" s="13">
        <v>10.25</v>
      </c>
      <c r="L19" s="14">
        <f t="shared" si="1"/>
        <v>0</v>
      </c>
      <c r="M19" s="14">
        <f t="shared" si="2"/>
        <v>602.05399999999997</v>
      </c>
      <c r="N19" s="14">
        <f t="shared" si="3"/>
        <v>0</v>
      </c>
      <c r="O19" s="14">
        <f t="shared" si="4"/>
        <v>0</v>
      </c>
      <c r="P19" s="15">
        <f t="shared" si="5"/>
        <v>602.05399999999997</v>
      </c>
      <c r="Q19" s="3"/>
      <c r="R19" s="3"/>
    </row>
    <row r="20" spans="1:18">
      <c r="A20" s="10">
        <v>10.75</v>
      </c>
      <c r="C20">
        <v>11</v>
      </c>
      <c r="D20" s="18"/>
      <c r="E20" s="11"/>
      <c r="F20" s="12">
        <f t="shared" si="0"/>
        <v>11</v>
      </c>
      <c r="G20" s="1"/>
      <c r="H20" s="13">
        <v>10.75</v>
      </c>
      <c r="I20" s="50">
        <v>275454</v>
      </c>
      <c r="J20" s="1">
        <f t="shared" si="6"/>
        <v>275.45400000000001</v>
      </c>
      <c r="K20" s="13">
        <v>10.75</v>
      </c>
      <c r="L20" s="14">
        <f t="shared" si="1"/>
        <v>0</v>
      </c>
      <c r="M20" s="14">
        <f t="shared" si="2"/>
        <v>275.45400000000001</v>
      </c>
      <c r="N20" s="14">
        <f t="shared" si="3"/>
        <v>0</v>
      </c>
      <c r="O20" s="14">
        <f t="shared" si="4"/>
        <v>0</v>
      </c>
      <c r="P20" s="15">
        <f t="shared" si="5"/>
        <v>275.45400000000001</v>
      </c>
      <c r="Q20" s="3"/>
      <c r="R20" s="3"/>
    </row>
    <row r="21" spans="1:18">
      <c r="A21" s="13">
        <v>11.25</v>
      </c>
      <c r="C21">
        <v>15</v>
      </c>
      <c r="D21" s="18"/>
      <c r="E21" s="11"/>
      <c r="F21" s="12">
        <f t="shared" si="0"/>
        <v>15</v>
      </c>
      <c r="G21" s="1"/>
      <c r="H21" s="13">
        <v>11.25</v>
      </c>
      <c r="I21" s="50">
        <v>101967</v>
      </c>
      <c r="J21" s="1">
        <f t="shared" si="6"/>
        <v>101.967</v>
      </c>
      <c r="K21" s="13">
        <v>11.25</v>
      </c>
      <c r="L21" s="14">
        <f t="shared" si="1"/>
        <v>0</v>
      </c>
      <c r="M21" s="14">
        <f t="shared" si="2"/>
        <v>101.967</v>
      </c>
      <c r="N21" s="14">
        <f t="shared" si="3"/>
        <v>0</v>
      </c>
      <c r="O21" s="14">
        <f t="shared" si="4"/>
        <v>0</v>
      </c>
      <c r="P21" s="15">
        <f t="shared" si="5"/>
        <v>101.967</v>
      </c>
      <c r="Q21" s="3"/>
      <c r="R21" s="3"/>
    </row>
    <row r="22" spans="1:18">
      <c r="A22" s="10">
        <v>11.75</v>
      </c>
      <c r="C22">
        <v>15</v>
      </c>
      <c r="D22" s="18"/>
      <c r="E22" s="11"/>
      <c r="F22" s="12">
        <f t="shared" si="0"/>
        <v>15</v>
      </c>
      <c r="G22" s="4"/>
      <c r="H22" s="13">
        <v>11.75</v>
      </c>
      <c r="I22" s="50">
        <v>29467</v>
      </c>
      <c r="J22" s="1">
        <f t="shared" si="6"/>
        <v>29.466999999999999</v>
      </c>
      <c r="K22" s="13">
        <v>11.75</v>
      </c>
      <c r="L22" s="14">
        <f t="shared" si="1"/>
        <v>0</v>
      </c>
      <c r="M22" s="14">
        <f t="shared" si="2"/>
        <v>29.466999999999999</v>
      </c>
      <c r="N22" s="14">
        <f t="shared" si="3"/>
        <v>0</v>
      </c>
      <c r="O22" s="14">
        <f t="shared" si="4"/>
        <v>0</v>
      </c>
      <c r="P22" s="15">
        <f t="shared" si="5"/>
        <v>29.466999999999999</v>
      </c>
      <c r="Q22" s="3"/>
      <c r="R22" s="3"/>
    </row>
    <row r="23" spans="1:18">
      <c r="A23" s="13">
        <v>12.25</v>
      </c>
      <c r="C23">
        <v>15</v>
      </c>
      <c r="D23" s="18"/>
      <c r="E23" s="11"/>
      <c r="F23" s="12">
        <f t="shared" si="0"/>
        <v>15</v>
      </c>
      <c r="G23" s="4"/>
      <c r="H23" s="13">
        <v>12.25</v>
      </c>
      <c r="I23" s="50">
        <v>30319</v>
      </c>
      <c r="J23" s="1">
        <f t="shared" si="6"/>
        <v>30.318999999999999</v>
      </c>
      <c r="K23" s="13">
        <v>12.25</v>
      </c>
      <c r="L23" s="14">
        <f t="shared" si="1"/>
        <v>0</v>
      </c>
      <c r="M23" s="14">
        <f t="shared" si="2"/>
        <v>30.318999999999999</v>
      </c>
      <c r="N23" s="14">
        <f t="shared" si="3"/>
        <v>0</v>
      </c>
      <c r="O23" s="14">
        <f t="shared" si="4"/>
        <v>0</v>
      </c>
      <c r="P23" s="15">
        <f t="shared" si="5"/>
        <v>30.318999999999999</v>
      </c>
      <c r="Q23" s="3"/>
      <c r="R23" s="3"/>
    </row>
    <row r="24" spans="1:18">
      <c r="A24" s="10">
        <v>12.75</v>
      </c>
      <c r="C24">
        <v>15</v>
      </c>
      <c r="D24" s="18"/>
      <c r="E24" s="11"/>
      <c r="F24" s="12">
        <f t="shared" si="0"/>
        <v>15</v>
      </c>
      <c r="G24" s="4"/>
      <c r="H24" s="13">
        <v>12.75</v>
      </c>
      <c r="I24" s="50">
        <v>6910</v>
      </c>
      <c r="J24" s="1">
        <f t="shared" si="6"/>
        <v>6.91</v>
      </c>
      <c r="K24" s="13">
        <v>12.75</v>
      </c>
      <c r="L24" s="14">
        <f t="shared" si="1"/>
        <v>0</v>
      </c>
      <c r="M24" s="14">
        <f t="shared" si="2"/>
        <v>6.91</v>
      </c>
      <c r="N24" s="14">
        <f t="shared" si="3"/>
        <v>0</v>
      </c>
      <c r="O24" s="14">
        <f t="shared" si="4"/>
        <v>0</v>
      </c>
      <c r="P24" s="15">
        <f t="shared" si="5"/>
        <v>6.91</v>
      </c>
      <c r="Q24" s="3"/>
      <c r="R24" s="3"/>
    </row>
    <row r="25" spans="1:18">
      <c r="A25" s="13">
        <v>13.25</v>
      </c>
      <c r="B25" s="11"/>
      <c r="C25" s="51">
        <v>15</v>
      </c>
      <c r="D25" s="18"/>
      <c r="E25" s="11"/>
      <c r="F25" s="12">
        <f t="shared" si="0"/>
        <v>15</v>
      </c>
      <c r="G25" s="4"/>
      <c r="H25" s="13">
        <v>13.25</v>
      </c>
      <c r="I25" s="50">
        <v>9280</v>
      </c>
      <c r="J25" s="1">
        <f t="shared" si="6"/>
        <v>9.2799999999999994</v>
      </c>
      <c r="K25" s="13">
        <v>13.25</v>
      </c>
      <c r="L25" s="14">
        <f t="shared" si="1"/>
        <v>0</v>
      </c>
      <c r="M25" s="14">
        <f t="shared" si="2"/>
        <v>9.2799999999999994</v>
      </c>
      <c r="N25" s="14">
        <f t="shared" si="3"/>
        <v>0</v>
      </c>
      <c r="O25" s="14">
        <f t="shared" si="4"/>
        <v>0</v>
      </c>
      <c r="P25" s="15">
        <f t="shared" si="5"/>
        <v>9.2799999999999994</v>
      </c>
      <c r="Q25" s="3"/>
      <c r="R25" s="3"/>
    </row>
    <row r="26" spans="1:18">
      <c r="A26" s="10">
        <v>13.75</v>
      </c>
      <c r="B26" s="11"/>
      <c r="C26" s="51">
        <v>6</v>
      </c>
      <c r="D26">
        <v>6</v>
      </c>
      <c r="E26" s="11"/>
      <c r="F26" s="12">
        <f t="shared" si="0"/>
        <v>12</v>
      </c>
      <c r="G26" s="4"/>
      <c r="H26" s="13">
        <v>13.75</v>
      </c>
      <c r="I26" s="50">
        <v>7110</v>
      </c>
      <c r="J26" s="1">
        <f t="shared" si="6"/>
        <v>7.11</v>
      </c>
      <c r="K26" s="13">
        <v>13.75</v>
      </c>
      <c r="L26" s="14">
        <f t="shared" si="1"/>
        <v>0</v>
      </c>
      <c r="M26" s="14">
        <f t="shared" si="2"/>
        <v>3.5550000000000002</v>
      </c>
      <c r="N26" s="14">
        <f t="shared" si="3"/>
        <v>3.5550000000000002</v>
      </c>
      <c r="O26" s="14">
        <f t="shared" si="4"/>
        <v>0</v>
      </c>
      <c r="P26" s="15">
        <f t="shared" si="5"/>
        <v>7.11</v>
      </c>
      <c r="Q26" s="3"/>
      <c r="R26" s="3"/>
    </row>
    <row r="27" spans="1:18">
      <c r="A27" s="13">
        <v>14.25</v>
      </c>
      <c r="B27" s="11"/>
      <c r="C27" s="51">
        <v>2</v>
      </c>
      <c r="D27">
        <v>6</v>
      </c>
      <c r="E27" s="11"/>
      <c r="F27" s="12">
        <f t="shared" si="0"/>
        <v>8</v>
      </c>
      <c r="G27" s="4"/>
      <c r="H27" s="13">
        <v>14.25</v>
      </c>
      <c r="I27" s="50">
        <v>7651</v>
      </c>
      <c r="J27" s="1">
        <f t="shared" si="6"/>
        <v>7.6509999999999998</v>
      </c>
      <c r="K27" s="13">
        <v>14.25</v>
      </c>
      <c r="L27" s="14">
        <f t="shared" si="1"/>
        <v>0</v>
      </c>
      <c r="M27" s="14">
        <f t="shared" si="2"/>
        <v>1.91275</v>
      </c>
      <c r="N27" s="14">
        <f t="shared" si="3"/>
        <v>5.7382499999999999</v>
      </c>
      <c r="O27" s="14">
        <f t="shared" si="4"/>
        <v>0</v>
      </c>
      <c r="P27" s="15">
        <f t="shared" si="5"/>
        <v>7.6509999999999998</v>
      </c>
      <c r="Q27" s="3"/>
      <c r="R27" s="3"/>
    </row>
    <row r="28" spans="1:18">
      <c r="A28" s="10">
        <v>14.75</v>
      </c>
      <c r="B28" s="11"/>
      <c r="C28" s="11"/>
      <c r="D28">
        <v>3</v>
      </c>
      <c r="E28" s="11"/>
      <c r="F28" s="12">
        <f t="shared" si="0"/>
        <v>3</v>
      </c>
      <c r="G28" s="1"/>
      <c r="H28" s="13">
        <v>14.75</v>
      </c>
      <c r="I28" s="50">
        <v>3459</v>
      </c>
      <c r="J28" s="1">
        <f t="shared" si="6"/>
        <v>3.4590000000000001</v>
      </c>
      <c r="K28" s="13">
        <v>14.75</v>
      </c>
      <c r="L28" s="14">
        <f t="shared" si="1"/>
        <v>0</v>
      </c>
      <c r="M28" s="14">
        <f t="shared" si="2"/>
        <v>0</v>
      </c>
      <c r="N28" s="14">
        <f t="shared" si="3"/>
        <v>3.4590000000000001</v>
      </c>
      <c r="O28" s="14">
        <f t="shared" si="4"/>
        <v>0</v>
      </c>
      <c r="P28" s="15">
        <f t="shared" si="5"/>
        <v>3.4590000000000001</v>
      </c>
      <c r="Q28" s="3"/>
      <c r="R28" s="3"/>
    </row>
    <row r="29" spans="1:18">
      <c r="A29" s="13">
        <v>15.25</v>
      </c>
      <c r="B29" s="11"/>
      <c r="D29" s="18"/>
      <c r="E29" s="11"/>
      <c r="F29" s="12">
        <f t="shared" si="0"/>
        <v>0</v>
      </c>
      <c r="G29" s="1"/>
      <c r="H29" s="13">
        <v>15.25</v>
      </c>
      <c r="J29" s="1">
        <f t="shared" si="6"/>
        <v>0</v>
      </c>
      <c r="K29" s="13">
        <v>15.25</v>
      </c>
      <c r="L29" s="14">
        <f t="shared" si="1"/>
        <v>0</v>
      </c>
      <c r="M29" s="14">
        <f t="shared" si="2"/>
        <v>0</v>
      </c>
      <c r="N29" s="14">
        <f t="shared" si="3"/>
        <v>0</v>
      </c>
      <c r="O29" s="14">
        <f t="shared" si="4"/>
        <v>0</v>
      </c>
      <c r="P29" s="15">
        <f t="shared" si="5"/>
        <v>0</v>
      </c>
      <c r="Q29" s="3"/>
      <c r="R29" s="3"/>
    </row>
    <row r="30" spans="1:18">
      <c r="A30" s="10">
        <v>15.75</v>
      </c>
      <c r="B30" s="11"/>
      <c r="D30" s="18"/>
      <c r="E30" s="11"/>
      <c r="F30" s="12">
        <f t="shared" si="0"/>
        <v>0</v>
      </c>
      <c r="G30" s="1"/>
      <c r="H30" s="13">
        <v>15.75</v>
      </c>
      <c r="J30" s="1">
        <f t="shared" si="6"/>
        <v>0</v>
      </c>
      <c r="K30" s="13">
        <v>15.75</v>
      </c>
      <c r="L30" s="14">
        <f t="shared" si="1"/>
        <v>0</v>
      </c>
      <c r="M30" s="14">
        <f t="shared" si="2"/>
        <v>0</v>
      </c>
      <c r="N30" s="14">
        <f t="shared" si="3"/>
        <v>0</v>
      </c>
      <c r="O30" s="14">
        <f t="shared" si="4"/>
        <v>0</v>
      </c>
      <c r="P30" s="15">
        <f t="shared" si="5"/>
        <v>0</v>
      </c>
      <c r="Q30" s="3"/>
      <c r="R30" s="3"/>
    </row>
    <row r="31" spans="1:18">
      <c r="A31" s="13">
        <v>16.25</v>
      </c>
      <c r="B31" s="11"/>
      <c r="C31" s="18"/>
      <c r="D31" s="18"/>
      <c r="E31" s="11"/>
      <c r="F31" s="12">
        <f t="shared" si="0"/>
        <v>0</v>
      </c>
      <c r="G31" s="1"/>
      <c r="H31" s="13">
        <v>16.25</v>
      </c>
      <c r="J31" s="1">
        <f t="shared" si="6"/>
        <v>0</v>
      </c>
      <c r="K31" s="13">
        <v>16.25</v>
      </c>
      <c r="L31" s="14">
        <f t="shared" si="1"/>
        <v>0</v>
      </c>
      <c r="M31" s="14">
        <f t="shared" si="2"/>
        <v>0</v>
      </c>
      <c r="N31" s="14">
        <f t="shared" si="3"/>
        <v>0</v>
      </c>
      <c r="O31" s="14">
        <f t="shared" si="4"/>
        <v>0</v>
      </c>
      <c r="P31" s="15">
        <f t="shared" si="5"/>
        <v>0</v>
      </c>
      <c r="Q31" s="3"/>
      <c r="R31" s="3"/>
    </row>
    <row r="32" spans="1:18">
      <c r="A32" s="10">
        <v>16.75</v>
      </c>
      <c r="B32" s="11"/>
      <c r="C32" s="18"/>
      <c r="D32" s="18"/>
      <c r="E32" s="11"/>
      <c r="F32" s="12">
        <f t="shared" si="0"/>
        <v>0</v>
      </c>
      <c r="G32" s="1"/>
      <c r="H32" s="13">
        <v>16.75</v>
      </c>
      <c r="J32" s="1">
        <f t="shared" si="6"/>
        <v>0</v>
      </c>
      <c r="K32" s="13">
        <v>16.75</v>
      </c>
      <c r="L32" s="14">
        <f t="shared" si="1"/>
        <v>0</v>
      </c>
      <c r="M32" s="14">
        <f t="shared" si="2"/>
        <v>0</v>
      </c>
      <c r="N32" s="14">
        <f t="shared" si="3"/>
        <v>0</v>
      </c>
      <c r="O32" s="14">
        <f t="shared" si="4"/>
        <v>0</v>
      </c>
      <c r="P32" s="15">
        <f t="shared" si="5"/>
        <v>0</v>
      </c>
      <c r="Q32" s="3"/>
      <c r="R32" s="3"/>
    </row>
    <row r="33" spans="1:18">
      <c r="A33" s="13">
        <v>17.25</v>
      </c>
      <c r="B33" s="11"/>
      <c r="C33" s="18"/>
      <c r="D33" s="18"/>
      <c r="E33" s="11"/>
      <c r="F33" s="12">
        <f t="shared" si="0"/>
        <v>0</v>
      </c>
      <c r="G33" s="1"/>
      <c r="H33" s="13">
        <v>17.25</v>
      </c>
      <c r="J33" s="1">
        <f t="shared" si="6"/>
        <v>0</v>
      </c>
      <c r="K33" s="13">
        <v>17.25</v>
      </c>
      <c r="L33" s="14">
        <f t="shared" si="1"/>
        <v>0</v>
      </c>
      <c r="M33" s="14">
        <f t="shared" si="2"/>
        <v>0</v>
      </c>
      <c r="N33" s="14">
        <f t="shared" si="3"/>
        <v>0</v>
      </c>
      <c r="O33" s="14">
        <f t="shared" si="4"/>
        <v>0</v>
      </c>
      <c r="P33" s="15">
        <f t="shared" si="5"/>
        <v>0</v>
      </c>
      <c r="Q33" s="3"/>
      <c r="R33" s="3"/>
    </row>
    <row r="34" spans="1:18">
      <c r="A34" s="10">
        <v>17.75</v>
      </c>
      <c r="B34" s="11"/>
      <c r="C34" s="18"/>
      <c r="D34" s="18"/>
      <c r="E34" s="11"/>
      <c r="F34" s="12">
        <f t="shared" si="0"/>
        <v>0</v>
      </c>
      <c r="G34" s="1"/>
      <c r="H34" s="13">
        <v>17.75</v>
      </c>
      <c r="J34" s="1">
        <f t="shared" si="6"/>
        <v>0</v>
      </c>
      <c r="K34" s="13">
        <v>17.75</v>
      </c>
      <c r="L34" s="14">
        <f t="shared" si="1"/>
        <v>0</v>
      </c>
      <c r="M34" s="14">
        <f t="shared" si="2"/>
        <v>0</v>
      </c>
      <c r="N34" s="14">
        <f t="shared" si="3"/>
        <v>0</v>
      </c>
      <c r="O34" s="14">
        <f t="shared" si="4"/>
        <v>0</v>
      </c>
      <c r="P34" s="15">
        <f t="shared" si="5"/>
        <v>0</v>
      </c>
      <c r="Q34" s="3"/>
      <c r="R34" s="3"/>
    </row>
    <row r="35" spans="1:18">
      <c r="A35" s="13">
        <v>18.25</v>
      </c>
      <c r="B35" s="11"/>
      <c r="C35" s="11"/>
      <c r="D35" s="11"/>
      <c r="E35" s="11"/>
      <c r="F35" s="12">
        <f t="shared" si="0"/>
        <v>0</v>
      </c>
      <c r="G35" s="1"/>
      <c r="H35" s="13">
        <v>18.25</v>
      </c>
      <c r="I35" s="4"/>
      <c r="J35" s="1">
        <f t="shared" si="6"/>
        <v>0</v>
      </c>
      <c r="K35" s="13">
        <v>18.25</v>
      </c>
      <c r="L35" s="14">
        <f t="shared" si="1"/>
        <v>0</v>
      </c>
      <c r="M35" s="14">
        <f t="shared" si="2"/>
        <v>0</v>
      </c>
      <c r="N35" s="14">
        <f t="shared" si="3"/>
        <v>0</v>
      </c>
      <c r="O35" s="14">
        <f t="shared" si="4"/>
        <v>0</v>
      </c>
      <c r="P35" s="15">
        <f t="shared" si="5"/>
        <v>0</v>
      </c>
      <c r="Q35" s="3"/>
      <c r="R35" s="3"/>
    </row>
    <row r="36" spans="1:18">
      <c r="A36" s="10">
        <v>18.75</v>
      </c>
      <c r="B36" s="11"/>
      <c r="C36" s="11"/>
      <c r="D36" s="11"/>
      <c r="E36" s="11"/>
      <c r="F36" s="12">
        <f t="shared" si="0"/>
        <v>0</v>
      </c>
      <c r="G36" s="1"/>
      <c r="H36" s="13">
        <v>18.75</v>
      </c>
      <c r="I36" s="4"/>
      <c r="J36" s="1">
        <f t="shared" si="6"/>
        <v>0</v>
      </c>
      <c r="K36" s="13">
        <v>18.75</v>
      </c>
      <c r="L36" s="14">
        <f t="shared" si="1"/>
        <v>0</v>
      </c>
      <c r="M36" s="14">
        <f t="shared" si="2"/>
        <v>0</v>
      </c>
      <c r="N36" s="14">
        <f t="shared" si="3"/>
        <v>0</v>
      </c>
      <c r="O36" s="14">
        <f t="shared" si="4"/>
        <v>0</v>
      </c>
      <c r="P36" s="15">
        <f t="shared" si="5"/>
        <v>0</v>
      </c>
      <c r="Q36" s="3"/>
      <c r="R36" s="3"/>
    </row>
    <row r="37" spans="1:18">
      <c r="A37" s="13">
        <v>19.25</v>
      </c>
      <c r="B37" s="11"/>
      <c r="C37" s="11"/>
      <c r="D37" s="11"/>
      <c r="E37" s="11"/>
      <c r="F37" s="12">
        <f t="shared" si="0"/>
        <v>0</v>
      </c>
      <c r="G37" s="1"/>
      <c r="H37" s="13">
        <v>19.25</v>
      </c>
      <c r="I37" s="4"/>
      <c r="J37" s="1">
        <f t="shared" si="6"/>
        <v>0</v>
      </c>
      <c r="K37" s="13">
        <v>19.25</v>
      </c>
      <c r="L37" s="14">
        <f t="shared" si="1"/>
        <v>0</v>
      </c>
      <c r="M37" s="14">
        <f t="shared" si="2"/>
        <v>0</v>
      </c>
      <c r="N37" s="14">
        <f t="shared" si="3"/>
        <v>0</v>
      </c>
      <c r="O37" s="14">
        <f t="shared" si="4"/>
        <v>0</v>
      </c>
      <c r="P37" s="15">
        <f t="shared" si="5"/>
        <v>0</v>
      </c>
      <c r="Q37" s="3"/>
      <c r="R37" s="3"/>
    </row>
    <row r="38" spans="1:18">
      <c r="A38" s="20" t="s">
        <v>7</v>
      </c>
      <c r="B38" s="21">
        <f>SUM(B6:B37)</f>
        <v>0</v>
      </c>
      <c r="C38" s="21">
        <f>SUM(C6:C37)</f>
        <v>131</v>
      </c>
      <c r="D38" s="21">
        <f>SUM(D6:D37)</f>
        <v>15</v>
      </c>
      <c r="E38" s="21">
        <f>SUM(E6:E37)</f>
        <v>0</v>
      </c>
      <c r="F38" s="22">
        <f>SUM(F6:F37)</f>
        <v>146</v>
      </c>
      <c r="G38" s="23"/>
      <c r="H38" s="20" t="s">
        <v>7</v>
      </c>
      <c r="I38" s="4">
        <f>SUM(I6:I37)</f>
        <v>12784780</v>
      </c>
      <c r="J38" s="1">
        <f t="shared" si="6"/>
        <v>12784.78</v>
      </c>
      <c r="K38" s="20" t="s">
        <v>7</v>
      </c>
      <c r="L38" s="21">
        <f>SUM(L6:L37)</f>
        <v>0</v>
      </c>
      <c r="M38" s="21">
        <f>SUM(M6:M37)</f>
        <v>12772.027749999999</v>
      </c>
      <c r="N38" s="21">
        <f>SUM(N6:N37)</f>
        <v>12.75225</v>
      </c>
      <c r="O38" s="21">
        <f>SUM(O6:O37)</f>
        <v>0</v>
      </c>
      <c r="P38" s="24">
        <f>SUM(P6:P37)</f>
        <v>12784.78</v>
      </c>
      <c r="Q38" s="25"/>
      <c r="R38" s="3"/>
    </row>
    <row r="39" spans="1:18">
      <c r="A39" s="1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6"/>
      <c r="B41" s="1"/>
      <c r="C41" s="1"/>
      <c r="D41" s="1"/>
      <c r="E41" s="1"/>
      <c r="F41" s="26"/>
      <c r="G41" s="1"/>
      <c r="H41" s="1"/>
      <c r="I41" s="1"/>
      <c r="J41" s="26"/>
      <c r="K41" s="1"/>
      <c r="L41" s="1"/>
      <c r="M41" s="1"/>
      <c r="N41" s="26"/>
      <c r="O41" s="1"/>
      <c r="P41" s="3"/>
      <c r="Q41" s="3"/>
      <c r="R41" s="3"/>
    </row>
    <row r="42" spans="1:18">
      <c r="A42" s="1"/>
      <c r="B42" s="58" t="s">
        <v>9</v>
      </c>
      <c r="C42" s="58"/>
      <c r="D42" s="58"/>
      <c r="E42" s="1"/>
      <c r="F42" s="1"/>
      <c r="G42" s="27"/>
      <c r="H42" s="1"/>
      <c r="I42" s="58" t="s">
        <v>10</v>
      </c>
      <c r="J42" s="58"/>
      <c r="K42" s="58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8" t="s">
        <v>11</v>
      </c>
      <c r="I44">
        <v>3.9802439084775333E-3</v>
      </c>
      <c r="J44" s="28" t="s">
        <v>12</v>
      </c>
      <c r="K44">
        <v>3.1793827499815728</v>
      </c>
      <c r="L44" s="1"/>
      <c r="M44" s="1"/>
      <c r="N44" s="14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9" t="s">
        <v>7</v>
      </c>
      <c r="N46" s="3"/>
      <c r="O46" s="3"/>
      <c r="P46" s="3"/>
    </row>
    <row r="47" spans="1:18">
      <c r="A47" s="13">
        <v>3.75</v>
      </c>
      <c r="B47" s="14">
        <f t="shared" ref="B47:B78" si="7">L6*($A47)</f>
        <v>0</v>
      </c>
      <c r="C47" s="14">
        <f t="shared" ref="C47:C78" si="8">M6*($A47)</f>
        <v>0</v>
      </c>
      <c r="D47" s="14">
        <f t="shared" ref="D47:D78" si="9">N6*($A47)</f>
        <v>0</v>
      </c>
      <c r="E47" s="14">
        <f t="shared" ref="E47:E78" si="10">O6*($A47)</f>
        <v>0</v>
      </c>
      <c r="F47" s="12">
        <f t="shared" ref="F47:F78" si="11">SUM(B47:E47)</f>
        <v>0</v>
      </c>
      <c r="G47" s="1"/>
      <c r="H47" s="13">
        <f t="shared" ref="H47:H78" si="12">$I$44*((A47)^$K$44)</f>
        <v>0.26605706564764797</v>
      </c>
      <c r="I47" s="14">
        <f t="shared" ref="I47:I78" si="13">L6*$H47</f>
        <v>0</v>
      </c>
      <c r="J47" s="14">
        <f t="shared" ref="J47:J78" si="14">M6*$H47</f>
        <v>0</v>
      </c>
      <c r="K47" s="14">
        <f t="shared" ref="K47:K78" si="15">N6*$H47</f>
        <v>0</v>
      </c>
      <c r="L47" s="14">
        <f t="shared" ref="L47:L78" si="16">O6*$H47</f>
        <v>0</v>
      </c>
      <c r="M47" s="30">
        <f t="shared" ref="M47:M78" si="17">SUM(I47:L47)</f>
        <v>0</v>
      </c>
      <c r="N47" s="3"/>
      <c r="O47" s="3"/>
      <c r="P47" s="3"/>
    </row>
    <row r="48" spans="1:18">
      <c r="A48" s="13">
        <v>4.25</v>
      </c>
      <c r="B48" s="14">
        <f t="shared" si="7"/>
        <v>0</v>
      </c>
      <c r="C48" s="14">
        <f t="shared" si="8"/>
        <v>83.283000000000001</v>
      </c>
      <c r="D48" s="14">
        <f t="shared" si="9"/>
        <v>0</v>
      </c>
      <c r="E48" s="14">
        <f t="shared" si="10"/>
        <v>0</v>
      </c>
      <c r="F48" s="12">
        <f t="shared" si="11"/>
        <v>83.283000000000001</v>
      </c>
      <c r="G48" s="1"/>
      <c r="H48" s="13">
        <f t="shared" si="12"/>
        <v>0.396094316519287</v>
      </c>
      <c r="I48" s="14">
        <f t="shared" si="13"/>
        <v>0</v>
      </c>
      <c r="J48" s="14">
        <f t="shared" si="14"/>
        <v>7.7618642265119497</v>
      </c>
      <c r="K48" s="14">
        <f t="shared" si="15"/>
        <v>0</v>
      </c>
      <c r="L48" s="14">
        <f t="shared" si="16"/>
        <v>0</v>
      </c>
      <c r="M48" s="30">
        <f t="shared" si="17"/>
        <v>7.7618642265119497</v>
      </c>
      <c r="N48" s="3"/>
      <c r="O48" s="3"/>
      <c r="P48" s="3"/>
    </row>
    <row r="49" spans="1:16">
      <c r="A49" s="13">
        <v>4.75</v>
      </c>
      <c r="B49" s="14">
        <f t="shared" si="7"/>
        <v>0</v>
      </c>
      <c r="C49" s="14">
        <f t="shared" si="8"/>
        <v>2233.9582500000001</v>
      </c>
      <c r="D49" s="14">
        <f t="shared" si="9"/>
        <v>0</v>
      </c>
      <c r="E49" s="14">
        <f t="shared" si="10"/>
        <v>0</v>
      </c>
      <c r="F49" s="12">
        <f t="shared" si="11"/>
        <v>2233.9582500000001</v>
      </c>
      <c r="G49" s="1"/>
      <c r="H49" s="13">
        <f t="shared" si="12"/>
        <v>0.56412802563744602</v>
      </c>
      <c r="I49" s="14">
        <f t="shared" si="13"/>
        <v>0</v>
      </c>
      <c r="J49" s="14">
        <f t="shared" si="14"/>
        <v>265.31335935346999</v>
      </c>
      <c r="K49" s="14">
        <f t="shared" si="15"/>
        <v>0</v>
      </c>
      <c r="L49" s="14">
        <f t="shared" si="16"/>
        <v>0</v>
      </c>
      <c r="M49" s="30">
        <f t="shared" si="17"/>
        <v>265.31335935346999</v>
      </c>
      <c r="N49" s="3"/>
      <c r="O49" s="3"/>
      <c r="P49" s="3"/>
    </row>
    <row r="50" spans="1:16">
      <c r="A50" s="13">
        <v>5.25</v>
      </c>
      <c r="B50" s="14">
        <f t="shared" si="7"/>
        <v>0</v>
      </c>
      <c r="C50" s="14">
        <f t="shared" si="8"/>
        <v>9464.9257500000003</v>
      </c>
      <c r="D50" s="14">
        <f t="shared" si="9"/>
        <v>0</v>
      </c>
      <c r="E50" s="14">
        <f t="shared" si="10"/>
        <v>0</v>
      </c>
      <c r="F50" s="12">
        <f t="shared" si="11"/>
        <v>9464.9257500000003</v>
      </c>
      <c r="G50" s="1"/>
      <c r="H50" s="13">
        <f t="shared" si="12"/>
        <v>0.77548205562420303</v>
      </c>
      <c r="I50" s="14">
        <f t="shared" si="13"/>
        <v>0</v>
      </c>
      <c r="J50" s="14">
        <f t="shared" si="14"/>
        <v>1398.07239560771</v>
      </c>
      <c r="K50" s="14">
        <f t="shared" si="15"/>
        <v>0</v>
      </c>
      <c r="L50" s="14">
        <f t="shared" si="16"/>
        <v>0</v>
      </c>
      <c r="M50" s="30">
        <f t="shared" si="17"/>
        <v>1398.07239560771</v>
      </c>
      <c r="N50" s="3"/>
      <c r="O50" s="3"/>
      <c r="P50" s="3"/>
    </row>
    <row r="51" spans="1:16">
      <c r="A51" s="13">
        <v>5.75</v>
      </c>
      <c r="B51" s="14">
        <f t="shared" si="7"/>
        <v>0</v>
      </c>
      <c r="C51" s="14">
        <f t="shared" si="8"/>
        <v>10929.737999999999</v>
      </c>
      <c r="D51" s="14">
        <f t="shared" si="9"/>
        <v>0</v>
      </c>
      <c r="E51" s="14">
        <f t="shared" si="10"/>
        <v>0</v>
      </c>
      <c r="F51" s="12">
        <f t="shared" si="11"/>
        <v>10929.737999999999</v>
      </c>
      <c r="G51" s="1"/>
      <c r="H51" s="13">
        <f t="shared" si="12"/>
        <v>1.0355820819232699</v>
      </c>
      <c r="I51" s="14">
        <f t="shared" si="13"/>
        <v>0</v>
      </c>
      <c r="J51" s="14">
        <f t="shared" si="14"/>
        <v>1968.4592752897199</v>
      </c>
      <c r="K51" s="14">
        <f t="shared" si="15"/>
        <v>0</v>
      </c>
      <c r="L51" s="14">
        <f t="shared" si="16"/>
        <v>0</v>
      </c>
      <c r="M51" s="30">
        <f t="shared" si="17"/>
        <v>1968.4592752897199</v>
      </c>
      <c r="N51" s="3"/>
      <c r="O51" s="3"/>
      <c r="P51" s="3"/>
    </row>
    <row r="52" spans="1:16">
      <c r="A52" s="13">
        <v>6.25</v>
      </c>
      <c r="B52" s="14">
        <f t="shared" si="7"/>
        <v>0</v>
      </c>
      <c r="C52" s="14">
        <f t="shared" si="8"/>
        <v>5021.5062500000004</v>
      </c>
      <c r="D52" s="14">
        <f t="shared" si="9"/>
        <v>0</v>
      </c>
      <c r="E52" s="14">
        <f t="shared" si="10"/>
        <v>0</v>
      </c>
      <c r="F52" s="12">
        <f t="shared" si="11"/>
        <v>5021.5062500000004</v>
      </c>
      <c r="G52" s="1"/>
      <c r="H52" s="13">
        <f t="shared" si="12"/>
        <v>1.3499475174759099</v>
      </c>
      <c r="I52" s="14">
        <f t="shared" si="13"/>
        <v>0</v>
      </c>
      <c r="J52" s="14">
        <f t="shared" si="14"/>
        <v>1084.6031833883601</v>
      </c>
      <c r="K52" s="14">
        <f t="shared" si="15"/>
        <v>0</v>
      </c>
      <c r="L52" s="14">
        <f t="shared" si="16"/>
        <v>0</v>
      </c>
      <c r="M52" s="30">
        <f t="shared" si="17"/>
        <v>1084.6031833883601</v>
      </c>
      <c r="N52" s="3"/>
      <c r="O52" s="3"/>
      <c r="P52" s="3"/>
    </row>
    <row r="53" spans="1:16">
      <c r="A53" s="13">
        <v>6.75</v>
      </c>
      <c r="B53" s="14">
        <f t="shared" si="7"/>
        <v>0</v>
      </c>
      <c r="C53" s="14">
        <f t="shared" si="8"/>
        <v>1916.973</v>
      </c>
      <c r="D53" s="14">
        <f t="shared" si="9"/>
        <v>0</v>
      </c>
      <c r="E53" s="14">
        <f t="shared" si="10"/>
        <v>0</v>
      </c>
      <c r="F53" s="12">
        <f t="shared" si="11"/>
        <v>1916.973</v>
      </c>
      <c r="G53" s="1"/>
      <c r="H53" s="13">
        <f t="shared" si="12"/>
        <v>1.72418473670089</v>
      </c>
      <c r="I53" s="14">
        <f t="shared" si="13"/>
        <v>0</v>
      </c>
      <c r="J53" s="14">
        <f t="shared" si="14"/>
        <v>489.661568484106</v>
      </c>
      <c r="K53" s="14">
        <f t="shared" si="15"/>
        <v>0</v>
      </c>
      <c r="L53" s="14">
        <f t="shared" si="16"/>
        <v>0</v>
      </c>
      <c r="M53" s="30">
        <f t="shared" si="17"/>
        <v>489.661568484106</v>
      </c>
      <c r="N53" s="3"/>
      <c r="O53" s="3"/>
      <c r="P53" s="3"/>
    </row>
    <row r="54" spans="1:16">
      <c r="A54" s="13">
        <v>7.25</v>
      </c>
      <c r="B54" s="14">
        <f t="shared" si="7"/>
        <v>0</v>
      </c>
      <c r="C54" s="14">
        <f t="shared" si="8"/>
        <v>4189.5574999999999</v>
      </c>
      <c r="D54" s="14">
        <f t="shared" si="9"/>
        <v>0</v>
      </c>
      <c r="E54" s="14">
        <f t="shared" si="10"/>
        <v>0</v>
      </c>
      <c r="F54" s="12">
        <f t="shared" si="11"/>
        <v>4189.5574999999999</v>
      </c>
      <c r="G54" s="1"/>
      <c r="H54" s="13">
        <f t="shared" si="12"/>
        <v>2.1639813005063702</v>
      </c>
      <c r="I54" s="14">
        <f t="shared" si="13"/>
        <v>0</v>
      </c>
      <c r="J54" s="14">
        <f t="shared" si="14"/>
        <v>1250.49987412362</v>
      </c>
      <c r="K54" s="14">
        <f t="shared" si="15"/>
        <v>0</v>
      </c>
      <c r="L54" s="14">
        <f t="shared" si="16"/>
        <v>0</v>
      </c>
      <c r="M54" s="30">
        <f t="shared" si="17"/>
        <v>1250.49987412362</v>
      </c>
      <c r="N54" s="3"/>
      <c r="O54" s="3"/>
      <c r="P54" s="3"/>
    </row>
    <row r="55" spans="1:16">
      <c r="A55" s="13">
        <v>7.75</v>
      </c>
      <c r="B55" s="14">
        <f t="shared" si="7"/>
        <v>0</v>
      </c>
      <c r="C55" s="14">
        <f t="shared" si="8"/>
        <v>3155.6372500000002</v>
      </c>
      <c r="D55" s="14">
        <f t="shared" si="9"/>
        <v>0</v>
      </c>
      <c r="E55" s="14">
        <f t="shared" si="10"/>
        <v>0</v>
      </c>
      <c r="F55" s="12">
        <f t="shared" si="11"/>
        <v>3155.6372500000002</v>
      </c>
      <c r="G55" s="1"/>
      <c r="H55" s="13">
        <f t="shared" si="12"/>
        <v>2.6751009699992601</v>
      </c>
      <c r="I55" s="14">
        <f t="shared" si="13"/>
        <v>0</v>
      </c>
      <c r="J55" s="14">
        <f t="shared" si="14"/>
        <v>1089.2449378633301</v>
      </c>
      <c r="K55" s="14">
        <f t="shared" si="15"/>
        <v>0</v>
      </c>
      <c r="L55" s="14">
        <f t="shared" si="16"/>
        <v>0</v>
      </c>
      <c r="M55" s="30">
        <f t="shared" si="17"/>
        <v>1089.2449378633301</v>
      </c>
      <c r="N55" s="3"/>
      <c r="O55" s="3"/>
      <c r="P55" s="3"/>
    </row>
    <row r="56" spans="1:16">
      <c r="A56" s="13">
        <v>8.25</v>
      </c>
      <c r="B56" s="14">
        <f t="shared" si="7"/>
        <v>0</v>
      </c>
      <c r="C56" s="14">
        <f t="shared" si="8"/>
        <v>6912.1469999999999</v>
      </c>
      <c r="D56" s="14">
        <f t="shared" si="9"/>
        <v>0</v>
      </c>
      <c r="E56" s="14">
        <f t="shared" si="10"/>
        <v>0</v>
      </c>
      <c r="F56" s="12">
        <f t="shared" si="11"/>
        <v>6912.1469999999999</v>
      </c>
      <c r="G56" s="1"/>
      <c r="H56" s="13">
        <f t="shared" si="12"/>
        <v>3.2633793533951798</v>
      </c>
      <c r="I56" s="14">
        <f t="shared" si="13"/>
        <v>0</v>
      </c>
      <c r="J56" s="14">
        <f t="shared" si="14"/>
        <v>2734.1767039311999</v>
      </c>
      <c r="K56" s="14">
        <f t="shared" si="15"/>
        <v>0</v>
      </c>
      <c r="L56" s="14">
        <f t="shared" si="16"/>
        <v>0</v>
      </c>
      <c r="M56" s="30">
        <f t="shared" si="17"/>
        <v>2734.1767039311999</v>
      </c>
      <c r="N56" s="3"/>
      <c r="O56" s="3"/>
      <c r="P56" s="3"/>
    </row>
    <row r="57" spans="1:16">
      <c r="A57" s="13">
        <v>8.75</v>
      </c>
      <c r="B57" s="14">
        <f t="shared" si="7"/>
        <v>0</v>
      </c>
      <c r="C57" s="14">
        <f t="shared" si="8"/>
        <v>14542.036249999999</v>
      </c>
      <c r="D57" s="14">
        <f t="shared" si="9"/>
        <v>0</v>
      </c>
      <c r="E57" s="14">
        <f t="shared" si="10"/>
        <v>0</v>
      </c>
      <c r="F57" s="12">
        <f t="shared" si="11"/>
        <v>14542.036249999999</v>
      </c>
      <c r="G57" s="1"/>
      <c r="H57" s="13">
        <f t="shared" si="12"/>
        <v>3.9347200695034799</v>
      </c>
      <c r="I57" s="14">
        <f t="shared" si="13"/>
        <v>0</v>
      </c>
      <c r="J57" s="14">
        <f t="shared" si="14"/>
        <v>6539.2962153510998</v>
      </c>
      <c r="K57" s="14">
        <f t="shared" si="15"/>
        <v>0</v>
      </c>
      <c r="L57" s="14">
        <f t="shared" si="16"/>
        <v>0</v>
      </c>
      <c r="M57" s="30">
        <f t="shared" si="17"/>
        <v>6539.2962153510998</v>
      </c>
      <c r="N57" s="3"/>
      <c r="O57" s="3"/>
      <c r="P57" s="3"/>
    </row>
    <row r="58" spans="1:16">
      <c r="A58" s="13">
        <v>9.25</v>
      </c>
      <c r="B58" s="14">
        <f t="shared" si="7"/>
        <v>0</v>
      </c>
      <c r="C58" s="14">
        <f t="shared" si="8"/>
        <v>16844.379499999999</v>
      </c>
      <c r="D58" s="14">
        <f t="shared" si="9"/>
        <v>0</v>
      </c>
      <c r="E58" s="14">
        <f t="shared" si="10"/>
        <v>0</v>
      </c>
      <c r="F58" s="12">
        <f t="shared" si="11"/>
        <v>16844.379499999999</v>
      </c>
      <c r="G58" s="1"/>
      <c r="H58" s="13">
        <f t="shared" si="12"/>
        <v>4.6950913385100597</v>
      </c>
      <c r="I58" s="14">
        <f t="shared" si="13"/>
        <v>0</v>
      </c>
      <c r="J58" s="14">
        <f t="shared" si="14"/>
        <v>8549.8270587055595</v>
      </c>
      <c r="K58" s="14">
        <f t="shared" si="15"/>
        <v>0</v>
      </c>
      <c r="L58" s="14">
        <f t="shared" si="16"/>
        <v>0</v>
      </c>
      <c r="M58" s="30">
        <f t="shared" si="17"/>
        <v>8549.8270587055595</v>
      </c>
      <c r="N58" s="3"/>
      <c r="O58" s="3"/>
      <c r="P58" s="3"/>
    </row>
    <row r="59" spans="1:16">
      <c r="A59" s="13">
        <v>9.75</v>
      </c>
      <c r="B59" s="14">
        <f t="shared" si="7"/>
        <v>0</v>
      </c>
      <c r="C59" s="14">
        <f t="shared" si="8"/>
        <v>10961.495999999999</v>
      </c>
      <c r="D59" s="14">
        <f t="shared" si="9"/>
        <v>0</v>
      </c>
      <c r="E59" s="14">
        <f t="shared" si="10"/>
        <v>0</v>
      </c>
      <c r="F59" s="12">
        <f t="shared" si="11"/>
        <v>10961.495999999999</v>
      </c>
      <c r="G59" s="1"/>
      <c r="H59" s="13">
        <f t="shared" si="12"/>
        <v>5.5505229304968804</v>
      </c>
      <c r="I59" s="14">
        <f t="shared" si="13"/>
        <v>0</v>
      </c>
      <c r="J59" s="14">
        <f t="shared" si="14"/>
        <v>6240.2087077487004</v>
      </c>
      <c r="K59" s="14">
        <f t="shared" si="15"/>
        <v>0</v>
      </c>
      <c r="L59" s="14">
        <f t="shared" si="16"/>
        <v>0</v>
      </c>
      <c r="M59" s="30">
        <f t="shared" si="17"/>
        <v>6240.2087077487004</v>
      </c>
      <c r="N59" s="3"/>
      <c r="O59" s="3"/>
      <c r="P59" s="3"/>
    </row>
    <row r="60" spans="1:16">
      <c r="A60" s="13">
        <v>10.25</v>
      </c>
      <c r="B60" s="14">
        <f t="shared" si="7"/>
        <v>0</v>
      </c>
      <c r="C60" s="14">
        <f t="shared" si="8"/>
        <v>6171.0535</v>
      </c>
      <c r="D60" s="14">
        <f t="shared" si="9"/>
        <v>0</v>
      </c>
      <c r="E60" s="14">
        <f t="shared" si="10"/>
        <v>0</v>
      </c>
      <c r="F60" s="12">
        <f t="shared" si="11"/>
        <v>6171.0535</v>
      </c>
      <c r="G60" s="1"/>
      <c r="H60" s="13">
        <f t="shared" si="12"/>
        <v>6.5071034166538801</v>
      </c>
      <c r="I60" s="14">
        <f t="shared" si="13"/>
        <v>0</v>
      </c>
      <c r="J60" s="14">
        <f t="shared" si="14"/>
        <v>3917.62764041013</v>
      </c>
      <c r="K60" s="14">
        <f t="shared" si="15"/>
        <v>0</v>
      </c>
      <c r="L60" s="14">
        <f t="shared" si="16"/>
        <v>0</v>
      </c>
      <c r="M60" s="30">
        <f t="shared" si="17"/>
        <v>3917.62764041013</v>
      </c>
      <c r="N60" s="3"/>
      <c r="O60" s="3"/>
      <c r="P60" s="3"/>
    </row>
    <row r="61" spans="1:16">
      <c r="A61" s="13">
        <v>10.75</v>
      </c>
      <c r="B61" s="14">
        <f t="shared" si="7"/>
        <v>0</v>
      </c>
      <c r="C61" s="14">
        <f t="shared" si="8"/>
        <v>2961.1305000000002</v>
      </c>
      <c r="D61" s="14">
        <f t="shared" si="9"/>
        <v>0</v>
      </c>
      <c r="E61" s="14">
        <f t="shared" si="10"/>
        <v>0</v>
      </c>
      <c r="F61" s="12">
        <f t="shared" si="11"/>
        <v>2961.1305000000002</v>
      </c>
      <c r="G61" s="1"/>
      <c r="H61" s="13">
        <f t="shared" si="12"/>
        <v>7.5709776790278802</v>
      </c>
      <c r="I61" s="14">
        <f t="shared" si="13"/>
        <v>0</v>
      </c>
      <c r="J61" s="14">
        <f t="shared" si="14"/>
        <v>2085.4560855989498</v>
      </c>
      <c r="K61" s="14">
        <f t="shared" si="15"/>
        <v>0</v>
      </c>
      <c r="L61" s="14">
        <f t="shared" si="16"/>
        <v>0</v>
      </c>
      <c r="M61" s="30">
        <f t="shared" si="17"/>
        <v>2085.4560855989498</v>
      </c>
      <c r="N61" s="3"/>
      <c r="O61" s="3"/>
      <c r="P61" s="3"/>
    </row>
    <row r="62" spans="1:16">
      <c r="A62" s="13">
        <v>11.25</v>
      </c>
      <c r="B62" s="14">
        <f t="shared" si="7"/>
        <v>0</v>
      </c>
      <c r="C62" s="14">
        <f t="shared" si="8"/>
        <v>1147.1287500000001</v>
      </c>
      <c r="D62" s="14">
        <f t="shared" si="9"/>
        <v>0</v>
      </c>
      <c r="E62" s="14">
        <f t="shared" si="10"/>
        <v>0</v>
      </c>
      <c r="F62" s="12">
        <f t="shared" si="11"/>
        <v>1147.1287500000001</v>
      </c>
      <c r="G62" s="1"/>
      <c r="H62" s="13">
        <f t="shared" si="12"/>
        <v>8.7483446429560701</v>
      </c>
      <c r="I62" s="14">
        <f t="shared" si="13"/>
        <v>0</v>
      </c>
      <c r="J62" s="14">
        <f t="shared" si="14"/>
        <v>892.04245820830204</v>
      </c>
      <c r="K62" s="14">
        <f t="shared" si="15"/>
        <v>0</v>
      </c>
      <c r="L62" s="14">
        <f t="shared" si="16"/>
        <v>0</v>
      </c>
      <c r="M62" s="30">
        <f t="shared" si="17"/>
        <v>892.04245820830204</v>
      </c>
      <c r="N62" s="3"/>
      <c r="O62" s="3"/>
      <c r="P62" s="3"/>
    </row>
    <row r="63" spans="1:16">
      <c r="A63" s="13">
        <v>11.75</v>
      </c>
      <c r="B63" s="14">
        <f t="shared" si="7"/>
        <v>0</v>
      </c>
      <c r="C63" s="14">
        <f t="shared" si="8"/>
        <v>346.23725000000002</v>
      </c>
      <c r="D63" s="14">
        <f t="shared" si="9"/>
        <v>0</v>
      </c>
      <c r="E63" s="14">
        <f t="shared" si="10"/>
        <v>0</v>
      </c>
      <c r="F63" s="12">
        <f t="shared" si="11"/>
        <v>346.23725000000002</v>
      </c>
      <c r="G63" s="1"/>
      <c r="H63" s="13">
        <f t="shared" si="12"/>
        <v>10.0454552027554</v>
      </c>
      <c r="I63" s="14">
        <f t="shared" si="13"/>
        <v>0</v>
      </c>
      <c r="J63" s="14">
        <f t="shared" si="14"/>
        <v>296.00942845959298</v>
      </c>
      <c r="K63" s="14">
        <f t="shared" si="15"/>
        <v>0</v>
      </c>
      <c r="L63" s="14">
        <f t="shared" si="16"/>
        <v>0</v>
      </c>
      <c r="M63" s="30">
        <f t="shared" si="17"/>
        <v>296.00942845959298</v>
      </c>
      <c r="N63" s="3"/>
      <c r="O63" s="3"/>
      <c r="P63" s="3"/>
    </row>
    <row r="64" spans="1:16">
      <c r="A64" s="13">
        <v>12.25</v>
      </c>
      <c r="B64" s="14">
        <f t="shared" si="7"/>
        <v>0</v>
      </c>
      <c r="C64" s="14">
        <f t="shared" si="8"/>
        <v>371.40775000000002</v>
      </c>
      <c r="D64" s="14">
        <f t="shared" si="9"/>
        <v>0</v>
      </c>
      <c r="E64" s="14">
        <f t="shared" si="10"/>
        <v>0</v>
      </c>
      <c r="F64" s="12">
        <f t="shared" si="11"/>
        <v>371.40775000000002</v>
      </c>
      <c r="G64" s="1"/>
      <c r="H64" s="13">
        <f t="shared" si="12"/>
        <v>11.468610316274599</v>
      </c>
      <c r="I64" s="14">
        <f t="shared" si="13"/>
        <v>0</v>
      </c>
      <c r="J64" s="14">
        <f t="shared" si="14"/>
        <v>347.71679617912997</v>
      </c>
      <c r="K64" s="14">
        <f t="shared" si="15"/>
        <v>0</v>
      </c>
      <c r="L64" s="14">
        <f t="shared" si="16"/>
        <v>0</v>
      </c>
      <c r="M64" s="30">
        <f t="shared" si="17"/>
        <v>347.71679617912997</v>
      </c>
      <c r="N64" s="3"/>
      <c r="O64" s="3"/>
      <c r="P64" s="3"/>
    </row>
    <row r="65" spans="1:16">
      <c r="A65" s="13">
        <v>12.75</v>
      </c>
      <c r="B65" s="14">
        <f t="shared" si="7"/>
        <v>0</v>
      </c>
      <c r="C65" s="14">
        <f t="shared" si="8"/>
        <v>88.102500000000006</v>
      </c>
      <c r="D65" s="14">
        <f t="shared" si="9"/>
        <v>0</v>
      </c>
      <c r="E65" s="14">
        <f t="shared" si="10"/>
        <v>0</v>
      </c>
      <c r="F65" s="12">
        <f t="shared" si="11"/>
        <v>88.102500000000006</v>
      </c>
      <c r="G65" s="1"/>
      <c r="H65" s="13">
        <f t="shared" si="12"/>
        <v>13.0241592479109</v>
      </c>
      <c r="I65" s="14">
        <f t="shared" si="13"/>
        <v>0</v>
      </c>
      <c r="J65" s="14">
        <f t="shared" si="14"/>
        <v>89.996940403064301</v>
      </c>
      <c r="K65" s="14">
        <f t="shared" si="15"/>
        <v>0</v>
      </c>
      <c r="L65" s="14">
        <f t="shared" si="16"/>
        <v>0</v>
      </c>
      <c r="M65" s="30">
        <f t="shared" si="17"/>
        <v>89.996940403064301</v>
      </c>
      <c r="N65" s="3"/>
      <c r="O65" s="3"/>
      <c r="P65" s="3"/>
    </row>
    <row r="66" spans="1:16">
      <c r="A66" s="13">
        <v>13.25</v>
      </c>
      <c r="B66" s="14">
        <f t="shared" si="7"/>
        <v>0</v>
      </c>
      <c r="C66" s="14">
        <f t="shared" si="8"/>
        <v>122.96</v>
      </c>
      <c r="D66" s="14">
        <f t="shared" si="9"/>
        <v>0</v>
      </c>
      <c r="E66" s="14">
        <f t="shared" si="10"/>
        <v>0</v>
      </c>
      <c r="F66" s="12">
        <f t="shared" si="11"/>
        <v>122.96</v>
      </c>
      <c r="G66" s="1"/>
      <c r="H66" s="13">
        <f t="shared" si="12"/>
        <v>14.718497942894301</v>
      </c>
      <c r="I66" s="14">
        <f t="shared" si="13"/>
        <v>0</v>
      </c>
      <c r="J66" s="14">
        <f t="shared" si="14"/>
        <v>136.58766091005899</v>
      </c>
      <c r="K66" s="14">
        <f t="shared" si="15"/>
        <v>0</v>
      </c>
      <c r="L66" s="14">
        <f t="shared" si="16"/>
        <v>0</v>
      </c>
      <c r="M66" s="30">
        <f t="shared" si="17"/>
        <v>136.58766091005899</v>
      </c>
      <c r="N66" s="3"/>
      <c r="O66" s="3"/>
      <c r="P66" s="3"/>
    </row>
    <row r="67" spans="1:16">
      <c r="A67" s="13">
        <v>13.75</v>
      </c>
      <c r="B67" s="14">
        <f t="shared" si="7"/>
        <v>0</v>
      </c>
      <c r="C67" s="14">
        <f t="shared" si="8"/>
        <v>48.881250000000001</v>
      </c>
      <c r="D67" s="14">
        <f t="shared" si="9"/>
        <v>48.881250000000001</v>
      </c>
      <c r="E67" s="14">
        <f t="shared" si="10"/>
        <v>0</v>
      </c>
      <c r="F67" s="12">
        <f t="shared" si="11"/>
        <v>97.762500000000003</v>
      </c>
      <c r="G67" s="1"/>
      <c r="H67" s="13">
        <f t="shared" si="12"/>
        <v>16.558067518237699</v>
      </c>
      <c r="I67" s="14">
        <f t="shared" si="13"/>
        <v>0</v>
      </c>
      <c r="J67" s="14">
        <f t="shared" si="14"/>
        <v>58.863930027335002</v>
      </c>
      <c r="K67" s="14">
        <f t="shared" si="15"/>
        <v>58.863930027335002</v>
      </c>
      <c r="L67" s="14">
        <f t="shared" si="16"/>
        <v>0</v>
      </c>
      <c r="M67" s="30">
        <f t="shared" si="17"/>
        <v>117.72786005467</v>
      </c>
      <c r="N67" s="3"/>
      <c r="O67" s="3"/>
      <c r="P67" s="3"/>
    </row>
    <row r="68" spans="1:16">
      <c r="A68" s="13">
        <v>14.25</v>
      </c>
      <c r="B68" s="14">
        <f t="shared" si="7"/>
        <v>0</v>
      </c>
      <c r="C68" s="14">
        <f t="shared" si="8"/>
        <v>27.256687500000002</v>
      </c>
      <c r="D68" s="14">
        <f t="shared" si="9"/>
        <v>81.770062499999995</v>
      </c>
      <c r="E68" s="14">
        <f t="shared" si="10"/>
        <v>0</v>
      </c>
      <c r="F68" s="12">
        <f t="shared" si="11"/>
        <v>109.02675000000001</v>
      </c>
      <c r="G68" s="1"/>
      <c r="H68" s="13">
        <f t="shared" si="12"/>
        <v>18.5493528578663</v>
      </c>
      <c r="I68" s="14">
        <f t="shared" si="13"/>
        <v>0</v>
      </c>
      <c r="J68" s="14">
        <f t="shared" si="14"/>
        <v>35.480274678883802</v>
      </c>
      <c r="K68" s="14">
        <f t="shared" si="15"/>
        <v>106.44082403665099</v>
      </c>
      <c r="L68" s="14">
        <f t="shared" si="16"/>
        <v>0</v>
      </c>
      <c r="M68" s="30">
        <f t="shared" si="17"/>
        <v>141.92109871553501</v>
      </c>
      <c r="N68" s="3"/>
      <c r="O68" s="3"/>
      <c r="P68" s="3"/>
    </row>
    <row r="69" spans="1:16">
      <c r="A69" s="13">
        <v>14.75</v>
      </c>
      <c r="B69" s="14">
        <f t="shared" si="7"/>
        <v>0</v>
      </c>
      <c r="C69" s="14">
        <f t="shared" si="8"/>
        <v>0</v>
      </c>
      <c r="D69" s="14">
        <f t="shared" si="9"/>
        <v>51.020249999999997</v>
      </c>
      <c r="E69" s="14">
        <f t="shared" si="10"/>
        <v>0</v>
      </c>
      <c r="F69" s="12">
        <f t="shared" si="11"/>
        <v>51.020249999999997</v>
      </c>
      <c r="G69" s="1"/>
      <c r="H69" s="13">
        <f t="shared" si="12"/>
        <v>20.6988813011871</v>
      </c>
      <c r="I69" s="14">
        <f t="shared" si="13"/>
        <v>0</v>
      </c>
      <c r="J69" s="14">
        <f t="shared" si="14"/>
        <v>0</v>
      </c>
      <c r="K69" s="14">
        <f t="shared" si="15"/>
        <v>71.597430420806205</v>
      </c>
      <c r="L69" s="14">
        <f t="shared" si="16"/>
        <v>0</v>
      </c>
      <c r="M69" s="30">
        <f t="shared" si="17"/>
        <v>71.597430420806205</v>
      </c>
      <c r="N69" s="3"/>
      <c r="O69" s="3"/>
      <c r="P69" s="3"/>
    </row>
    <row r="70" spans="1:16">
      <c r="A70" s="13">
        <v>15.25</v>
      </c>
      <c r="B70" s="14">
        <f t="shared" si="7"/>
        <v>0</v>
      </c>
      <c r="C70" s="14">
        <f t="shared" si="8"/>
        <v>0</v>
      </c>
      <c r="D70" s="14">
        <f t="shared" si="9"/>
        <v>0</v>
      </c>
      <c r="E70" s="14">
        <f t="shared" si="10"/>
        <v>0</v>
      </c>
      <c r="F70" s="12">
        <f t="shared" si="11"/>
        <v>0</v>
      </c>
      <c r="G70" s="1"/>
      <c r="H70" s="13">
        <f t="shared" si="12"/>
        <v>23.0132214158041</v>
      </c>
      <c r="I70" s="14">
        <f t="shared" si="13"/>
        <v>0</v>
      </c>
      <c r="J70" s="14">
        <f t="shared" si="14"/>
        <v>0</v>
      </c>
      <c r="K70" s="14">
        <f t="shared" si="15"/>
        <v>0</v>
      </c>
      <c r="L70" s="14">
        <f t="shared" si="16"/>
        <v>0</v>
      </c>
      <c r="M70" s="30">
        <f t="shared" si="17"/>
        <v>0</v>
      </c>
      <c r="N70" s="3"/>
      <c r="O70" s="3"/>
      <c r="P70" s="3"/>
    </row>
    <row r="71" spans="1:16">
      <c r="A71" s="13">
        <v>15.75</v>
      </c>
      <c r="B71" s="14">
        <f t="shared" si="7"/>
        <v>0</v>
      </c>
      <c r="C71" s="14">
        <f t="shared" si="8"/>
        <v>0</v>
      </c>
      <c r="D71" s="14">
        <f t="shared" si="9"/>
        <v>0</v>
      </c>
      <c r="E71" s="14">
        <f t="shared" si="10"/>
        <v>0</v>
      </c>
      <c r="F71" s="12">
        <f t="shared" si="11"/>
        <v>0</v>
      </c>
      <c r="G71" s="1"/>
      <c r="H71" s="13">
        <f t="shared" si="12"/>
        <v>25.4989818462975</v>
      </c>
      <c r="I71" s="14">
        <f t="shared" si="13"/>
        <v>0</v>
      </c>
      <c r="J71" s="14">
        <f t="shared" si="14"/>
        <v>0</v>
      </c>
      <c r="K71" s="14">
        <f t="shared" si="15"/>
        <v>0</v>
      </c>
      <c r="L71" s="14">
        <f t="shared" si="16"/>
        <v>0</v>
      </c>
      <c r="M71" s="30">
        <f t="shared" si="17"/>
        <v>0</v>
      </c>
      <c r="N71" s="3"/>
      <c r="O71" s="3"/>
      <c r="P71" s="3"/>
    </row>
    <row r="72" spans="1:16">
      <c r="A72" s="13">
        <v>16.25</v>
      </c>
      <c r="B72" s="14">
        <f t="shared" si="7"/>
        <v>0</v>
      </c>
      <c r="C72" s="14">
        <f t="shared" si="8"/>
        <v>0</v>
      </c>
      <c r="D72" s="14">
        <f t="shared" si="9"/>
        <v>0</v>
      </c>
      <c r="E72" s="14">
        <f t="shared" si="10"/>
        <v>0</v>
      </c>
      <c r="F72" s="12">
        <f t="shared" si="11"/>
        <v>0</v>
      </c>
      <c r="G72" s="1"/>
      <c r="H72" s="13">
        <f t="shared" si="12"/>
        <v>28.1628102319996</v>
      </c>
      <c r="I72" s="14">
        <f t="shared" si="13"/>
        <v>0</v>
      </c>
      <c r="J72" s="14">
        <f t="shared" si="14"/>
        <v>0</v>
      </c>
      <c r="K72" s="14">
        <f t="shared" si="15"/>
        <v>0</v>
      </c>
      <c r="L72" s="14">
        <f t="shared" si="16"/>
        <v>0</v>
      </c>
      <c r="M72" s="30">
        <f t="shared" si="17"/>
        <v>0</v>
      </c>
      <c r="N72" s="3"/>
      <c r="O72" s="3"/>
      <c r="P72" s="3"/>
    </row>
    <row r="73" spans="1:16">
      <c r="A73" s="13">
        <v>16.75</v>
      </c>
      <c r="B73" s="14">
        <f t="shared" si="7"/>
        <v>0</v>
      </c>
      <c r="C73" s="14">
        <f t="shared" si="8"/>
        <v>0</v>
      </c>
      <c r="D73" s="14">
        <f t="shared" si="9"/>
        <v>0</v>
      </c>
      <c r="E73" s="14">
        <f t="shared" si="10"/>
        <v>0</v>
      </c>
      <c r="F73" s="12">
        <f t="shared" si="11"/>
        <v>0</v>
      </c>
      <c r="G73" s="1"/>
      <c r="H73" s="13">
        <f t="shared" si="12"/>
        <v>31.011392187564098</v>
      </c>
      <c r="I73" s="14">
        <f t="shared" si="13"/>
        <v>0</v>
      </c>
      <c r="J73" s="14">
        <f t="shared" si="14"/>
        <v>0</v>
      </c>
      <c r="K73" s="14">
        <f t="shared" si="15"/>
        <v>0</v>
      </c>
      <c r="L73" s="14">
        <f t="shared" si="16"/>
        <v>0</v>
      </c>
      <c r="M73" s="30">
        <f t="shared" si="17"/>
        <v>0</v>
      </c>
      <c r="N73" s="3"/>
      <c r="O73" s="3"/>
      <c r="P73" s="3"/>
    </row>
    <row r="74" spans="1:16">
      <c r="A74" s="13">
        <v>17.25</v>
      </c>
      <c r="B74" s="14">
        <f t="shared" si="7"/>
        <v>0</v>
      </c>
      <c r="C74" s="14">
        <f t="shared" si="8"/>
        <v>0</v>
      </c>
      <c r="D74" s="14">
        <f t="shared" si="9"/>
        <v>0</v>
      </c>
      <c r="E74" s="14">
        <f t="shared" si="10"/>
        <v>0</v>
      </c>
      <c r="F74" s="12">
        <f t="shared" si="11"/>
        <v>0</v>
      </c>
      <c r="G74" s="1"/>
      <c r="H74" s="13">
        <f t="shared" si="12"/>
        <v>34.051450340856</v>
      </c>
      <c r="I74" s="14">
        <f t="shared" si="13"/>
        <v>0</v>
      </c>
      <c r="J74" s="14">
        <f t="shared" si="14"/>
        <v>0</v>
      </c>
      <c r="K74" s="14">
        <f t="shared" si="15"/>
        <v>0</v>
      </c>
      <c r="L74" s="14">
        <f t="shared" si="16"/>
        <v>0</v>
      </c>
      <c r="M74" s="30">
        <f t="shared" si="17"/>
        <v>0</v>
      </c>
      <c r="N74" s="3"/>
      <c r="O74" s="3"/>
      <c r="P74" s="3"/>
    </row>
    <row r="75" spans="1:16">
      <c r="A75" s="13">
        <v>17.75</v>
      </c>
      <c r="B75" s="14">
        <f t="shared" si="7"/>
        <v>0</v>
      </c>
      <c r="C75" s="14">
        <f t="shared" si="8"/>
        <v>0</v>
      </c>
      <c r="D75" s="14">
        <f t="shared" si="9"/>
        <v>0</v>
      </c>
      <c r="E75" s="14">
        <f t="shared" si="10"/>
        <v>0</v>
      </c>
      <c r="F75" s="12">
        <f t="shared" si="11"/>
        <v>0</v>
      </c>
      <c r="G75" s="1"/>
      <c r="H75" s="13">
        <f t="shared" si="12"/>
        <v>37.2897434233167</v>
      </c>
      <c r="I75" s="14">
        <f t="shared" si="13"/>
        <v>0</v>
      </c>
      <c r="J75" s="14">
        <f t="shared" si="14"/>
        <v>0</v>
      </c>
      <c r="K75" s="14">
        <f t="shared" si="15"/>
        <v>0</v>
      </c>
      <c r="L75" s="14">
        <f t="shared" si="16"/>
        <v>0</v>
      </c>
      <c r="M75" s="30">
        <f t="shared" si="17"/>
        <v>0</v>
      </c>
      <c r="N75" s="3"/>
      <c r="O75" s="3"/>
      <c r="P75" s="3"/>
    </row>
    <row r="76" spans="1:16">
      <c r="A76" s="13">
        <v>18.25</v>
      </c>
      <c r="B76" s="14">
        <f t="shared" si="7"/>
        <v>0</v>
      </c>
      <c r="C76" s="14">
        <f t="shared" si="8"/>
        <v>0</v>
      </c>
      <c r="D76" s="14">
        <f t="shared" si="9"/>
        <v>0</v>
      </c>
      <c r="E76" s="14">
        <f t="shared" si="10"/>
        <v>0</v>
      </c>
      <c r="F76" s="12">
        <f t="shared" si="11"/>
        <v>0</v>
      </c>
      <c r="G76" s="1"/>
      <c r="H76" s="13">
        <f t="shared" si="12"/>
        <v>40.733065408498703</v>
      </c>
      <c r="I76" s="14">
        <f t="shared" si="13"/>
        <v>0</v>
      </c>
      <c r="J76" s="14">
        <f t="shared" si="14"/>
        <v>0</v>
      </c>
      <c r="K76" s="14">
        <f t="shared" si="15"/>
        <v>0</v>
      </c>
      <c r="L76" s="14">
        <f t="shared" si="16"/>
        <v>0</v>
      </c>
      <c r="M76" s="30">
        <f t="shared" si="17"/>
        <v>0</v>
      </c>
      <c r="N76" s="3"/>
      <c r="O76" s="3"/>
      <c r="P76" s="3"/>
    </row>
    <row r="77" spans="1:16">
      <c r="A77" s="13">
        <v>18.75</v>
      </c>
      <c r="B77" s="14">
        <f t="shared" si="7"/>
        <v>0</v>
      </c>
      <c r="C77" s="14">
        <f t="shared" si="8"/>
        <v>0</v>
      </c>
      <c r="D77" s="14">
        <f t="shared" si="9"/>
        <v>0</v>
      </c>
      <c r="E77" s="14">
        <f t="shared" si="10"/>
        <v>0</v>
      </c>
      <c r="F77" s="12">
        <f t="shared" si="11"/>
        <v>0</v>
      </c>
      <c r="G77" s="1"/>
      <c r="H77" s="13">
        <f t="shared" si="12"/>
        <v>44.388244694927501</v>
      </c>
      <c r="I77" s="14">
        <f t="shared" si="13"/>
        <v>0</v>
      </c>
      <c r="J77" s="14">
        <f t="shared" si="14"/>
        <v>0</v>
      </c>
      <c r="K77" s="14">
        <f t="shared" si="15"/>
        <v>0</v>
      </c>
      <c r="L77" s="14">
        <f t="shared" si="16"/>
        <v>0</v>
      </c>
      <c r="M77" s="30">
        <f t="shared" si="17"/>
        <v>0</v>
      </c>
      <c r="N77" s="3"/>
      <c r="O77" s="3"/>
      <c r="P77" s="3"/>
    </row>
    <row r="78" spans="1:16">
      <c r="A78" s="13">
        <v>19.25</v>
      </c>
      <c r="B78" s="14">
        <f t="shared" si="7"/>
        <v>0</v>
      </c>
      <c r="C78" s="14">
        <f t="shared" si="8"/>
        <v>0</v>
      </c>
      <c r="D78" s="14">
        <f t="shared" si="9"/>
        <v>0</v>
      </c>
      <c r="E78" s="14">
        <f t="shared" si="10"/>
        <v>0</v>
      </c>
      <c r="F78" s="12">
        <f t="shared" si="11"/>
        <v>0</v>
      </c>
      <c r="G78" s="1"/>
      <c r="H78" s="13">
        <f t="shared" si="12"/>
        <v>48.262143329854602</v>
      </c>
      <c r="I78" s="14">
        <f t="shared" si="13"/>
        <v>0</v>
      </c>
      <c r="J78" s="14">
        <f t="shared" si="14"/>
        <v>0</v>
      </c>
      <c r="K78" s="14">
        <f t="shared" si="15"/>
        <v>0</v>
      </c>
      <c r="L78" s="14">
        <f t="shared" si="16"/>
        <v>0</v>
      </c>
      <c r="M78" s="30">
        <f t="shared" si="17"/>
        <v>0</v>
      </c>
      <c r="N78" s="3"/>
      <c r="O78" s="3"/>
      <c r="P78" s="3"/>
    </row>
    <row r="79" spans="1:16">
      <c r="A79" s="20" t="s">
        <v>7</v>
      </c>
      <c r="B79" s="21">
        <f>SUM(B47:B78)</f>
        <v>0</v>
      </c>
      <c r="C79" s="21">
        <f>SUM(C47:C78)</f>
        <v>97539.795937500006</v>
      </c>
      <c r="D79" s="21">
        <f>SUM(D47:D78)</f>
        <v>181.67156249999999</v>
      </c>
      <c r="E79" s="21">
        <f>SUM(E47:E78)</f>
        <v>0</v>
      </c>
      <c r="F79" s="21">
        <f>SUM(F47:F78)</f>
        <v>97721.467499999999</v>
      </c>
      <c r="G79" s="12"/>
      <c r="H79" s="20" t="s">
        <v>7</v>
      </c>
      <c r="I79" s="21">
        <f>SUM(I47:I78)</f>
        <v>0</v>
      </c>
      <c r="J79" s="21">
        <f>SUM(J47:J78)</f>
        <v>39476.9063589488</v>
      </c>
      <c r="K79" s="21">
        <f>SUM(K47:K78)</f>
        <v>236.902184484792</v>
      </c>
      <c r="L79" s="21">
        <f>SUM(L47:L78)</f>
        <v>0</v>
      </c>
      <c r="M79" s="21">
        <f>SUM(M47:M78)</f>
        <v>39713.808543433603</v>
      </c>
      <c r="N79" s="3"/>
      <c r="O79" s="3"/>
      <c r="P79" s="3"/>
    </row>
    <row r="80" spans="1:16">
      <c r="A80" s="6" t="s">
        <v>13</v>
      </c>
      <c r="B80" s="22">
        <f>IF(L38&gt;0,B79/L38,0)</f>
        <v>0</v>
      </c>
      <c r="C80" s="22">
        <f>IF(M38&gt;0,C79/M38,0)</f>
        <v>7.6369859075431501</v>
      </c>
      <c r="D80" s="22">
        <f>IF(N38&gt;0,D79/N38,0)</f>
        <v>14.2462359583603</v>
      </c>
      <c r="E80" s="22">
        <f>IF(O38&gt;0,E79/O38,0)</f>
        <v>0</v>
      </c>
      <c r="F80" s="22">
        <f>IF(P38&gt;0,F79/P38,0)</f>
        <v>7.6435783408083697</v>
      </c>
      <c r="G80" s="12"/>
      <c r="H80" s="6" t="s">
        <v>13</v>
      </c>
      <c r="I80" s="22">
        <f>IF(L38&gt;0,I79/L38,0)</f>
        <v>0</v>
      </c>
      <c r="J80" s="22">
        <f>IF(M38&gt;0,J79/M38,0)</f>
        <v>3.0908879256818702</v>
      </c>
      <c r="K80" s="22">
        <f>IF(N38&gt;0,K79/N38,0)</f>
        <v>18.577285144566002</v>
      </c>
      <c r="L80" s="22">
        <f>IF(O38&gt;0,L79/O38,0)</f>
        <v>0</v>
      </c>
      <c r="M80" s="22">
        <f>IF(P38&gt;0,M79/P38,0)</f>
        <v>3.1063349188201599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4" t="s">
        <v>14</v>
      </c>
      <c r="B85" s="54"/>
      <c r="C85" s="54"/>
      <c r="D85" s="54"/>
      <c r="E85" s="54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54"/>
      <c r="B86" s="54"/>
      <c r="C86" s="54"/>
      <c r="D86" s="54"/>
      <c r="E86" s="54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1"/>
      <c r="B87" s="3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5" t="s">
        <v>15</v>
      </c>
      <c r="B89" s="56" t="s">
        <v>16</v>
      </c>
      <c r="C89" s="56" t="s">
        <v>17</v>
      </c>
      <c r="D89" s="56" t="s">
        <v>18</v>
      </c>
      <c r="E89" s="56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5"/>
      <c r="B90" s="55"/>
      <c r="C90" s="55"/>
      <c r="D90" s="55"/>
      <c r="E90" s="56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2">
        <v>0</v>
      </c>
      <c r="B92" s="52">
        <f>L$38</f>
        <v>0</v>
      </c>
      <c r="C92" s="52">
        <f>$B$80</f>
        <v>0</v>
      </c>
      <c r="D92" s="52">
        <f>$I$80</f>
        <v>0</v>
      </c>
      <c r="E92" s="52">
        <f>B92*D92</f>
        <v>0</v>
      </c>
      <c r="F92" s="1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2">
        <v>1</v>
      </c>
      <c r="B93" s="52">
        <f>M$38</f>
        <v>12772.027749999999</v>
      </c>
      <c r="C93" s="52">
        <f>$C$80</f>
        <v>7.6369859075431501</v>
      </c>
      <c r="D93" s="52">
        <f>$J$80</f>
        <v>3.0908879256818702</v>
      </c>
      <c r="E93" s="52">
        <f>B93*D93</f>
        <v>39476.9063589488</v>
      </c>
      <c r="F93" s="1">
        <f>E93/1000</f>
        <v>39.476906358948803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2">
        <v>2</v>
      </c>
      <c r="B94" s="52">
        <f>N$38</f>
        <v>12.75225</v>
      </c>
      <c r="C94" s="52">
        <f>$D$80</f>
        <v>14.2462359583603</v>
      </c>
      <c r="D94" s="52">
        <f>$K$80</f>
        <v>18.577285144566002</v>
      </c>
      <c r="E94" s="52">
        <f>B94*D94</f>
        <v>236.902184484792</v>
      </c>
      <c r="F94" s="1">
        <f>E94/1000</f>
        <v>0.236902184484792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2">
        <v>3</v>
      </c>
      <c r="B95" s="52">
        <f>O$38</f>
        <v>0</v>
      </c>
      <c r="C95" s="52">
        <f>$E$80</f>
        <v>0</v>
      </c>
      <c r="D95" s="52">
        <f>$L$80</f>
        <v>0</v>
      </c>
      <c r="E95" s="52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2" t="s">
        <v>7</v>
      </c>
      <c r="B96" s="52">
        <f>SUM(B92:B95)</f>
        <v>12784.78</v>
      </c>
      <c r="C96" s="52">
        <f>$F$80</f>
        <v>7.6435783408083697</v>
      </c>
      <c r="D96" s="52">
        <f>$M$80</f>
        <v>3.1063349188201599</v>
      </c>
      <c r="E96" s="52">
        <f>SUM(E92:E95)</f>
        <v>39713.808543433603</v>
      </c>
      <c r="F96" s="1">
        <f>E96/1000</f>
        <v>39.713808543433601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2" t="s">
        <v>2</v>
      </c>
      <c r="B97" s="52">
        <f>$I$2</f>
        <v>41043</v>
      </c>
      <c r="C97" s="53"/>
      <c r="D97" s="53"/>
      <c r="E97" s="53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6" t="s">
        <v>20</v>
      </c>
      <c r="B98" s="52">
        <f>IF(E96&gt;0,$I$2/E96,"")</f>
        <v>1.0334692517619599</v>
      </c>
      <c r="C98" s="53"/>
      <c r="D98" s="53"/>
      <c r="E98" s="53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5" zoomScale="80" zoomScaleNormal="80" workbookViewId="0">
      <selection activeCell="I80" sqref="I80:L80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7" t="s">
        <v>21</v>
      </c>
      <c r="B1" s="57"/>
      <c r="C1" s="57"/>
      <c r="D1" s="57"/>
      <c r="E1" s="57"/>
      <c r="F1" s="57"/>
      <c r="G1" s="1"/>
      <c r="H1" s="58" t="s">
        <v>1</v>
      </c>
      <c r="I1" s="58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806546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9" t="s">
        <v>4</v>
      </c>
      <c r="C4" s="59"/>
      <c r="D4" s="59"/>
      <c r="E4" s="59"/>
      <c r="F4" s="59"/>
      <c r="G4" s="1"/>
      <c r="H4" s="5" t="s">
        <v>3</v>
      </c>
      <c r="J4" s="1"/>
      <c r="K4" s="5" t="s">
        <v>3</v>
      </c>
      <c r="L4" s="58" t="s">
        <v>5</v>
      </c>
      <c r="M4" s="58"/>
      <c r="N4" s="58"/>
      <c r="O4" s="58"/>
      <c r="P4" s="58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51">
        <v>1</v>
      </c>
      <c r="D6" s="11"/>
      <c r="E6" s="37"/>
      <c r="F6" s="12">
        <f t="shared" ref="F6:F37" si="0">SUM(B6:E6)</f>
        <v>1</v>
      </c>
      <c r="G6" s="1"/>
      <c r="H6" s="13">
        <v>3.75</v>
      </c>
      <c r="I6" s="50">
        <v>1349286</v>
      </c>
      <c r="J6" s="1">
        <f>I6/1000</f>
        <v>1349.2860000000001</v>
      </c>
      <c r="K6" s="13">
        <v>3.75</v>
      </c>
      <c r="L6" s="14">
        <f t="shared" ref="L6:L37" si="1">IF($F6&gt;0,($I6/1000)*(B6/$F6),0)</f>
        <v>0</v>
      </c>
      <c r="M6" s="14">
        <f t="shared" ref="M6:M37" si="2">IF($F6&gt;0,($I6/1000)*(C6/$F6),0)</f>
        <v>1349.2860000000001</v>
      </c>
      <c r="N6" s="14">
        <f t="shared" ref="N6:N37" si="3">IF($F6&gt;0,($I6/1000)*(D6/$F6),0)</f>
        <v>0</v>
      </c>
      <c r="O6" s="14">
        <f t="shared" ref="O6:O37" si="4">IF($F6&gt;0,($I6/1000)*(E6/$F6),0)</f>
        <v>0</v>
      </c>
      <c r="P6" s="15">
        <f t="shared" ref="P6:P37" si="5">SUM(L6:O6)</f>
        <v>1349.2860000000001</v>
      </c>
      <c r="Q6" s="3"/>
      <c r="R6" s="3"/>
    </row>
    <row r="7" spans="1:18">
      <c r="A7" s="13">
        <v>4.25</v>
      </c>
      <c r="B7" s="11"/>
      <c r="C7" s="51">
        <v>1</v>
      </c>
      <c r="D7" s="11"/>
      <c r="E7" s="37"/>
      <c r="F7" s="12">
        <f t="shared" si="0"/>
        <v>1</v>
      </c>
      <c r="G7" s="1"/>
      <c r="H7" s="13">
        <v>4.25</v>
      </c>
      <c r="I7" s="50">
        <v>8320600</v>
      </c>
      <c r="J7" s="1">
        <f t="shared" ref="J7:J38" si="6">I7/1000</f>
        <v>8320.6</v>
      </c>
      <c r="K7" s="13">
        <v>4.25</v>
      </c>
      <c r="L7" s="14">
        <f t="shared" si="1"/>
        <v>0</v>
      </c>
      <c r="M7" s="14">
        <f t="shared" si="2"/>
        <v>8320.6</v>
      </c>
      <c r="N7" s="14">
        <f t="shared" si="3"/>
        <v>0</v>
      </c>
      <c r="O7" s="14">
        <f t="shared" si="4"/>
        <v>0</v>
      </c>
      <c r="P7" s="15">
        <f t="shared" si="5"/>
        <v>8320.6</v>
      </c>
      <c r="Q7" s="3"/>
      <c r="R7" s="3"/>
    </row>
    <row r="8" spans="1:18">
      <c r="A8" s="10">
        <v>4.75</v>
      </c>
      <c r="B8" s="11"/>
      <c r="C8" s="51">
        <v>1</v>
      </c>
      <c r="D8" s="11"/>
      <c r="E8" s="37"/>
      <c r="F8" s="12">
        <f t="shared" si="0"/>
        <v>1</v>
      </c>
      <c r="G8" s="1"/>
      <c r="H8" s="13">
        <v>4.75</v>
      </c>
      <c r="I8" s="50">
        <v>27660372</v>
      </c>
      <c r="J8" s="1">
        <f t="shared" si="6"/>
        <v>27660.371999999999</v>
      </c>
      <c r="K8" s="13">
        <v>4.75</v>
      </c>
      <c r="L8" s="14">
        <f t="shared" si="1"/>
        <v>0</v>
      </c>
      <c r="M8" s="14">
        <f t="shared" si="2"/>
        <v>27660.371999999999</v>
      </c>
      <c r="N8" s="14">
        <f t="shared" si="3"/>
        <v>0</v>
      </c>
      <c r="O8" s="14">
        <f t="shared" si="4"/>
        <v>0</v>
      </c>
      <c r="P8" s="15">
        <f t="shared" si="5"/>
        <v>27660.371999999999</v>
      </c>
      <c r="Q8" s="3"/>
      <c r="R8" s="3"/>
    </row>
    <row r="9" spans="1:18">
      <c r="A9" s="13">
        <v>5.25</v>
      </c>
      <c r="B9" s="11"/>
      <c r="C9" s="51">
        <v>1</v>
      </c>
      <c r="D9" s="11"/>
      <c r="E9" s="38"/>
      <c r="F9" s="12">
        <f t="shared" si="0"/>
        <v>1</v>
      </c>
      <c r="G9" s="16"/>
      <c r="H9" s="13">
        <v>5.25</v>
      </c>
      <c r="I9" s="50">
        <v>17990486</v>
      </c>
      <c r="J9" s="1">
        <f t="shared" si="6"/>
        <v>17990.486000000001</v>
      </c>
      <c r="K9" s="13">
        <v>5.25</v>
      </c>
      <c r="L9" s="14">
        <f t="shared" si="1"/>
        <v>0</v>
      </c>
      <c r="M9" s="14">
        <f t="shared" si="2"/>
        <v>17990.486000000001</v>
      </c>
      <c r="N9" s="14">
        <f t="shared" si="3"/>
        <v>0</v>
      </c>
      <c r="O9" s="14">
        <f t="shared" si="4"/>
        <v>0</v>
      </c>
      <c r="P9" s="15">
        <f t="shared" si="5"/>
        <v>17990.486000000001</v>
      </c>
      <c r="Q9" s="3"/>
      <c r="R9" s="3"/>
    </row>
    <row r="10" spans="1:18">
      <c r="A10" s="10">
        <v>5.75</v>
      </c>
      <c r="B10" s="11"/>
      <c r="C10" s="51">
        <v>1</v>
      </c>
      <c r="D10" s="11"/>
      <c r="E10" s="37"/>
      <c r="F10" s="12">
        <f t="shared" si="0"/>
        <v>1</v>
      </c>
      <c r="G10" s="1"/>
      <c r="H10" s="13">
        <v>5.75</v>
      </c>
      <c r="I10" s="50">
        <v>2473692</v>
      </c>
      <c r="J10" s="1">
        <f t="shared" si="6"/>
        <v>2473.692</v>
      </c>
      <c r="K10" s="13">
        <v>5.75</v>
      </c>
      <c r="L10" s="14">
        <f t="shared" si="1"/>
        <v>0</v>
      </c>
      <c r="M10" s="14">
        <f t="shared" si="2"/>
        <v>2473.692</v>
      </c>
      <c r="N10" s="14">
        <f t="shared" si="3"/>
        <v>0</v>
      </c>
      <c r="O10" s="14">
        <f t="shared" si="4"/>
        <v>0</v>
      </c>
      <c r="P10" s="15">
        <f t="shared" si="5"/>
        <v>2473.692</v>
      </c>
      <c r="Q10" s="3"/>
      <c r="R10" s="3"/>
    </row>
    <row r="11" spans="1:18">
      <c r="A11" s="13">
        <v>6.25</v>
      </c>
      <c r="B11" s="11"/>
      <c r="C11" s="51">
        <v>1</v>
      </c>
      <c r="D11" s="11"/>
      <c r="E11" s="37"/>
      <c r="F11" s="12">
        <f t="shared" si="0"/>
        <v>1</v>
      </c>
      <c r="G11" s="1"/>
      <c r="H11" s="13">
        <v>6.25</v>
      </c>
      <c r="I11" s="50">
        <v>0</v>
      </c>
      <c r="J11" s="1">
        <f t="shared" si="6"/>
        <v>0</v>
      </c>
      <c r="K11" s="13">
        <v>6.25</v>
      </c>
      <c r="L11" s="14">
        <f t="shared" si="1"/>
        <v>0</v>
      </c>
      <c r="M11" s="14">
        <f t="shared" si="2"/>
        <v>0</v>
      </c>
      <c r="N11" s="14">
        <f t="shared" si="3"/>
        <v>0</v>
      </c>
      <c r="O11" s="14">
        <f t="shared" si="4"/>
        <v>0</v>
      </c>
      <c r="P11" s="15">
        <f t="shared" si="5"/>
        <v>0</v>
      </c>
      <c r="Q11" s="3"/>
      <c r="R11" s="3"/>
    </row>
    <row r="12" spans="1:18">
      <c r="A12" s="10">
        <v>6.75</v>
      </c>
      <c r="B12" s="28"/>
      <c r="C12" s="28">
        <v>1</v>
      </c>
      <c r="D12" s="28"/>
      <c r="E12" s="39"/>
      <c r="F12" s="12">
        <f t="shared" si="0"/>
        <v>1</v>
      </c>
      <c r="G12" s="1"/>
      <c r="H12" s="13">
        <v>6.75</v>
      </c>
      <c r="I12" s="50">
        <v>22082</v>
      </c>
      <c r="J12" s="1">
        <f t="shared" si="6"/>
        <v>22.082000000000001</v>
      </c>
      <c r="K12" s="13">
        <v>6.75</v>
      </c>
      <c r="L12" s="14">
        <f t="shared" si="1"/>
        <v>0</v>
      </c>
      <c r="M12" s="14">
        <f t="shared" si="2"/>
        <v>22.082000000000001</v>
      </c>
      <c r="N12" s="14">
        <f t="shared" si="3"/>
        <v>0</v>
      </c>
      <c r="O12" s="14">
        <f t="shared" si="4"/>
        <v>0</v>
      </c>
      <c r="P12" s="15">
        <f t="shared" si="5"/>
        <v>22.082000000000001</v>
      </c>
      <c r="Q12" s="3"/>
      <c r="R12" s="3"/>
    </row>
    <row r="13" spans="1:18">
      <c r="A13" s="13">
        <v>7.25</v>
      </c>
      <c r="B13" s="28"/>
      <c r="C13" s="28">
        <v>1</v>
      </c>
      <c r="D13" s="28"/>
      <c r="E13" s="39"/>
      <c r="F13" s="12">
        <f t="shared" si="0"/>
        <v>1</v>
      </c>
      <c r="G13" s="1"/>
      <c r="H13" s="13">
        <v>7.25</v>
      </c>
      <c r="I13" s="50">
        <v>104890</v>
      </c>
      <c r="J13" s="1">
        <f t="shared" si="6"/>
        <v>104.89</v>
      </c>
      <c r="K13" s="13">
        <v>7.25</v>
      </c>
      <c r="L13" s="14">
        <f t="shared" si="1"/>
        <v>0</v>
      </c>
      <c r="M13" s="14">
        <f t="shared" si="2"/>
        <v>104.89</v>
      </c>
      <c r="N13" s="14">
        <f t="shared" si="3"/>
        <v>0</v>
      </c>
      <c r="O13" s="14">
        <f t="shared" si="4"/>
        <v>0</v>
      </c>
      <c r="P13" s="15">
        <f t="shared" si="5"/>
        <v>104.89</v>
      </c>
      <c r="Q13" s="3"/>
      <c r="R13" s="3"/>
    </row>
    <row r="14" spans="1:18">
      <c r="A14" s="10">
        <v>7.75</v>
      </c>
      <c r="C14">
        <v>1</v>
      </c>
      <c r="E14" s="40"/>
      <c r="F14" s="12">
        <f t="shared" si="0"/>
        <v>1</v>
      </c>
      <c r="G14" s="1"/>
      <c r="H14" s="13">
        <v>7.75</v>
      </c>
      <c r="I14" s="50">
        <v>154575</v>
      </c>
      <c r="J14" s="1">
        <f t="shared" si="6"/>
        <v>154.57499999999999</v>
      </c>
      <c r="K14" s="13">
        <v>7.75</v>
      </c>
      <c r="L14" s="14">
        <f t="shared" si="1"/>
        <v>0</v>
      </c>
      <c r="M14" s="14">
        <f t="shared" si="2"/>
        <v>154.57499999999999</v>
      </c>
      <c r="N14" s="14">
        <f t="shared" si="3"/>
        <v>0</v>
      </c>
      <c r="O14" s="14">
        <f t="shared" si="4"/>
        <v>0</v>
      </c>
      <c r="P14" s="15">
        <f t="shared" si="5"/>
        <v>154.57499999999999</v>
      </c>
      <c r="Q14" s="3"/>
      <c r="R14" s="3"/>
    </row>
    <row r="15" spans="1:18">
      <c r="A15" s="13">
        <v>8.25</v>
      </c>
      <c r="C15">
        <v>5</v>
      </c>
      <c r="E15" s="40"/>
      <c r="F15" s="12">
        <f t="shared" si="0"/>
        <v>5</v>
      </c>
      <c r="G15" s="1"/>
      <c r="H15" s="13">
        <v>8.25</v>
      </c>
      <c r="I15" s="50">
        <v>336753</v>
      </c>
      <c r="J15" s="1">
        <f t="shared" si="6"/>
        <v>336.75299999999999</v>
      </c>
      <c r="K15" s="13">
        <v>8.25</v>
      </c>
      <c r="L15" s="14">
        <f t="shared" si="1"/>
        <v>0</v>
      </c>
      <c r="M15" s="14">
        <f t="shared" si="2"/>
        <v>336.75299999999999</v>
      </c>
      <c r="N15" s="14">
        <f t="shared" si="3"/>
        <v>0</v>
      </c>
      <c r="O15" s="14">
        <f t="shared" si="4"/>
        <v>0</v>
      </c>
      <c r="P15" s="15">
        <f t="shared" si="5"/>
        <v>336.75299999999999</v>
      </c>
      <c r="Q15" s="3"/>
      <c r="R15" s="3"/>
    </row>
    <row r="16" spans="1:18">
      <c r="A16" s="10">
        <v>8.75</v>
      </c>
      <c r="C16">
        <v>5</v>
      </c>
      <c r="E16" s="40"/>
      <c r="F16" s="12">
        <f t="shared" si="0"/>
        <v>5</v>
      </c>
      <c r="G16" s="1"/>
      <c r="H16" s="13">
        <v>8.75</v>
      </c>
      <c r="I16" s="50">
        <v>320192</v>
      </c>
      <c r="J16" s="1">
        <f t="shared" si="6"/>
        <v>320.19200000000001</v>
      </c>
      <c r="K16" s="13">
        <v>8.75</v>
      </c>
      <c r="L16" s="14">
        <f t="shared" si="1"/>
        <v>0</v>
      </c>
      <c r="M16" s="14">
        <f t="shared" si="2"/>
        <v>320.19200000000001</v>
      </c>
      <c r="N16" s="14">
        <f t="shared" si="3"/>
        <v>0</v>
      </c>
      <c r="O16" s="14">
        <f t="shared" si="4"/>
        <v>0</v>
      </c>
      <c r="P16" s="15">
        <f t="shared" si="5"/>
        <v>320.19200000000001</v>
      </c>
      <c r="Q16" s="3"/>
      <c r="R16" s="3"/>
    </row>
    <row r="17" spans="1:18">
      <c r="A17" s="13">
        <v>9.25</v>
      </c>
      <c r="C17">
        <v>7</v>
      </c>
      <c r="E17" s="40"/>
      <c r="F17" s="12">
        <f t="shared" si="0"/>
        <v>7</v>
      </c>
      <c r="G17" s="1"/>
      <c r="H17" s="13">
        <v>9.25</v>
      </c>
      <c r="I17" s="50">
        <v>403761</v>
      </c>
      <c r="J17" s="1">
        <f t="shared" si="6"/>
        <v>403.76100000000002</v>
      </c>
      <c r="K17" s="13">
        <v>9.25</v>
      </c>
      <c r="L17" s="14">
        <f t="shared" si="1"/>
        <v>0</v>
      </c>
      <c r="M17" s="14">
        <f t="shared" si="2"/>
        <v>403.76100000000002</v>
      </c>
      <c r="N17" s="14">
        <f t="shared" si="3"/>
        <v>0</v>
      </c>
      <c r="O17" s="14">
        <f t="shared" si="4"/>
        <v>0</v>
      </c>
      <c r="P17" s="15">
        <f t="shared" si="5"/>
        <v>403.76100000000002</v>
      </c>
      <c r="Q17" s="3"/>
      <c r="R17" s="3"/>
    </row>
    <row r="18" spans="1:18">
      <c r="A18" s="10">
        <v>9.75</v>
      </c>
      <c r="C18">
        <v>5</v>
      </c>
      <c r="E18" s="40"/>
      <c r="F18" s="12">
        <f t="shared" si="0"/>
        <v>5</v>
      </c>
      <c r="G18" s="1"/>
      <c r="H18" s="13">
        <v>9.75</v>
      </c>
      <c r="I18" s="50">
        <v>184977</v>
      </c>
      <c r="J18" s="1">
        <f t="shared" si="6"/>
        <v>184.977</v>
      </c>
      <c r="K18" s="13">
        <v>9.75</v>
      </c>
      <c r="L18" s="14">
        <f t="shared" si="1"/>
        <v>0</v>
      </c>
      <c r="M18" s="14">
        <f t="shared" si="2"/>
        <v>184.977</v>
      </c>
      <c r="N18" s="14">
        <f t="shared" si="3"/>
        <v>0</v>
      </c>
      <c r="O18" s="14">
        <f t="shared" si="4"/>
        <v>0</v>
      </c>
      <c r="P18" s="15">
        <f t="shared" si="5"/>
        <v>184.977</v>
      </c>
      <c r="Q18" s="3"/>
      <c r="R18" s="3"/>
    </row>
    <row r="19" spans="1:18">
      <c r="A19" s="13">
        <v>10.25</v>
      </c>
      <c r="C19">
        <v>6</v>
      </c>
      <c r="E19" s="40"/>
      <c r="F19" s="12">
        <f t="shared" si="0"/>
        <v>6</v>
      </c>
      <c r="G19" s="1"/>
      <c r="H19" s="13">
        <v>10.25</v>
      </c>
      <c r="I19" s="50">
        <v>1465889</v>
      </c>
      <c r="J19" s="1">
        <f t="shared" si="6"/>
        <v>1465.8889999999999</v>
      </c>
      <c r="K19" s="13">
        <v>10.25</v>
      </c>
      <c r="L19" s="14">
        <f t="shared" si="1"/>
        <v>0</v>
      </c>
      <c r="M19" s="14">
        <f t="shared" si="2"/>
        <v>1465.8889999999999</v>
      </c>
      <c r="N19" s="14">
        <f t="shared" si="3"/>
        <v>0</v>
      </c>
      <c r="O19" s="14">
        <f t="shared" si="4"/>
        <v>0</v>
      </c>
      <c r="P19" s="15">
        <f t="shared" si="5"/>
        <v>1465.8889999999999</v>
      </c>
      <c r="Q19" s="3"/>
      <c r="R19" s="3"/>
    </row>
    <row r="20" spans="1:18">
      <c r="A20" s="10">
        <v>10.75</v>
      </c>
      <c r="C20">
        <v>11</v>
      </c>
      <c r="E20" s="40"/>
      <c r="F20" s="12">
        <f t="shared" si="0"/>
        <v>11</v>
      </c>
      <c r="G20" s="1"/>
      <c r="H20" s="13">
        <v>10.75</v>
      </c>
      <c r="I20" s="50">
        <v>5550709</v>
      </c>
      <c r="J20" s="1">
        <f t="shared" si="6"/>
        <v>5550.7089999999998</v>
      </c>
      <c r="K20" s="13">
        <v>10.75</v>
      </c>
      <c r="L20" s="14">
        <f t="shared" si="1"/>
        <v>0</v>
      </c>
      <c r="M20" s="14">
        <f t="shared" si="2"/>
        <v>5550.7089999999998</v>
      </c>
      <c r="N20" s="14">
        <f t="shared" si="3"/>
        <v>0</v>
      </c>
      <c r="O20" s="14">
        <f t="shared" si="4"/>
        <v>0</v>
      </c>
      <c r="P20" s="15">
        <f t="shared" si="5"/>
        <v>5550.7089999999998</v>
      </c>
      <c r="Q20" s="3"/>
      <c r="R20" s="3"/>
    </row>
    <row r="21" spans="1:18">
      <c r="A21" s="13">
        <v>11.25</v>
      </c>
      <c r="C21">
        <v>15</v>
      </c>
      <c r="E21" s="40"/>
      <c r="F21" s="12">
        <f t="shared" si="0"/>
        <v>15</v>
      </c>
      <c r="G21" s="1"/>
      <c r="H21" s="13">
        <v>11.25</v>
      </c>
      <c r="I21" s="50">
        <v>16565251</v>
      </c>
      <c r="J21" s="1">
        <f t="shared" si="6"/>
        <v>16565.251</v>
      </c>
      <c r="K21" s="13">
        <v>11.25</v>
      </c>
      <c r="L21" s="14">
        <f t="shared" si="1"/>
        <v>0</v>
      </c>
      <c r="M21" s="14">
        <f t="shared" si="2"/>
        <v>16565.251</v>
      </c>
      <c r="N21" s="14">
        <f t="shared" si="3"/>
        <v>0</v>
      </c>
      <c r="O21" s="14">
        <f t="shared" si="4"/>
        <v>0</v>
      </c>
      <c r="P21" s="15">
        <f t="shared" si="5"/>
        <v>16565.251</v>
      </c>
      <c r="Q21" s="3"/>
      <c r="R21" s="3"/>
    </row>
    <row r="22" spans="1:18">
      <c r="A22" s="10">
        <v>11.75</v>
      </c>
      <c r="C22">
        <v>15</v>
      </c>
      <c r="E22" s="40"/>
      <c r="F22" s="12">
        <f t="shared" si="0"/>
        <v>15</v>
      </c>
      <c r="G22" s="4"/>
      <c r="H22" s="13">
        <v>11.75</v>
      </c>
      <c r="I22" s="50">
        <v>20943236</v>
      </c>
      <c r="J22" s="1">
        <f t="shared" si="6"/>
        <v>20943.236000000001</v>
      </c>
      <c r="K22" s="13">
        <v>11.75</v>
      </c>
      <c r="L22" s="14">
        <f t="shared" si="1"/>
        <v>0</v>
      </c>
      <c r="M22" s="14">
        <f t="shared" si="2"/>
        <v>20943.236000000001</v>
      </c>
      <c r="N22" s="14">
        <f t="shared" si="3"/>
        <v>0</v>
      </c>
      <c r="O22" s="14">
        <f t="shared" si="4"/>
        <v>0</v>
      </c>
      <c r="P22" s="15">
        <f t="shared" si="5"/>
        <v>20943.236000000001</v>
      </c>
      <c r="Q22" s="3"/>
      <c r="R22" s="3"/>
    </row>
    <row r="23" spans="1:18">
      <c r="A23" s="13">
        <v>12.25</v>
      </c>
      <c r="C23">
        <v>15</v>
      </c>
      <c r="E23" s="40"/>
      <c r="F23" s="12">
        <f t="shared" si="0"/>
        <v>15</v>
      </c>
      <c r="G23" s="4"/>
      <c r="H23" s="13">
        <v>12.25</v>
      </c>
      <c r="I23" s="50">
        <v>16275488</v>
      </c>
      <c r="J23" s="1">
        <f t="shared" si="6"/>
        <v>16275.487999999999</v>
      </c>
      <c r="K23" s="13">
        <v>12.25</v>
      </c>
      <c r="L23" s="14">
        <f t="shared" si="1"/>
        <v>0</v>
      </c>
      <c r="M23" s="14">
        <f t="shared" si="2"/>
        <v>16275.487999999999</v>
      </c>
      <c r="N23" s="14">
        <f t="shared" si="3"/>
        <v>0</v>
      </c>
      <c r="O23" s="14">
        <f t="shared" si="4"/>
        <v>0</v>
      </c>
      <c r="P23" s="15">
        <f t="shared" si="5"/>
        <v>16275.487999999999</v>
      </c>
      <c r="Q23" s="3"/>
      <c r="R23" s="3"/>
    </row>
    <row r="24" spans="1:18">
      <c r="A24" s="10">
        <v>12.75</v>
      </c>
      <c r="C24">
        <v>15</v>
      </c>
      <c r="E24" s="40"/>
      <c r="F24" s="12">
        <f t="shared" si="0"/>
        <v>15</v>
      </c>
      <c r="G24" s="4"/>
      <c r="H24" s="13">
        <v>12.75</v>
      </c>
      <c r="I24" s="50">
        <v>7656520</v>
      </c>
      <c r="J24" s="1">
        <f t="shared" si="6"/>
        <v>7656.52</v>
      </c>
      <c r="K24" s="13">
        <v>12.75</v>
      </c>
      <c r="L24" s="14">
        <f t="shared" si="1"/>
        <v>0</v>
      </c>
      <c r="M24" s="14">
        <f t="shared" si="2"/>
        <v>7656.52</v>
      </c>
      <c r="N24" s="14">
        <f t="shared" si="3"/>
        <v>0</v>
      </c>
      <c r="O24" s="14">
        <f t="shared" si="4"/>
        <v>0</v>
      </c>
      <c r="P24" s="15">
        <f t="shared" si="5"/>
        <v>7656.52</v>
      </c>
      <c r="Q24" s="3"/>
      <c r="R24" s="3"/>
    </row>
    <row r="25" spans="1:18">
      <c r="A25" s="13">
        <v>13.25</v>
      </c>
      <c r="C25">
        <v>15</v>
      </c>
      <c r="E25" s="40"/>
      <c r="F25" s="12">
        <f t="shared" si="0"/>
        <v>15</v>
      </c>
      <c r="G25" s="4"/>
      <c r="H25" s="13">
        <v>13.25</v>
      </c>
      <c r="I25" s="50">
        <v>2589838</v>
      </c>
      <c r="J25" s="1">
        <f t="shared" si="6"/>
        <v>2589.8380000000002</v>
      </c>
      <c r="K25" s="13">
        <v>13.25</v>
      </c>
      <c r="L25" s="14">
        <f t="shared" si="1"/>
        <v>0</v>
      </c>
      <c r="M25" s="14">
        <f t="shared" si="2"/>
        <v>2589.8380000000002</v>
      </c>
      <c r="N25" s="14">
        <f t="shared" si="3"/>
        <v>0</v>
      </c>
      <c r="O25" s="14">
        <f t="shared" si="4"/>
        <v>0</v>
      </c>
      <c r="P25" s="15">
        <f t="shared" si="5"/>
        <v>2589.8380000000002</v>
      </c>
      <c r="Q25" s="3"/>
      <c r="R25" s="3"/>
    </row>
    <row r="26" spans="1:18">
      <c r="A26" s="10">
        <v>13.75</v>
      </c>
      <c r="C26">
        <v>6</v>
      </c>
      <c r="D26">
        <v>6</v>
      </c>
      <c r="E26" s="40"/>
      <c r="F26" s="12">
        <f t="shared" si="0"/>
        <v>12</v>
      </c>
      <c r="G26" s="4"/>
      <c r="H26" s="13">
        <v>13.75</v>
      </c>
      <c r="I26" s="50">
        <v>803063</v>
      </c>
      <c r="J26" s="1">
        <f t="shared" si="6"/>
        <v>803.06299999999999</v>
      </c>
      <c r="K26" s="13">
        <v>13.75</v>
      </c>
      <c r="L26" s="14">
        <f t="shared" si="1"/>
        <v>0</v>
      </c>
      <c r="M26" s="14">
        <f t="shared" si="2"/>
        <v>401.53149999999999</v>
      </c>
      <c r="N26" s="14">
        <f t="shared" si="3"/>
        <v>401.53149999999999</v>
      </c>
      <c r="O26" s="14">
        <f t="shared" si="4"/>
        <v>0</v>
      </c>
      <c r="P26" s="15">
        <f t="shared" si="5"/>
        <v>803.06299999999999</v>
      </c>
      <c r="Q26" s="3"/>
      <c r="R26" s="3"/>
    </row>
    <row r="27" spans="1:18">
      <c r="A27" s="13">
        <v>14.25</v>
      </c>
      <c r="C27">
        <v>2</v>
      </c>
      <c r="D27">
        <v>6</v>
      </c>
      <c r="E27" s="40"/>
      <c r="F27" s="12">
        <f t="shared" si="0"/>
        <v>8</v>
      </c>
      <c r="G27" s="4"/>
      <c r="H27" s="13">
        <v>14.25</v>
      </c>
      <c r="I27" s="50">
        <v>437740</v>
      </c>
      <c r="J27" s="1">
        <f t="shared" si="6"/>
        <v>437.74</v>
      </c>
      <c r="K27" s="13">
        <v>14.25</v>
      </c>
      <c r="L27" s="14">
        <f t="shared" si="1"/>
        <v>0</v>
      </c>
      <c r="M27" s="14">
        <f t="shared" si="2"/>
        <v>109.435</v>
      </c>
      <c r="N27" s="14">
        <f t="shared" si="3"/>
        <v>328.30500000000001</v>
      </c>
      <c r="O27" s="14">
        <f t="shared" si="4"/>
        <v>0</v>
      </c>
      <c r="P27" s="15">
        <f t="shared" si="5"/>
        <v>437.74</v>
      </c>
      <c r="Q27" s="3"/>
      <c r="R27" s="3"/>
    </row>
    <row r="28" spans="1:18">
      <c r="A28" s="10">
        <v>14.75</v>
      </c>
      <c r="B28" s="11"/>
      <c r="C28" s="11"/>
      <c r="D28">
        <v>3</v>
      </c>
      <c r="E28" s="40"/>
      <c r="F28" s="12">
        <f t="shared" si="0"/>
        <v>3</v>
      </c>
      <c r="G28" s="1"/>
      <c r="H28" s="13">
        <v>14.75</v>
      </c>
      <c r="I28" s="50">
        <v>151854</v>
      </c>
      <c r="J28" s="1">
        <f t="shared" si="6"/>
        <v>151.85400000000001</v>
      </c>
      <c r="K28" s="13">
        <v>14.75</v>
      </c>
      <c r="L28" s="14">
        <f t="shared" si="1"/>
        <v>0</v>
      </c>
      <c r="M28" s="14">
        <f t="shared" si="2"/>
        <v>0</v>
      </c>
      <c r="N28" s="14">
        <f t="shared" si="3"/>
        <v>151.85400000000001</v>
      </c>
      <c r="O28" s="14">
        <f t="shared" si="4"/>
        <v>0</v>
      </c>
      <c r="P28" s="15">
        <f t="shared" si="5"/>
        <v>151.85400000000001</v>
      </c>
      <c r="Q28" s="3"/>
      <c r="R28" s="3"/>
    </row>
    <row r="29" spans="1:18">
      <c r="A29" s="13">
        <v>15.25</v>
      </c>
      <c r="B29" s="41"/>
      <c r="D29" s="42"/>
      <c r="E29" s="40"/>
      <c r="F29" s="12">
        <f t="shared" si="0"/>
        <v>0</v>
      </c>
      <c r="G29" s="1"/>
      <c r="H29" s="13">
        <v>15.25</v>
      </c>
      <c r="I29" s="18"/>
      <c r="J29" s="1">
        <f t="shared" si="6"/>
        <v>0</v>
      </c>
      <c r="K29" s="13">
        <v>15.25</v>
      </c>
      <c r="L29" s="14">
        <f t="shared" si="1"/>
        <v>0</v>
      </c>
      <c r="M29" s="14">
        <f t="shared" si="2"/>
        <v>0</v>
      </c>
      <c r="N29" s="14">
        <f t="shared" si="3"/>
        <v>0</v>
      </c>
      <c r="O29" s="14">
        <f t="shared" si="4"/>
        <v>0</v>
      </c>
      <c r="P29" s="15">
        <f t="shared" si="5"/>
        <v>0</v>
      </c>
      <c r="Q29" s="3"/>
      <c r="R29" s="3"/>
    </row>
    <row r="30" spans="1:18">
      <c r="A30" s="10">
        <v>15.75</v>
      </c>
      <c r="B30" s="11"/>
      <c r="D30" s="42"/>
      <c r="E30" s="40"/>
      <c r="F30" s="12">
        <f t="shared" si="0"/>
        <v>0</v>
      </c>
      <c r="G30" s="1"/>
      <c r="H30" s="13">
        <v>15.75</v>
      </c>
      <c r="I30" s="18"/>
      <c r="J30" s="1">
        <f t="shared" si="6"/>
        <v>0</v>
      </c>
      <c r="K30" s="13">
        <v>15.75</v>
      </c>
      <c r="L30" s="14">
        <f t="shared" si="1"/>
        <v>0</v>
      </c>
      <c r="M30" s="14">
        <f t="shared" si="2"/>
        <v>0</v>
      </c>
      <c r="N30" s="14">
        <f t="shared" si="3"/>
        <v>0</v>
      </c>
      <c r="O30" s="14">
        <f t="shared" si="4"/>
        <v>0</v>
      </c>
      <c r="P30" s="15">
        <f t="shared" si="5"/>
        <v>0</v>
      </c>
      <c r="Q30" s="3"/>
      <c r="R30" s="3"/>
    </row>
    <row r="31" spans="1:18">
      <c r="A31" s="13">
        <v>16.25</v>
      </c>
      <c r="B31" s="11"/>
      <c r="D31" s="42"/>
      <c r="E31" s="37"/>
      <c r="F31" s="12">
        <f t="shared" si="0"/>
        <v>0</v>
      </c>
      <c r="G31" s="1"/>
      <c r="H31" s="13">
        <v>16.25</v>
      </c>
      <c r="J31" s="1">
        <f t="shared" si="6"/>
        <v>0</v>
      </c>
      <c r="K31" s="13">
        <v>16.25</v>
      </c>
      <c r="L31" s="14">
        <f t="shared" si="1"/>
        <v>0</v>
      </c>
      <c r="M31" s="14">
        <f t="shared" si="2"/>
        <v>0</v>
      </c>
      <c r="N31" s="14">
        <f t="shared" si="3"/>
        <v>0</v>
      </c>
      <c r="O31" s="14">
        <f t="shared" si="4"/>
        <v>0</v>
      </c>
      <c r="P31" s="15">
        <f t="shared" si="5"/>
        <v>0</v>
      </c>
      <c r="Q31" s="3"/>
      <c r="R31" s="3"/>
    </row>
    <row r="32" spans="1:18">
      <c r="A32" s="10">
        <v>16.75</v>
      </c>
      <c r="B32" s="37"/>
      <c r="C32" s="42"/>
      <c r="D32" s="42"/>
      <c r="E32" s="37"/>
      <c r="F32" s="12">
        <f t="shared" si="0"/>
        <v>0</v>
      </c>
      <c r="G32" s="1"/>
      <c r="H32" s="13">
        <v>16.75</v>
      </c>
      <c r="J32" s="1">
        <f t="shared" si="6"/>
        <v>0</v>
      </c>
      <c r="K32" s="13">
        <v>16.75</v>
      </c>
      <c r="L32" s="14">
        <f t="shared" si="1"/>
        <v>0</v>
      </c>
      <c r="M32" s="14">
        <f t="shared" si="2"/>
        <v>0</v>
      </c>
      <c r="N32" s="14">
        <f t="shared" si="3"/>
        <v>0</v>
      </c>
      <c r="O32" s="14">
        <f t="shared" si="4"/>
        <v>0</v>
      </c>
      <c r="P32" s="15">
        <f t="shared" si="5"/>
        <v>0</v>
      </c>
      <c r="Q32" s="3"/>
      <c r="R32" s="3"/>
    </row>
    <row r="33" spans="1:18">
      <c r="A33" s="13">
        <v>17.25</v>
      </c>
      <c r="B33" s="37"/>
      <c r="C33" s="37"/>
      <c r="D33" s="37"/>
      <c r="E33" s="37"/>
      <c r="F33" s="12">
        <f t="shared" si="0"/>
        <v>0</v>
      </c>
      <c r="G33" s="1"/>
      <c r="H33" s="13">
        <v>17.25</v>
      </c>
      <c r="J33" s="1">
        <f t="shared" si="6"/>
        <v>0</v>
      </c>
      <c r="K33" s="13">
        <v>17.25</v>
      </c>
      <c r="L33" s="14">
        <f t="shared" si="1"/>
        <v>0</v>
      </c>
      <c r="M33" s="14">
        <f t="shared" si="2"/>
        <v>0</v>
      </c>
      <c r="N33" s="14">
        <f t="shared" si="3"/>
        <v>0</v>
      </c>
      <c r="O33" s="14">
        <f t="shared" si="4"/>
        <v>0</v>
      </c>
      <c r="P33" s="15">
        <f t="shared" si="5"/>
        <v>0</v>
      </c>
      <c r="Q33" s="3"/>
      <c r="R33" s="3"/>
    </row>
    <row r="34" spans="1:18">
      <c r="A34" s="10">
        <v>17.75</v>
      </c>
      <c r="B34" s="37"/>
      <c r="C34" s="37"/>
      <c r="D34" s="37"/>
      <c r="E34" s="37"/>
      <c r="F34" s="12">
        <f t="shared" si="0"/>
        <v>0</v>
      </c>
      <c r="G34" s="1"/>
      <c r="H34" s="13">
        <v>17.75</v>
      </c>
      <c r="I34" s="4"/>
      <c r="J34" s="1">
        <f t="shared" si="6"/>
        <v>0</v>
      </c>
      <c r="K34" s="13">
        <v>17.75</v>
      </c>
      <c r="L34" s="14">
        <f t="shared" si="1"/>
        <v>0</v>
      </c>
      <c r="M34" s="14">
        <f t="shared" si="2"/>
        <v>0</v>
      </c>
      <c r="N34" s="14">
        <f t="shared" si="3"/>
        <v>0</v>
      </c>
      <c r="O34" s="14">
        <f t="shared" si="4"/>
        <v>0</v>
      </c>
      <c r="P34" s="15">
        <f t="shared" si="5"/>
        <v>0</v>
      </c>
      <c r="Q34" s="3"/>
      <c r="R34" s="3"/>
    </row>
    <row r="35" spans="1:18">
      <c r="A35" s="13">
        <v>18.25</v>
      </c>
      <c r="B35" s="37"/>
      <c r="C35" s="37"/>
      <c r="D35" s="37"/>
      <c r="E35" s="37"/>
      <c r="F35" s="12">
        <f t="shared" si="0"/>
        <v>0</v>
      </c>
      <c r="G35" s="1"/>
      <c r="H35" s="13">
        <v>18.25</v>
      </c>
      <c r="I35" s="4"/>
      <c r="J35" s="1">
        <f t="shared" si="6"/>
        <v>0</v>
      </c>
      <c r="K35" s="13">
        <v>18.25</v>
      </c>
      <c r="L35" s="14">
        <f t="shared" si="1"/>
        <v>0</v>
      </c>
      <c r="M35" s="14">
        <f t="shared" si="2"/>
        <v>0</v>
      </c>
      <c r="N35" s="14">
        <f t="shared" si="3"/>
        <v>0</v>
      </c>
      <c r="O35" s="14">
        <f t="shared" si="4"/>
        <v>0</v>
      </c>
      <c r="P35" s="15">
        <f t="shared" si="5"/>
        <v>0</v>
      </c>
      <c r="Q35" s="3"/>
      <c r="R35" s="3"/>
    </row>
    <row r="36" spans="1:18">
      <c r="A36" s="10">
        <v>18.75</v>
      </c>
      <c r="B36" s="37"/>
      <c r="C36" s="37"/>
      <c r="D36" s="37"/>
      <c r="E36" s="37"/>
      <c r="F36" s="12">
        <f t="shared" si="0"/>
        <v>0</v>
      </c>
      <c r="G36" s="1"/>
      <c r="H36" s="13">
        <v>18.75</v>
      </c>
      <c r="I36" s="4"/>
      <c r="J36" s="1">
        <f t="shared" si="6"/>
        <v>0</v>
      </c>
      <c r="K36" s="13">
        <v>18.75</v>
      </c>
      <c r="L36" s="14">
        <f t="shared" si="1"/>
        <v>0</v>
      </c>
      <c r="M36" s="14">
        <f t="shared" si="2"/>
        <v>0</v>
      </c>
      <c r="N36" s="14">
        <f t="shared" si="3"/>
        <v>0</v>
      </c>
      <c r="O36" s="14">
        <f t="shared" si="4"/>
        <v>0</v>
      </c>
      <c r="P36" s="15">
        <f t="shared" si="5"/>
        <v>0</v>
      </c>
      <c r="Q36" s="3"/>
      <c r="R36" s="3"/>
    </row>
    <row r="37" spans="1:18">
      <c r="A37" s="13">
        <v>19.25</v>
      </c>
      <c r="B37" s="37"/>
      <c r="C37" s="39"/>
      <c r="D37" s="39"/>
      <c r="E37" s="39"/>
      <c r="F37" s="12">
        <f t="shared" si="0"/>
        <v>0</v>
      </c>
      <c r="G37" s="1"/>
      <c r="H37" s="13">
        <v>19.25</v>
      </c>
      <c r="I37" s="1"/>
      <c r="J37" s="1">
        <f t="shared" si="6"/>
        <v>0</v>
      </c>
      <c r="K37" s="13">
        <v>19.25</v>
      </c>
      <c r="L37" s="14">
        <f t="shared" si="1"/>
        <v>0</v>
      </c>
      <c r="M37" s="14">
        <f t="shared" si="2"/>
        <v>0</v>
      </c>
      <c r="N37" s="14">
        <f t="shared" si="3"/>
        <v>0</v>
      </c>
      <c r="O37" s="14">
        <f t="shared" si="4"/>
        <v>0</v>
      </c>
      <c r="P37" s="15">
        <f t="shared" si="5"/>
        <v>0</v>
      </c>
      <c r="Q37" s="3"/>
      <c r="R37" s="3"/>
    </row>
    <row r="38" spans="1:18">
      <c r="A38" s="20" t="s">
        <v>7</v>
      </c>
      <c r="B38" s="21">
        <f>SUM(B6:B37)</f>
        <v>0</v>
      </c>
      <c r="C38" s="21">
        <f>SUM(C6:C37)</f>
        <v>131</v>
      </c>
      <c r="D38" s="21">
        <f>SUM(D6:D37)</f>
        <v>15</v>
      </c>
      <c r="E38" s="21">
        <f>SUM(E6:E37)</f>
        <v>0</v>
      </c>
      <c r="F38" s="22">
        <f>SUM(F6:F37)</f>
        <v>146</v>
      </c>
      <c r="G38" s="23"/>
      <c r="H38" s="20" t="s">
        <v>7</v>
      </c>
      <c r="I38" s="4">
        <f>SUM(I6:I37)</f>
        <v>131761254</v>
      </c>
      <c r="J38" s="1">
        <f t="shared" si="6"/>
        <v>131761.25399999999</v>
      </c>
      <c r="K38" s="20" t="s">
        <v>7</v>
      </c>
      <c r="L38" s="21">
        <f>SUM(L6:L37)</f>
        <v>0</v>
      </c>
      <c r="M38" s="21">
        <f>SUM(M6:M37)</f>
        <v>130879.5635</v>
      </c>
      <c r="N38" s="21">
        <f>SUM(N6:N37)</f>
        <v>881.69050000000004</v>
      </c>
      <c r="O38" s="21">
        <f>SUM(O6:O37)</f>
        <v>0</v>
      </c>
      <c r="P38" s="24">
        <f>SUM(P6:P37)</f>
        <v>131761.25399999999</v>
      </c>
      <c r="Q38" s="25"/>
      <c r="R38" s="3"/>
    </row>
    <row r="39" spans="1:18">
      <c r="A39" s="1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6"/>
      <c r="B41" s="1"/>
      <c r="C41" s="1"/>
      <c r="D41" s="1"/>
      <c r="E41" s="1"/>
      <c r="F41" s="26"/>
      <c r="G41" s="1"/>
      <c r="H41" s="1"/>
      <c r="I41" s="1"/>
      <c r="J41" s="26"/>
      <c r="K41" s="1"/>
      <c r="L41" s="1"/>
      <c r="M41" s="1"/>
      <c r="N41" s="26"/>
      <c r="O41" s="1"/>
      <c r="P41" s="3"/>
      <c r="Q41" s="3"/>
      <c r="R41" s="3"/>
    </row>
    <row r="42" spans="1:18">
      <c r="A42" s="1"/>
      <c r="B42" s="58" t="s">
        <v>9</v>
      </c>
      <c r="C42" s="58"/>
      <c r="D42" s="58"/>
      <c r="E42" s="1"/>
      <c r="F42" s="1"/>
      <c r="G42" s="27"/>
      <c r="H42" s="1"/>
      <c r="I42" s="58" t="s">
        <v>10</v>
      </c>
      <c r="J42" s="58"/>
      <c r="K42" s="58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8" t="s">
        <v>11</v>
      </c>
      <c r="I44">
        <v>3.9802439084775333E-3</v>
      </c>
      <c r="J44" s="28" t="s">
        <v>12</v>
      </c>
      <c r="K44">
        <v>3.1793827499815728</v>
      </c>
      <c r="L44" s="1"/>
      <c r="M44" s="1"/>
      <c r="N44" s="14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9" t="s">
        <v>7</v>
      </c>
      <c r="N46" s="3"/>
      <c r="O46" s="3"/>
      <c r="P46" s="3"/>
    </row>
    <row r="47" spans="1:18">
      <c r="A47" s="13">
        <v>3.75</v>
      </c>
      <c r="B47" s="14">
        <f t="shared" ref="B47:B78" si="7">L6*($A47)</f>
        <v>0</v>
      </c>
      <c r="C47" s="14">
        <f t="shared" ref="C47:C78" si="8">M6*($A47)</f>
        <v>5059.8225000000002</v>
      </c>
      <c r="D47" s="14">
        <f t="shared" ref="D47:D78" si="9">N6*($A47)</f>
        <v>0</v>
      </c>
      <c r="E47" s="14">
        <f t="shared" ref="E47:E78" si="10">O6*($A47)</f>
        <v>0</v>
      </c>
      <c r="F47" s="12">
        <f t="shared" ref="F47:F78" si="11">SUM(B47:E47)</f>
        <v>5059.8225000000002</v>
      </c>
      <c r="G47" s="1"/>
      <c r="H47" s="13">
        <f t="shared" ref="H47:H78" si="12">$I$44*((A47)^$K$44)</f>
        <v>0.26605706564764797</v>
      </c>
      <c r="I47" s="14">
        <f t="shared" ref="I47:I78" si="13">L6*$H47</f>
        <v>0</v>
      </c>
      <c r="J47" s="14">
        <f t="shared" ref="J47:J78" si="14">M6*$H47</f>
        <v>358.987073879452</v>
      </c>
      <c r="K47" s="14">
        <f t="shared" ref="K47:K78" si="15">N6*$H47</f>
        <v>0</v>
      </c>
      <c r="L47" s="14">
        <f t="shared" ref="L47:L78" si="16">O6*$H47</f>
        <v>0</v>
      </c>
      <c r="M47" s="30">
        <f t="shared" ref="M47:M78" si="17">SUM(I47:L47)</f>
        <v>358.987073879452</v>
      </c>
      <c r="N47" s="3"/>
      <c r="O47" s="3"/>
      <c r="P47" s="3"/>
    </row>
    <row r="48" spans="1:18">
      <c r="A48" s="13">
        <v>4.25</v>
      </c>
      <c r="B48" s="14">
        <f t="shared" si="7"/>
        <v>0</v>
      </c>
      <c r="C48" s="14">
        <f t="shared" si="8"/>
        <v>35362.550000000003</v>
      </c>
      <c r="D48" s="14">
        <f t="shared" si="9"/>
        <v>0</v>
      </c>
      <c r="E48" s="14">
        <f t="shared" si="10"/>
        <v>0</v>
      </c>
      <c r="F48" s="12">
        <f t="shared" si="11"/>
        <v>35362.550000000003</v>
      </c>
      <c r="G48" s="1"/>
      <c r="H48" s="13">
        <f t="shared" si="12"/>
        <v>0.396094316519287</v>
      </c>
      <c r="I48" s="14">
        <f t="shared" si="13"/>
        <v>0</v>
      </c>
      <c r="J48" s="14">
        <f t="shared" si="14"/>
        <v>3295.7423700303798</v>
      </c>
      <c r="K48" s="14">
        <f t="shared" si="15"/>
        <v>0</v>
      </c>
      <c r="L48" s="14">
        <f t="shared" si="16"/>
        <v>0</v>
      </c>
      <c r="M48" s="30">
        <f t="shared" si="17"/>
        <v>3295.7423700303798</v>
      </c>
      <c r="N48" s="3"/>
      <c r="O48" s="3"/>
      <c r="P48" s="3"/>
    </row>
    <row r="49" spans="1:16">
      <c r="A49" s="13">
        <v>4.75</v>
      </c>
      <c r="B49" s="14">
        <f t="shared" si="7"/>
        <v>0</v>
      </c>
      <c r="C49" s="14">
        <f t="shared" si="8"/>
        <v>131386.76699999999</v>
      </c>
      <c r="D49" s="14">
        <f t="shared" si="9"/>
        <v>0</v>
      </c>
      <c r="E49" s="14">
        <f t="shared" si="10"/>
        <v>0</v>
      </c>
      <c r="F49" s="12">
        <f t="shared" si="11"/>
        <v>131386.76699999999</v>
      </c>
      <c r="G49" s="1"/>
      <c r="H49" s="13">
        <f t="shared" si="12"/>
        <v>0.56412802563744602</v>
      </c>
      <c r="I49" s="14">
        <f t="shared" si="13"/>
        <v>0</v>
      </c>
      <c r="J49" s="14">
        <f t="shared" si="14"/>
        <v>15603.9910447573</v>
      </c>
      <c r="K49" s="14">
        <f t="shared" si="15"/>
        <v>0</v>
      </c>
      <c r="L49" s="14">
        <f t="shared" si="16"/>
        <v>0</v>
      </c>
      <c r="M49" s="30">
        <f t="shared" si="17"/>
        <v>15603.9910447573</v>
      </c>
      <c r="N49" s="3"/>
      <c r="O49" s="3"/>
      <c r="P49" s="3"/>
    </row>
    <row r="50" spans="1:16">
      <c r="A50" s="13">
        <v>5.25</v>
      </c>
      <c r="B50" s="14">
        <f t="shared" si="7"/>
        <v>0</v>
      </c>
      <c r="C50" s="14">
        <f t="shared" si="8"/>
        <v>94450.051500000001</v>
      </c>
      <c r="D50" s="14">
        <f t="shared" si="9"/>
        <v>0</v>
      </c>
      <c r="E50" s="14">
        <f t="shared" si="10"/>
        <v>0</v>
      </c>
      <c r="F50" s="12">
        <f t="shared" si="11"/>
        <v>94450.051500000001</v>
      </c>
      <c r="G50" s="1"/>
      <c r="H50" s="13">
        <f t="shared" si="12"/>
        <v>0.77548205562420303</v>
      </c>
      <c r="I50" s="14">
        <f t="shared" si="13"/>
        <v>0</v>
      </c>
      <c r="J50" s="14">
        <f t="shared" si="14"/>
        <v>13951.299064958401</v>
      </c>
      <c r="K50" s="14">
        <f t="shared" si="15"/>
        <v>0</v>
      </c>
      <c r="L50" s="14">
        <f t="shared" si="16"/>
        <v>0</v>
      </c>
      <c r="M50" s="30">
        <f t="shared" si="17"/>
        <v>13951.299064958401</v>
      </c>
      <c r="N50" s="3"/>
      <c r="O50" s="3"/>
      <c r="P50" s="3"/>
    </row>
    <row r="51" spans="1:16">
      <c r="A51" s="13">
        <v>5.75</v>
      </c>
      <c r="B51" s="14">
        <f t="shared" si="7"/>
        <v>0</v>
      </c>
      <c r="C51" s="14">
        <f t="shared" si="8"/>
        <v>14223.728999999999</v>
      </c>
      <c r="D51" s="14">
        <f t="shared" si="9"/>
        <v>0</v>
      </c>
      <c r="E51" s="14">
        <f t="shared" si="10"/>
        <v>0</v>
      </c>
      <c r="F51" s="12">
        <f t="shared" si="11"/>
        <v>14223.728999999999</v>
      </c>
      <c r="G51" s="1"/>
      <c r="H51" s="13">
        <f t="shared" si="12"/>
        <v>1.0355820819232699</v>
      </c>
      <c r="I51" s="14">
        <f t="shared" si="13"/>
        <v>0</v>
      </c>
      <c r="J51" s="14">
        <f t="shared" si="14"/>
        <v>2561.7111113969399</v>
      </c>
      <c r="K51" s="14">
        <f t="shared" si="15"/>
        <v>0</v>
      </c>
      <c r="L51" s="14">
        <f t="shared" si="16"/>
        <v>0</v>
      </c>
      <c r="M51" s="30">
        <f t="shared" si="17"/>
        <v>2561.7111113969399</v>
      </c>
      <c r="N51" s="3"/>
      <c r="O51" s="3"/>
      <c r="P51" s="3"/>
    </row>
    <row r="52" spans="1:16">
      <c r="A52" s="13">
        <v>6.25</v>
      </c>
      <c r="B52" s="14">
        <f t="shared" si="7"/>
        <v>0</v>
      </c>
      <c r="C52" s="14">
        <f t="shared" si="8"/>
        <v>0</v>
      </c>
      <c r="D52" s="14">
        <f t="shared" si="9"/>
        <v>0</v>
      </c>
      <c r="E52" s="14">
        <f t="shared" si="10"/>
        <v>0</v>
      </c>
      <c r="F52" s="12">
        <f t="shared" si="11"/>
        <v>0</v>
      </c>
      <c r="G52" s="1"/>
      <c r="H52" s="13">
        <f t="shared" si="12"/>
        <v>1.3499475174759099</v>
      </c>
      <c r="I52" s="14">
        <f t="shared" si="13"/>
        <v>0</v>
      </c>
      <c r="J52" s="14">
        <f t="shared" si="14"/>
        <v>0</v>
      </c>
      <c r="K52" s="14">
        <f t="shared" si="15"/>
        <v>0</v>
      </c>
      <c r="L52" s="14">
        <f t="shared" si="16"/>
        <v>0</v>
      </c>
      <c r="M52" s="30">
        <f t="shared" si="17"/>
        <v>0</v>
      </c>
      <c r="N52" s="3"/>
      <c r="O52" s="3"/>
      <c r="P52" s="3"/>
    </row>
    <row r="53" spans="1:16">
      <c r="A53" s="13">
        <v>6.75</v>
      </c>
      <c r="B53" s="14">
        <f t="shared" si="7"/>
        <v>0</v>
      </c>
      <c r="C53" s="14">
        <f t="shared" si="8"/>
        <v>149.05350000000001</v>
      </c>
      <c r="D53" s="14">
        <f t="shared" si="9"/>
        <v>0</v>
      </c>
      <c r="E53" s="14">
        <f t="shared" si="10"/>
        <v>0</v>
      </c>
      <c r="F53" s="12">
        <f t="shared" si="11"/>
        <v>149.05350000000001</v>
      </c>
      <c r="G53" s="1"/>
      <c r="H53" s="13">
        <f t="shared" si="12"/>
        <v>1.72418473670089</v>
      </c>
      <c r="I53" s="14">
        <f t="shared" si="13"/>
        <v>0</v>
      </c>
      <c r="J53" s="14">
        <f t="shared" si="14"/>
        <v>38.073447355829103</v>
      </c>
      <c r="K53" s="14">
        <f t="shared" si="15"/>
        <v>0</v>
      </c>
      <c r="L53" s="14">
        <f t="shared" si="16"/>
        <v>0</v>
      </c>
      <c r="M53" s="30">
        <f t="shared" si="17"/>
        <v>38.073447355829103</v>
      </c>
      <c r="N53" s="3"/>
      <c r="O53" s="3"/>
      <c r="P53" s="3"/>
    </row>
    <row r="54" spans="1:16">
      <c r="A54" s="13">
        <v>7.25</v>
      </c>
      <c r="B54" s="14">
        <f t="shared" si="7"/>
        <v>0</v>
      </c>
      <c r="C54" s="14">
        <f t="shared" si="8"/>
        <v>760.45249999999999</v>
      </c>
      <c r="D54" s="14">
        <f t="shared" si="9"/>
        <v>0</v>
      </c>
      <c r="E54" s="14">
        <f t="shared" si="10"/>
        <v>0</v>
      </c>
      <c r="F54" s="12">
        <f t="shared" si="11"/>
        <v>760.45249999999999</v>
      </c>
      <c r="G54" s="1"/>
      <c r="H54" s="13">
        <f t="shared" si="12"/>
        <v>2.1639813005063702</v>
      </c>
      <c r="I54" s="14">
        <f t="shared" si="13"/>
        <v>0</v>
      </c>
      <c r="J54" s="14">
        <f t="shared" si="14"/>
        <v>226.979998610113</v>
      </c>
      <c r="K54" s="14">
        <f t="shared" si="15"/>
        <v>0</v>
      </c>
      <c r="L54" s="14">
        <f t="shared" si="16"/>
        <v>0</v>
      </c>
      <c r="M54" s="30">
        <f t="shared" si="17"/>
        <v>226.979998610113</v>
      </c>
      <c r="N54" s="3"/>
      <c r="O54" s="3"/>
      <c r="P54" s="3"/>
    </row>
    <row r="55" spans="1:16">
      <c r="A55" s="13">
        <v>7.75</v>
      </c>
      <c r="B55" s="14">
        <f t="shared" si="7"/>
        <v>0</v>
      </c>
      <c r="C55" s="14">
        <f t="shared" si="8"/>
        <v>1197.95625</v>
      </c>
      <c r="D55" s="14">
        <f t="shared" si="9"/>
        <v>0</v>
      </c>
      <c r="E55" s="14">
        <f t="shared" si="10"/>
        <v>0</v>
      </c>
      <c r="F55" s="12">
        <f t="shared" si="11"/>
        <v>1197.95625</v>
      </c>
      <c r="G55" s="1"/>
      <c r="H55" s="13">
        <f t="shared" si="12"/>
        <v>2.6751009699992601</v>
      </c>
      <c r="I55" s="14">
        <f t="shared" si="13"/>
        <v>0</v>
      </c>
      <c r="J55" s="14">
        <f t="shared" si="14"/>
        <v>413.50373243763602</v>
      </c>
      <c r="K55" s="14">
        <f t="shared" si="15"/>
        <v>0</v>
      </c>
      <c r="L55" s="14">
        <f t="shared" si="16"/>
        <v>0</v>
      </c>
      <c r="M55" s="30">
        <f t="shared" si="17"/>
        <v>413.50373243763602</v>
      </c>
      <c r="N55" s="3"/>
      <c r="O55" s="3"/>
      <c r="P55" s="3"/>
    </row>
    <row r="56" spans="1:16">
      <c r="A56" s="13">
        <v>8.25</v>
      </c>
      <c r="B56" s="14">
        <f t="shared" si="7"/>
        <v>0</v>
      </c>
      <c r="C56" s="14">
        <f t="shared" si="8"/>
        <v>2778.21225</v>
      </c>
      <c r="D56" s="14">
        <f t="shared" si="9"/>
        <v>0</v>
      </c>
      <c r="E56" s="14">
        <f t="shared" si="10"/>
        <v>0</v>
      </c>
      <c r="F56" s="12">
        <f t="shared" si="11"/>
        <v>2778.21225</v>
      </c>
      <c r="G56" s="1"/>
      <c r="H56" s="13">
        <f t="shared" si="12"/>
        <v>3.2633793533951798</v>
      </c>
      <c r="I56" s="14">
        <f t="shared" si="13"/>
        <v>0</v>
      </c>
      <c r="J56" s="14">
        <f t="shared" si="14"/>
        <v>1098.95278739389</v>
      </c>
      <c r="K56" s="14">
        <f t="shared" si="15"/>
        <v>0</v>
      </c>
      <c r="L56" s="14">
        <f t="shared" si="16"/>
        <v>0</v>
      </c>
      <c r="M56" s="30">
        <f t="shared" si="17"/>
        <v>1098.95278739389</v>
      </c>
      <c r="N56" s="3"/>
      <c r="O56" s="3"/>
      <c r="P56" s="3"/>
    </row>
    <row r="57" spans="1:16">
      <c r="A57" s="13">
        <v>8.75</v>
      </c>
      <c r="B57" s="14">
        <f t="shared" si="7"/>
        <v>0</v>
      </c>
      <c r="C57" s="14">
        <f t="shared" si="8"/>
        <v>2801.68</v>
      </c>
      <c r="D57" s="14">
        <f t="shared" si="9"/>
        <v>0</v>
      </c>
      <c r="E57" s="14">
        <f t="shared" si="10"/>
        <v>0</v>
      </c>
      <c r="F57" s="12">
        <f t="shared" si="11"/>
        <v>2801.68</v>
      </c>
      <c r="G57" s="1"/>
      <c r="H57" s="13">
        <f t="shared" si="12"/>
        <v>3.9347200695034799</v>
      </c>
      <c r="I57" s="14">
        <f t="shared" si="13"/>
        <v>0</v>
      </c>
      <c r="J57" s="14">
        <f t="shared" si="14"/>
        <v>1259.86588849446</v>
      </c>
      <c r="K57" s="14">
        <f t="shared" si="15"/>
        <v>0</v>
      </c>
      <c r="L57" s="14">
        <f t="shared" si="16"/>
        <v>0</v>
      </c>
      <c r="M57" s="30">
        <f t="shared" si="17"/>
        <v>1259.86588849446</v>
      </c>
      <c r="N57" s="3"/>
      <c r="O57" s="3"/>
      <c r="P57" s="3"/>
    </row>
    <row r="58" spans="1:16">
      <c r="A58" s="13">
        <v>9.25</v>
      </c>
      <c r="B58" s="14">
        <f t="shared" si="7"/>
        <v>0</v>
      </c>
      <c r="C58" s="14">
        <f t="shared" si="8"/>
        <v>3734.7892499999998</v>
      </c>
      <c r="D58" s="14">
        <f t="shared" si="9"/>
        <v>0</v>
      </c>
      <c r="E58" s="14">
        <f t="shared" si="10"/>
        <v>0</v>
      </c>
      <c r="F58" s="12">
        <f t="shared" si="11"/>
        <v>3734.7892499999998</v>
      </c>
      <c r="G58" s="1"/>
      <c r="H58" s="13">
        <f t="shared" si="12"/>
        <v>4.6950913385100597</v>
      </c>
      <c r="I58" s="14">
        <f t="shared" si="13"/>
        <v>0</v>
      </c>
      <c r="J58" s="14">
        <f t="shared" si="14"/>
        <v>1895.69477392816</v>
      </c>
      <c r="K58" s="14">
        <f t="shared" si="15"/>
        <v>0</v>
      </c>
      <c r="L58" s="14">
        <f t="shared" si="16"/>
        <v>0</v>
      </c>
      <c r="M58" s="30">
        <f t="shared" si="17"/>
        <v>1895.69477392816</v>
      </c>
      <c r="N58" s="3"/>
      <c r="O58" s="3"/>
      <c r="P58" s="3"/>
    </row>
    <row r="59" spans="1:16">
      <c r="A59" s="13">
        <v>9.75</v>
      </c>
      <c r="B59" s="14">
        <f t="shared" si="7"/>
        <v>0</v>
      </c>
      <c r="C59" s="14">
        <f t="shared" si="8"/>
        <v>1803.52575</v>
      </c>
      <c r="D59" s="14">
        <f t="shared" si="9"/>
        <v>0</v>
      </c>
      <c r="E59" s="14">
        <f t="shared" si="10"/>
        <v>0</v>
      </c>
      <c r="F59" s="12">
        <f t="shared" si="11"/>
        <v>1803.52575</v>
      </c>
      <c r="G59" s="1"/>
      <c r="H59" s="13">
        <f t="shared" si="12"/>
        <v>5.5505229304968804</v>
      </c>
      <c r="I59" s="14">
        <f t="shared" si="13"/>
        <v>0</v>
      </c>
      <c r="J59" s="14">
        <f t="shared" si="14"/>
        <v>1026.71908011452</v>
      </c>
      <c r="K59" s="14">
        <f t="shared" si="15"/>
        <v>0</v>
      </c>
      <c r="L59" s="14">
        <f t="shared" si="16"/>
        <v>0</v>
      </c>
      <c r="M59" s="30">
        <f t="shared" si="17"/>
        <v>1026.71908011452</v>
      </c>
      <c r="N59" s="3"/>
      <c r="O59" s="3"/>
      <c r="P59" s="3"/>
    </row>
    <row r="60" spans="1:16">
      <c r="A60" s="13">
        <v>10.25</v>
      </c>
      <c r="B60" s="14">
        <f t="shared" si="7"/>
        <v>0</v>
      </c>
      <c r="C60" s="14">
        <f t="shared" si="8"/>
        <v>15025.36225</v>
      </c>
      <c r="D60" s="14">
        <f t="shared" si="9"/>
        <v>0</v>
      </c>
      <c r="E60" s="14">
        <f t="shared" si="10"/>
        <v>0</v>
      </c>
      <c r="F60" s="12">
        <f t="shared" si="11"/>
        <v>15025.36225</v>
      </c>
      <c r="G60" s="1"/>
      <c r="H60" s="13">
        <f t="shared" si="12"/>
        <v>6.5071034166538801</v>
      </c>
      <c r="I60" s="14">
        <f t="shared" si="13"/>
        <v>0</v>
      </c>
      <c r="J60" s="14">
        <f t="shared" si="14"/>
        <v>9538.6913203353397</v>
      </c>
      <c r="K60" s="14">
        <f t="shared" si="15"/>
        <v>0</v>
      </c>
      <c r="L60" s="14">
        <f t="shared" si="16"/>
        <v>0</v>
      </c>
      <c r="M60" s="30">
        <f t="shared" si="17"/>
        <v>9538.6913203353397</v>
      </c>
      <c r="N60" s="3"/>
      <c r="O60" s="3"/>
      <c r="P60" s="3"/>
    </row>
    <row r="61" spans="1:16">
      <c r="A61" s="13">
        <v>10.75</v>
      </c>
      <c r="B61" s="14">
        <f t="shared" si="7"/>
        <v>0</v>
      </c>
      <c r="C61" s="14">
        <f t="shared" si="8"/>
        <v>59670.121749999998</v>
      </c>
      <c r="D61" s="14">
        <f t="shared" si="9"/>
        <v>0</v>
      </c>
      <c r="E61" s="14">
        <f t="shared" si="10"/>
        <v>0</v>
      </c>
      <c r="F61" s="12">
        <f t="shared" si="11"/>
        <v>59670.121749999998</v>
      </c>
      <c r="G61" s="1"/>
      <c r="H61" s="13">
        <f t="shared" si="12"/>
        <v>7.5709776790278802</v>
      </c>
      <c r="I61" s="14">
        <f t="shared" si="13"/>
        <v>0</v>
      </c>
      <c r="J61" s="14">
        <f t="shared" si="14"/>
        <v>42024.2939417792</v>
      </c>
      <c r="K61" s="14">
        <f t="shared" si="15"/>
        <v>0</v>
      </c>
      <c r="L61" s="14">
        <f t="shared" si="16"/>
        <v>0</v>
      </c>
      <c r="M61" s="30">
        <f t="shared" si="17"/>
        <v>42024.2939417792</v>
      </c>
      <c r="N61" s="3"/>
      <c r="O61" s="3"/>
      <c r="P61" s="3"/>
    </row>
    <row r="62" spans="1:16">
      <c r="A62" s="13">
        <v>11.25</v>
      </c>
      <c r="B62" s="14">
        <f t="shared" si="7"/>
        <v>0</v>
      </c>
      <c r="C62" s="14">
        <f t="shared" si="8"/>
        <v>186359.07375000001</v>
      </c>
      <c r="D62" s="14">
        <f t="shared" si="9"/>
        <v>0</v>
      </c>
      <c r="E62" s="14">
        <f t="shared" si="10"/>
        <v>0</v>
      </c>
      <c r="F62" s="12">
        <f t="shared" si="11"/>
        <v>186359.07375000001</v>
      </c>
      <c r="G62" s="1"/>
      <c r="H62" s="13">
        <f t="shared" si="12"/>
        <v>8.7483446429560701</v>
      </c>
      <c r="I62" s="14">
        <f t="shared" si="13"/>
        <v>0</v>
      </c>
      <c r="J62" s="14">
        <f t="shared" si="14"/>
        <v>144918.524845073</v>
      </c>
      <c r="K62" s="14">
        <f t="shared" si="15"/>
        <v>0</v>
      </c>
      <c r="L62" s="14">
        <f t="shared" si="16"/>
        <v>0</v>
      </c>
      <c r="M62" s="30">
        <f t="shared" si="17"/>
        <v>144918.524845073</v>
      </c>
      <c r="N62" s="3"/>
      <c r="O62" s="3"/>
      <c r="P62" s="3"/>
    </row>
    <row r="63" spans="1:16">
      <c r="A63" s="13">
        <v>11.75</v>
      </c>
      <c r="B63" s="14">
        <f t="shared" si="7"/>
        <v>0</v>
      </c>
      <c r="C63" s="14">
        <f t="shared" si="8"/>
        <v>246083.02299999999</v>
      </c>
      <c r="D63" s="14">
        <f t="shared" si="9"/>
        <v>0</v>
      </c>
      <c r="E63" s="14">
        <f t="shared" si="10"/>
        <v>0</v>
      </c>
      <c r="F63" s="12">
        <f t="shared" si="11"/>
        <v>246083.02299999999</v>
      </c>
      <c r="G63" s="1"/>
      <c r="H63" s="13">
        <f t="shared" si="12"/>
        <v>10.0454552027554</v>
      </c>
      <c r="I63" s="14">
        <f t="shared" si="13"/>
        <v>0</v>
      </c>
      <c r="J63" s="14">
        <f t="shared" si="14"/>
        <v>210384.339038734</v>
      </c>
      <c r="K63" s="14">
        <f t="shared" si="15"/>
        <v>0</v>
      </c>
      <c r="L63" s="14">
        <f t="shared" si="16"/>
        <v>0</v>
      </c>
      <c r="M63" s="30">
        <f t="shared" si="17"/>
        <v>210384.339038734</v>
      </c>
      <c r="N63" s="3"/>
      <c r="O63" s="3"/>
      <c r="P63" s="3"/>
    </row>
    <row r="64" spans="1:16">
      <c r="A64" s="13">
        <v>12.25</v>
      </c>
      <c r="B64" s="14">
        <f t="shared" si="7"/>
        <v>0</v>
      </c>
      <c r="C64" s="14">
        <f t="shared" si="8"/>
        <v>199374.728</v>
      </c>
      <c r="D64" s="14">
        <f t="shared" si="9"/>
        <v>0</v>
      </c>
      <c r="E64" s="14">
        <f t="shared" si="10"/>
        <v>0</v>
      </c>
      <c r="F64" s="12">
        <f t="shared" si="11"/>
        <v>199374.728</v>
      </c>
      <c r="G64" s="1"/>
      <c r="H64" s="13">
        <f t="shared" si="12"/>
        <v>11.468610316274599</v>
      </c>
      <c r="I64" s="14">
        <f t="shared" si="13"/>
        <v>0</v>
      </c>
      <c r="J64" s="14">
        <f t="shared" si="14"/>
        <v>186657.22957920301</v>
      </c>
      <c r="K64" s="14">
        <f t="shared" si="15"/>
        <v>0</v>
      </c>
      <c r="L64" s="14">
        <f t="shared" si="16"/>
        <v>0</v>
      </c>
      <c r="M64" s="30">
        <f t="shared" si="17"/>
        <v>186657.22957920301</v>
      </c>
      <c r="N64" s="3"/>
      <c r="O64" s="3"/>
      <c r="P64" s="3"/>
    </row>
    <row r="65" spans="1:16">
      <c r="A65" s="13">
        <v>12.75</v>
      </c>
      <c r="B65" s="14">
        <f t="shared" si="7"/>
        <v>0</v>
      </c>
      <c r="C65" s="14">
        <f t="shared" si="8"/>
        <v>97620.63</v>
      </c>
      <c r="D65" s="14">
        <f t="shared" si="9"/>
        <v>0</v>
      </c>
      <c r="E65" s="14">
        <f t="shared" si="10"/>
        <v>0</v>
      </c>
      <c r="F65" s="12">
        <f t="shared" si="11"/>
        <v>97620.63</v>
      </c>
      <c r="G65" s="1"/>
      <c r="H65" s="13">
        <f t="shared" si="12"/>
        <v>13.0241592479109</v>
      </c>
      <c r="I65" s="14">
        <f t="shared" si="13"/>
        <v>0</v>
      </c>
      <c r="J65" s="14">
        <f t="shared" si="14"/>
        <v>99719.735764814803</v>
      </c>
      <c r="K65" s="14">
        <f t="shared" si="15"/>
        <v>0</v>
      </c>
      <c r="L65" s="14">
        <f t="shared" si="16"/>
        <v>0</v>
      </c>
      <c r="M65" s="30">
        <f t="shared" si="17"/>
        <v>99719.735764814803</v>
      </c>
      <c r="N65" s="3"/>
      <c r="O65" s="3"/>
      <c r="P65" s="3"/>
    </row>
    <row r="66" spans="1:16">
      <c r="A66" s="13">
        <v>13.25</v>
      </c>
      <c r="B66" s="14">
        <f t="shared" si="7"/>
        <v>0</v>
      </c>
      <c r="C66" s="14">
        <f t="shared" si="8"/>
        <v>34315.353499999997</v>
      </c>
      <c r="D66" s="14">
        <f t="shared" si="9"/>
        <v>0</v>
      </c>
      <c r="E66" s="14">
        <f t="shared" si="10"/>
        <v>0</v>
      </c>
      <c r="F66" s="12">
        <f t="shared" si="11"/>
        <v>34315.353499999997</v>
      </c>
      <c r="G66" s="1"/>
      <c r="H66" s="13">
        <f t="shared" si="12"/>
        <v>14.718497942894301</v>
      </c>
      <c r="I66" s="14">
        <f t="shared" si="13"/>
        <v>0</v>
      </c>
      <c r="J66" s="14">
        <f t="shared" si="14"/>
        <v>38118.5252754295</v>
      </c>
      <c r="K66" s="14">
        <f t="shared" si="15"/>
        <v>0</v>
      </c>
      <c r="L66" s="14">
        <f t="shared" si="16"/>
        <v>0</v>
      </c>
      <c r="M66" s="30">
        <f t="shared" si="17"/>
        <v>38118.5252754295</v>
      </c>
      <c r="N66" s="3"/>
      <c r="O66" s="3"/>
      <c r="P66" s="3"/>
    </row>
    <row r="67" spans="1:16">
      <c r="A67" s="13">
        <v>13.75</v>
      </c>
      <c r="B67" s="14">
        <f t="shared" si="7"/>
        <v>0</v>
      </c>
      <c r="C67" s="14">
        <f t="shared" si="8"/>
        <v>5521.0581249999996</v>
      </c>
      <c r="D67" s="14">
        <f t="shared" si="9"/>
        <v>5521.0581249999996</v>
      </c>
      <c r="E67" s="14">
        <f t="shared" si="10"/>
        <v>0</v>
      </c>
      <c r="F67" s="12">
        <f t="shared" si="11"/>
        <v>11042.116249999999</v>
      </c>
      <c r="G67" s="1"/>
      <c r="H67" s="13">
        <f t="shared" si="12"/>
        <v>16.558067518237699</v>
      </c>
      <c r="I67" s="14">
        <f t="shared" si="13"/>
        <v>0</v>
      </c>
      <c r="J67" s="14">
        <f t="shared" si="14"/>
        <v>6648.5856876992602</v>
      </c>
      <c r="K67" s="14">
        <f t="shared" si="15"/>
        <v>6648.5856876992602</v>
      </c>
      <c r="L67" s="14">
        <f t="shared" si="16"/>
        <v>0</v>
      </c>
      <c r="M67" s="30">
        <f t="shared" si="17"/>
        <v>13297.1713753985</v>
      </c>
      <c r="N67" s="3"/>
      <c r="O67" s="3"/>
      <c r="P67" s="3"/>
    </row>
    <row r="68" spans="1:16">
      <c r="A68" s="13">
        <v>14.25</v>
      </c>
      <c r="B68" s="14">
        <f t="shared" si="7"/>
        <v>0</v>
      </c>
      <c r="C68" s="14">
        <f t="shared" si="8"/>
        <v>1559.44875</v>
      </c>
      <c r="D68" s="14">
        <f t="shared" si="9"/>
        <v>4678.3462499999996</v>
      </c>
      <c r="E68" s="14">
        <f t="shared" si="10"/>
        <v>0</v>
      </c>
      <c r="F68" s="12">
        <f t="shared" si="11"/>
        <v>6237.7950000000001</v>
      </c>
      <c r="G68" s="1"/>
      <c r="H68" s="13">
        <f t="shared" si="12"/>
        <v>18.5493528578663</v>
      </c>
      <c r="I68" s="14">
        <f t="shared" si="13"/>
        <v>0</v>
      </c>
      <c r="J68" s="14">
        <f t="shared" si="14"/>
        <v>2029.9484300006</v>
      </c>
      <c r="K68" s="14">
        <f t="shared" si="15"/>
        <v>6089.8452900018001</v>
      </c>
      <c r="L68" s="14">
        <f t="shared" si="16"/>
        <v>0</v>
      </c>
      <c r="M68" s="30">
        <f t="shared" si="17"/>
        <v>8119.7937200023998</v>
      </c>
      <c r="N68" s="3"/>
      <c r="O68" s="3"/>
      <c r="P68" s="3"/>
    </row>
    <row r="69" spans="1:16">
      <c r="A69" s="13">
        <v>14.75</v>
      </c>
      <c r="B69" s="14">
        <f t="shared" si="7"/>
        <v>0</v>
      </c>
      <c r="C69" s="14">
        <f t="shared" si="8"/>
        <v>0</v>
      </c>
      <c r="D69" s="14">
        <f t="shared" si="9"/>
        <v>2239.8465000000001</v>
      </c>
      <c r="E69" s="14">
        <f t="shared" si="10"/>
        <v>0</v>
      </c>
      <c r="F69" s="12">
        <f t="shared" si="11"/>
        <v>2239.8465000000001</v>
      </c>
      <c r="G69" s="1"/>
      <c r="H69" s="13">
        <f t="shared" si="12"/>
        <v>20.6988813011871</v>
      </c>
      <c r="I69" s="14">
        <f t="shared" si="13"/>
        <v>0</v>
      </c>
      <c r="J69" s="14">
        <f t="shared" si="14"/>
        <v>0</v>
      </c>
      <c r="K69" s="14">
        <f t="shared" si="15"/>
        <v>3143.2079211104701</v>
      </c>
      <c r="L69" s="14">
        <f t="shared" si="16"/>
        <v>0</v>
      </c>
      <c r="M69" s="30">
        <f t="shared" si="17"/>
        <v>3143.2079211104701</v>
      </c>
      <c r="N69" s="3"/>
      <c r="O69" s="3"/>
      <c r="P69" s="3"/>
    </row>
    <row r="70" spans="1:16">
      <c r="A70" s="13">
        <v>15.25</v>
      </c>
      <c r="B70" s="14">
        <f t="shared" si="7"/>
        <v>0</v>
      </c>
      <c r="C70" s="14">
        <f t="shared" si="8"/>
        <v>0</v>
      </c>
      <c r="D70" s="14">
        <f t="shared" si="9"/>
        <v>0</v>
      </c>
      <c r="E70" s="14">
        <f t="shared" si="10"/>
        <v>0</v>
      </c>
      <c r="F70" s="12">
        <f t="shared" si="11"/>
        <v>0</v>
      </c>
      <c r="G70" s="1"/>
      <c r="H70" s="13">
        <f t="shared" si="12"/>
        <v>23.0132214158041</v>
      </c>
      <c r="I70" s="14">
        <f t="shared" si="13"/>
        <v>0</v>
      </c>
      <c r="J70" s="14">
        <f t="shared" si="14"/>
        <v>0</v>
      </c>
      <c r="K70" s="14">
        <f t="shared" si="15"/>
        <v>0</v>
      </c>
      <c r="L70" s="14">
        <f t="shared" si="16"/>
        <v>0</v>
      </c>
      <c r="M70" s="30">
        <f t="shared" si="17"/>
        <v>0</v>
      </c>
      <c r="N70" s="3"/>
      <c r="O70" s="3"/>
      <c r="P70" s="3"/>
    </row>
    <row r="71" spans="1:16">
      <c r="A71" s="13">
        <v>15.75</v>
      </c>
      <c r="B71" s="14">
        <f t="shared" si="7"/>
        <v>0</v>
      </c>
      <c r="C71" s="14">
        <f t="shared" si="8"/>
        <v>0</v>
      </c>
      <c r="D71" s="14">
        <f t="shared" si="9"/>
        <v>0</v>
      </c>
      <c r="E71" s="14">
        <f t="shared" si="10"/>
        <v>0</v>
      </c>
      <c r="F71" s="12">
        <f t="shared" si="11"/>
        <v>0</v>
      </c>
      <c r="G71" s="1"/>
      <c r="H71" s="13">
        <f t="shared" si="12"/>
        <v>25.4989818462975</v>
      </c>
      <c r="I71" s="14">
        <f t="shared" si="13"/>
        <v>0</v>
      </c>
      <c r="J71" s="14">
        <f t="shared" si="14"/>
        <v>0</v>
      </c>
      <c r="K71" s="14">
        <f t="shared" si="15"/>
        <v>0</v>
      </c>
      <c r="L71" s="14">
        <f t="shared" si="16"/>
        <v>0</v>
      </c>
      <c r="M71" s="30">
        <f t="shared" si="17"/>
        <v>0</v>
      </c>
      <c r="N71" s="3"/>
      <c r="O71" s="3"/>
      <c r="P71" s="3"/>
    </row>
    <row r="72" spans="1:16">
      <c r="A72" s="13">
        <v>16.25</v>
      </c>
      <c r="B72" s="14">
        <f t="shared" si="7"/>
        <v>0</v>
      </c>
      <c r="C72" s="14">
        <f t="shared" si="8"/>
        <v>0</v>
      </c>
      <c r="D72" s="14">
        <f t="shared" si="9"/>
        <v>0</v>
      </c>
      <c r="E72" s="14">
        <f t="shared" si="10"/>
        <v>0</v>
      </c>
      <c r="F72" s="12">
        <f t="shared" si="11"/>
        <v>0</v>
      </c>
      <c r="G72" s="1"/>
      <c r="H72" s="13">
        <f t="shared" si="12"/>
        <v>28.1628102319996</v>
      </c>
      <c r="I72" s="14">
        <f t="shared" si="13"/>
        <v>0</v>
      </c>
      <c r="J72" s="14">
        <f t="shared" si="14"/>
        <v>0</v>
      </c>
      <c r="K72" s="14">
        <f t="shared" si="15"/>
        <v>0</v>
      </c>
      <c r="L72" s="14">
        <f t="shared" si="16"/>
        <v>0</v>
      </c>
      <c r="M72" s="30">
        <f t="shared" si="17"/>
        <v>0</v>
      </c>
      <c r="N72" s="3"/>
      <c r="O72" s="3"/>
      <c r="P72" s="3"/>
    </row>
    <row r="73" spans="1:16">
      <c r="A73" s="13">
        <v>16.75</v>
      </c>
      <c r="B73" s="14">
        <f t="shared" si="7"/>
        <v>0</v>
      </c>
      <c r="C73" s="14">
        <f t="shared" si="8"/>
        <v>0</v>
      </c>
      <c r="D73" s="14">
        <f t="shared" si="9"/>
        <v>0</v>
      </c>
      <c r="E73" s="14">
        <f t="shared" si="10"/>
        <v>0</v>
      </c>
      <c r="F73" s="12">
        <f t="shared" si="11"/>
        <v>0</v>
      </c>
      <c r="G73" s="1"/>
      <c r="H73" s="13">
        <f t="shared" si="12"/>
        <v>31.011392187564098</v>
      </c>
      <c r="I73" s="14">
        <f t="shared" si="13"/>
        <v>0</v>
      </c>
      <c r="J73" s="14">
        <f t="shared" si="14"/>
        <v>0</v>
      </c>
      <c r="K73" s="14">
        <f t="shared" si="15"/>
        <v>0</v>
      </c>
      <c r="L73" s="14">
        <f t="shared" si="16"/>
        <v>0</v>
      </c>
      <c r="M73" s="30">
        <f t="shared" si="17"/>
        <v>0</v>
      </c>
      <c r="N73" s="3"/>
      <c r="O73" s="3"/>
      <c r="P73" s="3"/>
    </row>
    <row r="74" spans="1:16">
      <c r="A74" s="13">
        <v>17.25</v>
      </c>
      <c r="B74" s="14">
        <f t="shared" si="7"/>
        <v>0</v>
      </c>
      <c r="C74" s="14">
        <f t="shared" si="8"/>
        <v>0</v>
      </c>
      <c r="D74" s="14">
        <f t="shared" si="9"/>
        <v>0</v>
      </c>
      <c r="E74" s="14">
        <f t="shared" si="10"/>
        <v>0</v>
      </c>
      <c r="F74" s="12">
        <f t="shared" si="11"/>
        <v>0</v>
      </c>
      <c r="G74" s="1"/>
      <c r="H74" s="13">
        <f t="shared" si="12"/>
        <v>34.051450340856</v>
      </c>
      <c r="I74" s="14">
        <f t="shared" si="13"/>
        <v>0</v>
      </c>
      <c r="J74" s="14">
        <f t="shared" si="14"/>
        <v>0</v>
      </c>
      <c r="K74" s="14">
        <f t="shared" si="15"/>
        <v>0</v>
      </c>
      <c r="L74" s="14">
        <f t="shared" si="16"/>
        <v>0</v>
      </c>
      <c r="M74" s="30">
        <f t="shared" si="17"/>
        <v>0</v>
      </c>
      <c r="N74" s="3"/>
      <c r="O74" s="3"/>
      <c r="P74" s="3"/>
    </row>
    <row r="75" spans="1:16">
      <c r="A75" s="13">
        <v>17.75</v>
      </c>
      <c r="B75" s="14">
        <f t="shared" si="7"/>
        <v>0</v>
      </c>
      <c r="C75" s="14">
        <f t="shared" si="8"/>
        <v>0</v>
      </c>
      <c r="D75" s="14">
        <f t="shared" si="9"/>
        <v>0</v>
      </c>
      <c r="E75" s="14">
        <f t="shared" si="10"/>
        <v>0</v>
      </c>
      <c r="F75" s="12">
        <f t="shared" si="11"/>
        <v>0</v>
      </c>
      <c r="G75" s="1"/>
      <c r="H75" s="13">
        <f t="shared" si="12"/>
        <v>37.2897434233167</v>
      </c>
      <c r="I75" s="14">
        <f t="shared" si="13"/>
        <v>0</v>
      </c>
      <c r="J75" s="14">
        <f t="shared" si="14"/>
        <v>0</v>
      </c>
      <c r="K75" s="14">
        <f t="shared" si="15"/>
        <v>0</v>
      </c>
      <c r="L75" s="14">
        <f t="shared" si="16"/>
        <v>0</v>
      </c>
      <c r="M75" s="30">
        <f t="shared" si="17"/>
        <v>0</v>
      </c>
      <c r="N75" s="3"/>
      <c r="O75" s="3"/>
      <c r="P75" s="3"/>
    </row>
    <row r="76" spans="1:16">
      <c r="A76" s="13">
        <v>18.25</v>
      </c>
      <c r="B76" s="14">
        <f t="shared" si="7"/>
        <v>0</v>
      </c>
      <c r="C76" s="14">
        <f t="shared" si="8"/>
        <v>0</v>
      </c>
      <c r="D76" s="14">
        <f t="shared" si="9"/>
        <v>0</v>
      </c>
      <c r="E76" s="14">
        <f t="shared" si="10"/>
        <v>0</v>
      </c>
      <c r="F76" s="12">
        <f t="shared" si="11"/>
        <v>0</v>
      </c>
      <c r="G76" s="1"/>
      <c r="H76" s="13">
        <f t="shared" si="12"/>
        <v>40.733065408498703</v>
      </c>
      <c r="I76" s="14">
        <f t="shared" si="13"/>
        <v>0</v>
      </c>
      <c r="J76" s="14">
        <f t="shared" si="14"/>
        <v>0</v>
      </c>
      <c r="K76" s="14">
        <f t="shared" si="15"/>
        <v>0</v>
      </c>
      <c r="L76" s="14">
        <f t="shared" si="16"/>
        <v>0</v>
      </c>
      <c r="M76" s="30">
        <f t="shared" si="17"/>
        <v>0</v>
      </c>
      <c r="N76" s="3"/>
      <c r="O76" s="3"/>
      <c r="P76" s="3"/>
    </row>
    <row r="77" spans="1:16">
      <c r="A77" s="13">
        <v>18.75</v>
      </c>
      <c r="B77" s="14">
        <f t="shared" si="7"/>
        <v>0</v>
      </c>
      <c r="C77" s="14">
        <f t="shared" si="8"/>
        <v>0</v>
      </c>
      <c r="D77" s="14">
        <f t="shared" si="9"/>
        <v>0</v>
      </c>
      <c r="E77" s="14">
        <f t="shared" si="10"/>
        <v>0</v>
      </c>
      <c r="F77" s="12">
        <f t="shared" si="11"/>
        <v>0</v>
      </c>
      <c r="G77" s="1"/>
      <c r="H77" s="13">
        <f t="shared" si="12"/>
        <v>44.388244694927501</v>
      </c>
      <c r="I77" s="14">
        <f t="shared" si="13"/>
        <v>0</v>
      </c>
      <c r="J77" s="14">
        <f t="shared" si="14"/>
        <v>0</v>
      </c>
      <c r="K77" s="14">
        <f t="shared" si="15"/>
        <v>0</v>
      </c>
      <c r="L77" s="14">
        <f t="shared" si="16"/>
        <v>0</v>
      </c>
      <c r="M77" s="30">
        <f t="shared" si="17"/>
        <v>0</v>
      </c>
      <c r="N77" s="3"/>
      <c r="O77" s="3"/>
      <c r="P77" s="3"/>
    </row>
    <row r="78" spans="1:16">
      <c r="A78" s="13">
        <v>19.25</v>
      </c>
      <c r="B78" s="14">
        <f t="shared" si="7"/>
        <v>0</v>
      </c>
      <c r="C78" s="14">
        <f t="shared" si="8"/>
        <v>0</v>
      </c>
      <c r="D78" s="14">
        <f t="shared" si="9"/>
        <v>0</v>
      </c>
      <c r="E78" s="14">
        <f t="shared" si="10"/>
        <v>0</v>
      </c>
      <c r="F78" s="12">
        <f t="shared" si="11"/>
        <v>0</v>
      </c>
      <c r="G78" s="1"/>
      <c r="H78" s="13">
        <f t="shared" si="12"/>
        <v>48.262143329854602</v>
      </c>
      <c r="I78" s="14">
        <f t="shared" si="13"/>
        <v>0</v>
      </c>
      <c r="J78" s="14">
        <f t="shared" si="14"/>
        <v>0</v>
      </c>
      <c r="K78" s="14">
        <f t="shared" si="15"/>
        <v>0</v>
      </c>
      <c r="L78" s="14">
        <f t="shared" si="16"/>
        <v>0</v>
      </c>
      <c r="M78" s="30">
        <f t="shared" si="17"/>
        <v>0</v>
      </c>
      <c r="N78" s="3"/>
      <c r="O78" s="3"/>
      <c r="P78" s="3"/>
    </row>
    <row r="79" spans="1:16">
      <c r="A79" s="20" t="s">
        <v>7</v>
      </c>
      <c r="B79" s="21">
        <f>SUM(B47:B78)</f>
        <v>0</v>
      </c>
      <c r="C79" s="21">
        <f>SUM(C47:C78)</f>
        <v>1139237.3886249999</v>
      </c>
      <c r="D79" s="21">
        <f>SUM(D47:D78)</f>
        <v>12439.250875</v>
      </c>
      <c r="E79" s="21">
        <f>SUM(E47:E78)</f>
        <v>0</v>
      </c>
      <c r="F79" s="21">
        <f>SUM(F47:F78)</f>
        <v>1151676.6395</v>
      </c>
      <c r="G79" s="12"/>
      <c r="H79" s="20" t="s">
        <v>7</v>
      </c>
      <c r="I79" s="21">
        <f>SUM(I47:I78)</f>
        <v>0</v>
      </c>
      <c r="J79" s="21">
        <f>SUM(J47:J78)</f>
        <v>781771.39425642602</v>
      </c>
      <c r="K79" s="21">
        <f>SUM(K47:K78)</f>
        <v>15881.6388988115</v>
      </c>
      <c r="L79" s="21">
        <f>SUM(L47:L78)</f>
        <v>0</v>
      </c>
      <c r="M79" s="21">
        <f>SUM(M47:M78)</f>
        <v>797653.03315523698</v>
      </c>
      <c r="N79" s="3"/>
      <c r="O79" s="3"/>
      <c r="P79" s="3"/>
    </row>
    <row r="80" spans="1:16">
      <c r="A80" s="6" t="s">
        <v>13</v>
      </c>
      <c r="B80" s="22">
        <f>IF(L38&gt;0,B79/L38,0)</f>
        <v>0</v>
      </c>
      <c r="C80" s="22">
        <f>IF(M38&gt;0,C79/M38,0)</f>
        <v>8.7044711806744406</v>
      </c>
      <c r="D80" s="22">
        <f>IF(N38&gt;0,D79/N38,0)</f>
        <v>14.1084097821174</v>
      </c>
      <c r="E80" s="22">
        <f>IF(O38&gt;0,E79/O38,0)</f>
        <v>0</v>
      </c>
      <c r="F80" s="22">
        <f>IF(P38&gt;0,F79/P38,0)</f>
        <v>8.7406320487811993</v>
      </c>
      <c r="G80" s="12"/>
      <c r="H80" s="6" t="s">
        <v>13</v>
      </c>
      <c r="I80" s="22">
        <f>IF(L38&gt;0,I79/L38,0)</f>
        <v>0</v>
      </c>
      <c r="J80" s="22">
        <f>IF(M38&gt;0,J79/M38,0)</f>
        <v>5.9732121146356496</v>
      </c>
      <c r="K80" s="22">
        <f>IF(N38&gt;0,K79/N38,0)</f>
        <v>18.012714097306802</v>
      </c>
      <c r="L80" s="22">
        <f>IF(O38&gt;0,L79/O38,0)</f>
        <v>0</v>
      </c>
      <c r="M80" s="22">
        <f>IF(P38&gt;0,M79/P38,0)</f>
        <v>6.0537753621807298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4" t="s">
        <v>14</v>
      </c>
      <c r="B85" s="54"/>
      <c r="C85" s="54"/>
      <c r="D85" s="54"/>
      <c r="E85" s="54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4"/>
      <c r="B86" s="54"/>
      <c r="C86" s="54"/>
      <c r="D86" s="54"/>
      <c r="E86" s="54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1"/>
      <c r="B87" s="3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5" t="s">
        <v>15</v>
      </c>
      <c r="B89" s="56" t="s">
        <v>16</v>
      </c>
      <c r="C89" s="56" t="s">
        <v>17</v>
      </c>
      <c r="D89" s="56" t="s">
        <v>18</v>
      </c>
      <c r="E89" s="56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5"/>
      <c r="B90" s="55"/>
      <c r="C90" s="55"/>
      <c r="D90" s="55"/>
      <c r="E90" s="56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2">
        <v>0</v>
      </c>
      <c r="B92" s="52">
        <f>L$38</f>
        <v>0</v>
      </c>
      <c r="C92" s="52">
        <f>$B$80</f>
        <v>0</v>
      </c>
      <c r="D92" s="52">
        <f>$I$80</f>
        <v>0</v>
      </c>
      <c r="E92" s="52">
        <f>B92*D92</f>
        <v>0</v>
      </c>
      <c r="F92" s="1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2">
        <v>1</v>
      </c>
      <c r="B93" s="52">
        <f>M$38</f>
        <v>130879.5635</v>
      </c>
      <c r="C93" s="52">
        <f>$C$80</f>
        <v>8.7044711806744406</v>
      </c>
      <c r="D93" s="52">
        <f>$J$80</f>
        <v>5.9732121146356496</v>
      </c>
      <c r="E93" s="52">
        <f>B93*D93</f>
        <v>781771.39425642602</v>
      </c>
      <c r="F93" s="1">
        <f>E93/1000</f>
        <v>781.77139425642599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2">
        <v>2</v>
      </c>
      <c r="B94" s="52">
        <f>N$38</f>
        <v>881.69050000000004</v>
      </c>
      <c r="C94" s="52">
        <f>$D$80</f>
        <v>14.1084097821174</v>
      </c>
      <c r="D94" s="52">
        <f>$K$80</f>
        <v>18.012714097306802</v>
      </c>
      <c r="E94" s="52">
        <f>B94*D94</f>
        <v>15881.6388988115</v>
      </c>
      <c r="F94" s="1">
        <f>E94/1000</f>
        <v>15.8816388988115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2">
        <v>3</v>
      </c>
      <c r="B95" s="52">
        <f>O$38</f>
        <v>0</v>
      </c>
      <c r="C95" s="52">
        <f>$E$80</f>
        <v>0</v>
      </c>
      <c r="D95" s="52">
        <f>$L$80</f>
        <v>0</v>
      </c>
      <c r="E95" s="52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2" t="s">
        <v>7</v>
      </c>
      <c r="B96" s="52">
        <f>SUM(B92:B95)</f>
        <v>131761.25399999999</v>
      </c>
      <c r="C96" s="52">
        <f>$F$80</f>
        <v>8.7406320487811993</v>
      </c>
      <c r="D96" s="52">
        <f>$M$80</f>
        <v>6.0537753621807298</v>
      </c>
      <c r="E96" s="52">
        <f>SUM(E92:E95)</f>
        <v>797653.03315523802</v>
      </c>
      <c r="F96" s="1">
        <f>E96/1000</f>
        <v>797.65303315523795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2" t="s">
        <v>2</v>
      </c>
      <c r="B97" s="52">
        <f>$I$2</f>
        <v>806546</v>
      </c>
      <c r="C97" s="53"/>
      <c r="D97" s="53"/>
      <c r="E97" s="53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6" t="s">
        <v>20</v>
      </c>
      <c r="B98" s="52">
        <f>IF(E96&gt;0,$I$2/E96,"")</f>
        <v>1.0111489162268801</v>
      </c>
      <c r="C98" s="53"/>
      <c r="D98" s="53"/>
      <c r="E98" s="53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2" zoomScale="80" zoomScaleNormal="80" workbookViewId="0">
      <selection activeCell="I80" sqref="I80:L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7" t="s">
        <v>22</v>
      </c>
      <c r="B1" s="57"/>
      <c r="C1" s="57"/>
      <c r="D1" s="57"/>
      <c r="E1" s="57"/>
      <c r="F1" s="57"/>
      <c r="G1" s="1"/>
      <c r="H1" s="58" t="s">
        <v>1</v>
      </c>
      <c r="I1" s="58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585051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9" t="s">
        <v>4</v>
      </c>
      <c r="C4" s="59"/>
      <c r="D4" s="59"/>
      <c r="E4" s="59"/>
      <c r="F4" s="59"/>
      <c r="G4" s="1"/>
      <c r="H4" s="5" t="s">
        <v>3</v>
      </c>
      <c r="J4" s="1"/>
      <c r="K4" s="5" t="s">
        <v>3</v>
      </c>
      <c r="L4" s="58" t="s">
        <v>5</v>
      </c>
      <c r="M4" s="58"/>
      <c r="N4" s="58"/>
      <c r="O4" s="58"/>
      <c r="P4" s="58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28">
        <v>1</v>
      </c>
      <c r="C6" s="11"/>
      <c r="D6" s="11"/>
      <c r="E6" s="37"/>
      <c r="F6" s="12">
        <f t="shared" ref="F6:F37" si="0">SUM(B6:E6)</f>
        <v>1</v>
      </c>
      <c r="G6" s="1"/>
      <c r="H6" s="13">
        <v>3.75</v>
      </c>
      <c r="J6" s="1">
        <f>I6/1000</f>
        <v>0</v>
      </c>
      <c r="K6" s="13">
        <v>3.75</v>
      </c>
      <c r="L6" s="14">
        <f t="shared" ref="L6:O10" si="1">IF($F6&gt;0,($I6/1000)*(B6/$F6),0)</f>
        <v>0</v>
      </c>
      <c r="M6" s="14">
        <f t="shared" si="1"/>
        <v>0</v>
      </c>
      <c r="N6" s="14">
        <f t="shared" si="1"/>
        <v>0</v>
      </c>
      <c r="O6" s="14">
        <f t="shared" si="1"/>
        <v>0</v>
      </c>
      <c r="P6" s="15">
        <f t="shared" ref="P6:P37" si="2">SUM(L6:O6)</f>
        <v>0</v>
      </c>
      <c r="Q6" s="3"/>
      <c r="R6" s="3"/>
    </row>
    <row r="7" spans="1:18">
      <c r="A7" s="13">
        <v>4.25</v>
      </c>
      <c r="B7" s="28">
        <v>1</v>
      </c>
      <c r="C7" s="11"/>
      <c r="D7" s="11"/>
      <c r="E7" s="37"/>
      <c r="F7" s="12">
        <f t="shared" si="0"/>
        <v>1</v>
      </c>
      <c r="G7" s="1"/>
      <c r="H7" s="13">
        <v>4.25</v>
      </c>
      <c r="I7" s="50">
        <v>4221285</v>
      </c>
      <c r="J7" s="1">
        <f t="shared" ref="J7:J38" si="3">I7/1000</f>
        <v>4221.2849999999999</v>
      </c>
      <c r="K7" s="13">
        <v>4.25</v>
      </c>
      <c r="L7" s="14">
        <f t="shared" si="1"/>
        <v>4221.2849999999999</v>
      </c>
      <c r="M7" s="14">
        <f t="shared" si="1"/>
        <v>0</v>
      </c>
      <c r="N7" s="14">
        <f t="shared" si="1"/>
        <v>0</v>
      </c>
      <c r="O7" s="14">
        <f t="shared" si="1"/>
        <v>0</v>
      </c>
      <c r="P7" s="15">
        <f t="shared" si="2"/>
        <v>4221.2849999999999</v>
      </c>
      <c r="Q7" s="3"/>
      <c r="R7" s="3"/>
    </row>
    <row r="8" spans="1:18">
      <c r="A8" s="10">
        <v>4.75</v>
      </c>
      <c r="B8" s="28">
        <v>1</v>
      </c>
      <c r="C8" s="11"/>
      <c r="D8" s="11"/>
      <c r="E8" s="37"/>
      <c r="F8" s="12">
        <f t="shared" si="0"/>
        <v>1</v>
      </c>
      <c r="G8" s="1"/>
      <c r="H8" s="13">
        <v>4.75</v>
      </c>
      <c r="I8" s="50">
        <v>36916272</v>
      </c>
      <c r="J8" s="1">
        <f t="shared" si="3"/>
        <v>36916.271999999997</v>
      </c>
      <c r="K8" s="13">
        <v>4.75</v>
      </c>
      <c r="L8" s="14">
        <f t="shared" si="1"/>
        <v>36916.271999999997</v>
      </c>
      <c r="M8" s="14">
        <f t="shared" si="1"/>
        <v>0</v>
      </c>
      <c r="N8" s="14">
        <f t="shared" si="1"/>
        <v>0</v>
      </c>
      <c r="O8" s="14">
        <f t="shared" si="1"/>
        <v>0</v>
      </c>
      <c r="P8" s="15">
        <f t="shared" si="2"/>
        <v>36916.271999999997</v>
      </c>
      <c r="Q8" s="3"/>
      <c r="R8" s="3"/>
    </row>
    <row r="9" spans="1:18">
      <c r="A9" s="13">
        <v>5.25</v>
      </c>
      <c r="B9" s="28">
        <v>1</v>
      </c>
      <c r="C9" s="11"/>
      <c r="D9" s="11"/>
      <c r="E9" s="38"/>
      <c r="F9" s="12">
        <f t="shared" si="0"/>
        <v>1</v>
      </c>
      <c r="G9" s="16"/>
      <c r="H9" s="13">
        <v>5.25</v>
      </c>
      <c r="I9" s="50">
        <v>130473113</v>
      </c>
      <c r="J9" s="1">
        <f t="shared" si="3"/>
        <v>130473.113</v>
      </c>
      <c r="K9" s="13">
        <v>5.25</v>
      </c>
      <c r="L9" s="14">
        <f t="shared" si="1"/>
        <v>130473.113</v>
      </c>
      <c r="M9" s="14">
        <f t="shared" si="1"/>
        <v>0</v>
      </c>
      <c r="N9" s="14">
        <f t="shared" si="1"/>
        <v>0</v>
      </c>
      <c r="O9" s="14">
        <f t="shared" si="1"/>
        <v>0</v>
      </c>
      <c r="P9" s="15">
        <f t="shared" si="2"/>
        <v>130473.113</v>
      </c>
      <c r="Q9" s="3"/>
      <c r="R9" s="3"/>
    </row>
    <row r="10" spans="1:18">
      <c r="A10" s="10">
        <v>5.75</v>
      </c>
      <c r="B10" s="28">
        <v>1</v>
      </c>
      <c r="C10" s="11"/>
      <c r="D10" s="11"/>
      <c r="E10" s="37"/>
      <c r="F10" s="12">
        <f t="shared" si="0"/>
        <v>1</v>
      </c>
      <c r="G10" s="1"/>
      <c r="H10" s="13">
        <v>5.75</v>
      </c>
      <c r="I10" s="50">
        <v>114211794</v>
      </c>
      <c r="J10" s="1">
        <f t="shared" si="3"/>
        <v>114211.79399999999</v>
      </c>
      <c r="K10" s="13">
        <v>5.75</v>
      </c>
      <c r="L10" s="14">
        <f t="shared" si="1"/>
        <v>114211.79399999999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5">
        <f t="shared" si="2"/>
        <v>114211.79399999999</v>
      </c>
      <c r="Q10" s="3"/>
      <c r="R10" s="3"/>
    </row>
    <row r="11" spans="1:18">
      <c r="A11" s="13">
        <v>6.25</v>
      </c>
      <c r="B11" s="28">
        <v>1</v>
      </c>
      <c r="C11" s="11"/>
      <c r="D11" s="11"/>
      <c r="E11" s="37"/>
      <c r="F11" s="12">
        <f t="shared" si="0"/>
        <v>1</v>
      </c>
      <c r="G11" s="1"/>
      <c r="H11" s="13">
        <v>6.25</v>
      </c>
      <c r="I11" s="50">
        <v>47272098</v>
      </c>
      <c r="J11" s="1">
        <f t="shared" si="3"/>
        <v>47272.097999999998</v>
      </c>
      <c r="K11" s="13">
        <v>6.25</v>
      </c>
      <c r="L11" s="14">
        <f t="shared" ref="L11:L32" si="4">IF($F11&gt;0,($I12/1000)*(B11/$F11),0)</f>
        <v>31660.194</v>
      </c>
      <c r="M11" s="14">
        <f t="shared" ref="M11:M32" si="5">IF($F11&gt;0,($I12/1000)*(C11/$F11),0)</f>
        <v>0</v>
      </c>
      <c r="N11" s="14">
        <f t="shared" ref="N11:N32" si="6">IF($F11&gt;0,($I12/1000)*(D11/$F11),0)</f>
        <v>0</v>
      </c>
      <c r="O11" s="14">
        <f t="shared" ref="O11:O32" si="7">IF($F11&gt;0,($I12/1000)*(E11/$F11),0)</f>
        <v>0</v>
      </c>
      <c r="P11" s="15">
        <f t="shared" si="2"/>
        <v>31660.194</v>
      </c>
      <c r="Q11" s="3"/>
      <c r="R11" s="3"/>
    </row>
    <row r="12" spans="1:18">
      <c r="A12" s="10">
        <v>6.75</v>
      </c>
      <c r="B12">
        <v>1</v>
      </c>
      <c r="C12" s="11"/>
      <c r="D12" s="11"/>
      <c r="E12" s="39"/>
      <c r="F12" s="12">
        <f t="shared" si="0"/>
        <v>1</v>
      </c>
      <c r="G12" s="1"/>
      <c r="H12" s="13">
        <v>6.75</v>
      </c>
      <c r="I12" s="50">
        <v>31660194</v>
      </c>
      <c r="J12" s="1">
        <f t="shared" si="3"/>
        <v>31660.194</v>
      </c>
      <c r="K12" s="13">
        <v>6.75</v>
      </c>
      <c r="L12" s="14">
        <f t="shared" si="4"/>
        <v>28399.582999999999</v>
      </c>
      <c r="M12" s="14">
        <f t="shared" si="5"/>
        <v>0</v>
      </c>
      <c r="N12" s="14">
        <f t="shared" si="6"/>
        <v>0</v>
      </c>
      <c r="O12" s="14">
        <f t="shared" si="7"/>
        <v>0</v>
      </c>
      <c r="P12" s="15">
        <f t="shared" si="2"/>
        <v>28399.582999999999</v>
      </c>
      <c r="Q12" s="3"/>
      <c r="R12" s="3"/>
    </row>
    <row r="13" spans="1:18">
      <c r="A13" s="13">
        <v>7.25</v>
      </c>
      <c r="B13">
        <v>1</v>
      </c>
      <c r="C13" s="11"/>
      <c r="D13" s="11"/>
      <c r="E13" s="39"/>
      <c r="F13" s="12">
        <f t="shared" si="0"/>
        <v>1</v>
      </c>
      <c r="G13" s="1"/>
      <c r="H13" s="13">
        <v>7.25</v>
      </c>
      <c r="I13" s="50">
        <v>28399583</v>
      </c>
      <c r="J13" s="1">
        <f t="shared" si="3"/>
        <v>28399.582999999999</v>
      </c>
      <c r="K13" s="13">
        <v>7.25</v>
      </c>
      <c r="L13" s="14">
        <f t="shared" si="4"/>
        <v>16196.637000000001</v>
      </c>
      <c r="M13" s="14">
        <f t="shared" si="5"/>
        <v>0</v>
      </c>
      <c r="N13" s="14">
        <f t="shared" si="6"/>
        <v>0</v>
      </c>
      <c r="O13" s="14">
        <f t="shared" si="7"/>
        <v>0</v>
      </c>
      <c r="P13" s="15">
        <f t="shared" si="2"/>
        <v>16196.637000000001</v>
      </c>
      <c r="Q13" s="3"/>
      <c r="R13" s="3"/>
    </row>
    <row r="14" spans="1:18">
      <c r="A14" s="10">
        <v>7.75</v>
      </c>
      <c r="B14">
        <v>1</v>
      </c>
      <c r="D14" s="17"/>
      <c r="E14" s="39"/>
      <c r="F14" s="12">
        <f t="shared" si="0"/>
        <v>1</v>
      </c>
      <c r="G14" s="1"/>
      <c r="H14" s="13">
        <v>7.75</v>
      </c>
      <c r="I14" s="50">
        <v>16196637</v>
      </c>
      <c r="J14" s="1">
        <f t="shared" si="3"/>
        <v>16196.637000000001</v>
      </c>
      <c r="K14" s="13">
        <v>7.75</v>
      </c>
      <c r="L14" s="14">
        <f t="shared" si="4"/>
        <v>3106.2040000000002</v>
      </c>
      <c r="M14" s="14">
        <f t="shared" si="5"/>
        <v>0</v>
      </c>
      <c r="N14" s="14">
        <f t="shared" si="6"/>
        <v>0</v>
      </c>
      <c r="O14" s="14">
        <f t="shared" si="7"/>
        <v>0</v>
      </c>
      <c r="P14" s="15">
        <f t="shared" si="2"/>
        <v>3106.2040000000002</v>
      </c>
      <c r="Q14" s="3"/>
      <c r="R14" s="3"/>
    </row>
    <row r="15" spans="1:18">
      <c r="A15" s="13">
        <v>8.25</v>
      </c>
      <c r="B15">
        <v>1</v>
      </c>
      <c r="D15" s="18"/>
      <c r="E15" s="39"/>
      <c r="F15" s="12">
        <f t="shared" si="0"/>
        <v>1</v>
      </c>
      <c r="G15" s="1"/>
      <c r="H15" s="13">
        <v>8.25</v>
      </c>
      <c r="I15" s="50">
        <v>3106204</v>
      </c>
      <c r="J15" s="1">
        <f t="shared" si="3"/>
        <v>3106.2040000000002</v>
      </c>
      <c r="K15" s="13">
        <v>8.25</v>
      </c>
      <c r="L15" s="14">
        <f t="shared" si="4"/>
        <v>665.61500000000001</v>
      </c>
      <c r="M15" s="14">
        <f t="shared" si="5"/>
        <v>0</v>
      </c>
      <c r="N15" s="14">
        <f t="shared" si="6"/>
        <v>0</v>
      </c>
      <c r="O15" s="14">
        <f t="shared" si="7"/>
        <v>0</v>
      </c>
      <c r="P15" s="15">
        <f t="shared" si="2"/>
        <v>665.61500000000001</v>
      </c>
      <c r="Q15" s="3"/>
      <c r="R15" s="3"/>
    </row>
    <row r="16" spans="1:18">
      <c r="A16" s="10">
        <v>8.75</v>
      </c>
      <c r="B16">
        <v>5</v>
      </c>
      <c r="D16" s="18"/>
      <c r="E16" s="39"/>
      <c r="F16" s="12">
        <f t="shared" si="0"/>
        <v>5</v>
      </c>
      <c r="G16" s="1"/>
      <c r="H16" s="13">
        <v>8.75</v>
      </c>
      <c r="I16" s="50">
        <v>665615</v>
      </c>
      <c r="J16" s="1">
        <f t="shared" si="3"/>
        <v>665.61500000000001</v>
      </c>
      <c r="K16" s="13">
        <v>8.75</v>
      </c>
      <c r="L16" s="14">
        <f t="shared" si="4"/>
        <v>257.161</v>
      </c>
      <c r="M16" s="14">
        <f t="shared" si="5"/>
        <v>0</v>
      </c>
      <c r="N16" s="14">
        <f t="shared" si="6"/>
        <v>0</v>
      </c>
      <c r="O16" s="14">
        <f t="shared" si="7"/>
        <v>0</v>
      </c>
      <c r="P16" s="15">
        <f t="shared" si="2"/>
        <v>257.161</v>
      </c>
      <c r="Q16" s="3"/>
      <c r="R16" s="3"/>
    </row>
    <row r="17" spans="1:18">
      <c r="A17" s="13">
        <v>9.25</v>
      </c>
      <c r="B17">
        <v>5</v>
      </c>
      <c r="D17" s="18"/>
      <c r="E17" s="39"/>
      <c r="F17" s="12">
        <f t="shared" si="0"/>
        <v>5</v>
      </c>
      <c r="G17" s="1"/>
      <c r="H17" s="13">
        <v>9.25</v>
      </c>
      <c r="I17" s="50">
        <v>257161</v>
      </c>
      <c r="J17" s="1">
        <f t="shared" si="3"/>
        <v>257.161</v>
      </c>
      <c r="K17" s="13">
        <v>9.25</v>
      </c>
      <c r="L17" s="14">
        <f t="shared" si="4"/>
        <v>44.912999999999997</v>
      </c>
      <c r="M17" s="14">
        <f t="shared" si="5"/>
        <v>0</v>
      </c>
      <c r="N17" s="14">
        <f t="shared" si="6"/>
        <v>0</v>
      </c>
      <c r="O17" s="14">
        <f t="shared" si="7"/>
        <v>0</v>
      </c>
      <c r="P17" s="15">
        <f t="shared" si="2"/>
        <v>44.912999999999997</v>
      </c>
      <c r="Q17" s="3"/>
      <c r="R17" s="3"/>
    </row>
    <row r="18" spans="1:18">
      <c r="A18" s="10">
        <v>9.75</v>
      </c>
      <c r="B18">
        <v>3</v>
      </c>
      <c r="C18">
        <v>2</v>
      </c>
      <c r="D18" s="18"/>
      <c r="E18" s="39"/>
      <c r="F18" s="12">
        <f t="shared" si="0"/>
        <v>5</v>
      </c>
      <c r="G18" s="1"/>
      <c r="H18" s="13">
        <v>9.75</v>
      </c>
      <c r="I18" s="50">
        <v>44913</v>
      </c>
      <c r="J18" s="1">
        <f t="shared" si="3"/>
        <v>44.912999999999997</v>
      </c>
      <c r="K18" s="13">
        <v>9.75</v>
      </c>
      <c r="L18" s="14">
        <f t="shared" si="4"/>
        <v>98.0916</v>
      </c>
      <c r="M18" s="14">
        <f t="shared" si="5"/>
        <v>65.394400000000005</v>
      </c>
      <c r="N18" s="14">
        <f t="shared" si="6"/>
        <v>0</v>
      </c>
      <c r="O18" s="14">
        <f t="shared" si="7"/>
        <v>0</v>
      </c>
      <c r="P18" s="15">
        <f t="shared" si="2"/>
        <v>163.48599999999999</v>
      </c>
      <c r="Q18" s="3"/>
      <c r="R18" s="3"/>
    </row>
    <row r="19" spans="1:18">
      <c r="A19" s="13">
        <v>10.25</v>
      </c>
      <c r="B19">
        <v>1</v>
      </c>
      <c r="C19">
        <v>5</v>
      </c>
      <c r="D19" s="18"/>
      <c r="E19" s="39"/>
      <c r="F19" s="12">
        <f t="shared" si="0"/>
        <v>6</v>
      </c>
      <c r="G19" s="1"/>
      <c r="H19" s="13">
        <v>10.25</v>
      </c>
      <c r="I19" s="50">
        <v>163486</v>
      </c>
      <c r="J19" s="1">
        <f t="shared" si="3"/>
        <v>163.48599999999999</v>
      </c>
      <c r="K19" s="13">
        <v>10.25</v>
      </c>
      <c r="L19" s="14">
        <f t="shared" si="4"/>
        <v>31.213166666666702</v>
      </c>
      <c r="M19" s="14">
        <f t="shared" si="5"/>
        <v>156.06583333333299</v>
      </c>
      <c r="N19" s="14">
        <f t="shared" si="6"/>
        <v>0</v>
      </c>
      <c r="O19" s="14">
        <f t="shared" si="7"/>
        <v>0</v>
      </c>
      <c r="P19" s="15">
        <f t="shared" si="2"/>
        <v>187.279</v>
      </c>
      <c r="Q19" s="3"/>
      <c r="R19" s="3"/>
    </row>
    <row r="20" spans="1:18">
      <c r="A20" s="10">
        <v>10.75</v>
      </c>
      <c r="B20">
        <v>1</v>
      </c>
      <c r="C20">
        <v>5</v>
      </c>
      <c r="D20" s="18"/>
      <c r="E20" s="39"/>
      <c r="F20" s="12">
        <f t="shared" si="0"/>
        <v>6</v>
      </c>
      <c r="G20" s="1"/>
      <c r="H20" s="13">
        <v>10.75</v>
      </c>
      <c r="I20" s="50">
        <v>187279</v>
      </c>
      <c r="J20" s="1">
        <f t="shared" si="3"/>
        <v>187.279</v>
      </c>
      <c r="K20" s="13">
        <v>10.75</v>
      </c>
      <c r="L20" s="14">
        <f t="shared" si="4"/>
        <v>45.6816666666667</v>
      </c>
      <c r="M20" s="14">
        <f t="shared" si="5"/>
        <v>228.40833333333299</v>
      </c>
      <c r="N20" s="14">
        <f t="shared" si="6"/>
        <v>0</v>
      </c>
      <c r="O20" s="14">
        <f t="shared" si="7"/>
        <v>0</v>
      </c>
      <c r="P20" s="15">
        <f t="shared" si="2"/>
        <v>274.08999999999997</v>
      </c>
      <c r="Q20" s="3"/>
      <c r="R20" s="3"/>
    </row>
    <row r="21" spans="1:18">
      <c r="A21" s="13">
        <v>11.25</v>
      </c>
      <c r="C21">
        <v>10</v>
      </c>
      <c r="D21" s="18"/>
      <c r="E21" s="39"/>
      <c r="F21" s="12">
        <f t="shared" si="0"/>
        <v>10</v>
      </c>
      <c r="G21" s="1"/>
      <c r="H21" s="13">
        <v>11.25</v>
      </c>
      <c r="I21" s="50">
        <v>274090</v>
      </c>
      <c r="J21" s="1">
        <f t="shared" si="3"/>
        <v>274.08999999999997</v>
      </c>
      <c r="K21" s="13">
        <v>11.25</v>
      </c>
      <c r="L21" s="14">
        <f t="shared" si="4"/>
        <v>0</v>
      </c>
      <c r="M21" s="14">
        <f t="shared" si="5"/>
        <v>648.97</v>
      </c>
      <c r="N21" s="14">
        <f t="shared" si="6"/>
        <v>0</v>
      </c>
      <c r="O21" s="14">
        <f t="shared" si="7"/>
        <v>0</v>
      </c>
      <c r="P21" s="15">
        <f t="shared" si="2"/>
        <v>648.97</v>
      </c>
      <c r="Q21" s="3"/>
      <c r="R21" s="3"/>
    </row>
    <row r="22" spans="1:18">
      <c r="A22" s="10">
        <v>11.75</v>
      </c>
      <c r="C22">
        <v>15</v>
      </c>
      <c r="D22" s="18"/>
      <c r="E22" s="39"/>
      <c r="F22" s="12">
        <f t="shared" si="0"/>
        <v>15</v>
      </c>
      <c r="G22" s="4"/>
      <c r="H22" s="13">
        <v>11.75</v>
      </c>
      <c r="I22" s="50">
        <v>648970</v>
      </c>
      <c r="J22" s="1">
        <f t="shared" si="3"/>
        <v>648.97</v>
      </c>
      <c r="K22" s="13">
        <v>11.75</v>
      </c>
      <c r="L22" s="14">
        <f t="shared" si="4"/>
        <v>0</v>
      </c>
      <c r="M22" s="14">
        <f t="shared" si="5"/>
        <v>1164.3209999999999</v>
      </c>
      <c r="N22" s="14">
        <f t="shared" si="6"/>
        <v>0</v>
      </c>
      <c r="O22" s="14">
        <f t="shared" si="7"/>
        <v>0</v>
      </c>
      <c r="P22" s="15">
        <f t="shared" si="2"/>
        <v>1164.3209999999999</v>
      </c>
      <c r="Q22" s="3"/>
      <c r="R22" s="3"/>
    </row>
    <row r="23" spans="1:18">
      <c r="A23" s="13">
        <v>12.25</v>
      </c>
      <c r="C23">
        <v>15</v>
      </c>
      <c r="D23" s="18"/>
      <c r="E23" s="39"/>
      <c r="F23" s="12">
        <f t="shared" si="0"/>
        <v>15</v>
      </c>
      <c r="G23" s="4"/>
      <c r="H23" s="13">
        <v>12.25</v>
      </c>
      <c r="I23" s="50">
        <v>1164321</v>
      </c>
      <c r="J23" s="1">
        <f t="shared" si="3"/>
        <v>1164.3209999999999</v>
      </c>
      <c r="K23" s="13">
        <v>12.25</v>
      </c>
      <c r="L23" s="14">
        <f t="shared" si="4"/>
        <v>0</v>
      </c>
      <c r="M23" s="14">
        <f t="shared" si="5"/>
        <v>2868.6410000000001</v>
      </c>
      <c r="N23" s="14">
        <f t="shared" si="6"/>
        <v>0</v>
      </c>
      <c r="O23" s="14">
        <f t="shared" si="7"/>
        <v>0</v>
      </c>
      <c r="P23" s="15">
        <f t="shared" si="2"/>
        <v>2868.6410000000001</v>
      </c>
      <c r="Q23" s="3"/>
      <c r="R23" s="3"/>
    </row>
    <row r="24" spans="1:18">
      <c r="A24" s="10">
        <v>12.75</v>
      </c>
      <c r="B24" s="11"/>
      <c r="C24">
        <v>15</v>
      </c>
      <c r="D24" s="18"/>
      <c r="E24" s="37"/>
      <c r="F24" s="12">
        <f t="shared" si="0"/>
        <v>15</v>
      </c>
      <c r="G24" s="4"/>
      <c r="H24" s="13">
        <v>12.75</v>
      </c>
      <c r="I24" s="50">
        <v>2868641</v>
      </c>
      <c r="J24" s="1">
        <f t="shared" si="3"/>
        <v>2868.6410000000001</v>
      </c>
      <c r="K24" s="13">
        <v>12.75</v>
      </c>
      <c r="L24" s="14">
        <f t="shared" si="4"/>
        <v>0</v>
      </c>
      <c r="M24" s="14">
        <f t="shared" si="5"/>
        <v>2190.15</v>
      </c>
      <c r="N24" s="14">
        <f t="shared" si="6"/>
        <v>0</v>
      </c>
      <c r="O24" s="14">
        <f t="shared" si="7"/>
        <v>0</v>
      </c>
      <c r="P24" s="15">
        <f t="shared" si="2"/>
        <v>2190.15</v>
      </c>
      <c r="Q24" s="3"/>
      <c r="R24" s="3"/>
    </row>
    <row r="25" spans="1:18">
      <c r="A25" s="13">
        <v>13.25</v>
      </c>
      <c r="B25" s="11"/>
      <c r="C25">
        <v>15</v>
      </c>
      <c r="D25" s="18"/>
      <c r="E25" s="37"/>
      <c r="F25" s="12">
        <f t="shared" si="0"/>
        <v>15</v>
      </c>
      <c r="G25" s="4"/>
      <c r="H25" s="13">
        <v>13.25</v>
      </c>
      <c r="I25" s="50">
        <v>2190150</v>
      </c>
      <c r="J25" s="1">
        <f t="shared" si="3"/>
        <v>2190.15</v>
      </c>
      <c r="K25" s="13">
        <v>13.25</v>
      </c>
      <c r="L25" s="14">
        <f t="shared" si="4"/>
        <v>0</v>
      </c>
      <c r="M25" s="14">
        <f t="shared" si="5"/>
        <v>1709.951</v>
      </c>
      <c r="N25" s="14">
        <f t="shared" si="6"/>
        <v>0</v>
      </c>
      <c r="O25" s="14">
        <f t="shared" si="7"/>
        <v>0</v>
      </c>
      <c r="P25" s="15">
        <f t="shared" si="2"/>
        <v>1709.951</v>
      </c>
      <c r="Q25" s="3"/>
      <c r="R25" s="3"/>
    </row>
    <row r="26" spans="1:18">
      <c r="A26" s="10">
        <v>13.75</v>
      </c>
      <c r="B26" s="11"/>
      <c r="C26">
        <v>15</v>
      </c>
      <c r="D26" s="18"/>
      <c r="E26" s="37"/>
      <c r="F26" s="12">
        <f t="shared" si="0"/>
        <v>15</v>
      </c>
      <c r="G26" s="4"/>
      <c r="H26" s="13">
        <v>13.75</v>
      </c>
      <c r="I26" s="50">
        <v>1709951</v>
      </c>
      <c r="J26" s="1">
        <f t="shared" si="3"/>
        <v>1709.951</v>
      </c>
      <c r="K26" s="13">
        <v>13.75</v>
      </c>
      <c r="L26" s="14">
        <f t="shared" si="4"/>
        <v>0</v>
      </c>
      <c r="M26" s="14">
        <f t="shared" si="5"/>
        <v>1338.357</v>
      </c>
      <c r="N26" s="14">
        <f t="shared" si="6"/>
        <v>0</v>
      </c>
      <c r="O26" s="14">
        <f t="shared" si="7"/>
        <v>0</v>
      </c>
      <c r="P26" s="15">
        <f t="shared" si="2"/>
        <v>1338.357</v>
      </c>
      <c r="Q26" s="3"/>
      <c r="R26" s="3"/>
    </row>
    <row r="27" spans="1:18">
      <c r="A27" s="13">
        <v>14.25</v>
      </c>
      <c r="B27" s="11"/>
      <c r="C27">
        <v>15</v>
      </c>
      <c r="D27" s="18"/>
      <c r="E27" s="37"/>
      <c r="F27" s="12">
        <f t="shared" si="0"/>
        <v>15</v>
      </c>
      <c r="G27" s="4"/>
      <c r="H27" s="13">
        <v>14.25</v>
      </c>
      <c r="I27" s="50">
        <v>1338357</v>
      </c>
      <c r="J27" s="1">
        <f t="shared" si="3"/>
        <v>1338.357</v>
      </c>
      <c r="K27" s="13">
        <v>14.25</v>
      </c>
      <c r="L27" s="14">
        <f t="shared" si="4"/>
        <v>0</v>
      </c>
      <c r="M27" s="14">
        <f t="shared" si="5"/>
        <v>886.89499999999998</v>
      </c>
      <c r="N27" s="14">
        <f t="shared" si="6"/>
        <v>0</v>
      </c>
      <c r="O27" s="14">
        <f t="shared" si="7"/>
        <v>0</v>
      </c>
      <c r="P27" s="15">
        <f t="shared" si="2"/>
        <v>886.89499999999998</v>
      </c>
      <c r="Q27" s="3"/>
      <c r="R27" s="3"/>
    </row>
    <row r="28" spans="1:18">
      <c r="A28" s="10">
        <v>14.75</v>
      </c>
      <c r="B28" s="11"/>
      <c r="C28">
        <v>9</v>
      </c>
      <c r="D28" s="18">
        <v>2</v>
      </c>
      <c r="E28" s="37"/>
      <c r="F28" s="12">
        <f t="shared" si="0"/>
        <v>11</v>
      </c>
      <c r="G28" s="1"/>
      <c r="H28" s="13">
        <v>14.75</v>
      </c>
      <c r="I28" s="50">
        <v>886895</v>
      </c>
      <c r="J28" s="1">
        <f t="shared" si="3"/>
        <v>886.89499999999998</v>
      </c>
      <c r="K28" s="13">
        <v>14.75</v>
      </c>
      <c r="L28" s="14">
        <f t="shared" si="4"/>
        <v>0</v>
      </c>
      <c r="M28" s="14">
        <f t="shared" si="5"/>
        <v>427.86736363636402</v>
      </c>
      <c r="N28" s="14">
        <f t="shared" si="6"/>
        <v>95.081636363636406</v>
      </c>
      <c r="O28" s="14">
        <f t="shared" si="7"/>
        <v>0</v>
      </c>
      <c r="P28" s="15">
        <f t="shared" si="2"/>
        <v>522.94899999999996</v>
      </c>
      <c r="Q28" s="3"/>
      <c r="R28" s="3"/>
    </row>
    <row r="29" spans="1:18">
      <c r="A29" s="13">
        <v>15.25</v>
      </c>
      <c r="B29" s="11"/>
      <c r="C29">
        <v>4</v>
      </c>
      <c r="D29" s="18">
        <v>6</v>
      </c>
      <c r="E29" s="37"/>
      <c r="F29" s="12">
        <f t="shared" si="0"/>
        <v>10</v>
      </c>
      <c r="G29" s="1"/>
      <c r="H29" s="13">
        <v>15.25</v>
      </c>
      <c r="I29" s="50">
        <v>522949</v>
      </c>
      <c r="J29" s="1">
        <f t="shared" si="3"/>
        <v>522.94899999999996</v>
      </c>
      <c r="K29" s="13">
        <v>15.25</v>
      </c>
      <c r="L29" s="14">
        <f t="shared" si="4"/>
        <v>0</v>
      </c>
      <c r="M29" s="14">
        <f t="shared" si="5"/>
        <v>147.73519999999999</v>
      </c>
      <c r="N29" s="14">
        <f t="shared" si="6"/>
        <v>221.6028</v>
      </c>
      <c r="O29" s="14">
        <f t="shared" si="7"/>
        <v>0</v>
      </c>
      <c r="P29" s="15">
        <f t="shared" si="2"/>
        <v>369.33800000000002</v>
      </c>
      <c r="Q29" s="3"/>
      <c r="R29" s="3"/>
    </row>
    <row r="30" spans="1:18">
      <c r="A30" s="10">
        <v>15.75</v>
      </c>
      <c r="B30" s="11"/>
      <c r="C30">
        <v>3</v>
      </c>
      <c r="D30" s="18">
        <v>7</v>
      </c>
      <c r="E30" s="37"/>
      <c r="F30" s="12">
        <f t="shared" si="0"/>
        <v>10</v>
      </c>
      <c r="G30" s="1"/>
      <c r="H30" s="13">
        <v>15.75</v>
      </c>
      <c r="I30" s="50">
        <v>369338</v>
      </c>
      <c r="J30" s="1">
        <f t="shared" si="3"/>
        <v>369.33800000000002</v>
      </c>
      <c r="K30" s="13">
        <v>15.75</v>
      </c>
      <c r="L30" s="14">
        <f t="shared" si="4"/>
        <v>0</v>
      </c>
      <c r="M30" s="14">
        <f t="shared" si="5"/>
        <v>27.736499999999999</v>
      </c>
      <c r="N30" s="14">
        <f t="shared" si="6"/>
        <v>64.718500000000006</v>
      </c>
      <c r="O30" s="14">
        <f t="shared" si="7"/>
        <v>0</v>
      </c>
      <c r="P30" s="15">
        <f t="shared" si="2"/>
        <v>92.454999999999998</v>
      </c>
      <c r="Q30" s="3"/>
      <c r="R30" s="3"/>
    </row>
    <row r="31" spans="1:18">
      <c r="A31" s="13">
        <v>16.25</v>
      </c>
      <c r="B31" s="11"/>
      <c r="D31" s="18">
        <v>3</v>
      </c>
      <c r="E31" s="37"/>
      <c r="F31" s="12">
        <f t="shared" si="0"/>
        <v>3</v>
      </c>
      <c r="G31" s="1"/>
      <c r="H31" s="13">
        <v>16.25</v>
      </c>
      <c r="I31" s="50">
        <v>92455</v>
      </c>
      <c r="J31" s="1">
        <f t="shared" si="3"/>
        <v>92.454999999999998</v>
      </c>
      <c r="K31" s="13">
        <v>16.25</v>
      </c>
      <c r="L31" s="14">
        <f t="shared" si="4"/>
        <v>0</v>
      </c>
      <c r="M31" s="14">
        <f t="shared" si="5"/>
        <v>0</v>
      </c>
      <c r="N31" s="14">
        <f t="shared" si="6"/>
        <v>0</v>
      </c>
      <c r="O31" s="14">
        <f t="shared" si="7"/>
        <v>0</v>
      </c>
      <c r="P31" s="15">
        <f t="shared" si="2"/>
        <v>0</v>
      </c>
      <c r="Q31" s="3"/>
      <c r="R31" s="3"/>
    </row>
    <row r="32" spans="1:18">
      <c r="A32" s="10">
        <v>16.75</v>
      </c>
      <c r="B32" s="11"/>
      <c r="E32" s="37"/>
      <c r="F32" s="12">
        <f t="shared" si="0"/>
        <v>0</v>
      </c>
      <c r="G32" s="1"/>
      <c r="H32" s="13">
        <v>16.75</v>
      </c>
      <c r="I32" s="18"/>
      <c r="J32" s="1">
        <f t="shared" si="3"/>
        <v>0</v>
      </c>
      <c r="K32" s="13">
        <v>16.75</v>
      </c>
      <c r="L32" s="14">
        <f t="shared" si="4"/>
        <v>0</v>
      </c>
      <c r="M32" s="14">
        <f t="shared" si="5"/>
        <v>0</v>
      </c>
      <c r="N32" s="14">
        <f t="shared" si="6"/>
        <v>0</v>
      </c>
      <c r="O32" s="14">
        <f t="shared" si="7"/>
        <v>0</v>
      </c>
      <c r="P32" s="15">
        <f t="shared" si="2"/>
        <v>0</v>
      </c>
      <c r="Q32" s="3"/>
      <c r="R32" s="3"/>
    </row>
    <row r="33" spans="1:18">
      <c r="A33" s="13">
        <v>17.25</v>
      </c>
      <c r="B33" s="11"/>
      <c r="E33" s="37"/>
      <c r="F33" s="12">
        <f t="shared" si="0"/>
        <v>0</v>
      </c>
      <c r="G33" s="1"/>
      <c r="H33" s="13">
        <v>17.25</v>
      </c>
      <c r="I33" s="18"/>
      <c r="J33" s="1">
        <f t="shared" si="3"/>
        <v>0</v>
      </c>
      <c r="K33" s="13">
        <v>17.25</v>
      </c>
      <c r="L33" s="14">
        <f t="shared" ref="L33:O37" si="8">IF($F33&gt;0,($I33/1000)*(B33/$F33),0)</f>
        <v>0</v>
      </c>
      <c r="M33" s="14">
        <f t="shared" si="8"/>
        <v>0</v>
      </c>
      <c r="N33" s="14">
        <f t="shared" si="8"/>
        <v>0</v>
      </c>
      <c r="O33" s="14">
        <f t="shared" si="8"/>
        <v>0</v>
      </c>
      <c r="P33" s="15">
        <f t="shared" si="2"/>
        <v>0</v>
      </c>
      <c r="Q33" s="3"/>
      <c r="R33" s="3"/>
    </row>
    <row r="34" spans="1:18">
      <c r="A34" s="10">
        <v>17.75</v>
      </c>
      <c r="B34" s="11"/>
      <c r="C34" s="43"/>
      <c r="E34" s="37"/>
      <c r="F34" s="12">
        <f t="shared" si="0"/>
        <v>0</v>
      </c>
      <c r="G34" s="1"/>
      <c r="H34" s="13">
        <v>17.75</v>
      </c>
      <c r="I34" s="4"/>
      <c r="J34" s="1">
        <f t="shared" si="3"/>
        <v>0</v>
      </c>
      <c r="K34" s="13">
        <v>17.75</v>
      </c>
      <c r="L34" s="14">
        <f t="shared" si="8"/>
        <v>0</v>
      </c>
      <c r="M34" s="14">
        <f t="shared" si="8"/>
        <v>0</v>
      </c>
      <c r="N34" s="14">
        <f t="shared" si="8"/>
        <v>0</v>
      </c>
      <c r="O34" s="14">
        <f t="shared" si="8"/>
        <v>0</v>
      </c>
      <c r="P34" s="15">
        <f t="shared" si="2"/>
        <v>0</v>
      </c>
      <c r="Q34" s="3"/>
      <c r="R34" s="3"/>
    </row>
    <row r="35" spans="1:18">
      <c r="A35" s="13">
        <v>18.25</v>
      </c>
      <c r="B35" s="11"/>
      <c r="C35" s="43"/>
      <c r="D35" s="43"/>
      <c r="E35" s="37"/>
      <c r="F35" s="12">
        <f t="shared" si="0"/>
        <v>0</v>
      </c>
      <c r="G35" s="1"/>
      <c r="H35" s="13">
        <v>18.25</v>
      </c>
      <c r="I35" s="4"/>
      <c r="J35" s="1">
        <f t="shared" si="3"/>
        <v>0</v>
      </c>
      <c r="K35" s="13">
        <v>18.25</v>
      </c>
      <c r="L35" s="14">
        <f t="shared" si="8"/>
        <v>0</v>
      </c>
      <c r="M35" s="14">
        <f t="shared" si="8"/>
        <v>0</v>
      </c>
      <c r="N35" s="14">
        <f t="shared" si="8"/>
        <v>0</v>
      </c>
      <c r="O35" s="14">
        <f t="shared" si="8"/>
        <v>0</v>
      </c>
      <c r="P35" s="15">
        <f t="shared" si="2"/>
        <v>0</v>
      </c>
      <c r="Q35" s="3"/>
      <c r="R35" s="3"/>
    </row>
    <row r="36" spans="1:18">
      <c r="A36" s="10">
        <v>18.75</v>
      </c>
      <c r="B36" s="11"/>
      <c r="C36" s="43"/>
      <c r="D36" s="43"/>
      <c r="E36" s="37"/>
      <c r="F36" s="12">
        <f t="shared" si="0"/>
        <v>0</v>
      </c>
      <c r="G36" s="1"/>
      <c r="H36" s="13">
        <v>18.75</v>
      </c>
      <c r="I36" s="4"/>
      <c r="J36" s="1">
        <f t="shared" si="3"/>
        <v>0</v>
      </c>
      <c r="K36" s="13">
        <v>18.75</v>
      </c>
      <c r="L36" s="14">
        <f t="shared" si="8"/>
        <v>0</v>
      </c>
      <c r="M36" s="14">
        <f t="shared" si="8"/>
        <v>0</v>
      </c>
      <c r="N36" s="14">
        <f t="shared" si="8"/>
        <v>0</v>
      </c>
      <c r="O36" s="14">
        <f t="shared" si="8"/>
        <v>0</v>
      </c>
      <c r="P36" s="15">
        <f t="shared" si="2"/>
        <v>0</v>
      </c>
      <c r="Q36" s="3"/>
      <c r="R36" s="3"/>
    </row>
    <row r="37" spans="1:18">
      <c r="A37" s="13">
        <v>19.25</v>
      </c>
      <c r="B37" s="37"/>
      <c r="C37" s="39"/>
      <c r="D37" s="39"/>
      <c r="E37" s="39"/>
      <c r="F37" s="12">
        <f t="shared" si="0"/>
        <v>0</v>
      </c>
      <c r="G37" s="1"/>
      <c r="H37" s="13">
        <v>19.25</v>
      </c>
      <c r="I37" s="1"/>
      <c r="J37" s="1">
        <f t="shared" si="3"/>
        <v>0</v>
      </c>
      <c r="K37" s="13">
        <v>19.25</v>
      </c>
      <c r="L37" s="14">
        <f t="shared" si="8"/>
        <v>0</v>
      </c>
      <c r="M37" s="14">
        <f t="shared" si="8"/>
        <v>0</v>
      </c>
      <c r="N37" s="14">
        <f t="shared" si="8"/>
        <v>0</v>
      </c>
      <c r="O37" s="14">
        <f t="shared" si="8"/>
        <v>0</v>
      </c>
      <c r="P37" s="15">
        <f t="shared" si="2"/>
        <v>0</v>
      </c>
      <c r="Q37" s="3"/>
      <c r="R37" s="3"/>
    </row>
    <row r="38" spans="1:18">
      <c r="A38" s="20" t="s">
        <v>7</v>
      </c>
      <c r="B38" s="21">
        <f>SUM(B6:B37)</f>
        <v>25</v>
      </c>
      <c r="C38" s="21">
        <f>SUM(C6:C37)</f>
        <v>128</v>
      </c>
      <c r="D38" s="21">
        <f>SUM(D6:D37)</f>
        <v>18</v>
      </c>
      <c r="E38" s="21">
        <f>SUM(E6:E37)</f>
        <v>0</v>
      </c>
      <c r="F38" s="22">
        <f>SUM(F6:F37)</f>
        <v>171</v>
      </c>
      <c r="G38" s="23"/>
      <c r="H38" s="20" t="s">
        <v>7</v>
      </c>
      <c r="I38" s="4">
        <f>SUM(I6:I37)</f>
        <v>425841751</v>
      </c>
      <c r="J38" s="1">
        <f t="shared" si="3"/>
        <v>425841.75099999999</v>
      </c>
      <c r="K38" s="20" t="s">
        <v>7</v>
      </c>
      <c r="L38" s="21">
        <f>SUM(L6:L37)</f>
        <v>366327.75743333303</v>
      </c>
      <c r="M38" s="21">
        <f>SUM(M6:M37)</f>
        <v>11860.492630303001</v>
      </c>
      <c r="N38" s="21">
        <f>SUM(N6:N37)</f>
        <v>381.402936363636</v>
      </c>
      <c r="O38" s="21">
        <f>SUM(O6:O37)</f>
        <v>0</v>
      </c>
      <c r="P38" s="24">
        <f>SUM(P6:P37)</f>
        <v>378569.65299999999</v>
      </c>
      <c r="Q38" s="25"/>
      <c r="R38" s="3"/>
    </row>
    <row r="39" spans="1:18">
      <c r="A39" s="1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6"/>
      <c r="B41" s="1"/>
      <c r="C41" s="1"/>
      <c r="D41" s="1"/>
      <c r="E41" s="1"/>
      <c r="F41" s="26"/>
      <c r="G41" s="1"/>
      <c r="H41" s="1"/>
      <c r="I41" s="1"/>
      <c r="J41" s="26"/>
      <c r="K41" s="1"/>
      <c r="L41" s="1"/>
      <c r="M41" s="1"/>
      <c r="N41" s="26"/>
      <c r="O41" s="1"/>
      <c r="P41" s="3"/>
      <c r="Q41" s="3"/>
      <c r="R41" s="3"/>
    </row>
    <row r="42" spans="1:18">
      <c r="A42" s="1"/>
      <c r="B42" s="58" t="s">
        <v>9</v>
      </c>
      <c r="C42" s="58"/>
      <c r="D42" s="58"/>
      <c r="E42" s="1"/>
      <c r="F42" s="1"/>
      <c r="G42" s="27"/>
      <c r="H42" s="1"/>
      <c r="I42" s="58" t="s">
        <v>10</v>
      </c>
      <c r="J42" s="58"/>
      <c r="K42" s="58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8" t="s">
        <v>11</v>
      </c>
      <c r="I44">
        <v>4.2996191069122657E-3</v>
      </c>
      <c r="J44" s="28" t="s">
        <v>12</v>
      </c>
      <c r="K44">
        <v>3.158090903167277</v>
      </c>
      <c r="L44" s="1"/>
      <c r="M44" s="1"/>
      <c r="N44" s="3"/>
      <c r="O44" s="3"/>
      <c r="P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9" t="s">
        <v>7</v>
      </c>
      <c r="N46" s="3"/>
      <c r="O46" s="3"/>
      <c r="P46" s="3"/>
    </row>
    <row r="47" spans="1:18">
      <c r="A47" s="13">
        <v>3.75</v>
      </c>
      <c r="B47" s="14">
        <f t="shared" ref="B47:B78" si="9">L6*($A47)</f>
        <v>0</v>
      </c>
      <c r="C47" s="14">
        <f t="shared" ref="C47:C78" si="10">M6*($A47)</f>
        <v>0</v>
      </c>
      <c r="D47" s="14">
        <f t="shared" ref="D47:D78" si="11">N6*($A47)</f>
        <v>0</v>
      </c>
      <c r="E47" s="14">
        <f t="shared" ref="E47:E78" si="12">O6*($A47)</f>
        <v>0</v>
      </c>
      <c r="F47" s="12">
        <f t="shared" ref="F47:F78" si="13">SUM(B47:E47)</f>
        <v>0</v>
      </c>
      <c r="G47" s="1"/>
      <c r="H47" s="13">
        <f t="shared" ref="H47:H78" si="14">$I$44*((A47)^$K$44)</f>
        <v>0.279429921604197</v>
      </c>
      <c r="I47" s="14">
        <f t="shared" ref="I47:I78" si="15">L6*$H47</f>
        <v>0</v>
      </c>
      <c r="J47" s="14">
        <f t="shared" ref="J47:J78" si="16">M6*$H47</f>
        <v>0</v>
      </c>
      <c r="K47" s="14">
        <f t="shared" ref="K47:K78" si="17">N6*$H47</f>
        <v>0</v>
      </c>
      <c r="L47" s="14">
        <f t="shared" ref="L47:L78" si="18">O6*$H47</f>
        <v>0</v>
      </c>
      <c r="M47" s="30">
        <f t="shared" ref="M47:M78" si="19">SUM(I47:L47)</f>
        <v>0</v>
      </c>
      <c r="N47" s="3"/>
      <c r="O47" s="3"/>
      <c r="P47" s="3"/>
    </row>
    <row r="48" spans="1:18">
      <c r="A48" s="13">
        <v>4.25</v>
      </c>
      <c r="B48" s="14">
        <f t="shared" si="9"/>
        <v>17940.46125</v>
      </c>
      <c r="C48" s="14">
        <f t="shared" si="10"/>
        <v>0</v>
      </c>
      <c r="D48" s="14">
        <f t="shared" si="11"/>
        <v>0</v>
      </c>
      <c r="E48" s="14">
        <f t="shared" si="12"/>
        <v>0</v>
      </c>
      <c r="F48" s="12">
        <f t="shared" si="13"/>
        <v>17940.46125</v>
      </c>
      <c r="G48" s="1"/>
      <c r="H48" s="13">
        <f t="shared" si="14"/>
        <v>0.41489609551092899</v>
      </c>
      <c r="I48" s="14">
        <f t="shared" si="15"/>
        <v>1751.3946645388501</v>
      </c>
      <c r="J48" s="14">
        <f t="shared" si="16"/>
        <v>0</v>
      </c>
      <c r="K48" s="14">
        <f t="shared" si="17"/>
        <v>0</v>
      </c>
      <c r="L48" s="14">
        <f t="shared" si="18"/>
        <v>0</v>
      </c>
      <c r="M48" s="30">
        <f t="shared" si="19"/>
        <v>1751.3946645388501</v>
      </c>
      <c r="N48" s="3"/>
      <c r="O48" s="3"/>
      <c r="P48" s="3"/>
    </row>
    <row r="49" spans="1:16">
      <c r="A49" s="13">
        <v>4.75</v>
      </c>
      <c r="B49" s="14">
        <f t="shared" si="9"/>
        <v>175352.29199999999</v>
      </c>
      <c r="C49" s="14">
        <f t="shared" si="10"/>
        <v>0</v>
      </c>
      <c r="D49" s="14">
        <f t="shared" si="11"/>
        <v>0</v>
      </c>
      <c r="E49" s="14">
        <f t="shared" si="12"/>
        <v>0</v>
      </c>
      <c r="F49" s="12">
        <f t="shared" si="13"/>
        <v>175352.29199999999</v>
      </c>
      <c r="G49" s="1"/>
      <c r="H49" s="13">
        <f t="shared" si="14"/>
        <v>0.58950829024553597</v>
      </c>
      <c r="I49" s="14">
        <f t="shared" si="15"/>
        <v>21762.448388959201</v>
      </c>
      <c r="J49" s="14">
        <f t="shared" si="16"/>
        <v>0</v>
      </c>
      <c r="K49" s="14">
        <f t="shared" si="17"/>
        <v>0</v>
      </c>
      <c r="L49" s="14">
        <f t="shared" si="18"/>
        <v>0</v>
      </c>
      <c r="M49" s="30">
        <f t="shared" si="19"/>
        <v>21762.448388959201</v>
      </c>
      <c r="N49" s="3"/>
      <c r="O49" s="3"/>
      <c r="P49" s="3"/>
    </row>
    <row r="50" spans="1:16">
      <c r="A50" s="13">
        <v>5.25</v>
      </c>
      <c r="B50" s="14">
        <f t="shared" si="9"/>
        <v>684983.84325000003</v>
      </c>
      <c r="C50" s="14">
        <f t="shared" si="10"/>
        <v>0</v>
      </c>
      <c r="D50" s="14">
        <f t="shared" si="11"/>
        <v>0</v>
      </c>
      <c r="E50" s="14">
        <f t="shared" si="12"/>
        <v>0</v>
      </c>
      <c r="F50" s="12">
        <f t="shared" si="13"/>
        <v>684983.84325000003</v>
      </c>
      <c r="G50" s="1"/>
      <c r="H50" s="13">
        <f t="shared" si="14"/>
        <v>0.80864616095993602</v>
      </c>
      <c r="I50" s="14">
        <f t="shared" si="15"/>
        <v>105506.581935942</v>
      </c>
      <c r="J50" s="14">
        <f t="shared" si="16"/>
        <v>0</v>
      </c>
      <c r="K50" s="14">
        <f t="shared" si="17"/>
        <v>0</v>
      </c>
      <c r="L50" s="14">
        <f t="shared" si="18"/>
        <v>0</v>
      </c>
      <c r="M50" s="30">
        <f t="shared" si="19"/>
        <v>105506.581935942</v>
      </c>
      <c r="N50" s="3"/>
      <c r="O50" s="3"/>
      <c r="P50" s="3"/>
    </row>
    <row r="51" spans="1:16">
      <c r="A51" s="13">
        <v>5.75</v>
      </c>
      <c r="B51" s="14">
        <f t="shared" si="9"/>
        <v>656717.81550000003</v>
      </c>
      <c r="C51" s="14">
        <f t="shared" si="10"/>
        <v>0</v>
      </c>
      <c r="D51" s="14">
        <f t="shared" si="11"/>
        <v>0</v>
      </c>
      <c r="E51" s="14">
        <f t="shared" si="12"/>
        <v>0</v>
      </c>
      <c r="F51" s="12">
        <f t="shared" si="13"/>
        <v>656717.81550000003</v>
      </c>
      <c r="G51" s="1"/>
      <c r="H51" s="13">
        <f t="shared" si="14"/>
        <v>1.0777799345508401</v>
      </c>
      <c r="I51" s="14">
        <f t="shared" si="15"/>
        <v>123095.17986225399</v>
      </c>
      <c r="J51" s="14">
        <f t="shared" si="16"/>
        <v>0</v>
      </c>
      <c r="K51" s="14">
        <f t="shared" si="17"/>
        <v>0</v>
      </c>
      <c r="L51" s="14">
        <f t="shared" si="18"/>
        <v>0</v>
      </c>
      <c r="M51" s="30">
        <f t="shared" si="19"/>
        <v>123095.17986225399</v>
      </c>
      <c r="N51" s="3"/>
      <c r="O51" s="3"/>
      <c r="P51" s="3"/>
    </row>
    <row r="52" spans="1:16">
      <c r="A52" s="13">
        <v>6.25</v>
      </c>
      <c r="B52" s="14">
        <f t="shared" si="9"/>
        <v>197876.21249999999</v>
      </c>
      <c r="C52" s="14">
        <f t="shared" si="10"/>
        <v>0</v>
      </c>
      <c r="D52" s="14">
        <f t="shared" si="11"/>
        <v>0</v>
      </c>
      <c r="E52" s="14">
        <f t="shared" si="12"/>
        <v>0</v>
      </c>
      <c r="F52" s="12">
        <f t="shared" si="13"/>
        <v>197876.21249999999</v>
      </c>
      <c r="G52" s="1"/>
      <c r="H52" s="13">
        <f t="shared" si="14"/>
        <v>1.4024630468108299</v>
      </c>
      <c r="I52" s="14">
        <f t="shared" si="15"/>
        <v>44402.252139862001</v>
      </c>
      <c r="J52" s="14">
        <f t="shared" si="16"/>
        <v>0</v>
      </c>
      <c r="K52" s="14">
        <f t="shared" si="17"/>
        <v>0</v>
      </c>
      <c r="L52" s="14">
        <f t="shared" si="18"/>
        <v>0</v>
      </c>
      <c r="M52" s="30">
        <f t="shared" si="19"/>
        <v>44402.252139862001</v>
      </c>
      <c r="N52" s="3"/>
      <c r="O52" s="3"/>
      <c r="P52" s="3"/>
    </row>
    <row r="53" spans="1:16">
      <c r="A53" s="13">
        <v>6.75</v>
      </c>
      <c r="B53" s="14">
        <f t="shared" si="9"/>
        <v>191697.18525000001</v>
      </c>
      <c r="C53" s="14">
        <f t="shared" si="10"/>
        <v>0</v>
      </c>
      <c r="D53" s="14">
        <f t="shared" si="11"/>
        <v>0</v>
      </c>
      <c r="E53" s="14">
        <f t="shared" si="12"/>
        <v>0</v>
      </c>
      <c r="F53" s="12">
        <f t="shared" si="13"/>
        <v>191697.18525000001</v>
      </c>
      <c r="G53" s="1"/>
      <c r="H53" s="13">
        <f t="shared" si="14"/>
        <v>1.7883259770005999</v>
      </c>
      <c r="I53" s="14">
        <f t="shared" si="15"/>
        <v>50787.712014884601</v>
      </c>
      <c r="J53" s="14">
        <f t="shared" si="16"/>
        <v>0</v>
      </c>
      <c r="K53" s="14">
        <f t="shared" si="17"/>
        <v>0</v>
      </c>
      <c r="L53" s="14">
        <f t="shared" si="18"/>
        <v>0</v>
      </c>
      <c r="M53" s="30">
        <f t="shared" si="19"/>
        <v>50787.712014884601</v>
      </c>
      <c r="N53" s="3"/>
      <c r="O53" s="3"/>
      <c r="P53" s="3"/>
    </row>
    <row r="54" spans="1:16">
      <c r="A54" s="13">
        <v>7.25</v>
      </c>
      <c r="B54" s="14">
        <f t="shared" si="9"/>
        <v>117425.61825</v>
      </c>
      <c r="C54" s="14">
        <f t="shared" si="10"/>
        <v>0</v>
      </c>
      <c r="D54" s="14">
        <f t="shared" si="11"/>
        <v>0</v>
      </c>
      <c r="E54" s="14">
        <f t="shared" si="12"/>
        <v>0</v>
      </c>
      <c r="F54" s="12">
        <f t="shared" si="13"/>
        <v>117425.61825</v>
      </c>
      <c r="G54" s="1"/>
      <c r="H54" s="13">
        <f t="shared" si="14"/>
        <v>2.2410710031219798</v>
      </c>
      <c r="I54" s="14">
        <f t="shared" si="15"/>
        <v>36297.813528792598</v>
      </c>
      <c r="J54" s="14">
        <f t="shared" si="16"/>
        <v>0</v>
      </c>
      <c r="K54" s="14">
        <f t="shared" si="17"/>
        <v>0</v>
      </c>
      <c r="L54" s="14">
        <f t="shared" si="18"/>
        <v>0</v>
      </c>
      <c r="M54" s="30">
        <f t="shared" si="19"/>
        <v>36297.813528792598</v>
      </c>
      <c r="N54" s="3"/>
      <c r="O54" s="3"/>
      <c r="P54" s="3"/>
    </row>
    <row r="55" spans="1:16">
      <c r="A55" s="13">
        <v>7.75</v>
      </c>
      <c r="B55" s="14">
        <f t="shared" si="9"/>
        <v>24073.080999999998</v>
      </c>
      <c r="C55" s="14">
        <f t="shared" si="10"/>
        <v>0</v>
      </c>
      <c r="D55" s="14">
        <f t="shared" si="11"/>
        <v>0</v>
      </c>
      <c r="E55" s="14">
        <f t="shared" si="12"/>
        <v>0</v>
      </c>
      <c r="F55" s="12">
        <f t="shared" si="13"/>
        <v>24073.080999999998</v>
      </c>
      <c r="G55" s="1"/>
      <c r="H55" s="13">
        <f t="shared" si="14"/>
        <v>2.76646768127911</v>
      </c>
      <c r="I55" s="14">
        <f t="shared" si="15"/>
        <v>8593.2129774598998</v>
      </c>
      <c r="J55" s="14">
        <f t="shared" si="16"/>
        <v>0</v>
      </c>
      <c r="K55" s="14">
        <f t="shared" si="17"/>
        <v>0</v>
      </c>
      <c r="L55" s="14">
        <f t="shared" si="18"/>
        <v>0</v>
      </c>
      <c r="M55" s="30">
        <f t="shared" si="19"/>
        <v>8593.2129774598998</v>
      </c>
      <c r="N55" s="3"/>
      <c r="O55" s="3"/>
      <c r="P55" s="3"/>
    </row>
    <row r="56" spans="1:16">
      <c r="A56" s="13">
        <v>8.25</v>
      </c>
      <c r="B56" s="14">
        <f t="shared" si="9"/>
        <v>5491.3237499999996</v>
      </c>
      <c r="C56" s="14">
        <f t="shared" si="10"/>
        <v>0</v>
      </c>
      <c r="D56" s="14">
        <f t="shared" si="11"/>
        <v>0</v>
      </c>
      <c r="E56" s="14">
        <f t="shared" si="12"/>
        <v>0</v>
      </c>
      <c r="F56" s="12">
        <f t="shared" si="13"/>
        <v>5491.3237499999996</v>
      </c>
      <c r="G56" s="1"/>
      <c r="H56" s="13">
        <f t="shared" si="14"/>
        <v>3.3703489053980298</v>
      </c>
      <c r="I56" s="14">
        <f t="shared" si="15"/>
        <v>2243.3547866665099</v>
      </c>
      <c r="J56" s="14">
        <f t="shared" si="16"/>
        <v>0</v>
      </c>
      <c r="K56" s="14">
        <f t="shared" si="17"/>
        <v>0</v>
      </c>
      <c r="L56" s="14">
        <f t="shared" si="18"/>
        <v>0</v>
      </c>
      <c r="M56" s="30">
        <f t="shared" si="19"/>
        <v>2243.3547866665099</v>
      </c>
      <c r="N56" s="3"/>
      <c r="O56" s="3"/>
      <c r="P56" s="3"/>
    </row>
    <row r="57" spans="1:16">
      <c r="A57" s="13">
        <v>8.75</v>
      </c>
      <c r="B57" s="14">
        <f t="shared" si="9"/>
        <v>2250.1587500000001</v>
      </c>
      <c r="C57" s="14">
        <f t="shared" si="10"/>
        <v>0</v>
      </c>
      <c r="D57" s="14">
        <f t="shared" si="11"/>
        <v>0</v>
      </c>
      <c r="E57" s="14">
        <f t="shared" si="12"/>
        <v>0</v>
      </c>
      <c r="F57" s="12">
        <f t="shared" si="13"/>
        <v>2250.1587500000001</v>
      </c>
      <c r="G57" s="1"/>
      <c r="H57" s="13">
        <f t="shared" si="14"/>
        <v>4.0586074396791298</v>
      </c>
      <c r="I57" s="14">
        <f t="shared" si="15"/>
        <v>1043.7155477953199</v>
      </c>
      <c r="J57" s="14">
        <f t="shared" si="16"/>
        <v>0</v>
      </c>
      <c r="K57" s="14">
        <f t="shared" si="17"/>
        <v>0</v>
      </c>
      <c r="L57" s="14">
        <f t="shared" si="18"/>
        <v>0</v>
      </c>
      <c r="M57" s="30">
        <f t="shared" si="19"/>
        <v>1043.7155477953199</v>
      </c>
      <c r="N57" s="3"/>
      <c r="O57" s="3"/>
      <c r="P57" s="3"/>
    </row>
    <row r="58" spans="1:16">
      <c r="A58" s="13">
        <v>9.25</v>
      </c>
      <c r="B58" s="14">
        <f t="shared" si="9"/>
        <v>415.44524999999999</v>
      </c>
      <c r="C58" s="14">
        <f t="shared" si="10"/>
        <v>0</v>
      </c>
      <c r="D58" s="14">
        <f t="shared" si="11"/>
        <v>0</v>
      </c>
      <c r="E58" s="14">
        <f t="shared" si="12"/>
        <v>0</v>
      </c>
      <c r="F58" s="12">
        <f t="shared" si="13"/>
        <v>415.44524999999999</v>
      </c>
      <c r="G58" s="1"/>
      <c r="H58" s="13">
        <f t="shared" si="14"/>
        <v>4.8371928415191698</v>
      </c>
      <c r="I58" s="14">
        <f t="shared" si="15"/>
        <v>217.25284209115</v>
      </c>
      <c r="J58" s="14">
        <f t="shared" si="16"/>
        <v>0</v>
      </c>
      <c r="K58" s="14">
        <f t="shared" si="17"/>
        <v>0</v>
      </c>
      <c r="L58" s="14">
        <f t="shared" si="18"/>
        <v>0</v>
      </c>
      <c r="M58" s="30">
        <f t="shared" si="19"/>
        <v>217.25284209115</v>
      </c>
      <c r="N58" s="3"/>
      <c r="O58" s="3"/>
      <c r="P58" s="3"/>
    </row>
    <row r="59" spans="1:16">
      <c r="A59" s="13">
        <v>9.75</v>
      </c>
      <c r="B59" s="14">
        <f t="shared" si="9"/>
        <v>956.3931</v>
      </c>
      <c r="C59" s="14">
        <f t="shared" si="10"/>
        <v>637.59540000000004</v>
      </c>
      <c r="D59" s="14">
        <f t="shared" si="11"/>
        <v>0</v>
      </c>
      <c r="E59" s="14">
        <f t="shared" si="12"/>
        <v>0</v>
      </c>
      <c r="F59" s="12">
        <f t="shared" si="13"/>
        <v>1593.9884999999999</v>
      </c>
      <c r="G59" s="1"/>
      <c r="H59" s="13">
        <f t="shared" si="14"/>
        <v>5.7121087108964703</v>
      </c>
      <c r="I59" s="14">
        <f t="shared" si="15"/>
        <v>560.30988282577198</v>
      </c>
      <c r="J59" s="14">
        <f t="shared" si="16"/>
        <v>373.53992188384802</v>
      </c>
      <c r="K59" s="14">
        <f t="shared" si="17"/>
        <v>0</v>
      </c>
      <c r="L59" s="14">
        <f t="shared" si="18"/>
        <v>0</v>
      </c>
      <c r="M59" s="30">
        <f t="shared" si="19"/>
        <v>933.84980470962</v>
      </c>
      <c r="N59" s="3"/>
      <c r="O59" s="3"/>
      <c r="P59" s="3"/>
    </row>
    <row r="60" spans="1:16">
      <c r="A60" s="13">
        <v>10.25</v>
      </c>
      <c r="B60" s="14">
        <f t="shared" si="9"/>
        <v>319.93495833333401</v>
      </c>
      <c r="C60" s="14">
        <f t="shared" si="10"/>
        <v>1599.67479166666</v>
      </c>
      <c r="D60" s="14">
        <f t="shared" si="11"/>
        <v>0</v>
      </c>
      <c r="E60" s="14">
        <f t="shared" si="12"/>
        <v>0</v>
      </c>
      <c r="F60" s="12">
        <f t="shared" si="13"/>
        <v>1919.6097499999901</v>
      </c>
      <c r="G60" s="1"/>
      <c r="H60" s="13">
        <f t="shared" si="14"/>
        <v>6.6894102156369097</v>
      </c>
      <c r="I60" s="14">
        <f t="shared" si="15"/>
        <v>208.79767596237801</v>
      </c>
      <c r="J60" s="14">
        <f t="shared" si="16"/>
        <v>1043.9883798118899</v>
      </c>
      <c r="K60" s="14">
        <f t="shared" si="17"/>
        <v>0</v>
      </c>
      <c r="L60" s="14">
        <f t="shared" si="18"/>
        <v>0</v>
      </c>
      <c r="M60" s="30">
        <f t="shared" si="19"/>
        <v>1252.7860557742699</v>
      </c>
      <c r="N60" s="3"/>
      <c r="O60" s="3"/>
      <c r="P60" s="3"/>
    </row>
    <row r="61" spans="1:16">
      <c r="A61" s="13">
        <v>10.75</v>
      </c>
      <c r="B61" s="14">
        <f t="shared" si="9"/>
        <v>491.07791666666702</v>
      </c>
      <c r="C61" s="14">
        <f t="shared" si="10"/>
        <v>2455.3895833333299</v>
      </c>
      <c r="D61" s="14">
        <f t="shared" si="11"/>
        <v>0</v>
      </c>
      <c r="E61" s="14">
        <f t="shared" si="12"/>
        <v>0</v>
      </c>
      <c r="F61" s="12">
        <f t="shared" si="13"/>
        <v>2946.4675000000002</v>
      </c>
      <c r="G61" s="1"/>
      <c r="H61" s="13">
        <f t="shared" si="14"/>
        <v>7.7752018520351296</v>
      </c>
      <c r="I61" s="14">
        <f t="shared" si="15"/>
        <v>355.184179270718</v>
      </c>
      <c r="J61" s="14">
        <f t="shared" si="16"/>
        <v>1775.92089635359</v>
      </c>
      <c r="K61" s="14">
        <f t="shared" si="17"/>
        <v>0</v>
      </c>
      <c r="L61" s="14">
        <f t="shared" si="18"/>
        <v>0</v>
      </c>
      <c r="M61" s="30">
        <f t="shared" si="19"/>
        <v>2131.1050756243098</v>
      </c>
      <c r="N61" s="3"/>
      <c r="O61" s="3"/>
      <c r="P61" s="3"/>
    </row>
    <row r="62" spans="1:16">
      <c r="A62" s="13">
        <v>11.25</v>
      </c>
      <c r="B62" s="14">
        <f t="shared" si="9"/>
        <v>0</v>
      </c>
      <c r="C62" s="14">
        <f t="shared" si="10"/>
        <v>7300.9125000000004</v>
      </c>
      <c r="D62" s="14">
        <f t="shared" si="11"/>
        <v>0</v>
      </c>
      <c r="E62" s="14">
        <f t="shared" si="12"/>
        <v>0</v>
      </c>
      <c r="F62" s="12">
        <f t="shared" si="13"/>
        <v>7300.9125000000004</v>
      </c>
      <c r="G62" s="1"/>
      <c r="H62" s="13">
        <f t="shared" si="14"/>
        <v>8.9756354079639102</v>
      </c>
      <c r="I62" s="14">
        <f t="shared" si="15"/>
        <v>0</v>
      </c>
      <c r="J62" s="14">
        <f t="shared" si="16"/>
        <v>5824.9181107063396</v>
      </c>
      <c r="K62" s="14">
        <f t="shared" si="17"/>
        <v>0</v>
      </c>
      <c r="L62" s="14">
        <f t="shared" si="18"/>
        <v>0</v>
      </c>
      <c r="M62" s="30">
        <f t="shared" si="19"/>
        <v>5824.9181107063396</v>
      </c>
      <c r="N62" s="3"/>
      <c r="O62" s="3"/>
      <c r="P62" s="3"/>
    </row>
    <row r="63" spans="1:16">
      <c r="A63" s="13">
        <v>11.75</v>
      </c>
      <c r="B63" s="14">
        <f t="shared" si="9"/>
        <v>0</v>
      </c>
      <c r="C63" s="14">
        <f t="shared" si="10"/>
        <v>13680.77175</v>
      </c>
      <c r="D63" s="14">
        <f t="shared" si="11"/>
        <v>0</v>
      </c>
      <c r="E63" s="14">
        <f t="shared" si="12"/>
        <v>0</v>
      </c>
      <c r="F63" s="12">
        <f t="shared" si="13"/>
        <v>13680.77175</v>
      </c>
      <c r="G63" s="1"/>
      <c r="H63" s="13">
        <f t="shared" si="14"/>
        <v>10.2969081015234</v>
      </c>
      <c r="I63" s="14">
        <f t="shared" si="15"/>
        <v>0</v>
      </c>
      <c r="J63" s="14">
        <f t="shared" si="16"/>
        <v>11988.906337673799</v>
      </c>
      <c r="K63" s="14">
        <f t="shared" si="17"/>
        <v>0</v>
      </c>
      <c r="L63" s="14">
        <f t="shared" si="18"/>
        <v>0</v>
      </c>
      <c r="M63" s="30">
        <f t="shared" si="19"/>
        <v>11988.906337673799</v>
      </c>
      <c r="N63" s="3"/>
      <c r="O63" s="3"/>
      <c r="P63" s="3"/>
    </row>
    <row r="64" spans="1:16">
      <c r="A64" s="13">
        <v>12.25</v>
      </c>
      <c r="B64" s="14">
        <f t="shared" si="9"/>
        <v>0</v>
      </c>
      <c r="C64" s="14">
        <f t="shared" si="10"/>
        <v>35140.852250000004</v>
      </c>
      <c r="D64" s="14">
        <f t="shared" si="11"/>
        <v>0</v>
      </c>
      <c r="E64" s="14">
        <f t="shared" si="12"/>
        <v>0</v>
      </c>
      <c r="F64" s="12">
        <f t="shared" si="13"/>
        <v>35140.852250000004</v>
      </c>
      <c r="G64" s="1"/>
      <c r="H64" s="13">
        <f t="shared" si="14"/>
        <v>11.745260872916701</v>
      </c>
      <c r="I64" s="14">
        <f t="shared" si="15"/>
        <v>0</v>
      </c>
      <c r="J64" s="14">
        <f t="shared" si="16"/>
        <v>33692.936895744599</v>
      </c>
      <c r="K64" s="14">
        <f t="shared" si="17"/>
        <v>0</v>
      </c>
      <c r="L64" s="14">
        <f t="shared" si="18"/>
        <v>0</v>
      </c>
      <c r="M64" s="30">
        <f t="shared" si="19"/>
        <v>33692.936895744599</v>
      </c>
      <c r="N64" s="3"/>
      <c r="O64" s="3"/>
      <c r="P64" s="3"/>
    </row>
    <row r="65" spans="1:16">
      <c r="A65" s="13">
        <v>12.75</v>
      </c>
      <c r="B65" s="14">
        <f t="shared" si="9"/>
        <v>0</v>
      </c>
      <c r="C65" s="14">
        <f t="shared" si="10"/>
        <v>27924.412499999999</v>
      </c>
      <c r="D65" s="14">
        <f t="shared" si="11"/>
        <v>0</v>
      </c>
      <c r="E65" s="14">
        <f t="shared" si="12"/>
        <v>0</v>
      </c>
      <c r="F65" s="12">
        <f t="shared" si="13"/>
        <v>27924.412499999999</v>
      </c>
      <c r="G65" s="1"/>
      <c r="H65" s="13">
        <f t="shared" si="14"/>
        <v>13.3269768109112</v>
      </c>
      <c r="I65" s="14">
        <f t="shared" si="15"/>
        <v>0</v>
      </c>
      <c r="J65" s="14">
        <f t="shared" si="16"/>
        <v>29188.078262417199</v>
      </c>
      <c r="K65" s="14">
        <f t="shared" si="17"/>
        <v>0</v>
      </c>
      <c r="L65" s="14">
        <f t="shared" si="18"/>
        <v>0</v>
      </c>
      <c r="M65" s="30">
        <f t="shared" si="19"/>
        <v>29188.078262417199</v>
      </c>
      <c r="N65" s="3"/>
      <c r="O65" s="3"/>
      <c r="P65" s="3"/>
    </row>
    <row r="66" spans="1:16">
      <c r="A66" s="13">
        <v>13.25</v>
      </c>
      <c r="B66" s="14">
        <f t="shared" si="9"/>
        <v>0</v>
      </c>
      <c r="C66" s="14">
        <f t="shared" si="10"/>
        <v>22656.850750000001</v>
      </c>
      <c r="D66" s="14">
        <f t="shared" si="11"/>
        <v>0</v>
      </c>
      <c r="E66" s="14">
        <f t="shared" si="12"/>
        <v>0</v>
      </c>
      <c r="F66" s="12">
        <f t="shared" si="13"/>
        <v>22656.850750000001</v>
      </c>
      <c r="G66" s="1"/>
      <c r="H66" s="13">
        <f t="shared" si="14"/>
        <v>15.0483796981853</v>
      </c>
      <c r="I66" s="14">
        <f t="shared" si="15"/>
        <v>0</v>
      </c>
      <c r="J66" s="14">
        <f t="shared" si="16"/>
        <v>25731.991913291698</v>
      </c>
      <c r="K66" s="14">
        <f t="shared" si="17"/>
        <v>0</v>
      </c>
      <c r="L66" s="14">
        <f t="shared" si="18"/>
        <v>0</v>
      </c>
      <c r="M66" s="30">
        <f t="shared" si="19"/>
        <v>25731.991913291698</v>
      </c>
      <c r="N66" s="3"/>
      <c r="O66" s="3"/>
      <c r="P66" s="3"/>
    </row>
    <row r="67" spans="1:16">
      <c r="A67" s="13">
        <v>13.75</v>
      </c>
      <c r="B67" s="14">
        <f t="shared" si="9"/>
        <v>0</v>
      </c>
      <c r="C67" s="14">
        <f t="shared" si="10"/>
        <v>18402.408749999999</v>
      </c>
      <c r="D67" s="14">
        <f t="shared" si="11"/>
        <v>0</v>
      </c>
      <c r="E67" s="14">
        <f t="shared" si="12"/>
        <v>0</v>
      </c>
      <c r="F67" s="12">
        <f t="shared" si="13"/>
        <v>18402.408749999999</v>
      </c>
      <c r="G67" s="1"/>
      <c r="H67" s="13">
        <f t="shared" si="14"/>
        <v>16.915832662242199</v>
      </c>
      <c r="I67" s="14">
        <f t="shared" si="15"/>
        <v>0</v>
      </c>
      <c r="J67" s="14">
        <f t="shared" si="16"/>
        <v>22639.423054340499</v>
      </c>
      <c r="K67" s="14">
        <f t="shared" si="17"/>
        <v>0</v>
      </c>
      <c r="L67" s="14">
        <f t="shared" si="18"/>
        <v>0</v>
      </c>
      <c r="M67" s="30">
        <f t="shared" si="19"/>
        <v>22639.423054340499</v>
      </c>
      <c r="N67" s="3"/>
      <c r="O67" s="3"/>
      <c r="P67" s="3"/>
    </row>
    <row r="68" spans="1:16">
      <c r="A68" s="13">
        <v>14.25</v>
      </c>
      <c r="B68" s="14">
        <f t="shared" si="9"/>
        <v>0</v>
      </c>
      <c r="C68" s="14">
        <f t="shared" si="10"/>
        <v>12638.25375</v>
      </c>
      <c r="D68" s="14">
        <f t="shared" si="11"/>
        <v>0</v>
      </c>
      <c r="E68" s="14">
        <f t="shared" si="12"/>
        <v>0</v>
      </c>
      <c r="F68" s="12">
        <f t="shared" si="13"/>
        <v>12638.25375</v>
      </c>
      <c r="G68" s="1"/>
      <c r="H68" s="13">
        <f t="shared" si="14"/>
        <v>18.935736920511001</v>
      </c>
      <c r="I68" s="14">
        <f t="shared" si="15"/>
        <v>0</v>
      </c>
      <c r="J68" s="14">
        <f t="shared" si="16"/>
        <v>16794.010396116599</v>
      </c>
      <c r="K68" s="14">
        <f t="shared" si="17"/>
        <v>0</v>
      </c>
      <c r="L68" s="14">
        <f t="shared" si="18"/>
        <v>0</v>
      </c>
      <c r="M68" s="30">
        <f t="shared" si="19"/>
        <v>16794.010396116599</v>
      </c>
      <c r="N68" s="3"/>
      <c r="O68" s="3"/>
      <c r="P68" s="3"/>
    </row>
    <row r="69" spans="1:16">
      <c r="A69" s="13">
        <v>14.75</v>
      </c>
      <c r="B69" s="14">
        <f t="shared" si="9"/>
        <v>0</v>
      </c>
      <c r="C69" s="14">
        <f t="shared" si="10"/>
        <v>6311.0436136363696</v>
      </c>
      <c r="D69" s="14">
        <f t="shared" si="11"/>
        <v>1402.4541363636399</v>
      </c>
      <c r="E69" s="14">
        <f t="shared" si="12"/>
        <v>0</v>
      </c>
      <c r="F69" s="12">
        <f t="shared" si="13"/>
        <v>7713.4977500000095</v>
      </c>
      <c r="G69" s="1"/>
      <c r="H69" s="13">
        <f t="shared" si="14"/>
        <v>21.1145306098567</v>
      </c>
      <c r="I69" s="14">
        <f t="shared" si="15"/>
        <v>0</v>
      </c>
      <c r="J69" s="14">
        <f t="shared" si="16"/>
        <v>9034.2185464587001</v>
      </c>
      <c r="K69" s="14">
        <f t="shared" si="17"/>
        <v>2007.6041214352599</v>
      </c>
      <c r="L69" s="14">
        <f t="shared" si="18"/>
        <v>0</v>
      </c>
      <c r="M69" s="30">
        <f t="shared" si="19"/>
        <v>11041.822667893999</v>
      </c>
      <c r="N69" s="3"/>
      <c r="O69" s="3"/>
      <c r="P69" s="3"/>
    </row>
    <row r="70" spans="1:16">
      <c r="A70" s="13">
        <v>15.25</v>
      </c>
      <c r="B70" s="14">
        <f t="shared" si="9"/>
        <v>0</v>
      </c>
      <c r="C70" s="14">
        <f t="shared" si="10"/>
        <v>2252.9618</v>
      </c>
      <c r="D70" s="14">
        <f t="shared" si="11"/>
        <v>3379.4427000000001</v>
      </c>
      <c r="E70" s="14">
        <f t="shared" si="12"/>
        <v>0</v>
      </c>
      <c r="F70" s="12">
        <f t="shared" si="13"/>
        <v>5632.4044999999996</v>
      </c>
      <c r="G70" s="1"/>
      <c r="H70" s="13">
        <f t="shared" si="14"/>
        <v>23.458687692042801</v>
      </c>
      <c r="I70" s="14">
        <f t="shared" si="15"/>
        <v>0</v>
      </c>
      <c r="J70" s="14">
        <f t="shared" si="16"/>
        <v>3465.6739179214801</v>
      </c>
      <c r="K70" s="14">
        <f t="shared" si="17"/>
        <v>5198.5108768822201</v>
      </c>
      <c r="L70" s="14">
        <f t="shared" si="18"/>
        <v>0</v>
      </c>
      <c r="M70" s="30">
        <f t="shared" si="19"/>
        <v>8664.1847948036993</v>
      </c>
      <c r="N70" s="3"/>
      <c r="O70" s="3"/>
      <c r="P70" s="3"/>
    </row>
    <row r="71" spans="1:16">
      <c r="A71" s="13">
        <v>15.75</v>
      </c>
      <c r="B71" s="14">
        <f t="shared" si="9"/>
        <v>0</v>
      </c>
      <c r="C71" s="14">
        <f t="shared" si="10"/>
        <v>436.849875</v>
      </c>
      <c r="D71" s="14">
        <f t="shared" si="11"/>
        <v>1019.316375</v>
      </c>
      <c r="E71" s="14">
        <f t="shared" si="12"/>
        <v>0</v>
      </c>
      <c r="F71" s="12">
        <f t="shared" si="13"/>
        <v>1456.16625</v>
      </c>
      <c r="G71" s="1"/>
      <c r="H71" s="13">
        <f t="shared" si="14"/>
        <v>25.974716927799001</v>
      </c>
      <c r="I71" s="14">
        <f t="shared" si="15"/>
        <v>0</v>
      </c>
      <c r="J71" s="14">
        <f t="shared" si="16"/>
        <v>720.44773606789704</v>
      </c>
      <c r="K71" s="14">
        <f t="shared" si="17"/>
        <v>1681.0447174917599</v>
      </c>
      <c r="L71" s="14">
        <f t="shared" si="18"/>
        <v>0</v>
      </c>
      <c r="M71" s="30">
        <f t="shared" si="19"/>
        <v>2401.4924535596601</v>
      </c>
      <c r="N71" s="3"/>
      <c r="O71" s="3"/>
      <c r="P71" s="3"/>
    </row>
    <row r="72" spans="1:16">
      <c r="A72" s="13">
        <v>16.25</v>
      </c>
      <c r="B72" s="14">
        <f t="shared" si="9"/>
        <v>0</v>
      </c>
      <c r="C72" s="14">
        <f t="shared" si="10"/>
        <v>0</v>
      </c>
      <c r="D72" s="14">
        <f t="shared" si="11"/>
        <v>0</v>
      </c>
      <c r="E72" s="14">
        <f t="shared" si="12"/>
        <v>0</v>
      </c>
      <c r="F72" s="12">
        <f t="shared" si="13"/>
        <v>0</v>
      </c>
      <c r="G72" s="1"/>
      <c r="H72" s="13">
        <f t="shared" si="14"/>
        <v>28.669160913074499</v>
      </c>
      <c r="I72" s="14">
        <f t="shared" si="15"/>
        <v>0</v>
      </c>
      <c r="J72" s="14">
        <f t="shared" si="16"/>
        <v>0</v>
      </c>
      <c r="K72" s="14">
        <f t="shared" si="17"/>
        <v>0</v>
      </c>
      <c r="L72" s="14">
        <f t="shared" si="18"/>
        <v>0</v>
      </c>
      <c r="M72" s="30">
        <f t="shared" si="19"/>
        <v>0</v>
      </c>
      <c r="N72" s="3"/>
      <c r="O72" s="3"/>
      <c r="P72" s="3"/>
    </row>
    <row r="73" spans="1:16">
      <c r="A73" s="13">
        <v>16.75</v>
      </c>
      <c r="B73" s="14">
        <f t="shared" si="9"/>
        <v>0</v>
      </c>
      <c r="C73" s="14">
        <f t="shared" si="10"/>
        <v>0</v>
      </c>
      <c r="D73" s="14">
        <f t="shared" si="11"/>
        <v>0</v>
      </c>
      <c r="E73" s="14">
        <f t="shared" si="12"/>
        <v>0</v>
      </c>
      <c r="F73" s="12">
        <f t="shared" si="13"/>
        <v>0</v>
      </c>
      <c r="G73" s="1"/>
      <c r="H73" s="13">
        <f t="shared" si="14"/>
        <v>31.548595171844799</v>
      </c>
      <c r="I73" s="14">
        <f t="shared" si="15"/>
        <v>0</v>
      </c>
      <c r="J73" s="14">
        <f t="shared" si="16"/>
        <v>0</v>
      </c>
      <c r="K73" s="14">
        <f t="shared" si="17"/>
        <v>0</v>
      </c>
      <c r="L73" s="14">
        <f t="shared" si="18"/>
        <v>0</v>
      </c>
      <c r="M73" s="30">
        <f t="shared" si="19"/>
        <v>0</v>
      </c>
      <c r="N73" s="3"/>
      <c r="O73" s="3"/>
      <c r="P73" s="3"/>
    </row>
    <row r="74" spans="1:16">
      <c r="A74" s="13">
        <v>17.25</v>
      </c>
      <c r="B74" s="14">
        <f t="shared" si="9"/>
        <v>0</v>
      </c>
      <c r="C74" s="14">
        <f t="shared" si="10"/>
        <v>0</v>
      </c>
      <c r="D74" s="14">
        <f t="shared" si="11"/>
        <v>0</v>
      </c>
      <c r="E74" s="14">
        <f t="shared" si="12"/>
        <v>0</v>
      </c>
      <c r="F74" s="12">
        <f t="shared" si="13"/>
        <v>0</v>
      </c>
      <c r="G74" s="1"/>
      <c r="H74" s="13">
        <f t="shared" si="14"/>
        <v>34.6196273005081</v>
      </c>
      <c r="I74" s="14">
        <f t="shared" si="15"/>
        <v>0</v>
      </c>
      <c r="J74" s="14">
        <f t="shared" si="16"/>
        <v>0</v>
      </c>
      <c r="K74" s="14">
        <f t="shared" si="17"/>
        <v>0</v>
      </c>
      <c r="L74" s="14">
        <f t="shared" si="18"/>
        <v>0</v>
      </c>
      <c r="M74" s="30">
        <f t="shared" si="19"/>
        <v>0</v>
      </c>
      <c r="N74" s="3"/>
      <c r="O74" s="3"/>
      <c r="P74" s="3"/>
    </row>
    <row r="75" spans="1:16">
      <c r="A75" s="13">
        <v>17.75</v>
      </c>
      <c r="B75" s="14">
        <f t="shared" si="9"/>
        <v>0</v>
      </c>
      <c r="C75" s="14">
        <f t="shared" si="10"/>
        <v>0</v>
      </c>
      <c r="D75" s="14">
        <f t="shared" si="11"/>
        <v>0</v>
      </c>
      <c r="E75" s="14">
        <f t="shared" si="12"/>
        <v>0</v>
      </c>
      <c r="F75" s="12">
        <f t="shared" si="13"/>
        <v>0</v>
      </c>
      <c r="G75" s="1"/>
      <c r="H75" s="13">
        <f t="shared" si="14"/>
        <v>37.888896159478698</v>
      </c>
      <c r="I75" s="14">
        <f t="shared" si="15"/>
        <v>0</v>
      </c>
      <c r="J75" s="14">
        <f t="shared" si="16"/>
        <v>0</v>
      </c>
      <c r="K75" s="14">
        <f t="shared" si="17"/>
        <v>0</v>
      </c>
      <c r="L75" s="14">
        <f t="shared" si="18"/>
        <v>0</v>
      </c>
      <c r="M75" s="30">
        <f t="shared" si="19"/>
        <v>0</v>
      </c>
      <c r="N75" s="3"/>
      <c r="O75" s="3"/>
      <c r="P75" s="3"/>
    </row>
    <row r="76" spans="1:16">
      <c r="A76" s="13">
        <v>18.25</v>
      </c>
      <c r="B76" s="14">
        <f t="shared" si="9"/>
        <v>0</v>
      </c>
      <c r="C76" s="14">
        <f t="shared" si="10"/>
        <v>0</v>
      </c>
      <c r="D76" s="14">
        <f t="shared" si="11"/>
        <v>0</v>
      </c>
      <c r="E76" s="14">
        <f t="shared" si="12"/>
        <v>0</v>
      </c>
      <c r="F76" s="12">
        <f t="shared" si="13"/>
        <v>0</v>
      </c>
      <c r="G76" s="1"/>
      <c r="H76" s="13">
        <f t="shared" si="14"/>
        <v>41.363071108077001</v>
      </c>
      <c r="I76" s="14">
        <f t="shared" si="15"/>
        <v>0</v>
      </c>
      <c r="J76" s="14">
        <f t="shared" si="16"/>
        <v>0</v>
      </c>
      <c r="K76" s="14">
        <f t="shared" si="17"/>
        <v>0</v>
      </c>
      <c r="L76" s="14">
        <f t="shared" si="18"/>
        <v>0</v>
      </c>
      <c r="M76" s="30">
        <f t="shared" si="19"/>
        <v>0</v>
      </c>
      <c r="N76" s="3"/>
      <c r="O76" s="3"/>
      <c r="P76" s="3"/>
    </row>
    <row r="77" spans="1:16">
      <c r="A77" s="13">
        <v>18.75</v>
      </c>
      <c r="B77" s="14">
        <f t="shared" si="9"/>
        <v>0</v>
      </c>
      <c r="C77" s="14">
        <f t="shared" si="10"/>
        <v>0</v>
      </c>
      <c r="D77" s="14">
        <f t="shared" si="11"/>
        <v>0</v>
      </c>
      <c r="E77" s="14">
        <f t="shared" si="12"/>
        <v>0</v>
      </c>
      <c r="F77" s="12">
        <f t="shared" si="13"/>
        <v>0</v>
      </c>
      <c r="G77" s="1"/>
      <c r="H77" s="13">
        <f t="shared" si="14"/>
        <v>45.048851279236501</v>
      </c>
      <c r="I77" s="14">
        <f t="shared" si="15"/>
        <v>0</v>
      </c>
      <c r="J77" s="14">
        <f t="shared" si="16"/>
        <v>0</v>
      </c>
      <c r="K77" s="14">
        <f t="shared" si="17"/>
        <v>0</v>
      </c>
      <c r="L77" s="14">
        <f t="shared" si="18"/>
        <v>0</v>
      </c>
      <c r="M77" s="30">
        <f t="shared" si="19"/>
        <v>0</v>
      </c>
      <c r="N77" s="3"/>
      <c r="O77" s="3"/>
      <c r="P77" s="3"/>
    </row>
    <row r="78" spans="1:16">
      <c r="A78" s="13">
        <v>19.25</v>
      </c>
      <c r="B78" s="14">
        <f t="shared" si="9"/>
        <v>0</v>
      </c>
      <c r="C78" s="14">
        <f t="shared" si="10"/>
        <v>0</v>
      </c>
      <c r="D78" s="14">
        <f t="shared" si="11"/>
        <v>0</v>
      </c>
      <c r="E78" s="14">
        <f t="shared" si="12"/>
        <v>0</v>
      </c>
      <c r="F78" s="12">
        <f t="shared" si="13"/>
        <v>0</v>
      </c>
      <c r="G78" s="1"/>
      <c r="H78" s="13">
        <f t="shared" si="14"/>
        <v>48.9529648909202</v>
      </c>
      <c r="I78" s="14">
        <f t="shared" si="15"/>
        <v>0</v>
      </c>
      <c r="J78" s="14">
        <f t="shared" si="16"/>
        <v>0</v>
      </c>
      <c r="K78" s="14">
        <f t="shared" si="17"/>
        <v>0</v>
      </c>
      <c r="L78" s="14">
        <f t="shared" si="18"/>
        <v>0</v>
      </c>
      <c r="M78" s="30">
        <f t="shared" si="19"/>
        <v>0</v>
      </c>
      <c r="N78" s="3"/>
      <c r="O78" s="3"/>
      <c r="P78" s="3"/>
    </row>
    <row r="79" spans="1:16">
      <c r="A79" s="20" t="s">
        <v>7</v>
      </c>
      <c r="B79" s="21">
        <f>SUM(B47:B78)</f>
        <v>2075990.8427250001</v>
      </c>
      <c r="C79" s="21">
        <f>SUM(C47:C78)</f>
        <v>151437.97731363599</v>
      </c>
      <c r="D79" s="21">
        <f>SUM(D47:D78)</f>
        <v>5801.2132113636399</v>
      </c>
      <c r="E79" s="21">
        <f>SUM(E47:E78)</f>
        <v>0</v>
      </c>
      <c r="F79" s="21">
        <f>SUM(F47:F78)</f>
        <v>2233230.0332499999</v>
      </c>
      <c r="G79" s="12"/>
      <c r="H79" s="20" t="s">
        <v>7</v>
      </c>
      <c r="I79" s="21">
        <f>SUM(I47:I78)</f>
        <v>396825.21042730502</v>
      </c>
      <c r="J79" s="21">
        <f>SUM(J47:J78)</f>
        <v>162274.054368788</v>
      </c>
      <c r="K79" s="21">
        <f>SUM(K47:K78)</f>
        <v>8887.1597158092409</v>
      </c>
      <c r="L79" s="21">
        <f>SUM(L47:L78)</f>
        <v>0</v>
      </c>
      <c r="M79" s="21">
        <f>SUM(M47:M78)</f>
        <v>567986.42451190203</v>
      </c>
      <c r="N79" s="3"/>
      <c r="O79" s="3"/>
      <c r="P79" s="3"/>
    </row>
    <row r="80" spans="1:16">
      <c r="A80" s="6" t="s">
        <v>13</v>
      </c>
      <c r="B80" s="22">
        <f>IF(L38&gt;0,B79/L38,0)</f>
        <v>5.6670312325508201</v>
      </c>
      <c r="C80" s="22">
        <f>IF(M38&gt;0,C79/M38,0)</f>
        <v>12.7682704280528</v>
      </c>
      <c r="D80" s="22">
        <f>IF(N38&gt;0,D79/N38,0)</f>
        <v>15.210195460668</v>
      </c>
      <c r="E80" s="22">
        <f>IF(O38&gt;0,E79/O38,0)</f>
        <v>0</v>
      </c>
      <c r="F80" s="22">
        <f>IF(P38&gt;0,F79/P38,0)</f>
        <v>5.8991258690511001</v>
      </c>
      <c r="G80" s="12"/>
      <c r="H80" s="6" t="s">
        <v>13</v>
      </c>
      <c r="I80" s="22">
        <f>IF(L38&gt;0,I79/L38,0)</f>
        <v>1.08325182128608</v>
      </c>
      <c r="J80" s="22">
        <f>IF(M38&gt;0,J79/M38,0)</f>
        <v>13.681898334828499</v>
      </c>
      <c r="K80" s="22">
        <f>IF(N38&gt;0,K79/N38,0)</f>
        <v>23.301235697189501</v>
      </c>
      <c r="L80" s="22">
        <f>IF(O38&gt;0,L79/O38,0)</f>
        <v>0</v>
      </c>
      <c r="M80" s="22">
        <f>IF(P38&gt;0,M79/P38,0)</f>
        <v>1.5003485356284001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4" t="s">
        <v>14</v>
      </c>
      <c r="B85" s="54"/>
      <c r="C85" s="54"/>
      <c r="D85" s="54"/>
      <c r="E85" s="54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4"/>
      <c r="B86" s="54"/>
      <c r="C86" s="54"/>
      <c r="D86" s="54"/>
      <c r="E86" s="54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1"/>
      <c r="B87" s="3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5" t="s">
        <v>15</v>
      </c>
      <c r="B89" s="56" t="s">
        <v>16</v>
      </c>
      <c r="C89" s="56" t="s">
        <v>17</v>
      </c>
      <c r="D89" s="56" t="s">
        <v>18</v>
      </c>
      <c r="E89" s="56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5"/>
      <c r="B90" s="55"/>
      <c r="C90" s="55"/>
      <c r="D90" s="55"/>
      <c r="E90" s="56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2">
        <v>0</v>
      </c>
      <c r="B92" s="52">
        <f>L$38</f>
        <v>366327.75743333303</v>
      </c>
      <c r="C92" s="52">
        <f>$B$80</f>
        <v>5.6670312325508201</v>
      </c>
      <c r="D92" s="52">
        <f>$I$80</f>
        <v>1.08325182128608</v>
      </c>
      <c r="E92" s="52">
        <f>B92*D92</f>
        <v>396825.21042730298</v>
      </c>
      <c r="F92" s="1">
        <f>E92/1000</f>
        <v>396.82521042730298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2">
        <v>1</v>
      </c>
      <c r="B93" s="52">
        <f>M$38</f>
        <v>11860.492630303001</v>
      </c>
      <c r="C93" s="52">
        <f>$C$80</f>
        <v>12.7682704280528</v>
      </c>
      <c r="D93" s="52">
        <f>$J$80</f>
        <v>13.681898334828499</v>
      </c>
      <c r="E93" s="52">
        <f>B93*D93</f>
        <v>162274.054368788</v>
      </c>
      <c r="F93" s="1">
        <f>E93/1000</f>
        <v>162.274054368788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2">
        <v>2</v>
      </c>
      <c r="B94" s="52">
        <f>N$38</f>
        <v>381.402936363636</v>
      </c>
      <c r="C94" s="52">
        <f>$D$80</f>
        <v>15.210195460668</v>
      </c>
      <c r="D94" s="52">
        <f>$K$80</f>
        <v>23.301235697189501</v>
      </c>
      <c r="E94" s="52">
        <f>B94*D94</f>
        <v>8887.15971580925</v>
      </c>
      <c r="F94" s="1">
        <f>E94/1000</f>
        <v>8.8871597158092506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2">
        <v>3</v>
      </c>
      <c r="B95" s="52">
        <f>O$38</f>
        <v>0</v>
      </c>
      <c r="C95" s="52">
        <f>$E$80</f>
        <v>0</v>
      </c>
      <c r="D95" s="52">
        <f>$L$80</f>
        <v>0</v>
      </c>
      <c r="E95" s="52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2" t="s">
        <v>7</v>
      </c>
      <c r="B96" s="52">
        <f>SUM(B92:B95)</f>
        <v>378569.65299999999</v>
      </c>
      <c r="C96" s="52">
        <f>$F$80</f>
        <v>5.8991258690511001</v>
      </c>
      <c r="D96" s="52">
        <f>$M$80</f>
        <v>1.5003485356284001</v>
      </c>
      <c r="E96" s="52">
        <f>SUM(E92:E95)</f>
        <v>567986.42451190006</v>
      </c>
      <c r="F96" s="1">
        <f>E96/1000</f>
        <v>567.98642451190005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2" t="s">
        <v>2</v>
      </c>
      <c r="B97" s="52">
        <f>$I$2</f>
        <v>585051</v>
      </c>
      <c r="C97" s="53"/>
      <c r="D97" s="53"/>
      <c r="E97" s="53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36" t="s">
        <v>20</v>
      </c>
      <c r="B98" s="52">
        <f>IF(E96&gt;0,$I$2/E96,"")</f>
        <v>1.03004398477088</v>
      </c>
      <c r="C98" s="60" t="s">
        <v>23</v>
      </c>
      <c r="D98" s="60"/>
      <c r="E98" s="60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A1:F1"/>
    <mergeCell ref="H1:I1"/>
    <mergeCell ref="B4:F4"/>
    <mergeCell ref="L4:P4"/>
    <mergeCell ref="B42:D42"/>
    <mergeCell ref="I42:K42"/>
    <mergeCell ref="C98:E98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A55" zoomScale="80" zoomScaleNormal="80" workbookViewId="0">
      <selection activeCell="I80" sqref="I80:L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7" t="s">
        <v>24</v>
      </c>
      <c r="B1" s="57"/>
      <c r="C1" s="57"/>
      <c r="D1" s="57"/>
      <c r="E1" s="57"/>
      <c r="F1" s="57"/>
      <c r="G1" s="1"/>
      <c r="H1" s="58" t="s">
        <v>1</v>
      </c>
      <c r="I1" s="58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347591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9" t="s">
        <v>4</v>
      </c>
      <c r="C4" s="59"/>
      <c r="D4" s="59"/>
      <c r="E4" s="59"/>
      <c r="F4" s="59"/>
      <c r="G4" s="1"/>
      <c r="H4" s="5" t="s">
        <v>3</v>
      </c>
      <c r="J4" s="1"/>
      <c r="K4" s="5" t="s">
        <v>3</v>
      </c>
      <c r="L4" s="58" t="s">
        <v>5</v>
      </c>
      <c r="M4" s="58"/>
      <c r="N4" s="58"/>
      <c r="O4" s="58"/>
      <c r="P4" s="58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44"/>
      <c r="F6" s="12">
        <f t="shared" ref="F6:F37" si="0">SUM(B6:E6)</f>
        <v>0</v>
      </c>
      <c r="G6" s="1"/>
      <c r="H6" s="13">
        <v>3.75</v>
      </c>
      <c r="I6" s="18"/>
      <c r="J6" s="1">
        <f>I6/1000</f>
        <v>0</v>
      </c>
      <c r="K6" s="13">
        <v>3.75</v>
      </c>
      <c r="L6" s="14">
        <f t="shared" ref="L6:L37" si="1">IF($F6&gt;0,($I6/1000)*(B6/$F6),0)</f>
        <v>0</v>
      </c>
      <c r="M6" s="14">
        <f t="shared" ref="M6:M37" si="2">IF($F6&gt;0,($I6/1000)*(C6/$F6),0)</f>
        <v>0</v>
      </c>
      <c r="N6" s="14">
        <f t="shared" ref="N6:N37" si="3">IF($F6&gt;0,($I6/1000)*(D6/$F6),0)</f>
        <v>0</v>
      </c>
      <c r="O6" s="14">
        <f t="shared" ref="O6:O37" si="4">IF($F6&gt;0,($I6/1000)*(E6/$F6),0)</f>
        <v>0</v>
      </c>
      <c r="P6" s="15">
        <f t="shared" ref="P6:P37" si="5">SUM(L6:O6)</f>
        <v>0</v>
      </c>
      <c r="Q6" s="3"/>
      <c r="R6" s="3"/>
    </row>
    <row r="7" spans="1:18">
      <c r="A7" s="13">
        <v>4.25</v>
      </c>
      <c r="B7" s="51">
        <v>1</v>
      </c>
      <c r="C7" s="11"/>
      <c r="D7" s="11"/>
      <c r="E7" s="44"/>
      <c r="F7" s="12">
        <f t="shared" si="0"/>
        <v>1</v>
      </c>
      <c r="G7" s="1"/>
      <c r="H7" s="13">
        <v>4.25</v>
      </c>
      <c r="I7" s="50">
        <v>115514</v>
      </c>
      <c r="J7" s="1">
        <f t="shared" ref="J7:J38" si="6">I7/1000</f>
        <v>115.514</v>
      </c>
      <c r="K7" s="13">
        <v>4.25</v>
      </c>
      <c r="L7" s="14">
        <f t="shared" si="1"/>
        <v>115.514</v>
      </c>
      <c r="M7" s="14">
        <f t="shared" si="2"/>
        <v>0</v>
      </c>
      <c r="N7" s="14">
        <f t="shared" si="3"/>
        <v>0</v>
      </c>
      <c r="O7" s="14">
        <f t="shared" si="4"/>
        <v>0</v>
      </c>
      <c r="P7" s="15">
        <f t="shared" si="5"/>
        <v>115.514</v>
      </c>
      <c r="Q7" s="3"/>
      <c r="R7" s="3"/>
    </row>
    <row r="8" spans="1:18">
      <c r="A8" s="10">
        <v>4.75</v>
      </c>
      <c r="B8" s="51">
        <v>1</v>
      </c>
      <c r="C8" s="11"/>
      <c r="D8" s="11"/>
      <c r="E8" s="44"/>
      <c r="F8" s="12">
        <f t="shared" si="0"/>
        <v>1</v>
      </c>
      <c r="G8" s="1"/>
      <c r="H8" s="13">
        <v>4.75</v>
      </c>
      <c r="I8" s="50">
        <v>2772332</v>
      </c>
      <c r="J8" s="1">
        <f t="shared" si="6"/>
        <v>2772.3319999999999</v>
      </c>
      <c r="K8" s="13">
        <v>4.75</v>
      </c>
      <c r="L8" s="14">
        <f t="shared" si="1"/>
        <v>2772.3319999999999</v>
      </c>
      <c r="M8" s="14">
        <f t="shared" si="2"/>
        <v>0</v>
      </c>
      <c r="N8" s="14">
        <f t="shared" si="3"/>
        <v>0</v>
      </c>
      <c r="O8" s="14">
        <f t="shared" si="4"/>
        <v>0</v>
      </c>
      <c r="P8" s="15">
        <f t="shared" si="5"/>
        <v>2772.3319999999999</v>
      </c>
      <c r="Q8" s="3"/>
      <c r="R8" s="3"/>
    </row>
    <row r="9" spans="1:18">
      <c r="A9" s="13">
        <v>5.25</v>
      </c>
      <c r="B9" s="51">
        <v>1</v>
      </c>
      <c r="C9" s="11"/>
      <c r="D9" s="11"/>
      <c r="E9" s="45"/>
      <c r="F9" s="12">
        <f t="shared" si="0"/>
        <v>1</v>
      </c>
      <c r="G9" s="16"/>
      <c r="H9" s="13">
        <v>5.25</v>
      </c>
      <c r="I9" s="50">
        <v>10627271</v>
      </c>
      <c r="J9" s="1">
        <f t="shared" si="6"/>
        <v>10627.271000000001</v>
      </c>
      <c r="K9" s="13">
        <v>5.25</v>
      </c>
      <c r="L9" s="14">
        <f t="shared" si="1"/>
        <v>10627.271000000001</v>
      </c>
      <c r="M9" s="14">
        <f t="shared" si="2"/>
        <v>0</v>
      </c>
      <c r="N9" s="14">
        <f t="shared" si="3"/>
        <v>0</v>
      </c>
      <c r="O9" s="14">
        <f t="shared" si="4"/>
        <v>0</v>
      </c>
      <c r="P9" s="15">
        <f t="shared" si="5"/>
        <v>10627.271000000001</v>
      </c>
      <c r="Q9" s="3"/>
      <c r="R9" s="3"/>
    </row>
    <row r="10" spans="1:18">
      <c r="A10" s="10">
        <v>5.75</v>
      </c>
      <c r="B10" s="51">
        <v>1</v>
      </c>
      <c r="C10" s="11"/>
      <c r="D10" s="11"/>
      <c r="E10" s="44"/>
      <c r="F10" s="12">
        <f t="shared" si="0"/>
        <v>1</v>
      </c>
      <c r="G10" s="1"/>
      <c r="H10" s="13">
        <v>5.75</v>
      </c>
      <c r="I10" s="50">
        <v>11204840</v>
      </c>
      <c r="J10" s="1">
        <f t="shared" si="6"/>
        <v>11204.84</v>
      </c>
      <c r="K10" s="13">
        <v>5.75</v>
      </c>
      <c r="L10" s="14">
        <f t="shared" si="1"/>
        <v>11204.84</v>
      </c>
      <c r="M10" s="14">
        <f t="shared" si="2"/>
        <v>0</v>
      </c>
      <c r="N10" s="14">
        <f t="shared" si="3"/>
        <v>0</v>
      </c>
      <c r="O10" s="14">
        <f t="shared" si="4"/>
        <v>0</v>
      </c>
      <c r="P10" s="15">
        <f t="shared" si="5"/>
        <v>11204.84</v>
      </c>
      <c r="Q10" s="3"/>
      <c r="R10" s="3"/>
    </row>
    <row r="11" spans="1:18">
      <c r="A11" s="13">
        <v>6.25</v>
      </c>
      <c r="B11" s="51">
        <v>1</v>
      </c>
      <c r="C11" s="11"/>
      <c r="D11" s="11"/>
      <c r="E11" s="44"/>
      <c r="F11" s="12">
        <f t="shared" si="0"/>
        <v>1</v>
      </c>
      <c r="G11" s="1"/>
      <c r="H11" s="13">
        <v>6.25</v>
      </c>
      <c r="I11" s="50">
        <v>4736066</v>
      </c>
      <c r="J11" s="1">
        <f t="shared" si="6"/>
        <v>4736.0659999999998</v>
      </c>
      <c r="K11" s="13">
        <v>6.25</v>
      </c>
      <c r="L11" s="14">
        <f t="shared" si="1"/>
        <v>4736.0659999999998</v>
      </c>
      <c r="M11" s="14">
        <f t="shared" si="2"/>
        <v>0</v>
      </c>
      <c r="N11" s="14">
        <f t="shared" si="3"/>
        <v>0</v>
      </c>
      <c r="O11" s="14">
        <f t="shared" si="4"/>
        <v>0</v>
      </c>
      <c r="P11" s="15">
        <f t="shared" si="5"/>
        <v>4736.0659999999998</v>
      </c>
      <c r="Q11" s="3"/>
      <c r="R11" s="3"/>
    </row>
    <row r="12" spans="1:18">
      <c r="A12" s="10">
        <v>6.75</v>
      </c>
      <c r="B12">
        <v>1</v>
      </c>
      <c r="C12" s="11"/>
      <c r="D12" s="11"/>
      <c r="E12" s="46"/>
      <c r="F12" s="12">
        <f t="shared" si="0"/>
        <v>1</v>
      </c>
      <c r="G12" s="1"/>
      <c r="H12" s="13">
        <v>6.75</v>
      </c>
      <c r="I12" s="50">
        <v>1674077</v>
      </c>
      <c r="J12" s="1">
        <f t="shared" si="6"/>
        <v>1674.077</v>
      </c>
      <c r="K12" s="13">
        <v>6.75</v>
      </c>
      <c r="L12" s="14">
        <f t="shared" si="1"/>
        <v>1674.077</v>
      </c>
      <c r="M12" s="14">
        <f t="shared" si="2"/>
        <v>0</v>
      </c>
      <c r="N12" s="14">
        <f t="shared" si="3"/>
        <v>0</v>
      </c>
      <c r="O12" s="14">
        <f t="shared" si="4"/>
        <v>0</v>
      </c>
      <c r="P12" s="15">
        <f t="shared" si="5"/>
        <v>1674.077</v>
      </c>
      <c r="Q12" s="3"/>
      <c r="R12" s="3"/>
    </row>
    <row r="13" spans="1:18">
      <c r="A13" s="13">
        <v>7.25</v>
      </c>
      <c r="B13">
        <v>2</v>
      </c>
      <c r="C13" s="11"/>
      <c r="D13" s="11"/>
      <c r="E13" s="40"/>
      <c r="F13" s="12">
        <f t="shared" si="0"/>
        <v>2</v>
      </c>
      <c r="G13" s="1"/>
      <c r="H13" s="13">
        <v>7.25</v>
      </c>
      <c r="I13" s="50">
        <v>3387083</v>
      </c>
      <c r="J13" s="1">
        <f t="shared" si="6"/>
        <v>3387.0830000000001</v>
      </c>
      <c r="K13" s="13">
        <v>7.25</v>
      </c>
      <c r="L13" s="14">
        <f t="shared" si="1"/>
        <v>3387.0830000000001</v>
      </c>
      <c r="M13" s="14">
        <f t="shared" si="2"/>
        <v>0</v>
      </c>
      <c r="N13" s="14">
        <f t="shared" si="3"/>
        <v>0</v>
      </c>
      <c r="O13" s="14">
        <f t="shared" si="4"/>
        <v>0</v>
      </c>
      <c r="P13" s="15">
        <f t="shared" si="5"/>
        <v>3387.0830000000001</v>
      </c>
      <c r="Q13" s="3"/>
      <c r="R13" s="3"/>
    </row>
    <row r="14" spans="1:18">
      <c r="A14" s="10">
        <v>7.75</v>
      </c>
      <c r="B14">
        <v>6</v>
      </c>
      <c r="D14" s="17"/>
      <c r="E14" s="40"/>
      <c r="F14" s="12">
        <f t="shared" si="0"/>
        <v>6</v>
      </c>
      <c r="G14" s="1"/>
      <c r="H14" s="13">
        <v>7.75</v>
      </c>
      <c r="I14" s="50">
        <v>2329213</v>
      </c>
      <c r="J14" s="1">
        <f t="shared" si="6"/>
        <v>2329.2130000000002</v>
      </c>
      <c r="K14" s="13">
        <v>7.75</v>
      </c>
      <c r="L14" s="14">
        <f t="shared" si="1"/>
        <v>2329.2130000000002</v>
      </c>
      <c r="M14" s="14">
        <f t="shared" si="2"/>
        <v>0</v>
      </c>
      <c r="N14" s="14">
        <f t="shared" si="3"/>
        <v>0</v>
      </c>
      <c r="O14" s="14">
        <f t="shared" si="4"/>
        <v>0</v>
      </c>
      <c r="P14" s="15">
        <f t="shared" si="5"/>
        <v>2329.2130000000002</v>
      </c>
      <c r="Q14" s="3"/>
      <c r="R14" s="3"/>
    </row>
    <row r="15" spans="1:18">
      <c r="A15" s="13">
        <v>8.25</v>
      </c>
      <c r="B15">
        <v>16</v>
      </c>
      <c r="D15" s="18"/>
      <c r="E15" s="40"/>
      <c r="F15" s="12">
        <f t="shared" si="0"/>
        <v>16</v>
      </c>
      <c r="G15" s="1"/>
      <c r="H15" s="13">
        <v>8.25</v>
      </c>
      <c r="I15" s="50">
        <v>4668576</v>
      </c>
      <c r="J15" s="1">
        <f t="shared" si="6"/>
        <v>4668.576</v>
      </c>
      <c r="K15" s="13">
        <v>8.25</v>
      </c>
      <c r="L15" s="14">
        <f t="shared" si="1"/>
        <v>4668.576</v>
      </c>
      <c r="M15" s="14">
        <f t="shared" si="2"/>
        <v>0</v>
      </c>
      <c r="N15" s="14">
        <f t="shared" si="3"/>
        <v>0</v>
      </c>
      <c r="O15" s="14">
        <f t="shared" si="4"/>
        <v>0</v>
      </c>
      <c r="P15" s="15">
        <f t="shared" si="5"/>
        <v>4668.576</v>
      </c>
      <c r="Q15" s="3"/>
      <c r="R15" s="3"/>
    </row>
    <row r="16" spans="1:18">
      <c r="A16" s="10">
        <v>8.75</v>
      </c>
      <c r="B16">
        <v>24</v>
      </c>
      <c r="D16" s="18"/>
      <c r="E16" s="40"/>
      <c r="F16" s="12">
        <f t="shared" si="0"/>
        <v>24</v>
      </c>
      <c r="G16" s="1"/>
      <c r="H16" s="13">
        <v>8.75</v>
      </c>
      <c r="I16" s="50">
        <v>9128168</v>
      </c>
      <c r="J16" s="1">
        <f t="shared" si="6"/>
        <v>9128.1679999999997</v>
      </c>
      <c r="K16" s="13">
        <v>8.75</v>
      </c>
      <c r="L16" s="14">
        <f t="shared" si="1"/>
        <v>9128.1679999999997</v>
      </c>
      <c r="M16" s="14">
        <f t="shared" si="2"/>
        <v>0</v>
      </c>
      <c r="N16" s="14">
        <f t="shared" si="3"/>
        <v>0</v>
      </c>
      <c r="O16" s="14">
        <f t="shared" si="4"/>
        <v>0</v>
      </c>
      <c r="P16" s="15">
        <f t="shared" si="5"/>
        <v>9128.1679999999997</v>
      </c>
      <c r="Q16" s="3"/>
      <c r="R16" s="3"/>
    </row>
    <row r="17" spans="1:18">
      <c r="A17" s="13">
        <v>9.25</v>
      </c>
      <c r="B17">
        <v>26</v>
      </c>
      <c r="D17" s="18"/>
      <c r="E17" s="40"/>
      <c r="F17" s="12">
        <f t="shared" si="0"/>
        <v>26</v>
      </c>
      <c r="G17" s="1"/>
      <c r="H17" s="13">
        <v>9.25</v>
      </c>
      <c r="I17" s="50">
        <v>9524689</v>
      </c>
      <c r="J17" s="1">
        <f t="shared" si="6"/>
        <v>9524.6890000000003</v>
      </c>
      <c r="K17" s="13">
        <v>9.25</v>
      </c>
      <c r="L17" s="14">
        <f t="shared" si="1"/>
        <v>9524.6890000000003</v>
      </c>
      <c r="M17" s="14">
        <f t="shared" si="2"/>
        <v>0</v>
      </c>
      <c r="N17" s="14">
        <f t="shared" si="3"/>
        <v>0</v>
      </c>
      <c r="O17" s="14">
        <f t="shared" si="4"/>
        <v>0</v>
      </c>
      <c r="P17" s="15">
        <f t="shared" si="5"/>
        <v>9524.6890000000003</v>
      </c>
      <c r="Q17" s="3"/>
      <c r="R17" s="3"/>
    </row>
    <row r="18" spans="1:18">
      <c r="A18" s="10">
        <v>9.75</v>
      </c>
      <c r="B18">
        <v>23</v>
      </c>
      <c r="D18" s="18"/>
      <c r="E18" s="40"/>
      <c r="F18" s="12">
        <f t="shared" si="0"/>
        <v>23</v>
      </c>
      <c r="G18" s="1"/>
      <c r="H18" s="13">
        <v>9.75</v>
      </c>
      <c r="I18" s="50">
        <v>5489802</v>
      </c>
      <c r="J18" s="1">
        <f t="shared" si="6"/>
        <v>5489.8019999999997</v>
      </c>
      <c r="K18" s="13">
        <v>9.75</v>
      </c>
      <c r="L18" s="14">
        <f t="shared" si="1"/>
        <v>5489.8019999999997</v>
      </c>
      <c r="M18" s="14">
        <f t="shared" si="2"/>
        <v>0</v>
      </c>
      <c r="N18" s="14">
        <f t="shared" si="3"/>
        <v>0</v>
      </c>
      <c r="O18" s="14">
        <f t="shared" si="4"/>
        <v>0</v>
      </c>
      <c r="P18" s="15">
        <f t="shared" si="5"/>
        <v>5489.8019999999997</v>
      </c>
      <c r="Q18" s="3"/>
      <c r="R18" s="3"/>
    </row>
    <row r="19" spans="1:18">
      <c r="A19" s="13">
        <v>10.25</v>
      </c>
      <c r="B19">
        <v>22</v>
      </c>
      <c r="D19" s="18"/>
      <c r="E19" s="40"/>
      <c r="F19" s="12">
        <f t="shared" si="0"/>
        <v>22</v>
      </c>
      <c r="G19" s="1"/>
      <c r="H19" s="13">
        <v>10.25</v>
      </c>
      <c r="I19" s="50">
        <v>2655958</v>
      </c>
      <c r="J19" s="1">
        <f t="shared" si="6"/>
        <v>2655.9580000000001</v>
      </c>
      <c r="K19" s="13">
        <v>10.25</v>
      </c>
      <c r="L19" s="14">
        <f t="shared" si="1"/>
        <v>2655.9580000000001</v>
      </c>
      <c r="M19" s="14">
        <f t="shared" si="2"/>
        <v>0</v>
      </c>
      <c r="N19" s="14">
        <f t="shared" si="3"/>
        <v>0</v>
      </c>
      <c r="O19" s="14">
        <f t="shared" si="4"/>
        <v>0</v>
      </c>
      <c r="P19" s="15">
        <f t="shared" si="5"/>
        <v>2655.9580000000001</v>
      </c>
      <c r="Q19" s="3"/>
      <c r="R19" s="3"/>
    </row>
    <row r="20" spans="1:18">
      <c r="A20" s="10">
        <v>10.75</v>
      </c>
      <c r="B20">
        <v>18</v>
      </c>
      <c r="D20" s="18"/>
      <c r="E20" s="40"/>
      <c r="F20" s="12">
        <f t="shared" si="0"/>
        <v>18</v>
      </c>
      <c r="G20" s="1"/>
      <c r="H20" s="13">
        <v>10.75</v>
      </c>
      <c r="I20" s="50">
        <v>1142641</v>
      </c>
      <c r="J20" s="1">
        <f t="shared" si="6"/>
        <v>1142.6410000000001</v>
      </c>
      <c r="K20" s="13">
        <v>10.75</v>
      </c>
      <c r="L20" s="14">
        <f t="shared" si="1"/>
        <v>1142.6410000000001</v>
      </c>
      <c r="M20" s="14">
        <f t="shared" si="2"/>
        <v>0</v>
      </c>
      <c r="N20" s="14">
        <f t="shared" si="3"/>
        <v>0</v>
      </c>
      <c r="O20" s="14">
        <f t="shared" si="4"/>
        <v>0</v>
      </c>
      <c r="P20" s="15">
        <f t="shared" si="5"/>
        <v>1142.6410000000001</v>
      </c>
      <c r="Q20" s="3"/>
      <c r="R20" s="3"/>
    </row>
    <row r="21" spans="1:18">
      <c r="A21" s="13">
        <v>11.25</v>
      </c>
      <c r="B21">
        <v>22</v>
      </c>
      <c r="D21" s="18"/>
      <c r="E21" s="40"/>
      <c r="F21" s="12">
        <f t="shared" si="0"/>
        <v>22</v>
      </c>
      <c r="G21" s="1"/>
      <c r="H21" s="13">
        <v>11.25</v>
      </c>
      <c r="I21" s="50">
        <v>401827</v>
      </c>
      <c r="J21" s="1">
        <f t="shared" si="6"/>
        <v>401.827</v>
      </c>
      <c r="K21" s="13">
        <v>11.25</v>
      </c>
      <c r="L21" s="14">
        <f t="shared" si="1"/>
        <v>401.827</v>
      </c>
      <c r="M21" s="14">
        <f t="shared" si="2"/>
        <v>0</v>
      </c>
      <c r="N21" s="14">
        <f t="shared" si="3"/>
        <v>0</v>
      </c>
      <c r="O21" s="14">
        <f t="shared" si="4"/>
        <v>0</v>
      </c>
      <c r="P21" s="15">
        <f t="shared" si="5"/>
        <v>401.827</v>
      </c>
      <c r="Q21" s="3"/>
      <c r="R21" s="3"/>
    </row>
    <row r="22" spans="1:18">
      <c r="A22" s="10">
        <v>11.75</v>
      </c>
      <c r="B22">
        <v>20</v>
      </c>
      <c r="D22" s="18"/>
      <c r="E22" s="40"/>
      <c r="F22" s="12">
        <f t="shared" si="0"/>
        <v>20</v>
      </c>
      <c r="G22" s="4"/>
      <c r="H22" s="13">
        <v>11.75</v>
      </c>
      <c r="I22" s="50">
        <v>116123</v>
      </c>
      <c r="J22" s="1">
        <f t="shared" si="6"/>
        <v>116.123</v>
      </c>
      <c r="K22" s="13">
        <v>11.75</v>
      </c>
      <c r="L22" s="14">
        <f t="shared" si="1"/>
        <v>116.123</v>
      </c>
      <c r="M22" s="14">
        <f t="shared" si="2"/>
        <v>0</v>
      </c>
      <c r="N22" s="14">
        <f t="shared" si="3"/>
        <v>0</v>
      </c>
      <c r="O22" s="14">
        <f t="shared" si="4"/>
        <v>0</v>
      </c>
      <c r="P22" s="15">
        <f t="shared" si="5"/>
        <v>116.123</v>
      </c>
      <c r="Q22" s="3"/>
      <c r="R22" s="3"/>
    </row>
    <row r="23" spans="1:18">
      <c r="A23" s="13">
        <v>12.25</v>
      </c>
      <c r="B23">
        <v>18</v>
      </c>
      <c r="C23">
        <v>3</v>
      </c>
      <c r="D23" s="18"/>
      <c r="E23" s="40"/>
      <c r="F23" s="12">
        <f t="shared" si="0"/>
        <v>21</v>
      </c>
      <c r="G23" s="4"/>
      <c r="H23" s="13">
        <v>12.25</v>
      </c>
      <c r="I23" s="50">
        <v>384416</v>
      </c>
      <c r="J23" s="1">
        <f t="shared" si="6"/>
        <v>384.416</v>
      </c>
      <c r="K23" s="13">
        <v>12.25</v>
      </c>
      <c r="L23" s="14">
        <f t="shared" si="1"/>
        <v>329.49942857142901</v>
      </c>
      <c r="M23" s="14">
        <f t="shared" si="2"/>
        <v>54.916571428571402</v>
      </c>
      <c r="N23" s="14">
        <f t="shared" si="3"/>
        <v>0</v>
      </c>
      <c r="O23" s="14">
        <f t="shared" si="4"/>
        <v>0</v>
      </c>
      <c r="P23" s="15">
        <f t="shared" si="5"/>
        <v>384.416</v>
      </c>
      <c r="Q23" s="3"/>
      <c r="R23" s="3"/>
    </row>
    <row r="24" spans="1:18">
      <c r="A24" s="10">
        <v>12.75</v>
      </c>
      <c r="B24">
        <v>16</v>
      </c>
      <c r="C24">
        <v>5</v>
      </c>
      <c r="D24" s="18"/>
      <c r="E24" s="40"/>
      <c r="F24" s="12">
        <f t="shared" si="0"/>
        <v>21</v>
      </c>
      <c r="G24" s="4"/>
      <c r="H24" s="13">
        <v>12.75</v>
      </c>
      <c r="I24" s="50">
        <v>1011561</v>
      </c>
      <c r="J24" s="1">
        <f t="shared" si="6"/>
        <v>1011.561</v>
      </c>
      <c r="K24" s="13">
        <v>12.75</v>
      </c>
      <c r="L24" s="14">
        <f t="shared" si="1"/>
        <v>770.713142857143</v>
      </c>
      <c r="M24" s="14">
        <f t="shared" si="2"/>
        <v>240.84785714285701</v>
      </c>
      <c r="N24" s="14">
        <f t="shared" si="3"/>
        <v>0</v>
      </c>
      <c r="O24" s="14">
        <f t="shared" si="4"/>
        <v>0</v>
      </c>
      <c r="P24" s="15">
        <f t="shared" si="5"/>
        <v>1011.561</v>
      </c>
      <c r="Q24" s="3"/>
      <c r="R24" s="3"/>
    </row>
    <row r="25" spans="1:18">
      <c r="A25" s="13">
        <v>13.25</v>
      </c>
      <c r="B25" s="11"/>
      <c r="C25">
        <v>5</v>
      </c>
      <c r="D25" s="18"/>
      <c r="E25" s="40"/>
      <c r="F25" s="12">
        <f t="shared" si="0"/>
        <v>5</v>
      </c>
      <c r="G25" s="4"/>
      <c r="H25" s="13">
        <v>13.25</v>
      </c>
      <c r="I25" s="50">
        <v>1661028</v>
      </c>
      <c r="J25" s="1">
        <f t="shared" si="6"/>
        <v>1661.028</v>
      </c>
      <c r="K25" s="13">
        <v>13.25</v>
      </c>
      <c r="L25" s="14">
        <f t="shared" si="1"/>
        <v>0</v>
      </c>
      <c r="M25" s="14">
        <f t="shared" si="2"/>
        <v>1661.028</v>
      </c>
      <c r="N25" s="14">
        <f t="shared" si="3"/>
        <v>0</v>
      </c>
      <c r="O25" s="14">
        <f t="shared" si="4"/>
        <v>0</v>
      </c>
      <c r="P25" s="15">
        <f t="shared" si="5"/>
        <v>1661.028</v>
      </c>
      <c r="Q25" s="3"/>
      <c r="R25" s="3"/>
    </row>
    <row r="26" spans="1:18">
      <c r="A26" s="10">
        <v>13.75</v>
      </c>
      <c r="B26" s="11"/>
      <c r="C26">
        <v>5</v>
      </c>
      <c r="D26" s="18"/>
      <c r="E26" s="40"/>
      <c r="F26" s="12">
        <f t="shared" si="0"/>
        <v>5</v>
      </c>
      <c r="G26" s="4"/>
      <c r="H26" s="13">
        <v>13.75</v>
      </c>
      <c r="I26" s="50">
        <v>1948007</v>
      </c>
      <c r="J26" s="1">
        <f t="shared" si="6"/>
        <v>1948.0070000000001</v>
      </c>
      <c r="K26" s="13">
        <v>13.75</v>
      </c>
      <c r="L26" s="14">
        <f t="shared" si="1"/>
        <v>0</v>
      </c>
      <c r="M26" s="14">
        <f t="shared" si="2"/>
        <v>1948.0070000000001</v>
      </c>
      <c r="N26" s="14">
        <f t="shared" si="3"/>
        <v>0</v>
      </c>
      <c r="O26" s="14">
        <f t="shared" si="4"/>
        <v>0</v>
      </c>
      <c r="P26" s="15">
        <f t="shared" si="5"/>
        <v>1948.0070000000001</v>
      </c>
      <c r="Q26" s="3"/>
      <c r="R26" s="3"/>
    </row>
    <row r="27" spans="1:18">
      <c r="A27" s="13">
        <v>14.25</v>
      </c>
      <c r="B27" s="11"/>
      <c r="C27">
        <v>5</v>
      </c>
      <c r="D27" s="18"/>
      <c r="E27" s="40"/>
      <c r="F27" s="12">
        <f t="shared" si="0"/>
        <v>5</v>
      </c>
      <c r="G27" s="4"/>
      <c r="H27" s="13">
        <v>14.25</v>
      </c>
      <c r="I27" s="50">
        <v>2096160</v>
      </c>
      <c r="J27" s="1">
        <f t="shared" si="6"/>
        <v>2096.16</v>
      </c>
      <c r="K27" s="13">
        <v>14.25</v>
      </c>
      <c r="L27" s="14">
        <f t="shared" si="1"/>
        <v>0</v>
      </c>
      <c r="M27" s="14">
        <f t="shared" si="2"/>
        <v>2096.16</v>
      </c>
      <c r="N27" s="14">
        <f t="shared" si="3"/>
        <v>0</v>
      </c>
      <c r="O27" s="14">
        <f t="shared" si="4"/>
        <v>0</v>
      </c>
      <c r="P27" s="15">
        <f t="shared" si="5"/>
        <v>2096.16</v>
      </c>
      <c r="Q27" s="3"/>
      <c r="R27" s="3"/>
    </row>
    <row r="28" spans="1:18">
      <c r="A28" s="10">
        <v>14.75</v>
      </c>
      <c r="B28" s="11"/>
      <c r="C28">
        <v>5</v>
      </c>
      <c r="D28" s="18"/>
      <c r="E28" s="40"/>
      <c r="F28" s="12">
        <f t="shared" si="0"/>
        <v>5</v>
      </c>
      <c r="G28" s="1"/>
      <c r="H28" s="13">
        <v>14.75</v>
      </c>
      <c r="I28" s="50">
        <v>947739</v>
      </c>
      <c r="J28" s="1">
        <f t="shared" si="6"/>
        <v>947.73900000000003</v>
      </c>
      <c r="K28" s="13">
        <v>14.75</v>
      </c>
      <c r="L28" s="14">
        <f t="shared" si="1"/>
        <v>0</v>
      </c>
      <c r="M28" s="14">
        <f t="shared" si="2"/>
        <v>947.73900000000003</v>
      </c>
      <c r="N28" s="14">
        <f t="shared" si="3"/>
        <v>0</v>
      </c>
      <c r="O28" s="14">
        <f t="shared" si="4"/>
        <v>0</v>
      </c>
      <c r="P28" s="15">
        <f t="shared" si="5"/>
        <v>947.73900000000003</v>
      </c>
      <c r="Q28" s="3"/>
      <c r="R28" s="3"/>
    </row>
    <row r="29" spans="1:18">
      <c r="A29" s="13">
        <v>15.25</v>
      </c>
      <c r="B29" s="11"/>
      <c r="C29">
        <v>4</v>
      </c>
      <c r="D29" s="18"/>
      <c r="E29" s="40"/>
      <c r="F29" s="12">
        <f t="shared" si="0"/>
        <v>4</v>
      </c>
      <c r="G29" s="1"/>
      <c r="H29" s="13">
        <v>15.25</v>
      </c>
      <c r="I29" s="50">
        <v>266004</v>
      </c>
      <c r="J29" s="1">
        <f t="shared" si="6"/>
        <v>266.00400000000002</v>
      </c>
      <c r="K29" s="13">
        <v>15.25</v>
      </c>
      <c r="L29" s="14">
        <f t="shared" si="1"/>
        <v>0</v>
      </c>
      <c r="M29" s="14">
        <f t="shared" si="2"/>
        <v>266.00400000000002</v>
      </c>
      <c r="N29" s="14">
        <f t="shared" si="3"/>
        <v>0</v>
      </c>
      <c r="O29" s="14">
        <f t="shared" si="4"/>
        <v>0</v>
      </c>
      <c r="P29" s="15">
        <f t="shared" si="5"/>
        <v>266.00400000000002</v>
      </c>
      <c r="Q29" s="3"/>
      <c r="R29" s="3"/>
    </row>
    <row r="30" spans="1:18">
      <c r="A30" s="10">
        <v>15.75</v>
      </c>
      <c r="B30" s="11"/>
      <c r="C30">
        <v>1</v>
      </c>
      <c r="D30" s="18">
        <v>4</v>
      </c>
      <c r="E30" s="40"/>
      <c r="F30" s="12">
        <f t="shared" si="0"/>
        <v>5</v>
      </c>
      <c r="G30" s="1"/>
      <c r="H30" s="13">
        <v>15.75</v>
      </c>
      <c r="I30" s="50">
        <v>332505</v>
      </c>
      <c r="J30" s="1">
        <f t="shared" si="6"/>
        <v>332.505</v>
      </c>
      <c r="K30" s="13">
        <v>15.75</v>
      </c>
      <c r="L30" s="14">
        <f t="shared" si="1"/>
        <v>0</v>
      </c>
      <c r="M30" s="14">
        <f t="shared" si="2"/>
        <v>66.501000000000005</v>
      </c>
      <c r="N30" s="14">
        <f t="shared" si="3"/>
        <v>266.00400000000002</v>
      </c>
      <c r="O30" s="14">
        <f t="shared" si="4"/>
        <v>0</v>
      </c>
      <c r="P30" s="15">
        <f t="shared" si="5"/>
        <v>332.505</v>
      </c>
      <c r="Q30" s="3"/>
      <c r="R30" s="3"/>
    </row>
    <row r="31" spans="1:18">
      <c r="A31" s="13">
        <v>16.25</v>
      </c>
      <c r="B31" s="11"/>
      <c r="C31" s="18"/>
      <c r="D31" s="18">
        <v>1</v>
      </c>
      <c r="E31" s="40"/>
      <c r="F31" s="12">
        <f t="shared" si="0"/>
        <v>1</v>
      </c>
      <c r="G31" s="1"/>
      <c r="H31" s="13">
        <v>16.25</v>
      </c>
      <c r="I31" s="50">
        <v>66501</v>
      </c>
      <c r="J31" s="1">
        <f t="shared" si="6"/>
        <v>66.501000000000005</v>
      </c>
      <c r="K31" s="13">
        <v>16.25</v>
      </c>
      <c r="L31" s="14">
        <f t="shared" si="1"/>
        <v>0</v>
      </c>
      <c r="M31" s="14">
        <f t="shared" si="2"/>
        <v>0</v>
      </c>
      <c r="N31" s="14">
        <f t="shared" si="3"/>
        <v>66.501000000000005</v>
      </c>
      <c r="O31" s="14">
        <f t="shared" si="4"/>
        <v>0</v>
      </c>
      <c r="P31" s="15">
        <f t="shared" si="5"/>
        <v>66.501000000000005</v>
      </c>
      <c r="Q31" s="3"/>
      <c r="R31" s="3"/>
    </row>
    <row r="32" spans="1:18">
      <c r="A32" s="10">
        <v>16.75</v>
      </c>
      <c r="B32" s="11"/>
      <c r="D32" s="18"/>
      <c r="E32" s="40"/>
      <c r="F32" s="12">
        <f t="shared" si="0"/>
        <v>0</v>
      </c>
      <c r="G32" s="1"/>
      <c r="H32" s="13">
        <v>16.75</v>
      </c>
      <c r="I32" s="18"/>
      <c r="J32" s="1">
        <f t="shared" si="6"/>
        <v>0</v>
      </c>
      <c r="K32" s="13">
        <v>16.75</v>
      </c>
      <c r="L32" s="14">
        <f t="shared" si="1"/>
        <v>0</v>
      </c>
      <c r="M32" s="14">
        <f t="shared" si="2"/>
        <v>0</v>
      </c>
      <c r="N32" s="14">
        <f t="shared" si="3"/>
        <v>0</v>
      </c>
      <c r="O32" s="14">
        <f t="shared" si="4"/>
        <v>0</v>
      </c>
      <c r="P32" s="15">
        <f t="shared" si="5"/>
        <v>0</v>
      </c>
      <c r="Q32" s="3"/>
      <c r="R32" s="3"/>
    </row>
    <row r="33" spans="1:18">
      <c r="A33" s="13">
        <v>17.25</v>
      </c>
      <c r="B33" s="11"/>
      <c r="C33" s="43"/>
      <c r="D33" s="18"/>
      <c r="E33" s="40"/>
      <c r="F33" s="12">
        <f t="shared" si="0"/>
        <v>0</v>
      </c>
      <c r="G33" s="1"/>
      <c r="H33" s="13">
        <v>17.25</v>
      </c>
      <c r="I33" s="18"/>
      <c r="J33" s="1">
        <f t="shared" si="6"/>
        <v>0</v>
      </c>
      <c r="K33" s="13">
        <v>17.25</v>
      </c>
      <c r="L33" s="14">
        <f t="shared" si="1"/>
        <v>0</v>
      </c>
      <c r="M33" s="14">
        <f t="shared" si="2"/>
        <v>0</v>
      </c>
      <c r="N33" s="14">
        <f t="shared" si="3"/>
        <v>0</v>
      </c>
      <c r="O33" s="14">
        <f t="shared" si="4"/>
        <v>0</v>
      </c>
      <c r="P33" s="15">
        <f t="shared" si="5"/>
        <v>0</v>
      </c>
      <c r="Q33" s="3"/>
      <c r="R33" s="3"/>
    </row>
    <row r="34" spans="1:18">
      <c r="A34" s="10">
        <v>17.75</v>
      </c>
      <c r="B34" s="11"/>
      <c r="C34" s="43"/>
      <c r="D34" s="18"/>
      <c r="E34" s="40"/>
      <c r="F34" s="12">
        <f t="shared" si="0"/>
        <v>0</v>
      </c>
      <c r="G34" s="1"/>
      <c r="H34" s="13">
        <v>17.75</v>
      </c>
      <c r="I34" s="18"/>
      <c r="J34" s="1">
        <f t="shared" si="6"/>
        <v>0</v>
      </c>
      <c r="K34" s="13">
        <v>17.75</v>
      </c>
      <c r="L34" s="14">
        <f t="shared" si="1"/>
        <v>0</v>
      </c>
      <c r="M34" s="14">
        <f t="shared" si="2"/>
        <v>0</v>
      </c>
      <c r="N34" s="14">
        <f t="shared" si="3"/>
        <v>0</v>
      </c>
      <c r="O34" s="14">
        <f t="shared" si="4"/>
        <v>0</v>
      </c>
      <c r="P34" s="15">
        <f t="shared" si="5"/>
        <v>0</v>
      </c>
      <c r="Q34" s="3"/>
      <c r="R34" s="3"/>
    </row>
    <row r="35" spans="1:18">
      <c r="A35" s="13">
        <v>18.25</v>
      </c>
      <c r="B35" s="11"/>
      <c r="C35" s="18"/>
      <c r="D35" s="18"/>
      <c r="E35" s="44"/>
      <c r="F35" s="12">
        <f t="shared" si="0"/>
        <v>0</v>
      </c>
      <c r="G35" s="1"/>
      <c r="H35" s="13">
        <v>18.25</v>
      </c>
      <c r="I35" s="4"/>
      <c r="J35" s="1">
        <f t="shared" si="6"/>
        <v>0</v>
      </c>
      <c r="K35" s="13">
        <v>18.25</v>
      </c>
      <c r="L35" s="14">
        <f t="shared" si="1"/>
        <v>0</v>
      </c>
      <c r="M35" s="14">
        <f t="shared" si="2"/>
        <v>0</v>
      </c>
      <c r="N35" s="14">
        <f t="shared" si="3"/>
        <v>0</v>
      </c>
      <c r="O35" s="14">
        <f t="shared" si="4"/>
        <v>0</v>
      </c>
      <c r="P35" s="15">
        <f t="shared" si="5"/>
        <v>0</v>
      </c>
      <c r="Q35" s="3"/>
      <c r="R35" s="3"/>
    </row>
    <row r="36" spans="1:18">
      <c r="A36" s="10">
        <v>18.75</v>
      </c>
      <c r="B36" s="11"/>
      <c r="C36" s="18"/>
      <c r="D36" s="18"/>
      <c r="E36" s="44"/>
      <c r="F36" s="12">
        <f t="shared" si="0"/>
        <v>0</v>
      </c>
      <c r="G36" s="1"/>
      <c r="H36" s="13">
        <v>18.75</v>
      </c>
      <c r="I36" s="4"/>
      <c r="J36" s="1">
        <f t="shared" si="6"/>
        <v>0</v>
      </c>
      <c r="K36" s="13">
        <v>18.75</v>
      </c>
      <c r="L36" s="14">
        <f t="shared" si="1"/>
        <v>0</v>
      </c>
      <c r="M36" s="14">
        <f t="shared" si="2"/>
        <v>0</v>
      </c>
      <c r="N36" s="14">
        <f t="shared" si="3"/>
        <v>0</v>
      </c>
      <c r="O36" s="14">
        <f t="shared" si="4"/>
        <v>0</v>
      </c>
      <c r="P36" s="15">
        <f t="shared" si="5"/>
        <v>0</v>
      </c>
      <c r="Q36" s="3"/>
      <c r="R36" s="3"/>
    </row>
    <row r="37" spans="1:18">
      <c r="A37" s="13">
        <v>19.25</v>
      </c>
      <c r="B37" s="44"/>
      <c r="C37" s="46"/>
      <c r="D37" s="46"/>
      <c r="E37" s="46"/>
      <c r="F37" s="12">
        <f t="shared" si="0"/>
        <v>0</v>
      </c>
      <c r="G37" s="1"/>
      <c r="H37" s="13">
        <v>19.25</v>
      </c>
      <c r="I37" s="1"/>
      <c r="J37" s="1">
        <f t="shared" si="6"/>
        <v>0</v>
      </c>
      <c r="K37" s="13">
        <v>19.25</v>
      </c>
      <c r="L37" s="14">
        <f t="shared" si="1"/>
        <v>0</v>
      </c>
      <c r="M37" s="14">
        <f t="shared" si="2"/>
        <v>0</v>
      </c>
      <c r="N37" s="14">
        <f t="shared" si="3"/>
        <v>0</v>
      </c>
      <c r="O37" s="14">
        <f t="shared" si="4"/>
        <v>0</v>
      </c>
      <c r="P37" s="15">
        <f t="shared" si="5"/>
        <v>0</v>
      </c>
      <c r="Q37" s="3"/>
      <c r="R37" s="3"/>
    </row>
    <row r="38" spans="1:18">
      <c r="A38" s="20" t="s">
        <v>7</v>
      </c>
      <c r="B38" s="21">
        <f>SUM(B6:B37)</f>
        <v>219</v>
      </c>
      <c r="C38" s="21">
        <f>SUM(C6:C37)</f>
        <v>33</v>
      </c>
      <c r="D38" s="21">
        <f>SUM(D6:D37)</f>
        <v>5</v>
      </c>
      <c r="E38" s="21">
        <f>SUM(E6:E37)</f>
        <v>0</v>
      </c>
      <c r="F38" s="22">
        <f>SUM(F6:F37)</f>
        <v>257</v>
      </c>
      <c r="G38" s="23"/>
      <c r="H38" s="20" t="s">
        <v>7</v>
      </c>
      <c r="I38" s="4">
        <f>SUM(I6:I37)</f>
        <v>78688101</v>
      </c>
      <c r="J38" s="1">
        <f t="shared" si="6"/>
        <v>78688.100999999995</v>
      </c>
      <c r="K38" s="20" t="s">
        <v>7</v>
      </c>
      <c r="L38" s="21">
        <f>SUM(L6:L37)</f>
        <v>71074.392571428602</v>
      </c>
      <c r="M38" s="21">
        <f>SUM(M6:M37)</f>
        <v>7281.2034285714299</v>
      </c>
      <c r="N38" s="21">
        <f>SUM(N6:N37)</f>
        <v>332.505</v>
      </c>
      <c r="O38" s="21">
        <f>SUM(O6:O37)</f>
        <v>0</v>
      </c>
      <c r="P38" s="24">
        <f>SUM(P6:P37)</f>
        <v>78688.100999999995</v>
      </c>
      <c r="Q38" s="25"/>
      <c r="R38" s="3"/>
    </row>
    <row r="39" spans="1:18">
      <c r="A39" s="1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6"/>
      <c r="B41" s="1"/>
      <c r="C41" s="1"/>
      <c r="D41" s="1"/>
      <c r="E41" s="1"/>
      <c r="F41" s="26"/>
      <c r="G41" s="1"/>
      <c r="H41" s="1"/>
      <c r="I41" s="1"/>
      <c r="J41" s="26"/>
      <c r="K41" s="1"/>
      <c r="L41" s="1"/>
      <c r="M41" s="1"/>
      <c r="N41" s="26"/>
      <c r="O41" s="1"/>
      <c r="P41" s="3"/>
      <c r="Q41" s="3"/>
      <c r="R41" s="3"/>
    </row>
    <row r="42" spans="1:18">
      <c r="A42" s="1"/>
      <c r="B42" s="58" t="s">
        <v>9</v>
      </c>
      <c r="C42" s="58"/>
      <c r="D42" s="58"/>
      <c r="E42" s="1"/>
      <c r="F42" s="1"/>
      <c r="G42" s="27"/>
      <c r="H42" s="1"/>
      <c r="I42" s="58" t="s">
        <v>10</v>
      </c>
      <c r="J42" s="58"/>
      <c r="K42" s="58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8" t="s">
        <v>11</v>
      </c>
      <c r="I44">
        <v>4.4186831500436317E-3</v>
      </c>
      <c r="J44" s="28" t="s">
        <v>12</v>
      </c>
      <c r="K44">
        <v>3.1110326850363639</v>
      </c>
      <c r="L44" s="1"/>
      <c r="M44" s="1"/>
      <c r="N44" s="14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9" t="s">
        <v>7</v>
      </c>
      <c r="N46" s="3"/>
      <c r="O46" s="3"/>
      <c r="P46" s="3"/>
    </row>
    <row r="47" spans="1:18">
      <c r="A47" s="13">
        <v>3.75</v>
      </c>
      <c r="B47" s="14">
        <f t="shared" ref="B47:B78" si="7">L6*($A47)</f>
        <v>0</v>
      </c>
      <c r="C47" s="14">
        <f t="shared" ref="C47:C78" si="8">M6*($A47)</f>
        <v>0</v>
      </c>
      <c r="D47" s="14">
        <f t="shared" ref="D47:D78" si="9">N6*($A47)</f>
        <v>0</v>
      </c>
      <c r="E47" s="14">
        <f t="shared" ref="E47:E78" si="10">O6*($A47)</f>
        <v>0</v>
      </c>
      <c r="F47" s="12">
        <f t="shared" ref="F47:F78" si="11">SUM(B47:E47)</f>
        <v>0</v>
      </c>
      <c r="G47" s="1"/>
      <c r="H47" s="13">
        <f t="shared" ref="H47:H78" si="12">$I$44*((A47)^$K$44)</f>
        <v>0.269850294839174</v>
      </c>
      <c r="I47" s="14">
        <f t="shared" ref="I47:I78" si="13">L6*$H47</f>
        <v>0</v>
      </c>
      <c r="J47" s="14">
        <f t="shared" ref="J47:J78" si="14">M6*$H47</f>
        <v>0</v>
      </c>
      <c r="K47" s="14">
        <f t="shared" ref="K47:K78" si="15">N6*$H47</f>
        <v>0</v>
      </c>
      <c r="L47" s="14">
        <f t="shared" ref="L47:L78" si="16">O6*$H47</f>
        <v>0</v>
      </c>
      <c r="M47" s="30">
        <f t="shared" ref="M47:M78" si="17">SUM(I47:L47)</f>
        <v>0</v>
      </c>
      <c r="N47" s="3"/>
      <c r="O47" s="3"/>
      <c r="P47" s="3"/>
    </row>
    <row r="48" spans="1:18">
      <c r="A48" s="13">
        <v>4.25</v>
      </c>
      <c r="B48" s="14">
        <f t="shared" si="7"/>
        <v>490.93450000000001</v>
      </c>
      <c r="C48" s="14">
        <f t="shared" si="8"/>
        <v>0</v>
      </c>
      <c r="D48" s="14">
        <f t="shared" si="9"/>
        <v>0</v>
      </c>
      <c r="E48" s="14">
        <f t="shared" si="10"/>
        <v>0</v>
      </c>
      <c r="F48" s="12">
        <f t="shared" si="11"/>
        <v>490.93450000000001</v>
      </c>
      <c r="G48" s="1"/>
      <c r="H48" s="13">
        <f t="shared" si="12"/>
        <v>0.39831931012065902</v>
      </c>
      <c r="I48" s="14">
        <f t="shared" si="13"/>
        <v>46.011456789277801</v>
      </c>
      <c r="J48" s="14">
        <f t="shared" si="14"/>
        <v>0</v>
      </c>
      <c r="K48" s="14">
        <f t="shared" si="15"/>
        <v>0</v>
      </c>
      <c r="L48" s="14">
        <f t="shared" si="16"/>
        <v>0</v>
      </c>
      <c r="M48" s="30">
        <f t="shared" si="17"/>
        <v>46.011456789277801</v>
      </c>
      <c r="N48" s="3"/>
      <c r="O48" s="3"/>
      <c r="P48" s="3"/>
    </row>
    <row r="49" spans="1:16">
      <c r="A49" s="13">
        <v>4.75</v>
      </c>
      <c r="B49" s="14">
        <f t="shared" si="7"/>
        <v>13168.576999999999</v>
      </c>
      <c r="C49" s="14">
        <f t="shared" si="8"/>
        <v>0</v>
      </c>
      <c r="D49" s="14">
        <f t="shared" si="9"/>
        <v>0</v>
      </c>
      <c r="E49" s="14">
        <f t="shared" si="10"/>
        <v>0</v>
      </c>
      <c r="F49" s="12">
        <f t="shared" si="11"/>
        <v>13168.576999999999</v>
      </c>
      <c r="G49" s="1"/>
      <c r="H49" s="13">
        <f t="shared" si="12"/>
        <v>0.563000522724313</v>
      </c>
      <c r="I49" s="14">
        <f t="shared" si="13"/>
        <v>1560.8243651653399</v>
      </c>
      <c r="J49" s="14">
        <f t="shared" si="14"/>
        <v>0</v>
      </c>
      <c r="K49" s="14">
        <f t="shared" si="15"/>
        <v>0</v>
      </c>
      <c r="L49" s="14">
        <f t="shared" si="16"/>
        <v>0</v>
      </c>
      <c r="M49" s="30">
        <f t="shared" si="17"/>
        <v>1560.8243651653399</v>
      </c>
      <c r="N49" s="3"/>
      <c r="O49" s="3"/>
      <c r="P49" s="3"/>
    </row>
    <row r="50" spans="1:16">
      <c r="A50" s="13">
        <v>5.25</v>
      </c>
      <c r="B50" s="14">
        <f t="shared" si="7"/>
        <v>55793.172749999998</v>
      </c>
      <c r="C50" s="14">
        <f t="shared" si="8"/>
        <v>0</v>
      </c>
      <c r="D50" s="14">
        <f t="shared" si="9"/>
        <v>0</v>
      </c>
      <c r="E50" s="14">
        <f t="shared" si="10"/>
        <v>0</v>
      </c>
      <c r="F50" s="12">
        <f t="shared" si="11"/>
        <v>55793.172749999998</v>
      </c>
      <c r="G50" s="1"/>
      <c r="H50" s="13">
        <f t="shared" si="12"/>
        <v>0.76865594787151104</v>
      </c>
      <c r="I50" s="14">
        <f t="shared" si="13"/>
        <v>8168.7150637924196</v>
      </c>
      <c r="J50" s="14">
        <f t="shared" si="14"/>
        <v>0</v>
      </c>
      <c r="K50" s="14">
        <f t="shared" si="15"/>
        <v>0</v>
      </c>
      <c r="L50" s="14">
        <f t="shared" si="16"/>
        <v>0</v>
      </c>
      <c r="M50" s="30">
        <f t="shared" si="17"/>
        <v>8168.7150637924196</v>
      </c>
      <c r="N50" s="3"/>
      <c r="O50" s="3"/>
      <c r="P50" s="3"/>
    </row>
    <row r="51" spans="1:16">
      <c r="A51" s="13">
        <v>5.75</v>
      </c>
      <c r="B51" s="14">
        <f t="shared" si="7"/>
        <v>64427.83</v>
      </c>
      <c r="C51" s="14">
        <f t="shared" si="8"/>
        <v>0</v>
      </c>
      <c r="D51" s="14">
        <f t="shared" si="9"/>
        <v>0</v>
      </c>
      <c r="E51" s="14">
        <f t="shared" si="10"/>
        <v>0</v>
      </c>
      <c r="F51" s="12">
        <f t="shared" si="11"/>
        <v>64427.83</v>
      </c>
      <c r="G51" s="1"/>
      <c r="H51" s="13">
        <f t="shared" si="12"/>
        <v>1.0201037765490899</v>
      </c>
      <c r="I51" s="14">
        <f t="shared" si="13"/>
        <v>11430.0995996283</v>
      </c>
      <c r="J51" s="14">
        <f t="shared" si="14"/>
        <v>0</v>
      </c>
      <c r="K51" s="14">
        <f t="shared" si="15"/>
        <v>0</v>
      </c>
      <c r="L51" s="14">
        <f t="shared" si="16"/>
        <v>0</v>
      </c>
      <c r="M51" s="30">
        <f t="shared" si="17"/>
        <v>11430.0995996283</v>
      </c>
      <c r="N51" s="3"/>
      <c r="O51" s="3"/>
      <c r="P51" s="3"/>
    </row>
    <row r="52" spans="1:16">
      <c r="A52" s="13">
        <v>6.25</v>
      </c>
      <c r="B52" s="14">
        <f t="shared" si="7"/>
        <v>29600.412499999999</v>
      </c>
      <c r="C52" s="14">
        <f t="shared" si="8"/>
        <v>0</v>
      </c>
      <c r="D52" s="14">
        <f t="shared" si="9"/>
        <v>0</v>
      </c>
      <c r="E52" s="14">
        <f t="shared" si="10"/>
        <v>0</v>
      </c>
      <c r="F52" s="12">
        <f t="shared" si="11"/>
        <v>29600.412499999999</v>
      </c>
      <c r="G52" s="1"/>
      <c r="H52" s="13">
        <f t="shared" si="12"/>
        <v>1.32221356406798</v>
      </c>
      <c r="I52" s="14">
        <f t="shared" si="13"/>
        <v>6262.0907055211801</v>
      </c>
      <c r="J52" s="14">
        <f t="shared" si="14"/>
        <v>0</v>
      </c>
      <c r="K52" s="14">
        <f t="shared" si="15"/>
        <v>0</v>
      </c>
      <c r="L52" s="14">
        <f t="shared" si="16"/>
        <v>0</v>
      </c>
      <c r="M52" s="30">
        <f t="shared" si="17"/>
        <v>6262.0907055211801</v>
      </c>
      <c r="N52" s="3"/>
      <c r="O52" s="3"/>
      <c r="P52" s="3"/>
    </row>
    <row r="53" spans="1:16">
      <c r="A53" s="13">
        <v>6.75</v>
      </c>
      <c r="B53" s="14">
        <f t="shared" si="7"/>
        <v>11300.019749999999</v>
      </c>
      <c r="C53" s="14">
        <f t="shared" si="8"/>
        <v>0</v>
      </c>
      <c r="D53" s="14">
        <f t="shared" si="9"/>
        <v>0</v>
      </c>
      <c r="E53" s="14">
        <f t="shared" si="10"/>
        <v>0</v>
      </c>
      <c r="F53" s="12">
        <f t="shared" si="11"/>
        <v>11300.019749999999</v>
      </c>
      <c r="G53" s="1"/>
      <c r="H53" s="13">
        <f t="shared" si="12"/>
        <v>1.67990221946996</v>
      </c>
      <c r="I53" s="14">
        <f t="shared" si="13"/>
        <v>2812.2856678636099</v>
      </c>
      <c r="J53" s="14">
        <f t="shared" si="14"/>
        <v>0</v>
      </c>
      <c r="K53" s="14">
        <f t="shared" si="15"/>
        <v>0</v>
      </c>
      <c r="L53" s="14">
        <f t="shared" si="16"/>
        <v>0</v>
      </c>
      <c r="M53" s="30">
        <f t="shared" si="17"/>
        <v>2812.2856678636099</v>
      </c>
      <c r="N53" s="3"/>
      <c r="O53" s="3"/>
      <c r="P53" s="3"/>
    </row>
    <row r="54" spans="1:16">
      <c r="A54" s="13">
        <v>7.25</v>
      </c>
      <c r="B54" s="14">
        <f t="shared" si="7"/>
        <v>24556.351750000002</v>
      </c>
      <c r="C54" s="14">
        <f t="shared" si="8"/>
        <v>0</v>
      </c>
      <c r="D54" s="14">
        <f t="shared" si="9"/>
        <v>0</v>
      </c>
      <c r="E54" s="14">
        <f t="shared" si="10"/>
        <v>0</v>
      </c>
      <c r="F54" s="12">
        <f t="shared" si="11"/>
        <v>24556.351750000002</v>
      </c>
      <c r="G54" s="1"/>
      <c r="H54" s="13">
        <f t="shared" si="12"/>
        <v>2.0981306080018798</v>
      </c>
      <c r="I54" s="14">
        <f t="shared" si="13"/>
        <v>7106.5425141428304</v>
      </c>
      <c r="J54" s="14">
        <f t="shared" si="14"/>
        <v>0</v>
      </c>
      <c r="K54" s="14">
        <f t="shared" si="15"/>
        <v>0</v>
      </c>
      <c r="L54" s="14">
        <f t="shared" si="16"/>
        <v>0</v>
      </c>
      <c r="M54" s="30">
        <f t="shared" si="17"/>
        <v>7106.5425141428304</v>
      </c>
      <c r="N54" s="3"/>
      <c r="O54" s="3"/>
      <c r="P54" s="3"/>
    </row>
    <row r="55" spans="1:16">
      <c r="A55" s="13">
        <v>7.75</v>
      </c>
      <c r="B55" s="14">
        <f t="shared" si="7"/>
        <v>18051.400750000001</v>
      </c>
      <c r="C55" s="14">
        <f t="shared" si="8"/>
        <v>0</v>
      </c>
      <c r="D55" s="14">
        <f t="shared" si="9"/>
        <v>0</v>
      </c>
      <c r="E55" s="14">
        <f t="shared" si="10"/>
        <v>0</v>
      </c>
      <c r="F55" s="12">
        <f t="shared" si="11"/>
        <v>18051.400750000001</v>
      </c>
      <c r="G55" s="1"/>
      <c r="H55" s="13">
        <f t="shared" si="12"/>
        <v>2.58190063380493</v>
      </c>
      <c r="I55" s="14">
        <f t="shared" si="13"/>
        <v>6013.79652096668</v>
      </c>
      <c r="J55" s="14">
        <f t="shared" si="14"/>
        <v>0</v>
      </c>
      <c r="K55" s="14">
        <f t="shared" si="15"/>
        <v>0</v>
      </c>
      <c r="L55" s="14">
        <f t="shared" si="16"/>
        <v>0</v>
      </c>
      <c r="M55" s="30">
        <f t="shared" si="17"/>
        <v>6013.79652096668</v>
      </c>
      <c r="N55" s="3"/>
      <c r="O55" s="3"/>
      <c r="P55" s="3"/>
    </row>
    <row r="56" spans="1:16">
      <c r="A56" s="13">
        <v>8.25</v>
      </c>
      <c r="B56" s="14">
        <f t="shared" si="7"/>
        <v>38515.752</v>
      </c>
      <c r="C56" s="14">
        <f t="shared" si="8"/>
        <v>0</v>
      </c>
      <c r="D56" s="14">
        <f t="shared" si="9"/>
        <v>0</v>
      </c>
      <c r="E56" s="14">
        <f t="shared" si="10"/>
        <v>0</v>
      </c>
      <c r="F56" s="12">
        <f t="shared" si="11"/>
        <v>38515.752</v>
      </c>
      <c r="G56" s="1"/>
      <c r="H56" s="13">
        <f t="shared" si="12"/>
        <v>3.1362527060771801</v>
      </c>
      <c r="I56" s="14">
        <f t="shared" si="13"/>
        <v>14641.834113527</v>
      </c>
      <c r="J56" s="14">
        <f t="shared" si="14"/>
        <v>0</v>
      </c>
      <c r="K56" s="14">
        <f t="shared" si="15"/>
        <v>0</v>
      </c>
      <c r="L56" s="14">
        <f t="shared" si="16"/>
        <v>0</v>
      </c>
      <c r="M56" s="30">
        <f t="shared" si="17"/>
        <v>14641.834113527</v>
      </c>
      <c r="N56" s="3"/>
      <c r="O56" s="3"/>
      <c r="P56" s="3"/>
    </row>
    <row r="57" spans="1:16">
      <c r="A57" s="13">
        <v>8.75</v>
      </c>
      <c r="B57" s="14">
        <f t="shared" si="7"/>
        <v>79871.47</v>
      </c>
      <c r="C57" s="14">
        <f t="shared" si="8"/>
        <v>0</v>
      </c>
      <c r="D57" s="14">
        <f t="shared" si="9"/>
        <v>0</v>
      </c>
      <c r="E57" s="14">
        <f t="shared" si="10"/>
        <v>0</v>
      </c>
      <c r="F57" s="12">
        <f t="shared" si="11"/>
        <v>79871.47</v>
      </c>
      <c r="G57" s="1"/>
      <c r="H57" s="13">
        <f t="shared" si="12"/>
        <v>3.7662635165285199</v>
      </c>
      <c r="I57" s="14">
        <f t="shared" si="13"/>
        <v>34379.0861111431</v>
      </c>
      <c r="J57" s="14">
        <f t="shared" si="14"/>
        <v>0</v>
      </c>
      <c r="K57" s="14">
        <f t="shared" si="15"/>
        <v>0</v>
      </c>
      <c r="L57" s="14">
        <f t="shared" si="16"/>
        <v>0</v>
      </c>
      <c r="M57" s="30">
        <f t="shared" si="17"/>
        <v>34379.0861111431</v>
      </c>
      <c r="N57" s="3"/>
      <c r="O57" s="3"/>
      <c r="P57" s="3"/>
    </row>
    <row r="58" spans="1:16">
      <c r="A58" s="13">
        <v>9.25</v>
      </c>
      <c r="B58" s="14">
        <f t="shared" si="7"/>
        <v>88103.373250000004</v>
      </c>
      <c r="C58" s="14">
        <f t="shared" si="8"/>
        <v>0</v>
      </c>
      <c r="D58" s="14">
        <f t="shared" si="9"/>
        <v>0</v>
      </c>
      <c r="E58" s="14">
        <f t="shared" si="10"/>
        <v>0</v>
      </c>
      <c r="F58" s="12">
        <f t="shared" si="11"/>
        <v>88103.373250000004</v>
      </c>
      <c r="G58" s="1"/>
      <c r="H58" s="13">
        <f t="shared" si="12"/>
        <v>4.47704407314008</v>
      </c>
      <c r="I58" s="14">
        <f t="shared" si="13"/>
        <v>42642.452435952502</v>
      </c>
      <c r="J58" s="14">
        <f t="shared" si="14"/>
        <v>0</v>
      </c>
      <c r="K58" s="14">
        <f t="shared" si="15"/>
        <v>0</v>
      </c>
      <c r="L58" s="14">
        <f t="shared" si="16"/>
        <v>0</v>
      </c>
      <c r="M58" s="30">
        <f t="shared" si="17"/>
        <v>42642.452435952502</v>
      </c>
      <c r="N58" s="3"/>
      <c r="O58" s="3"/>
      <c r="P58" s="3"/>
    </row>
    <row r="59" spans="1:16">
      <c r="A59" s="13">
        <v>9.75</v>
      </c>
      <c r="B59" s="14">
        <f t="shared" si="7"/>
        <v>53525.569499999998</v>
      </c>
      <c r="C59" s="14">
        <f t="shared" si="8"/>
        <v>0</v>
      </c>
      <c r="D59" s="14">
        <f t="shared" si="9"/>
        <v>0</v>
      </c>
      <c r="E59" s="14">
        <f t="shared" si="10"/>
        <v>0</v>
      </c>
      <c r="F59" s="12">
        <f t="shared" si="11"/>
        <v>53525.569499999998</v>
      </c>
      <c r="G59" s="1"/>
      <c r="H59" s="13">
        <f t="shared" si="12"/>
        <v>5.2737379475760697</v>
      </c>
      <c r="I59" s="14">
        <f t="shared" si="13"/>
        <v>28951.777132079002</v>
      </c>
      <c r="J59" s="14">
        <f t="shared" si="14"/>
        <v>0</v>
      </c>
      <c r="K59" s="14">
        <f t="shared" si="15"/>
        <v>0</v>
      </c>
      <c r="L59" s="14">
        <f t="shared" si="16"/>
        <v>0</v>
      </c>
      <c r="M59" s="30">
        <f t="shared" si="17"/>
        <v>28951.777132079002</v>
      </c>
      <c r="N59" s="3"/>
      <c r="O59" s="3"/>
      <c r="P59" s="3"/>
    </row>
    <row r="60" spans="1:16">
      <c r="A60" s="13">
        <v>10.25</v>
      </c>
      <c r="B60" s="14">
        <f t="shared" si="7"/>
        <v>27223.569500000001</v>
      </c>
      <c r="C60" s="14">
        <f t="shared" si="8"/>
        <v>0</v>
      </c>
      <c r="D60" s="14">
        <f t="shared" si="9"/>
        <v>0</v>
      </c>
      <c r="E60" s="14">
        <f t="shared" si="10"/>
        <v>0</v>
      </c>
      <c r="F60" s="12">
        <f t="shared" si="11"/>
        <v>27223.569500000001</v>
      </c>
      <c r="G60" s="1"/>
      <c r="H60" s="13">
        <f t="shared" si="12"/>
        <v>6.1615197026396498</v>
      </c>
      <c r="I60" s="14">
        <f t="shared" si="13"/>
        <v>16364.7375463834</v>
      </c>
      <c r="J60" s="14">
        <f t="shared" si="14"/>
        <v>0</v>
      </c>
      <c r="K60" s="14">
        <f t="shared" si="15"/>
        <v>0</v>
      </c>
      <c r="L60" s="14">
        <f t="shared" si="16"/>
        <v>0</v>
      </c>
      <c r="M60" s="30">
        <f t="shared" si="17"/>
        <v>16364.7375463834</v>
      </c>
      <c r="N60" s="3"/>
      <c r="O60" s="3"/>
      <c r="P60" s="3"/>
    </row>
    <row r="61" spans="1:16">
      <c r="A61" s="13">
        <v>10.75</v>
      </c>
      <c r="B61" s="14">
        <f t="shared" si="7"/>
        <v>12283.39075</v>
      </c>
      <c r="C61" s="14">
        <f t="shared" si="8"/>
        <v>0</v>
      </c>
      <c r="D61" s="14">
        <f t="shared" si="9"/>
        <v>0</v>
      </c>
      <c r="E61" s="14">
        <f t="shared" si="10"/>
        <v>0</v>
      </c>
      <c r="F61" s="12">
        <f t="shared" si="11"/>
        <v>12283.39075</v>
      </c>
      <c r="G61" s="1"/>
      <c r="H61" s="13">
        <f t="shared" si="12"/>
        <v>7.1455934729197699</v>
      </c>
      <c r="I61" s="14">
        <f t="shared" si="13"/>
        <v>8164.8480714905199</v>
      </c>
      <c r="J61" s="14">
        <f t="shared" si="14"/>
        <v>0</v>
      </c>
      <c r="K61" s="14">
        <f t="shared" si="15"/>
        <v>0</v>
      </c>
      <c r="L61" s="14">
        <f t="shared" si="16"/>
        <v>0</v>
      </c>
      <c r="M61" s="30">
        <f t="shared" si="17"/>
        <v>8164.8480714905199</v>
      </c>
      <c r="N61" s="3"/>
      <c r="O61" s="3"/>
      <c r="P61" s="3"/>
    </row>
    <row r="62" spans="1:16">
      <c r="A62" s="13">
        <v>11.25</v>
      </c>
      <c r="B62" s="14">
        <f t="shared" si="7"/>
        <v>4520.55375</v>
      </c>
      <c r="C62" s="14">
        <f t="shared" si="8"/>
        <v>0</v>
      </c>
      <c r="D62" s="14">
        <f t="shared" si="9"/>
        <v>0</v>
      </c>
      <c r="E62" s="14">
        <f t="shared" si="10"/>
        <v>0</v>
      </c>
      <c r="F62" s="12">
        <f t="shared" si="11"/>
        <v>4520.55375</v>
      </c>
      <c r="G62" s="1"/>
      <c r="H62" s="13">
        <f t="shared" si="12"/>
        <v>8.2311916769069207</v>
      </c>
      <c r="I62" s="14">
        <f t="shared" si="13"/>
        <v>3307.5150579564802</v>
      </c>
      <c r="J62" s="14">
        <f t="shared" si="14"/>
        <v>0</v>
      </c>
      <c r="K62" s="14">
        <f t="shared" si="15"/>
        <v>0</v>
      </c>
      <c r="L62" s="14">
        <f t="shared" si="16"/>
        <v>0</v>
      </c>
      <c r="M62" s="30">
        <f t="shared" si="17"/>
        <v>3307.5150579564802</v>
      </c>
      <c r="N62" s="3"/>
      <c r="O62" s="3"/>
      <c r="P62" s="3"/>
    </row>
    <row r="63" spans="1:16">
      <c r="A63" s="13">
        <v>11.75</v>
      </c>
      <c r="B63" s="14">
        <f t="shared" si="7"/>
        <v>1364.44525</v>
      </c>
      <c r="C63" s="14">
        <f t="shared" si="8"/>
        <v>0</v>
      </c>
      <c r="D63" s="14">
        <f t="shared" si="9"/>
        <v>0</v>
      </c>
      <c r="E63" s="14">
        <f t="shared" si="10"/>
        <v>0</v>
      </c>
      <c r="F63" s="12">
        <f t="shared" si="11"/>
        <v>1364.44525</v>
      </c>
      <c r="G63" s="1"/>
      <c r="H63" s="13">
        <f t="shared" si="12"/>
        <v>9.4235738428108409</v>
      </c>
      <c r="I63" s="14">
        <f t="shared" si="13"/>
        <v>1094.29366534872</v>
      </c>
      <c r="J63" s="14">
        <f t="shared" si="14"/>
        <v>0</v>
      </c>
      <c r="K63" s="14">
        <f t="shared" si="15"/>
        <v>0</v>
      </c>
      <c r="L63" s="14">
        <f t="shared" si="16"/>
        <v>0</v>
      </c>
      <c r="M63" s="30">
        <f t="shared" si="17"/>
        <v>1094.29366534872</v>
      </c>
      <c r="N63" s="3"/>
      <c r="O63" s="3"/>
      <c r="P63" s="3"/>
    </row>
    <row r="64" spans="1:16">
      <c r="A64" s="13">
        <v>12.25</v>
      </c>
      <c r="B64" s="14">
        <f t="shared" si="7"/>
        <v>4036.3680000000099</v>
      </c>
      <c r="C64" s="14">
        <f t="shared" si="8"/>
        <v>672.72799999999995</v>
      </c>
      <c r="D64" s="14">
        <f t="shared" si="9"/>
        <v>0</v>
      </c>
      <c r="E64" s="14">
        <f t="shared" si="10"/>
        <v>0</v>
      </c>
      <c r="F64" s="12">
        <f t="shared" si="11"/>
        <v>4709.0960000000096</v>
      </c>
      <c r="G64" s="1"/>
      <c r="H64" s="13">
        <f t="shared" si="12"/>
        <v>10.7280255334035</v>
      </c>
      <c r="I64" s="14">
        <f t="shared" si="13"/>
        <v>3534.8782829561501</v>
      </c>
      <c r="J64" s="14">
        <f t="shared" si="14"/>
        <v>589.14638049269104</v>
      </c>
      <c r="K64" s="14">
        <f t="shared" si="15"/>
        <v>0</v>
      </c>
      <c r="L64" s="14">
        <f t="shared" si="16"/>
        <v>0</v>
      </c>
      <c r="M64" s="30">
        <f t="shared" si="17"/>
        <v>4124.0246634488403</v>
      </c>
      <c r="N64" s="3"/>
      <c r="O64" s="3"/>
      <c r="P64" s="3"/>
    </row>
    <row r="65" spans="1:16">
      <c r="A65" s="13">
        <v>12.75</v>
      </c>
      <c r="B65" s="14">
        <f t="shared" si="7"/>
        <v>9826.5925714285695</v>
      </c>
      <c r="C65" s="14">
        <f t="shared" si="8"/>
        <v>3070.8101785714298</v>
      </c>
      <c r="D65" s="14">
        <f t="shared" si="9"/>
        <v>0</v>
      </c>
      <c r="E65" s="14">
        <f t="shared" si="10"/>
        <v>0</v>
      </c>
      <c r="F65" s="12">
        <f t="shared" si="11"/>
        <v>12897.402749999999</v>
      </c>
      <c r="G65" s="1"/>
      <c r="H65" s="13">
        <f t="shared" si="12"/>
        <v>12.1498573576526</v>
      </c>
      <c r="I65" s="14">
        <f t="shared" si="13"/>
        <v>9364.0547493824197</v>
      </c>
      <c r="J65" s="14">
        <f t="shared" si="14"/>
        <v>2926.2671091819998</v>
      </c>
      <c r="K65" s="14">
        <f t="shared" si="15"/>
        <v>0</v>
      </c>
      <c r="L65" s="14">
        <f t="shared" si="16"/>
        <v>0</v>
      </c>
      <c r="M65" s="30">
        <f t="shared" si="17"/>
        <v>12290.321858564401</v>
      </c>
      <c r="N65" s="3"/>
      <c r="O65" s="3"/>
      <c r="P65" s="3"/>
    </row>
    <row r="66" spans="1:16">
      <c r="A66" s="13">
        <v>13.25</v>
      </c>
      <c r="B66" s="14">
        <f t="shared" si="7"/>
        <v>0</v>
      </c>
      <c r="C66" s="14">
        <f t="shared" si="8"/>
        <v>22008.620999999999</v>
      </c>
      <c r="D66" s="14">
        <f t="shared" si="9"/>
        <v>0</v>
      </c>
      <c r="E66" s="14">
        <f t="shared" si="10"/>
        <v>0</v>
      </c>
      <c r="F66" s="12">
        <f t="shared" si="11"/>
        <v>22008.620999999999</v>
      </c>
      <c r="G66" s="1"/>
      <c r="H66" s="13">
        <f t="shared" si="12"/>
        <v>13.6944040588647</v>
      </c>
      <c r="I66" s="14">
        <f t="shared" si="13"/>
        <v>0</v>
      </c>
      <c r="J66" s="14">
        <f t="shared" si="14"/>
        <v>22746.788585087899</v>
      </c>
      <c r="K66" s="14">
        <f t="shared" si="15"/>
        <v>0</v>
      </c>
      <c r="L66" s="14">
        <f t="shared" si="16"/>
        <v>0</v>
      </c>
      <c r="M66" s="30">
        <f t="shared" si="17"/>
        <v>22746.788585087899</v>
      </c>
      <c r="N66" s="3"/>
      <c r="O66" s="3"/>
      <c r="P66" s="3"/>
    </row>
    <row r="67" spans="1:16">
      <c r="A67" s="13">
        <v>13.75</v>
      </c>
      <c r="B67" s="14">
        <f t="shared" si="7"/>
        <v>0</v>
      </c>
      <c r="C67" s="14">
        <f t="shared" si="8"/>
        <v>26785.096249999999</v>
      </c>
      <c r="D67" s="14">
        <f t="shared" si="9"/>
        <v>0</v>
      </c>
      <c r="E67" s="14">
        <f t="shared" si="10"/>
        <v>0</v>
      </c>
      <c r="F67" s="12">
        <f t="shared" si="11"/>
        <v>26785.096249999999</v>
      </c>
      <c r="G67" s="1"/>
      <c r="H67" s="13">
        <f t="shared" si="12"/>
        <v>15.367023670630299</v>
      </c>
      <c r="I67" s="14">
        <f t="shared" si="13"/>
        <v>0</v>
      </c>
      <c r="J67" s="14">
        <f t="shared" si="14"/>
        <v>29935.0696795535</v>
      </c>
      <c r="K67" s="14">
        <f t="shared" si="15"/>
        <v>0</v>
      </c>
      <c r="L67" s="14">
        <f t="shared" si="16"/>
        <v>0</v>
      </c>
      <c r="M67" s="30">
        <f t="shared" si="17"/>
        <v>29935.0696795535</v>
      </c>
      <c r="N67" s="3"/>
      <c r="O67" s="3"/>
      <c r="P67" s="3"/>
    </row>
    <row r="68" spans="1:16">
      <c r="A68" s="13">
        <v>14.25</v>
      </c>
      <c r="B68" s="14">
        <f t="shared" si="7"/>
        <v>0</v>
      </c>
      <c r="C68" s="14">
        <f t="shared" si="8"/>
        <v>29870.28</v>
      </c>
      <c r="D68" s="14">
        <f t="shared" si="9"/>
        <v>0</v>
      </c>
      <c r="E68" s="14">
        <f t="shared" si="10"/>
        <v>0</v>
      </c>
      <c r="F68" s="12">
        <f t="shared" si="11"/>
        <v>29870.28</v>
      </c>
      <c r="G68" s="1"/>
      <c r="H68" s="13">
        <f t="shared" si="12"/>
        <v>17.1730967331515</v>
      </c>
      <c r="I68" s="14">
        <f t="shared" si="13"/>
        <v>0</v>
      </c>
      <c r="J68" s="14">
        <f t="shared" si="14"/>
        <v>35997.558448162803</v>
      </c>
      <c r="K68" s="14">
        <f t="shared" si="15"/>
        <v>0</v>
      </c>
      <c r="L68" s="14">
        <f t="shared" si="16"/>
        <v>0</v>
      </c>
      <c r="M68" s="30">
        <f t="shared" si="17"/>
        <v>35997.558448162803</v>
      </c>
      <c r="N68" s="3"/>
      <c r="O68" s="3"/>
      <c r="P68" s="3"/>
    </row>
    <row r="69" spans="1:16">
      <c r="A69" s="13">
        <v>14.75</v>
      </c>
      <c r="B69" s="14">
        <f t="shared" si="7"/>
        <v>0</v>
      </c>
      <c r="C69" s="14">
        <f t="shared" si="8"/>
        <v>13979.150250000001</v>
      </c>
      <c r="D69" s="14">
        <f t="shared" si="9"/>
        <v>0</v>
      </c>
      <c r="E69" s="14">
        <f t="shared" si="10"/>
        <v>0</v>
      </c>
      <c r="F69" s="12">
        <f t="shared" si="11"/>
        <v>13979.150250000001</v>
      </c>
      <c r="G69" s="1"/>
      <c r="H69" s="13">
        <f t="shared" si="12"/>
        <v>19.118025563580801</v>
      </c>
      <c r="I69" s="14">
        <f t="shared" si="13"/>
        <v>0</v>
      </c>
      <c r="J69" s="14">
        <f t="shared" si="14"/>
        <v>18118.898429602501</v>
      </c>
      <c r="K69" s="14">
        <f t="shared" si="15"/>
        <v>0</v>
      </c>
      <c r="L69" s="14">
        <f t="shared" si="16"/>
        <v>0</v>
      </c>
      <c r="M69" s="30">
        <f t="shared" si="17"/>
        <v>18118.898429602501</v>
      </c>
      <c r="N69" s="3"/>
      <c r="O69" s="3"/>
      <c r="P69" s="3"/>
    </row>
    <row r="70" spans="1:16">
      <c r="A70" s="13">
        <v>15.25</v>
      </c>
      <c r="B70" s="14">
        <f t="shared" si="7"/>
        <v>0</v>
      </c>
      <c r="C70" s="14">
        <f t="shared" si="8"/>
        <v>4056.5610000000001</v>
      </c>
      <c r="D70" s="14">
        <f t="shared" si="9"/>
        <v>0</v>
      </c>
      <c r="E70" s="14">
        <f t="shared" si="10"/>
        <v>0</v>
      </c>
      <c r="F70" s="12">
        <f t="shared" si="11"/>
        <v>4056.5610000000001</v>
      </c>
      <c r="G70" s="1"/>
      <c r="H70" s="13">
        <f t="shared" si="12"/>
        <v>21.207233574878298</v>
      </c>
      <c r="I70" s="14">
        <f t="shared" si="13"/>
        <v>0</v>
      </c>
      <c r="J70" s="14">
        <f t="shared" si="14"/>
        <v>5641.2089598519296</v>
      </c>
      <c r="K70" s="14">
        <f t="shared" si="15"/>
        <v>0</v>
      </c>
      <c r="L70" s="14">
        <f t="shared" si="16"/>
        <v>0</v>
      </c>
      <c r="M70" s="30">
        <f t="shared" si="17"/>
        <v>5641.2089598519296</v>
      </c>
      <c r="N70" s="3"/>
      <c r="O70" s="3"/>
      <c r="P70" s="3"/>
    </row>
    <row r="71" spans="1:16">
      <c r="A71" s="13">
        <v>15.75</v>
      </c>
      <c r="B71" s="14">
        <f t="shared" si="7"/>
        <v>0</v>
      </c>
      <c r="C71" s="14">
        <f t="shared" si="8"/>
        <v>1047.39075</v>
      </c>
      <c r="D71" s="14">
        <f t="shared" si="9"/>
        <v>4189.5630000000001</v>
      </c>
      <c r="E71" s="14">
        <f t="shared" si="10"/>
        <v>0</v>
      </c>
      <c r="F71" s="12">
        <f t="shared" si="11"/>
        <v>5236.9537499999997</v>
      </c>
      <c r="G71" s="1"/>
      <c r="H71" s="13">
        <f t="shared" si="12"/>
        <v>23.4461646384182</v>
      </c>
      <c r="I71" s="14">
        <f t="shared" si="13"/>
        <v>0</v>
      </c>
      <c r="J71" s="14">
        <f t="shared" si="14"/>
        <v>1559.1933946194499</v>
      </c>
      <c r="K71" s="14">
        <f t="shared" si="15"/>
        <v>6236.7735784777997</v>
      </c>
      <c r="L71" s="14">
        <f t="shared" si="16"/>
        <v>0</v>
      </c>
      <c r="M71" s="30">
        <f t="shared" si="17"/>
        <v>7795.96697309725</v>
      </c>
      <c r="N71" s="3"/>
      <c r="O71" s="3"/>
      <c r="P71" s="3"/>
    </row>
    <row r="72" spans="1:16">
      <c r="A72" s="13">
        <v>16.25</v>
      </c>
      <c r="B72" s="14">
        <f t="shared" si="7"/>
        <v>0</v>
      </c>
      <c r="C72" s="14">
        <f t="shared" si="8"/>
        <v>0</v>
      </c>
      <c r="D72" s="14">
        <f t="shared" si="9"/>
        <v>1080.6412499999999</v>
      </c>
      <c r="E72" s="14">
        <f t="shared" si="10"/>
        <v>0</v>
      </c>
      <c r="F72" s="12">
        <f t="shared" si="11"/>
        <v>1080.6412499999999</v>
      </c>
      <c r="G72" s="1"/>
      <c r="H72" s="13">
        <f t="shared" si="12"/>
        <v>25.840282486187</v>
      </c>
      <c r="I72" s="14">
        <f t="shared" si="13"/>
        <v>0</v>
      </c>
      <c r="J72" s="14">
        <f t="shared" si="14"/>
        <v>0</v>
      </c>
      <c r="K72" s="14">
        <f t="shared" si="15"/>
        <v>1718.40462561392</v>
      </c>
      <c r="L72" s="14">
        <f t="shared" si="16"/>
        <v>0</v>
      </c>
      <c r="M72" s="30">
        <f t="shared" si="17"/>
        <v>1718.40462561392</v>
      </c>
      <c r="N72" s="3"/>
      <c r="O72" s="3"/>
      <c r="P72" s="3"/>
    </row>
    <row r="73" spans="1:16">
      <c r="A73" s="13">
        <v>16.75</v>
      </c>
      <c r="B73" s="14">
        <f t="shared" si="7"/>
        <v>0</v>
      </c>
      <c r="C73" s="14">
        <f t="shared" si="8"/>
        <v>0</v>
      </c>
      <c r="D73" s="14">
        <f t="shared" si="9"/>
        <v>0</v>
      </c>
      <c r="E73" s="14">
        <f t="shared" si="10"/>
        <v>0</v>
      </c>
      <c r="F73" s="12">
        <f t="shared" si="11"/>
        <v>0</v>
      </c>
      <c r="G73" s="1"/>
      <c r="H73" s="13">
        <f t="shared" si="12"/>
        <v>28.395070148930401</v>
      </c>
      <c r="I73" s="14">
        <f t="shared" si="13"/>
        <v>0</v>
      </c>
      <c r="J73" s="14">
        <f t="shared" si="14"/>
        <v>0</v>
      </c>
      <c r="K73" s="14">
        <f t="shared" si="15"/>
        <v>0</v>
      </c>
      <c r="L73" s="14">
        <f t="shared" si="16"/>
        <v>0</v>
      </c>
      <c r="M73" s="30">
        <f t="shared" si="17"/>
        <v>0</v>
      </c>
      <c r="N73" s="3"/>
      <c r="O73" s="3"/>
      <c r="P73" s="3"/>
    </row>
    <row r="74" spans="1:16">
      <c r="A74" s="13">
        <v>17.25</v>
      </c>
      <c r="B74" s="14">
        <f t="shared" si="7"/>
        <v>0</v>
      </c>
      <c r="C74" s="14">
        <f t="shared" si="8"/>
        <v>0</v>
      </c>
      <c r="D74" s="14">
        <f t="shared" si="9"/>
        <v>0</v>
      </c>
      <c r="E74" s="14">
        <f t="shared" si="10"/>
        <v>0</v>
      </c>
      <c r="F74" s="12">
        <f t="shared" si="11"/>
        <v>0</v>
      </c>
      <c r="G74" s="1"/>
      <c r="H74" s="13">
        <f t="shared" si="12"/>
        <v>31.116029427043799</v>
      </c>
      <c r="I74" s="14">
        <f t="shared" si="13"/>
        <v>0</v>
      </c>
      <c r="J74" s="14">
        <f t="shared" si="14"/>
        <v>0</v>
      </c>
      <c r="K74" s="14">
        <f t="shared" si="15"/>
        <v>0</v>
      </c>
      <c r="L74" s="14">
        <f t="shared" si="16"/>
        <v>0</v>
      </c>
      <c r="M74" s="30">
        <f t="shared" si="17"/>
        <v>0</v>
      </c>
      <c r="N74" s="3"/>
      <c r="O74" s="3"/>
      <c r="P74" s="3"/>
    </row>
    <row r="75" spans="1:16">
      <c r="A75" s="13">
        <v>17.75</v>
      </c>
      <c r="B75" s="14">
        <f t="shared" si="7"/>
        <v>0</v>
      </c>
      <c r="C75" s="14">
        <f t="shared" si="8"/>
        <v>0</v>
      </c>
      <c r="D75" s="14">
        <f t="shared" si="9"/>
        <v>0</v>
      </c>
      <c r="E75" s="14">
        <f t="shared" si="10"/>
        <v>0</v>
      </c>
      <c r="F75" s="12">
        <f t="shared" si="11"/>
        <v>0</v>
      </c>
      <c r="G75" s="1"/>
      <c r="H75" s="13">
        <f t="shared" si="12"/>
        <v>34.008680391375201</v>
      </c>
      <c r="I75" s="14">
        <f t="shared" si="13"/>
        <v>0</v>
      </c>
      <c r="J75" s="14">
        <f t="shared" si="14"/>
        <v>0</v>
      </c>
      <c r="K75" s="14">
        <f t="shared" si="15"/>
        <v>0</v>
      </c>
      <c r="L75" s="14">
        <f t="shared" si="16"/>
        <v>0</v>
      </c>
      <c r="M75" s="30">
        <f t="shared" si="17"/>
        <v>0</v>
      </c>
      <c r="N75" s="3"/>
      <c r="O75" s="3"/>
      <c r="P75" s="3"/>
    </row>
    <row r="76" spans="1:16">
      <c r="A76" s="13">
        <v>18.25</v>
      </c>
      <c r="B76" s="14">
        <f t="shared" si="7"/>
        <v>0</v>
      </c>
      <c r="C76" s="14">
        <f t="shared" si="8"/>
        <v>0</v>
      </c>
      <c r="D76" s="14">
        <f t="shared" si="9"/>
        <v>0</v>
      </c>
      <c r="E76" s="14">
        <f t="shared" si="10"/>
        <v>0</v>
      </c>
      <c r="F76" s="12">
        <f t="shared" si="11"/>
        <v>0</v>
      </c>
      <c r="G76" s="1"/>
      <c r="H76" s="13">
        <f t="shared" si="12"/>
        <v>37.078560911427402</v>
      </c>
      <c r="I76" s="14">
        <f t="shared" si="13"/>
        <v>0</v>
      </c>
      <c r="J76" s="14">
        <f t="shared" si="14"/>
        <v>0</v>
      </c>
      <c r="K76" s="14">
        <f t="shared" si="15"/>
        <v>0</v>
      </c>
      <c r="L76" s="14">
        <f t="shared" si="16"/>
        <v>0</v>
      </c>
      <c r="M76" s="30">
        <f t="shared" si="17"/>
        <v>0</v>
      </c>
      <c r="N76" s="3"/>
      <c r="O76" s="3"/>
      <c r="P76" s="3"/>
    </row>
    <row r="77" spans="1:16">
      <c r="A77" s="13">
        <v>18.75</v>
      </c>
      <c r="B77" s="14">
        <f t="shared" si="7"/>
        <v>0</v>
      </c>
      <c r="C77" s="14">
        <f t="shared" si="8"/>
        <v>0</v>
      </c>
      <c r="D77" s="14">
        <f t="shared" si="9"/>
        <v>0</v>
      </c>
      <c r="E77" s="14">
        <f t="shared" si="10"/>
        <v>0</v>
      </c>
      <c r="F77" s="12">
        <f t="shared" si="11"/>
        <v>0</v>
      </c>
      <c r="G77" s="1"/>
      <c r="H77" s="13">
        <f t="shared" si="12"/>
        <v>40.3312262087248</v>
      </c>
      <c r="I77" s="14">
        <f t="shared" si="13"/>
        <v>0</v>
      </c>
      <c r="J77" s="14">
        <f t="shared" si="14"/>
        <v>0</v>
      </c>
      <c r="K77" s="14">
        <f t="shared" si="15"/>
        <v>0</v>
      </c>
      <c r="L77" s="14">
        <f t="shared" si="16"/>
        <v>0</v>
      </c>
      <c r="M77" s="30">
        <f t="shared" si="17"/>
        <v>0</v>
      </c>
      <c r="N77" s="3"/>
      <c r="O77" s="3"/>
      <c r="P77" s="3"/>
    </row>
    <row r="78" spans="1:16">
      <c r="A78" s="13">
        <v>19.25</v>
      </c>
      <c r="B78" s="14">
        <f t="shared" si="7"/>
        <v>0</v>
      </c>
      <c r="C78" s="14">
        <f t="shared" si="8"/>
        <v>0</v>
      </c>
      <c r="D78" s="14">
        <f t="shared" si="9"/>
        <v>0</v>
      </c>
      <c r="E78" s="14">
        <f t="shared" si="10"/>
        <v>0</v>
      </c>
      <c r="F78" s="12">
        <f t="shared" si="11"/>
        <v>0</v>
      </c>
      <c r="G78" s="1"/>
      <c r="H78" s="13">
        <f t="shared" si="12"/>
        <v>43.772248433347102</v>
      </c>
      <c r="I78" s="14">
        <f t="shared" si="13"/>
        <v>0</v>
      </c>
      <c r="J78" s="14">
        <f t="shared" si="14"/>
        <v>0</v>
      </c>
      <c r="K78" s="14">
        <f t="shared" si="15"/>
        <v>0</v>
      </c>
      <c r="L78" s="14">
        <f t="shared" si="16"/>
        <v>0</v>
      </c>
      <c r="M78" s="30">
        <f t="shared" si="17"/>
        <v>0</v>
      </c>
      <c r="N78" s="3"/>
      <c r="O78" s="3"/>
      <c r="P78" s="3"/>
    </row>
    <row r="79" spans="1:16">
      <c r="A79" s="20" t="s">
        <v>7</v>
      </c>
      <c r="B79" s="21">
        <f>SUM(B47:B78)</f>
        <v>536659.78357142897</v>
      </c>
      <c r="C79" s="21">
        <f>SUM(C47:C78)</f>
        <v>101490.637428571</v>
      </c>
      <c r="D79" s="21">
        <f>SUM(D47:D78)</f>
        <v>5270.2042499999998</v>
      </c>
      <c r="E79" s="21">
        <f>SUM(E47:E78)</f>
        <v>0</v>
      </c>
      <c r="F79" s="21">
        <f>SUM(F47:F78)</f>
        <v>643420.62525000004</v>
      </c>
      <c r="G79" s="12"/>
      <c r="H79" s="20" t="s">
        <v>7</v>
      </c>
      <c r="I79" s="21">
        <f>SUM(I47:I78)</f>
        <v>205845.84306008901</v>
      </c>
      <c r="J79" s="21">
        <f>SUM(J47:J78)</f>
        <v>117514.13098655301</v>
      </c>
      <c r="K79" s="21">
        <f>SUM(K47:K78)</f>
        <v>7955.1782040917196</v>
      </c>
      <c r="L79" s="21">
        <f>SUM(L47:L78)</f>
        <v>0</v>
      </c>
      <c r="M79" s="21">
        <f>SUM(M47:M78)</f>
        <v>331315.15225073299</v>
      </c>
      <c r="N79" s="3"/>
      <c r="O79" s="3"/>
      <c r="P79" s="3"/>
    </row>
    <row r="80" spans="1:16">
      <c r="A80" s="6" t="s">
        <v>13</v>
      </c>
      <c r="B80" s="22">
        <f>IF(L38&gt;0,B79/L38,0)</f>
        <v>7.5506770322672097</v>
      </c>
      <c r="C80" s="22">
        <f>IF(M38&gt;0,C79/M38,0)</f>
        <v>13.9387174694669</v>
      </c>
      <c r="D80" s="22">
        <f>IF(N38&gt;0,D79/N38,0)</f>
        <v>15.85</v>
      </c>
      <c r="E80" s="22">
        <f>IF(O38&gt;0,E79/O38,0)</f>
        <v>0</v>
      </c>
      <c r="F80" s="22">
        <f>IF(P38&gt;0,F79/P38,0)</f>
        <v>8.1768477962125399</v>
      </c>
      <c r="G80" s="12"/>
      <c r="H80" s="6" t="s">
        <v>13</v>
      </c>
      <c r="I80" s="22">
        <f>IF(L38&gt;0,I79/L38,0)</f>
        <v>2.89620263519266</v>
      </c>
      <c r="J80" s="22">
        <f>IF(M38&gt;0,J79/M38,0)</f>
        <v>16.139383020865399</v>
      </c>
      <c r="K80" s="22">
        <f>IF(N38&gt;0,K79/N38,0)</f>
        <v>23.924988207972</v>
      </c>
      <c r="L80" s="22">
        <f>IF(O38&gt;0,L79/O38,0)</f>
        <v>0</v>
      </c>
      <c r="M80" s="22">
        <f>IF(P38&gt;0,M79/P38,0)</f>
        <v>4.2104860587591597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54" t="s">
        <v>14</v>
      </c>
      <c r="B85" s="54"/>
      <c r="C85" s="54"/>
      <c r="D85" s="54"/>
      <c r="E85" s="54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54"/>
      <c r="B86" s="54"/>
      <c r="C86" s="54"/>
      <c r="D86" s="54"/>
      <c r="E86" s="54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1"/>
      <c r="B87" s="3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55" t="s">
        <v>15</v>
      </c>
      <c r="B89" s="56" t="s">
        <v>16</v>
      </c>
      <c r="C89" s="56" t="s">
        <v>17</v>
      </c>
      <c r="D89" s="56" t="s">
        <v>18</v>
      </c>
      <c r="E89" s="56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55"/>
      <c r="B90" s="55"/>
      <c r="C90" s="55"/>
      <c r="D90" s="55"/>
      <c r="E90" s="56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2">
        <v>0</v>
      </c>
      <c r="B92" s="52">
        <f>L$38</f>
        <v>71074.392571428602</v>
      </c>
      <c r="C92" s="52">
        <f>$B$80</f>
        <v>7.5506770322672097</v>
      </c>
      <c r="D92" s="52">
        <f>$I$80</f>
        <v>2.89620263519266</v>
      </c>
      <c r="E92" s="52">
        <f>B92*D92</f>
        <v>205845.84306008901</v>
      </c>
      <c r="F92" s="1">
        <f>E92/1000</f>
        <v>205.84584306008901</v>
      </c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2">
        <v>1</v>
      </c>
      <c r="B93" s="52">
        <f>M$38</f>
        <v>7281.2034285714299</v>
      </c>
      <c r="C93" s="52">
        <f>$C$80</f>
        <v>13.9387174694669</v>
      </c>
      <c r="D93" s="52">
        <f>$J$80</f>
        <v>16.139383020865399</v>
      </c>
      <c r="E93" s="52">
        <f>B93*D93</f>
        <v>117514.13098655301</v>
      </c>
      <c r="F93" s="1">
        <f>E93/1000</f>
        <v>117.514130986553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2">
        <v>2</v>
      </c>
      <c r="B94" s="52">
        <f>N$38</f>
        <v>332.505</v>
      </c>
      <c r="C94" s="52">
        <f>$D$80</f>
        <v>15.85</v>
      </c>
      <c r="D94" s="52">
        <f>$K$80</f>
        <v>23.924988207972</v>
      </c>
      <c r="E94" s="52">
        <f>B94*D94</f>
        <v>7955.1782040917296</v>
      </c>
      <c r="F94" s="1">
        <f>E94/1000</f>
        <v>7.9551782040917303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2">
        <v>3</v>
      </c>
      <c r="B95" s="52">
        <f>O$38</f>
        <v>0</v>
      </c>
      <c r="C95" s="52">
        <f>$E$80</f>
        <v>0</v>
      </c>
      <c r="D95" s="52">
        <f>$L$80</f>
        <v>0</v>
      </c>
      <c r="E95" s="52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2" t="s">
        <v>7</v>
      </c>
      <c r="B96" s="52">
        <f>SUM(B92:B95)</f>
        <v>78688.100999999995</v>
      </c>
      <c r="C96" s="52">
        <f>$F$80</f>
        <v>8.1768477962125399</v>
      </c>
      <c r="D96" s="52">
        <f>$M$80</f>
        <v>4.2104860587591597</v>
      </c>
      <c r="E96" s="52">
        <f>SUM(E92:E95)</f>
        <v>331315.15225073398</v>
      </c>
      <c r="F96" s="1">
        <f>E96/1000</f>
        <v>331.315152250734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2" t="s">
        <v>2</v>
      </c>
      <c r="B97" s="52">
        <f>$I$2</f>
        <v>347591</v>
      </c>
      <c r="C97" s="53"/>
      <c r="D97" s="53"/>
      <c r="E97" s="53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6" t="s">
        <v>20</v>
      </c>
      <c r="B98" s="52">
        <f>IF(E96&gt;0,$I$2/E96,"")</f>
        <v>1.0491249725184599</v>
      </c>
      <c r="C98" s="53"/>
      <c r="D98" s="53"/>
      <c r="E98" s="53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zoomScale="80" zoomScaleNormal="80" workbookViewId="0">
      <selection activeCell="I93" sqref="I93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7" t="s">
        <v>24</v>
      </c>
      <c r="B1" s="57"/>
      <c r="C1" s="57"/>
      <c r="D1" s="57"/>
      <c r="E1" s="57"/>
      <c r="F1" s="57"/>
      <c r="G1" s="1"/>
      <c r="H1" s="58" t="s">
        <v>1</v>
      </c>
      <c r="I1" s="58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4">
        <f>SUM('1Q'!I2,'2Q'!I2,'3Q'!I2,'4Q'!I2)</f>
        <v>1780231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9" t="s">
        <v>4</v>
      </c>
      <c r="C4" s="59"/>
      <c r="D4" s="59"/>
      <c r="E4" s="59"/>
      <c r="F4" s="59"/>
      <c r="G4" s="1"/>
      <c r="H4" s="5" t="s">
        <v>3</v>
      </c>
      <c r="I4" s="1"/>
      <c r="J4" s="1"/>
      <c r="K4" s="5" t="s">
        <v>3</v>
      </c>
      <c r="L4" s="58" t="s">
        <v>5</v>
      </c>
      <c r="M4" s="58"/>
      <c r="N4" s="58"/>
      <c r="O4" s="58"/>
      <c r="P4" s="58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47">
        <f>IF(SUM('1Q'!B6+'2Q'!B6+'3Q'!B6+'4Q'!B6)&gt;0,SUM('1Q'!B6+'2Q'!B6+'3Q'!B6+'4Q'!B6),0)</f>
        <v>1</v>
      </c>
      <c r="C6" s="47">
        <f>IF(SUM('1Q'!C6+'2Q'!C6+'3Q'!C6+'4Q'!C6)&gt;0,SUM('1Q'!C6+'2Q'!C6+'3Q'!C6+'4Q'!C6),0)</f>
        <v>2</v>
      </c>
      <c r="D6" s="47">
        <f>IF(SUM('1Q'!D6+'2Q'!D6+'3Q'!D6+'4Q'!D6)&gt;0,SUM('1Q'!D6+'2Q'!D6+'3Q'!D6+'4Q'!D6),0)</f>
        <v>0</v>
      </c>
      <c r="E6" s="47">
        <f>IF(SUM('1Q'!E6+'2Q'!E6+'3Q'!E6+'4Q'!E6)&gt;0,SUM('1Q'!E6+'2Q'!E6+'3Q'!E6+'4Q'!E6),0)</f>
        <v>0</v>
      </c>
      <c r="F6" s="12">
        <f t="shared" ref="F6:F37" si="0">SUM(B6:E6)</f>
        <v>3</v>
      </c>
      <c r="G6" s="1"/>
      <c r="H6" s="13">
        <v>3.75</v>
      </c>
      <c r="I6" s="4">
        <f>SUM('1Q'!I6,'2Q'!I6,'3Q'!I6,'4Q'!I6)</f>
        <v>1349286</v>
      </c>
      <c r="J6" s="1"/>
      <c r="K6" s="13">
        <v>3.75</v>
      </c>
      <c r="L6" s="14">
        <f t="shared" ref="L6:L37" si="1">IF($F6&gt;0,($I6/1000)*(B6/$F6),0)</f>
        <v>449.762</v>
      </c>
      <c r="M6" s="14">
        <f t="shared" ref="M6:M37" si="2">IF($F6&gt;0,($I6/1000)*(C6/$F6),0)</f>
        <v>899.524</v>
      </c>
      <c r="N6" s="14">
        <f t="shared" ref="N6:N37" si="3">IF($F6&gt;0,($I6/1000)*(D6/$F6),0)</f>
        <v>0</v>
      </c>
      <c r="O6" s="14">
        <f t="shared" ref="O6:O37" si="4">IF($F6&gt;0,($I6/1000)*(E6/$F6),0)</f>
        <v>0</v>
      </c>
      <c r="P6" s="15">
        <f t="shared" ref="P6:P37" si="5">SUM(L6:O6)</f>
        <v>1349.2860000000001</v>
      </c>
      <c r="Q6" s="3"/>
      <c r="R6" s="3"/>
    </row>
    <row r="7" spans="1:18">
      <c r="A7" s="13">
        <v>4.25</v>
      </c>
      <c r="B7" s="47">
        <f>IF(SUM('1Q'!B7+'2Q'!B7+'3Q'!B7+'4Q'!B7)&gt;0,SUM('1Q'!B7+'2Q'!B7+'3Q'!B7+'4Q'!B7),0)</f>
        <v>2</v>
      </c>
      <c r="C7" s="47">
        <f>IF(SUM('1Q'!C7+'2Q'!C7+'3Q'!C7+'4Q'!C7)&gt;0,SUM('1Q'!C7+'2Q'!C7+'3Q'!C7+'4Q'!C7),0)</f>
        <v>2</v>
      </c>
      <c r="D7" s="47">
        <f>IF(SUM('1Q'!D7+'2Q'!D7+'3Q'!D7+'4Q'!D7)&gt;0,SUM('1Q'!D7+'2Q'!D7+'3Q'!D7+'4Q'!D7),0)</f>
        <v>0</v>
      </c>
      <c r="E7" s="47">
        <f>IF(SUM('1Q'!E7+'2Q'!E7+'3Q'!E7+'4Q'!E7)&gt;0,SUM('1Q'!E7+'2Q'!E7+'3Q'!E7+'4Q'!E7),0)</f>
        <v>0</v>
      </c>
      <c r="F7" s="12">
        <f t="shared" si="0"/>
        <v>4</v>
      </c>
      <c r="G7" s="1"/>
      <c r="H7" s="13">
        <v>4.25</v>
      </c>
      <c r="I7" s="4">
        <f>SUM('1Q'!I7,'2Q'!I7,'3Q'!I7,'4Q'!I7)</f>
        <v>12676995</v>
      </c>
      <c r="J7" s="1"/>
      <c r="K7" s="13">
        <v>4.25</v>
      </c>
      <c r="L7" s="14">
        <f t="shared" si="1"/>
        <v>6338.4975000000004</v>
      </c>
      <c r="M7" s="14">
        <f t="shared" si="2"/>
        <v>6338.4975000000004</v>
      </c>
      <c r="N7" s="14">
        <f t="shared" si="3"/>
        <v>0</v>
      </c>
      <c r="O7" s="14">
        <f t="shared" si="4"/>
        <v>0</v>
      </c>
      <c r="P7" s="15">
        <f t="shared" si="5"/>
        <v>12676.995000000001</v>
      </c>
      <c r="Q7" s="3"/>
      <c r="R7" s="3"/>
    </row>
    <row r="8" spans="1:18">
      <c r="A8" s="10">
        <v>4.75</v>
      </c>
      <c r="B8" s="47">
        <f>IF(SUM('1Q'!B8+'2Q'!B8+'3Q'!B8+'4Q'!B8)&gt;0,SUM('1Q'!B8+'2Q'!B8+'3Q'!B8+'4Q'!B8),0)</f>
        <v>2</v>
      </c>
      <c r="C8" s="47">
        <f>IF(SUM('1Q'!C8+'2Q'!C8+'3Q'!C8+'4Q'!C8)&gt;0,SUM('1Q'!C8+'2Q'!C8+'3Q'!C8+'4Q'!C8),0)</f>
        <v>2</v>
      </c>
      <c r="D8" s="47">
        <f>IF(SUM('1Q'!D8+'2Q'!D8+'3Q'!D8+'4Q'!D8)&gt;0,SUM('1Q'!D8+'2Q'!D8+'3Q'!D8+'4Q'!D8),0)</f>
        <v>0</v>
      </c>
      <c r="E8" s="47">
        <f>IF(SUM('1Q'!E8+'2Q'!E8+'3Q'!E8+'4Q'!E8)&gt;0,SUM('1Q'!E8+'2Q'!E8+'3Q'!E8+'4Q'!E8),0)</f>
        <v>0</v>
      </c>
      <c r="F8" s="12">
        <f t="shared" si="0"/>
        <v>4</v>
      </c>
      <c r="G8" s="1"/>
      <c r="H8" s="13">
        <v>4.75</v>
      </c>
      <c r="I8" s="4">
        <f>SUM('1Q'!I8,'2Q'!I8,'3Q'!I8,'4Q'!I8)</f>
        <v>67819283</v>
      </c>
      <c r="J8" s="1"/>
      <c r="K8" s="13">
        <v>4.75</v>
      </c>
      <c r="L8" s="14">
        <f t="shared" si="1"/>
        <v>33909.641499999998</v>
      </c>
      <c r="M8" s="14">
        <f t="shared" si="2"/>
        <v>33909.641499999998</v>
      </c>
      <c r="N8" s="14">
        <f t="shared" si="3"/>
        <v>0</v>
      </c>
      <c r="O8" s="14">
        <f t="shared" si="4"/>
        <v>0</v>
      </c>
      <c r="P8" s="15">
        <f t="shared" si="5"/>
        <v>67819.282999999996</v>
      </c>
      <c r="Q8" s="3"/>
      <c r="R8" s="3"/>
    </row>
    <row r="9" spans="1:18">
      <c r="A9" s="13">
        <v>5.25</v>
      </c>
      <c r="B9" s="47">
        <f>IF(SUM('1Q'!B9+'2Q'!B9+'3Q'!B9+'4Q'!B9)&gt;0,SUM('1Q'!B9+'2Q'!B9+'3Q'!B9+'4Q'!B9),0)</f>
        <v>2</v>
      </c>
      <c r="C9" s="47">
        <f>IF(SUM('1Q'!C9+'2Q'!C9+'3Q'!C9+'4Q'!C9)&gt;0,SUM('1Q'!C9+'2Q'!C9+'3Q'!C9+'4Q'!C9),0)</f>
        <v>2</v>
      </c>
      <c r="D9" s="47">
        <f>IF(SUM('1Q'!D9+'2Q'!D9+'3Q'!D9+'4Q'!D9)&gt;0,SUM('1Q'!D9+'2Q'!D9+'3Q'!D9+'4Q'!D9),0)</f>
        <v>0</v>
      </c>
      <c r="E9" s="47">
        <f>IF(SUM('1Q'!E9+'2Q'!E9+'3Q'!E9+'4Q'!E9)&gt;0,SUM('1Q'!E9+'2Q'!E9+'3Q'!E9+'4Q'!E9),0)</f>
        <v>0</v>
      </c>
      <c r="F9" s="12">
        <f t="shared" si="0"/>
        <v>4</v>
      </c>
      <c r="G9" s="16"/>
      <c r="H9" s="13">
        <v>5.25</v>
      </c>
      <c r="I9" s="4">
        <f>SUM('1Q'!I9,'2Q'!I9,'3Q'!I9,'4Q'!I9)</f>
        <v>160893713</v>
      </c>
      <c r="J9" s="1"/>
      <c r="K9" s="13">
        <v>5.25</v>
      </c>
      <c r="L9" s="14">
        <f t="shared" si="1"/>
        <v>80446.856499999994</v>
      </c>
      <c r="M9" s="14">
        <f t="shared" si="2"/>
        <v>80446.856499999994</v>
      </c>
      <c r="N9" s="14">
        <f t="shared" si="3"/>
        <v>0</v>
      </c>
      <c r="O9" s="14">
        <f t="shared" si="4"/>
        <v>0</v>
      </c>
      <c r="P9" s="15">
        <f t="shared" si="5"/>
        <v>160893.71299999999</v>
      </c>
      <c r="Q9" s="3"/>
      <c r="R9" s="3"/>
    </row>
    <row r="10" spans="1:18">
      <c r="A10" s="10">
        <v>5.75</v>
      </c>
      <c r="B10" s="47">
        <f>IF(SUM('1Q'!B10+'2Q'!B10+'3Q'!B10+'4Q'!B10)&gt;0,SUM('1Q'!B10+'2Q'!B10+'3Q'!B10+'4Q'!B10),0)</f>
        <v>2</v>
      </c>
      <c r="C10" s="47">
        <f>IF(SUM('1Q'!C10+'2Q'!C10+'3Q'!C10+'4Q'!C10)&gt;0,SUM('1Q'!C10+'2Q'!C10+'3Q'!C10+'4Q'!C10),0)</f>
        <v>2</v>
      </c>
      <c r="D10" s="47">
        <f>IF(SUM('1Q'!D10+'2Q'!D10+'3Q'!D10+'4Q'!D10)&gt;0,SUM('1Q'!D10+'2Q'!D10+'3Q'!D10+'4Q'!D10),0)</f>
        <v>0</v>
      </c>
      <c r="E10" s="47">
        <f>IF(SUM('1Q'!E10+'2Q'!E10+'3Q'!E10+'4Q'!E10)&gt;0,SUM('1Q'!E10+'2Q'!E10+'3Q'!E10+'4Q'!E10),0)</f>
        <v>0</v>
      </c>
      <c r="F10" s="12">
        <f t="shared" si="0"/>
        <v>4</v>
      </c>
      <c r="G10" s="1"/>
      <c r="H10" s="13">
        <v>5.75</v>
      </c>
      <c r="I10" s="4">
        <f>SUM('1Q'!I10,'2Q'!I10,'3Q'!I10,'4Q'!I10)</f>
        <v>129791150</v>
      </c>
      <c r="J10" s="1"/>
      <c r="K10" s="13">
        <v>5.75</v>
      </c>
      <c r="L10" s="14">
        <f t="shared" si="1"/>
        <v>64895.574999999997</v>
      </c>
      <c r="M10" s="14">
        <f t="shared" si="2"/>
        <v>64895.574999999997</v>
      </c>
      <c r="N10" s="14">
        <f t="shared" si="3"/>
        <v>0</v>
      </c>
      <c r="O10" s="14">
        <f t="shared" si="4"/>
        <v>0</v>
      </c>
      <c r="P10" s="15">
        <f t="shared" si="5"/>
        <v>129791.15</v>
      </c>
      <c r="Q10" s="3"/>
      <c r="R10" s="3"/>
    </row>
    <row r="11" spans="1:18">
      <c r="A11" s="13">
        <v>6.25</v>
      </c>
      <c r="B11" s="47">
        <f>IF(SUM('1Q'!B11+'2Q'!B11+'3Q'!B11+'4Q'!B11)&gt;0,SUM('1Q'!B11+'2Q'!B11+'3Q'!B11+'4Q'!B11),0)</f>
        <v>2</v>
      </c>
      <c r="C11" s="47">
        <f>IF(SUM('1Q'!C11+'2Q'!C11+'3Q'!C11+'4Q'!C11)&gt;0,SUM('1Q'!C11+'2Q'!C11+'3Q'!C11+'4Q'!C11),0)</f>
        <v>2</v>
      </c>
      <c r="D11" s="47">
        <f>IF(SUM('1Q'!D11+'2Q'!D11+'3Q'!D11+'4Q'!D11)&gt;0,SUM('1Q'!D11+'2Q'!D11+'3Q'!D11+'4Q'!D11),0)</f>
        <v>0</v>
      </c>
      <c r="E11" s="47">
        <f>IF(SUM('1Q'!E11+'2Q'!E11+'3Q'!E11+'4Q'!E11)&gt;0,SUM('1Q'!E11+'2Q'!E11+'3Q'!E11+'4Q'!E11),0)</f>
        <v>0</v>
      </c>
      <c r="F11" s="12">
        <f t="shared" si="0"/>
        <v>4</v>
      </c>
      <c r="G11" s="1"/>
      <c r="H11" s="13">
        <v>6.25</v>
      </c>
      <c r="I11" s="4">
        <f>SUM('1Q'!I11,'2Q'!I11,'3Q'!I11,'4Q'!I11)</f>
        <v>52811605</v>
      </c>
      <c r="J11" s="1"/>
      <c r="K11" s="13">
        <v>6.25</v>
      </c>
      <c r="L11" s="14">
        <f t="shared" si="1"/>
        <v>26405.802500000002</v>
      </c>
      <c r="M11" s="14">
        <f t="shared" si="2"/>
        <v>26405.802500000002</v>
      </c>
      <c r="N11" s="14">
        <f t="shared" si="3"/>
        <v>0</v>
      </c>
      <c r="O11" s="14">
        <f t="shared" si="4"/>
        <v>0</v>
      </c>
      <c r="P11" s="15">
        <f t="shared" si="5"/>
        <v>52811.605000000003</v>
      </c>
      <c r="Q11" s="3"/>
      <c r="R11" s="3"/>
    </row>
    <row r="12" spans="1:18">
      <c r="A12" s="10">
        <v>6.75</v>
      </c>
      <c r="B12" s="47">
        <f>IF(SUM('1Q'!B12+'2Q'!B12+'3Q'!B12+'4Q'!B12)&gt;0,SUM('1Q'!B12+'2Q'!B12+'3Q'!B12+'4Q'!B12),0)</f>
        <v>2</v>
      </c>
      <c r="C12" s="47">
        <f>IF(SUM('1Q'!C12+'2Q'!C12+'3Q'!C12+'4Q'!C12)&gt;0,SUM('1Q'!C12+'2Q'!C12+'3Q'!C12+'4Q'!C12),0)</f>
        <v>2</v>
      </c>
      <c r="D12" s="47">
        <f>IF(SUM('1Q'!D12+'2Q'!D12+'3Q'!D12+'4Q'!D12)&gt;0,SUM('1Q'!D12+'2Q'!D12+'3Q'!D12+'4Q'!D12),0)</f>
        <v>0</v>
      </c>
      <c r="E12" s="47">
        <f>IF(SUM('1Q'!E12+'2Q'!E12+'3Q'!E12+'4Q'!E12)&gt;0,SUM('1Q'!E12+'2Q'!E12+'3Q'!E12+'4Q'!E12),0)</f>
        <v>0</v>
      </c>
      <c r="F12" s="12">
        <f t="shared" si="0"/>
        <v>4</v>
      </c>
      <c r="G12" s="1"/>
      <c r="H12" s="13">
        <v>6.75</v>
      </c>
      <c r="I12" s="4">
        <f>SUM('1Q'!I12,'2Q'!I12,'3Q'!I12,'4Q'!I12)</f>
        <v>33640349</v>
      </c>
      <c r="J12" s="1"/>
      <c r="K12" s="13">
        <v>6.75</v>
      </c>
      <c r="L12" s="14">
        <f t="shared" si="1"/>
        <v>16820.174500000001</v>
      </c>
      <c r="M12" s="14">
        <f t="shared" si="2"/>
        <v>16820.174500000001</v>
      </c>
      <c r="N12" s="14">
        <f t="shared" si="3"/>
        <v>0</v>
      </c>
      <c r="O12" s="14">
        <f t="shared" si="4"/>
        <v>0</v>
      </c>
      <c r="P12" s="15">
        <f t="shared" si="5"/>
        <v>33640.349000000002</v>
      </c>
      <c r="Q12" s="3"/>
      <c r="R12" s="3"/>
    </row>
    <row r="13" spans="1:18">
      <c r="A13" s="13">
        <v>7.25</v>
      </c>
      <c r="B13" s="47">
        <f>IF(SUM('1Q'!B13+'2Q'!B13+'3Q'!B13+'4Q'!B13)&gt;0,SUM('1Q'!B13+'2Q'!B13+'3Q'!B13+'4Q'!B13),0)</f>
        <v>3</v>
      </c>
      <c r="C13" s="47">
        <f>IF(SUM('1Q'!C13+'2Q'!C13+'3Q'!C13+'4Q'!C13)&gt;0,SUM('1Q'!C13+'2Q'!C13+'3Q'!C13+'4Q'!C13),0)</f>
        <v>2</v>
      </c>
      <c r="D13" s="47">
        <f>IF(SUM('1Q'!D13+'2Q'!D13+'3Q'!D13+'4Q'!D13)&gt;0,SUM('1Q'!D13+'2Q'!D13+'3Q'!D13+'4Q'!D13),0)</f>
        <v>0</v>
      </c>
      <c r="E13" s="47">
        <f>IF(SUM('1Q'!E13+'2Q'!E13+'3Q'!E13+'4Q'!E13)&gt;0,SUM('1Q'!E13+'2Q'!E13+'3Q'!E13+'4Q'!E13),0)</f>
        <v>0</v>
      </c>
      <c r="F13" s="12">
        <f t="shared" si="0"/>
        <v>5</v>
      </c>
      <c r="G13" s="1"/>
      <c r="H13" s="13">
        <v>7.25</v>
      </c>
      <c r="I13" s="4">
        <f>SUM('1Q'!I13,'2Q'!I13,'3Q'!I13,'4Q'!I13)</f>
        <v>32469426</v>
      </c>
      <c r="J13" s="1"/>
      <c r="K13" s="13">
        <v>7.25</v>
      </c>
      <c r="L13" s="14">
        <f t="shared" si="1"/>
        <v>19481.655599999998</v>
      </c>
      <c r="M13" s="14">
        <f t="shared" si="2"/>
        <v>12987.770399999999</v>
      </c>
      <c r="N13" s="14">
        <f t="shared" si="3"/>
        <v>0</v>
      </c>
      <c r="O13" s="14">
        <f t="shared" si="4"/>
        <v>0</v>
      </c>
      <c r="P13" s="15">
        <f t="shared" si="5"/>
        <v>32469.425999999999</v>
      </c>
      <c r="Q13" s="3"/>
      <c r="R13" s="3"/>
    </row>
    <row r="14" spans="1:18">
      <c r="A14" s="10">
        <v>7.75</v>
      </c>
      <c r="B14" s="47">
        <f>IF(SUM('1Q'!B14+'2Q'!B14+'3Q'!B14+'4Q'!B14)&gt;0,SUM('1Q'!B14+'2Q'!B14+'3Q'!B14+'4Q'!B14),0)</f>
        <v>7</v>
      </c>
      <c r="C14" s="47">
        <f>IF(SUM('1Q'!C14+'2Q'!C14+'3Q'!C14+'4Q'!C14)&gt;0,SUM('1Q'!C14+'2Q'!C14+'3Q'!C14+'4Q'!C14),0)</f>
        <v>2</v>
      </c>
      <c r="D14" s="47">
        <f>IF(SUM('1Q'!D14+'2Q'!D14+'3Q'!D14+'4Q'!D14)&gt;0,SUM('1Q'!D14+'2Q'!D14+'3Q'!D14+'4Q'!D14),0)</f>
        <v>0</v>
      </c>
      <c r="E14" s="47">
        <f>IF(SUM('1Q'!E14+'2Q'!E14+'3Q'!E14+'4Q'!E14)&gt;0,SUM('1Q'!E14+'2Q'!E14+'3Q'!E14+'4Q'!E14),0)</f>
        <v>0</v>
      </c>
      <c r="F14" s="12">
        <f t="shared" si="0"/>
        <v>9</v>
      </c>
      <c r="G14" s="1"/>
      <c r="H14" s="13">
        <v>7.75</v>
      </c>
      <c r="I14" s="4">
        <f>SUM('1Q'!I14,'2Q'!I14,'3Q'!I14,'4Q'!I14)</f>
        <v>19087604</v>
      </c>
      <c r="J14" s="4"/>
      <c r="K14" s="13">
        <v>7.75</v>
      </c>
      <c r="L14" s="14">
        <f t="shared" si="1"/>
        <v>14845.9142222222</v>
      </c>
      <c r="M14" s="14">
        <f t="shared" si="2"/>
        <v>4241.6897777777804</v>
      </c>
      <c r="N14" s="14">
        <f t="shared" si="3"/>
        <v>0</v>
      </c>
      <c r="O14" s="14">
        <f t="shared" si="4"/>
        <v>0</v>
      </c>
      <c r="P14" s="15">
        <f t="shared" si="5"/>
        <v>19087.603999999999</v>
      </c>
      <c r="Q14" s="3"/>
      <c r="R14" s="3"/>
    </row>
    <row r="15" spans="1:18">
      <c r="A15" s="13">
        <v>8.25</v>
      </c>
      <c r="B15" s="47">
        <f>IF(SUM('1Q'!B15+'2Q'!B15+'3Q'!B15+'4Q'!B15)&gt;0,SUM('1Q'!B15+'2Q'!B15+'3Q'!B15+'4Q'!B15),0)</f>
        <v>17</v>
      </c>
      <c r="C15" s="47">
        <f>IF(SUM('1Q'!C15+'2Q'!C15+'3Q'!C15+'4Q'!C15)&gt;0,SUM('1Q'!C15+'2Q'!C15+'3Q'!C15+'4Q'!C15),0)</f>
        <v>10</v>
      </c>
      <c r="D15" s="47">
        <f>IF(SUM('1Q'!D15+'2Q'!D15+'3Q'!D15+'4Q'!D15)&gt;0,SUM('1Q'!D15+'2Q'!D15+'3Q'!D15+'4Q'!D15),0)</f>
        <v>0</v>
      </c>
      <c r="E15" s="47">
        <f>IF(SUM('1Q'!E15+'2Q'!E15+'3Q'!E15+'4Q'!E15)&gt;0,SUM('1Q'!E15+'2Q'!E15+'3Q'!E15+'4Q'!E15),0)</f>
        <v>0</v>
      </c>
      <c r="F15" s="12">
        <f t="shared" si="0"/>
        <v>27</v>
      </c>
      <c r="G15" s="1"/>
      <c r="H15" s="13">
        <v>8.25</v>
      </c>
      <c r="I15" s="4">
        <f>SUM('1Q'!I15,'2Q'!I15,'3Q'!I15,'4Q'!I15)</f>
        <v>8949369</v>
      </c>
      <c r="J15" s="4"/>
      <c r="K15" s="13">
        <v>8.25</v>
      </c>
      <c r="L15" s="14">
        <f t="shared" si="1"/>
        <v>5634.7878888888899</v>
      </c>
      <c r="M15" s="14">
        <f t="shared" si="2"/>
        <v>3314.5811111111102</v>
      </c>
      <c r="N15" s="14">
        <f t="shared" si="3"/>
        <v>0</v>
      </c>
      <c r="O15" s="14">
        <f t="shared" si="4"/>
        <v>0</v>
      </c>
      <c r="P15" s="15">
        <f t="shared" si="5"/>
        <v>8949.3690000000006</v>
      </c>
      <c r="Q15" s="3"/>
      <c r="R15" s="3"/>
    </row>
    <row r="16" spans="1:18">
      <c r="A16" s="10">
        <v>8.75</v>
      </c>
      <c r="B16" s="47">
        <f>IF(SUM('1Q'!B16+'2Q'!B16+'3Q'!B16+'4Q'!B16)&gt;0,SUM('1Q'!B16+'2Q'!B16+'3Q'!B16+'4Q'!B16),0)</f>
        <v>29</v>
      </c>
      <c r="C16" s="47">
        <f>IF(SUM('1Q'!C16+'2Q'!C16+'3Q'!C16+'4Q'!C16)&gt;0,SUM('1Q'!C16+'2Q'!C16+'3Q'!C16+'4Q'!C16),0)</f>
        <v>10</v>
      </c>
      <c r="D16" s="47">
        <f>IF(SUM('1Q'!D16+'2Q'!D16+'3Q'!D16+'4Q'!D16)&gt;0,SUM('1Q'!D16+'2Q'!D16+'3Q'!D16+'4Q'!D16),0)</f>
        <v>0</v>
      </c>
      <c r="E16" s="47">
        <f>IF(SUM('1Q'!E16+'2Q'!E16+'3Q'!E16+'4Q'!E16)&gt;0,SUM('1Q'!E16+'2Q'!E16+'3Q'!E16+'4Q'!E16),0)</f>
        <v>0</v>
      </c>
      <c r="F16" s="12">
        <f t="shared" si="0"/>
        <v>39</v>
      </c>
      <c r="G16" s="1"/>
      <c r="H16" s="13">
        <v>8.75</v>
      </c>
      <c r="I16" s="4">
        <f>SUM('1Q'!I16,'2Q'!I16,'3Q'!I16,'4Q'!I16)</f>
        <v>11775922</v>
      </c>
      <c r="J16" s="4"/>
      <c r="K16" s="13">
        <v>8.75</v>
      </c>
      <c r="L16" s="14">
        <f t="shared" si="1"/>
        <v>8756.4548205128194</v>
      </c>
      <c r="M16" s="14">
        <f t="shared" si="2"/>
        <v>3019.4671794871801</v>
      </c>
      <c r="N16" s="14">
        <f t="shared" si="3"/>
        <v>0</v>
      </c>
      <c r="O16" s="14">
        <f t="shared" si="4"/>
        <v>0</v>
      </c>
      <c r="P16" s="15">
        <f t="shared" si="5"/>
        <v>11775.922</v>
      </c>
      <c r="Q16" s="3"/>
      <c r="R16" s="3"/>
    </row>
    <row r="17" spans="1:18">
      <c r="A17" s="13">
        <v>9.25</v>
      </c>
      <c r="B17" s="47">
        <f>IF(SUM('1Q'!B17+'2Q'!B17+'3Q'!B17+'4Q'!B17)&gt;0,SUM('1Q'!B17+'2Q'!B17+'3Q'!B17+'4Q'!B17),0)</f>
        <v>31</v>
      </c>
      <c r="C17" s="47">
        <f>IF(SUM('1Q'!C17+'2Q'!C17+'3Q'!C17+'4Q'!C17)&gt;0,SUM('1Q'!C17+'2Q'!C17+'3Q'!C17+'4Q'!C17),0)</f>
        <v>14</v>
      </c>
      <c r="D17" s="47">
        <f>IF(SUM('1Q'!D17+'2Q'!D17+'3Q'!D17+'4Q'!D17)&gt;0,SUM('1Q'!D17+'2Q'!D17+'3Q'!D17+'4Q'!D17),0)</f>
        <v>0</v>
      </c>
      <c r="E17" s="47">
        <f>IF(SUM('1Q'!E17+'2Q'!E17+'3Q'!E17+'4Q'!E17)&gt;0,SUM('1Q'!E17+'2Q'!E17+'3Q'!E17+'4Q'!E17),0)</f>
        <v>0</v>
      </c>
      <c r="F17" s="12">
        <f t="shared" si="0"/>
        <v>45</v>
      </c>
      <c r="G17" s="1"/>
      <c r="H17" s="13">
        <v>9.25</v>
      </c>
      <c r="I17" s="4">
        <f>SUM('1Q'!I17,'2Q'!I17,'3Q'!I17,'4Q'!I17)</f>
        <v>12006625</v>
      </c>
      <c r="J17" s="4"/>
      <c r="K17" s="13">
        <v>9.25</v>
      </c>
      <c r="L17" s="14">
        <f t="shared" si="1"/>
        <v>8271.2305555555595</v>
      </c>
      <c r="M17" s="14">
        <f t="shared" si="2"/>
        <v>3735.3944444444401</v>
      </c>
      <c r="N17" s="14">
        <f t="shared" si="3"/>
        <v>0</v>
      </c>
      <c r="O17" s="14">
        <f t="shared" si="4"/>
        <v>0</v>
      </c>
      <c r="P17" s="15">
        <f t="shared" si="5"/>
        <v>12006.625</v>
      </c>
      <c r="Q17" s="3"/>
      <c r="R17" s="3"/>
    </row>
    <row r="18" spans="1:18">
      <c r="A18" s="10">
        <v>9.75</v>
      </c>
      <c r="B18" s="47">
        <f>IF(SUM('1Q'!B18+'2Q'!B18+'3Q'!B18+'4Q'!B18)&gt;0,SUM('1Q'!B18+'2Q'!B18+'3Q'!B18+'4Q'!B18),0)</f>
        <v>26</v>
      </c>
      <c r="C18" s="47">
        <f>IF(SUM('1Q'!C18+'2Q'!C18+'3Q'!C18+'4Q'!C18)&gt;0,SUM('1Q'!C18+'2Q'!C18+'3Q'!C18+'4Q'!C18),0)</f>
        <v>12</v>
      </c>
      <c r="D18" s="47">
        <f>IF(SUM('1Q'!D18+'2Q'!D18+'3Q'!D18+'4Q'!D18)&gt;0,SUM('1Q'!D18+'2Q'!D18+'3Q'!D18+'4Q'!D18),0)</f>
        <v>0</v>
      </c>
      <c r="E18" s="47">
        <f>IF(SUM('1Q'!E18+'2Q'!E18+'3Q'!E18+'4Q'!E18)&gt;0,SUM('1Q'!E18+'2Q'!E18+'3Q'!E18+'4Q'!E18),0)</f>
        <v>0</v>
      </c>
      <c r="F18" s="12">
        <f t="shared" si="0"/>
        <v>38</v>
      </c>
      <c r="G18" s="1"/>
      <c r="H18" s="13">
        <v>9.75</v>
      </c>
      <c r="I18" s="4">
        <f>SUM('1Q'!I18,'2Q'!I18,'3Q'!I18,'4Q'!I18)</f>
        <v>6843948</v>
      </c>
      <c r="J18" s="4"/>
      <c r="K18" s="13">
        <v>9.75</v>
      </c>
      <c r="L18" s="14">
        <f t="shared" si="1"/>
        <v>4682.7012631579</v>
      </c>
      <c r="M18" s="14">
        <f t="shared" si="2"/>
        <v>2161.2467368421098</v>
      </c>
      <c r="N18" s="14">
        <f t="shared" si="3"/>
        <v>0</v>
      </c>
      <c r="O18" s="14">
        <f t="shared" si="4"/>
        <v>0</v>
      </c>
      <c r="P18" s="15">
        <f t="shared" si="5"/>
        <v>6843.9480000000103</v>
      </c>
      <c r="Q18" s="3"/>
      <c r="R18" s="3"/>
    </row>
    <row r="19" spans="1:18">
      <c r="A19" s="13">
        <v>10.25</v>
      </c>
      <c r="B19" s="47">
        <f>IF(SUM('1Q'!B19+'2Q'!B19+'3Q'!B19+'4Q'!B19)&gt;0,SUM('1Q'!B19+'2Q'!B19+'3Q'!B19+'4Q'!B19),0)</f>
        <v>23</v>
      </c>
      <c r="C19" s="47">
        <f>IF(SUM('1Q'!C19+'2Q'!C19+'3Q'!C19+'4Q'!C19)&gt;0,SUM('1Q'!C19+'2Q'!C19+'3Q'!C19+'4Q'!C19),0)</f>
        <v>17</v>
      </c>
      <c r="D19" s="47">
        <f>IF(SUM('1Q'!D19+'2Q'!D19+'3Q'!D19+'4Q'!D19)&gt;0,SUM('1Q'!D19+'2Q'!D19+'3Q'!D19+'4Q'!D19),0)</f>
        <v>0</v>
      </c>
      <c r="E19" s="47">
        <f>IF(SUM('1Q'!E19+'2Q'!E19+'3Q'!E19+'4Q'!E19)&gt;0,SUM('1Q'!E19+'2Q'!E19+'3Q'!E19+'4Q'!E19),0)</f>
        <v>0</v>
      </c>
      <c r="F19" s="12">
        <f t="shared" si="0"/>
        <v>40</v>
      </c>
      <c r="G19" s="1"/>
      <c r="H19" s="13">
        <v>10.25</v>
      </c>
      <c r="I19" s="4">
        <f>SUM('1Q'!I19,'2Q'!I19,'3Q'!I19,'4Q'!I19)</f>
        <v>4887387</v>
      </c>
      <c r="J19" s="4"/>
      <c r="K19" s="13">
        <v>10.25</v>
      </c>
      <c r="L19" s="14">
        <f t="shared" si="1"/>
        <v>2810.2475250000002</v>
      </c>
      <c r="M19" s="14">
        <f t="shared" si="2"/>
        <v>2077.1394749999999</v>
      </c>
      <c r="N19" s="14">
        <f t="shared" si="3"/>
        <v>0</v>
      </c>
      <c r="O19" s="14">
        <f t="shared" si="4"/>
        <v>0</v>
      </c>
      <c r="P19" s="15">
        <f t="shared" si="5"/>
        <v>4887.3869999999997</v>
      </c>
      <c r="Q19" s="3"/>
      <c r="R19" s="3"/>
    </row>
    <row r="20" spans="1:18">
      <c r="A20" s="10">
        <v>10.75</v>
      </c>
      <c r="B20" s="47">
        <f>IF(SUM('1Q'!B20+'2Q'!B20+'3Q'!B20+'4Q'!B20)&gt;0,SUM('1Q'!B20+'2Q'!B20+'3Q'!B20+'4Q'!B20),0)</f>
        <v>19</v>
      </c>
      <c r="C20" s="47">
        <f>IF(SUM('1Q'!C20+'2Q'!C20+'3Q'!C20+'4Q'!C20)&gt;0,SUM('1Q'!C20+'2Q'!C20+'3Q'!C20+'4Q'!C20),0)</f>
        <v>27</v>
      </c>
      <c r="D20" s="47">
        <f>IF(SUM('1Q'!D20+'2Q'!D20+'3Q'!D20+'4Q'!D20)&gt;0,SUM('1Q'!D20+'2Q'!D20+'3Q'!D20+'4Q'!D20),0)</f>
        <v>0</v>
      </c>
      <c r="E20" s="47">
        <f>IF(SUM('1Q'!E20+'2Q'!E20+'3Q'!E20+'4Q'!E20)&gt;0,SUM('1Q'!E20+'2Q'!E20+'3Q'!E20+'4Q'!E20),0)</f>
        <v>0</v>
      </c>
      <c r="F20" s="12">
        <f t="shared" si="0"/>
        <v>46</v>
      </c>
      <c r="G20" s="1"/>
      <c r="H20" s="13">
        <v>10.75</v>
      </c>
      <c r="I20" s="4">
        <f>SUM('1Q'!I20,'2Q'!I20,'3Q'!I20,'4Q'!I20)</f>
        <v>7156083</v>
      </c>
      <c r="J20" s="4"/>
      <c r="K20" s="13">
        <v>10.75</v>
      </c>
      <c r="L20" s="14">
        <f t="shared" si="1"/>
        <v>2955.7734130434801</v>
      </c>
      <c r="M20" s="14">
        <f t="shared" si="2"/>
        <v>4200.3095869565204</v>
      </c>
      <c r="N20" s="14">
        <f t="shared" si="3"/>
        <v>0</v>
      </c>
      <c r="O20" s="14">
        <f t="shared" si="4"/>
        <v>0</v>
      </c>
      <c r="P20" s="15">
        <f t="shared" si="5"/>
        <v>7156.0829999999996</v>
      </c>
      <c r="Q20" s="3"/>
      <c r="R20" s="3"/>
    </row>
    <row r="21" spans="1:18">
      <c r="A21" s="13">
        <v>11.25</v>
      </c>
      <c r="B21" s="47">
        <f>IF(SUM('1Q'!B21+'2Q'!B21+'3Q'!B21+'4Q'!B21)&gt;0,SUM('1Q'!B21+'2Q'!B21+'3Q'!B21+'4Q'!B21),0)</f>
        <v>22</v>
      </c>
      <c r="C21" s="47">
        <f>IF(SUM('1Q'!C21+'2Q'!C21+'3Q'!C21+'4Q'!C21)&gt;0,SUM('1Q'!C21+'2Q'!C21+'3Q'!C21+'4Q'!C21),0)</f>
        <v>40</v>
      </c>
      <c r="D21" s="47">
        <f>IF(SUM('1Q'!D21+'2Q'!D21+'3Q'!D21+'4Q'!D21)&gt;0,SUM('1Q'!D21+'2Q'!D21+'3Q'!D21+'4Q'!D21),0)</f>
        <v>0</v>
      </c>
      <c r="E21" s="47">
        <f>IF(SUM('1Q'!E21+'2Q'!E21+'3Q'!E21+'4Q'!E21)&gt;0,SUM('1Q'!E21+'2Q'!E21+'3Q'!E21+'4Q'!E21),0)</f>
        <v>0</v>
      </c>
      <c r="F21" s="12">
        <f t="shared" si="0"/>
        <v>62</v>
      </c>
      <c r="G21" s="1"/>
      <c r="H21" s="13">
        <v>11.25</v>
      </c>
      <c r="I21" s="4">
        <f>SUM('1Q'!I21,'2Q'!I21,'3Q'!I21,'4Q'!I21)</f>
        <v>17343135</v>
      </c>
      <c r="J21" s="4"/>
      <c r="K21" s="13">
        <v>11.25</v>
      </c>
      <c r="L21" s="14">
        <f t="shared" si="1"/>
        <v>6154.0156451612902</v>
      </c>
      <c r="M21" s="14">
        <f t="shared" si="2"/>
        <v>11189.1193548387</v>
      </c>
      <c r="N21" s="14">
        <f t="shared" si="3"/>
        <v>0</v>
      </c>
      <c r="O21" s="14">
        <f t="shared" si="4"/>
        <v>0</v>
      </c>
      <c r="P21" s="15">
        <f t="shared" si="5"/>
        <v>17343.134999999998</v>
      </c>
      <c r="Q21" s="3"/>
      <c r="R21" s="3"/>
    </row>
    <row r="22" spans="1:18">
      <c r="A22" s="10">
        <v>11.75</v>
      </c>
      <c r="B22" s="47">
        <f>IF(SUM('1Q'!B22+'2Q'!B22+'3Q'!B22+'4Q'!B22)&gt;0,SUM('1Q'!B22+'2Q'!B22+'3Q'!B22+'4Q'!B22),0)</f>
        <v>20</v>
      </c>
      <c r="C22" s="47">
        <f>IF(SUM('1Q'!C22+'2Q'!C22+'3Q'!C22+'4Q'!C22)&gt;0,SUM('1Q'!C22+'2Q'!C22+'3Q'!C22+'4Q'!C22),0)</f>
        <v>45</v>
      </c>
      <c r="D22" s="47">
        <f>IF(SUM('1Q'!D22+'2Q'!D22+'3Q'!D22+'4Q'!D22)&gt;0,SUM('1Q'!D22+'2Q'!D22+'3Q'!D22+'4Q'!D22),0)</f>
        <v>0</v>
      </c>
      <c r="E22" s="47">
        <f>IF(SUM('1Q'!E22+'2Q'!E22+'3Q'!E22+'4Q'!E22)&gt;0,SUM('1Q'!E22+'2Q'!E22+'3Q'!E22+'4Q'!E22),0)</f>
        <v>0</v>
      </c>
      <c r="F22" s="12">
        <f t="shared" si="0"/>
        <v>65</v>
      </c>
      <c r="G22" s="4"/>
      <c r="H22" s="13">
        <v>11.75</v>
      </c>
      <c r="I22" s="4">
        <f>SUM('1Q'!I22,'2Q'!I22,'3Q'!I22,'4Q'!I22)</f>
        <v>21737796</v>
      </c>
      <c r="J22" s="4"/>
      <c r="K22" s="13">
        <v>11.75</v>
      </c>
      <c r="L22" s="14">
        <f t="shared" si="1"/>
        <v>6688.5526153846104</v>
      </c>
      <c r="M22" s="14">
        <f t="shared" si="2"/>
        <v>15049.2433846154</v>
      </c>
      <c r="N22" s="14">
        <f t="shared" si="3"/>
        <v>0</v>
      </c>
      <c r="O22" s="14">
        <f t="shared" si="4"/>
        <v>0</v>
      </c>
      <c r="P22" s="15">
        <f t="shared" si="5"/>
        <v>21737.795999999998</v>
      </c>
      <c r="Q22" s="3"/>
      <c r="R22" s="3"/>
    </row>
    <row r="23" spans="1:18">
      <c r="A23" s="13">
        <v>12.25</v>
      </c>
      <c r="B23" s="47">
        <f>IF(SUM('1Q'!B23+'2Q'!B23+'3Q'!B23+'4Q'!B23)&gt;0,SUM('1Q'!B23+'2Q'!B23+'3Q'!B23+'4Q'!B23),0)</f>
        <v>18</v>
      </c>
      <c r="C23" s="47">
        <f>IF(SUM('1Q'!C23+'2Q'!C23+'3Q'!C23+'4Q'!C23)&gt;0,SUM('1Q'!C23+'2Q'!C23+'3Q'!C23+'4Q'!C23),0)</f>
        <v>48</v>
      </c>
      <c r="D23" s="47">
        <f>IF(SUM('1Q'!D23+'2Q'!D23+'3Q'!D23+'4Q'!D23)&gt;0,SUM('1Q'!D23+'2Q'!D23+'3Q'!D23+'4Q'!D23),0)</f>
        <v>0</v>
      </c>
      <c r="E23" s="47">
        <f>IF(SUM('1Q'!E23+'2Q'!E23+'3Q'!E23+'4Q'!E23)&gt;0,SUM('1Q'!E23+'2Q'!E23+'3Q'!E23+'4Q'!E23),0)</f>
        <v>0</v>
      </c>
      <c r="F23" s="12">
        <f t="shared" si="0"/>
        <v>66</v>
      </c>
      <c r="G23" s="4"/>
      <c r="H23" s="13">
        <v>12.25</v>
      </c>
      <c r="I23" s="4">
        <f>SUM('1Q'!I23,'2Q'!I23,'3Q'!I23,'4Q'!I23)</f>
        <v>17854544</v>
      </c>
      <c r="J23" s="4"/>
      <c r="K23" s="13">
        <v>12.25</v>
      </c>
      <c r="L23" s="14">
        <f t="shared" si="1"/>
        <v>4869.4210909090898</v>
      </c>
      <c r="M23" s="14">
        <f t="shared" si="2"/>
        <v>12985.1229090909</v>
      </c>
      <c r="N23" s="14">
        <f t="shared" si="3"/>
        <v>0</v>
      </c>
      <c r="O23" s="14">
        <f t="shared" si="4"/>
        <v>0</v>
      </c>
      <c r="P23" s="15">
        <f t="shared" si="5"/>
        <v>17854.544000000002</v>
      </c>
      <c r="Q23" s="3"/>
      <c r="R23" s="3"/>
    </row>
    <row r="24" spans="1:18">
      <c r="A24" s="10">
        <v>12.75</v>
      </c>
      <c r="B24" s="47">
        <f>IF(SUM('1Q'!B24+'2Q'!B24+'3Q'!B24+'4Q'!B24)&gt;0,SUM('1Q'!B24+'2Q'!B24+'3Q'!B24+'4Q'!B24),0)</f>
        <v>16</v>
      </c>
      <c r="C24" s="47">
        <f>IF(SUM('1Q'!C24+'2Q'!C24+'3Q'!C24+'4Q'!C24)&gt;0,SUM('1Q'!C24+'2Q'!C24+'3Q'!C24+'4Q'!C24),0)</f>
        <v>50</v>
      </c>
      <c r="D24" s="47">
        <f>IF(SUM('1Q'!D24+'2Q'!D24+'3Q'!D24+'4Q'!D24)&gt;0,SUM('1Q'!D24+'2Q'!D24+'3Q'!D24+'4Q'!D24),0)</f>
        <v>0</v>
      </c>
      <c r="E24" s="47">
        <f>IF(SUM('1Q'!E24+'2Q'!E24+'3Q'!E24+'4Q'!E24)&gt;0,SUM('1Q'!E24+'2Q'!E24+'3Q'!E24+'4Q'!E24),0)</f>
        <v>0</v>
      </c>
      <c r="F24" s="12">
        <f t="shared" si="0"/>
        <v>66</v>
      </c>
      <c r="G24" s="4"/>
      <c r="H24" s="13">
        <v>12.75</v>
      </c>
      <c r="I24" s="4">
        <f>SUM('1Q'!I24,'2Q'!I24,'3Q'!I24,'4Q'!I24)</f>
        <v>11543632</v>
      </c>
      <c r="J24" s="4"/>
      <c r="K24" s="13">
        <v>12.75</v>
      </c>
      <c r="L24" s="14">
        <f t="shared" si="1"/>
        <v>2798.4562424242399</v>
      </c>
      <c r="M24" s="14">
        <f t="shared" si="2"/>
        <v>8745.1757575757601</v>
      </c>
      <c r="N24" s="14">
        <f t="shared" si="3"/>
        <v>0</v>
      </c>
      <c r="O24" s="14">
        <f t="shared" si="4"/>
        <v>0</v>
      </c>
      <c r="P24" s="15">
        <f t="shared" si="5"/>
        <v>11543.632</v>
      </c>
      <c r="Q24" s="3"/>
      <c r="R24" s="3"/>
    </row>
    <row r="25" spans="1:18">
      <c r="A25" s="13">
        <v>13.25</v>
      </c>
      <c r="B25" s="47">
        <f>IF(SUM('1Q'!B25+'2Q'!B25+'3Q'!B25+'4Q'!B25)&gt;0,SUM('1Q'!B25+'2Q'!B25+'3Q'!B25+'4Q'!B25),0)</f>
        <v>0</v>
      </c>
      <c r="C25" s="47">
        <f>IF(SUM('1Q'!C25+'2Q'!C25+'3Q'!C25+'4Q'!C25)&gt;0,SUM('1Q'!C25+'2Q'!C25+'3Q'!C25+'4Q'!C25),0)</f>
        <v>50</v>
      </c>
      <c r="D25" s="47">
        <f>IF(SUM('1Q'!D25+'2Q'!D25+'3Q'!D25+'4Q'!D25)&gt;0,SUM('1Q'!D25+'2Q'!D25+'3Q'!D25+'4Q'!D25),0)</f>
        <v>0</v>
      </c>
      <c r="E25" s="47">
        <f>IF(SUM('1Q'!E25+'2Q'!E25+'3Q'!E25+'4Q'!E25)&gt;0,SUM('1Q'!E25+'2Q'!E25+'3Q'!E25+'4Q'!E25),0)</f>
        <v>0</v>
      </c>
      <c r="F25" s="12">
        <f t="shared" si="0"/>
        <v>50</v>
      </c>
      <c r="G25" s="4"/>
      <c r="H25" s="13">
        <v>13.25</v>
      </c>
      <c r="I25" s="4">
        <f>SUM('1Q'!I25,'2Q'!I25,'3Q'!I25,'4Q'!I25)</f>
        <v>6450296</v>
      </c>
      <c r="J25" s="4"/>
      <c r="K25" s="13">
        <v>13.25</v>
      </c>
      <c r="L25" s="14">
        <f t="shared" si="1"/>
        <v>0</v>
      </c>
      <c r="M25" s="14">
        <f t="shared" si="2"/>
        <v>6450.2960000000003</v>
      </c>
      <c r="N25" s="14">
        <f t="shared" si="3"/>
        <v>0</v>
      </c>
      <c r="O25" s="14">
        <f t="shared" si="4"/>
        <v>0</v>
      </c>
      <c r="P25" s="15">
        <f t="shared" si="5"/>
        <v>6450.2960000000003</v>
      </c>
      <c r="Q25" s="3"/>
      <c r="R25" s="3"/>
    </row>
    <row r="26" spans="1:18">
      <c r="A26" s="10">
        <v>13.75</v>
      </c>
      <c r="B26" s="47">
        <f>IF(SUM('1Q'!B26+'2Q'!B26+'3Q'!B26+'4Q'!B26)&gt;0,SUM('1Q'!B26+'2Q'!B26+'3Q'!B26+'4Q'!B26),0)</f>
        <v>0</v>
      </c>
      <c r="C26" s="47">
        <f>IF(SUM('1Q'!C26+'2Q'!C26+'3Q'!C26+'4Q'!C26)&gt;0,SUM('1Q'!C26+'2Q'!C26+'3Q'!C26+'4Q'!C26),0)</f>
        <v>32</v>
      </c>
      <c r="D26" s="47">
        <f>IF(SUM('1Q'!D26+'2Q'!D26+'3Q'!D26+'4Q'!D26)&gt;0,SUM('1Q'!D26+'2Q'!D26+'3Q'!D26+'4Q'!D26),0)</f>
        <v>12</v>
      </c>
      <c r="E26" s="47">
        <f>IF(SUM('1Q'!E26+'2Q'!E26+'3Q'!E26+'4Q'!E26)&gt;0,SUM('1Q'!E26+'2Q'!E26+'3Q'!E26+'4Q'!E26),0)</f>
        <v>0</v>
      </c>
      <c r="F26" s="12">
        <f t="shared" si="0"/>
        <v>44</v>
      </c>
      <c r="G26" s="4"/>
      <c r="H26" s="13">
        <v>13.75</v>
      </c>
      <c r="I26" s="4">
        <f>SUM('1Q'!I26,'2Q'!I26,'3Q'!I26,'4Q'!I26)</f>
        <v>4468131</v>
      </c>
      <c r="J26" s="4"/>
      <c r="K26" s="13">
        <v>13.75</v>
      </c>
      <c r="L26" s="14">
        <f t="shared" si="1"/>
        <v>0</v>
      </c>
      <c r="M26" s="14">
        <f t="shared" si="2"/>
        <v>3249.5498181818198</v>
      </c>
      <c r="N26" s="14">
        <f t="shared" si="3"/>
        <v>1218.5811818181801</v>
      </c>
      <c r="O26" s="14">
        <f t="shared" si="4"/>
        <v>0</v>
      </c>
      <c r="P26" s="15">
        <f t="shared" si="5"/>
        <v>4468.1310000000003</v>
      </c>
      <c r="Q26" s="3"/>
      <c r="R26" s="3"/>
    </row>
    <row r="27" spans="1:18">
      <c r="A27" s="13">
        <v>14.25</v>
      </c>
      <c r="B27" s="47">
        <f>IF(SUM('1Q'!B27+'2Q'!B27+'3Q'!B27+'4Q'!B27)&gt;0,SUM('1Q'!B27+'2Q'!B27+'3Q'!B27+'4Q'!B27),0)</f>
        <v>0</v>
      </c>
      <c r="C27" s="47">
        <f>IF(SUM('1Q'!C27+'2Q'!C27+'3Q'!C27+'4Q'!C27)&gt;0,SUM('1Q'!C27+'2Q'!C27+'3Q'!C27+'4Q'!C27),0)</f>
        <v>24</v>
      </c>
      <c r="D27" s="47">
        <f>IF(SUM('1Q'!D27+'2Q'!D27+'3Q'!D27+'4Q'!D27)&gt;0,SUM('1Q'!D27+'2Q'!D27+'3Q'!D27+'4Q'!D27),0)</f>
        <v>12</v>
      </c>
      <c r="E27" s="47">
        <f>IF(SUM('1Q'!E27+'2Q'!E27+'3Q'!E27+'4Q'!E27)&gt;0,SUM('1Q'!E27+'2Q'!E27+'3Q'!E27+'4Q'!E27),0)</f>
        <v>0</v>
      </c>
      <c r="F27" s="12">
        <f t="shared" si="0"/>
        <v>36</v>
      </c>
      <c r="G27" s="4"/>
      <c r="H27" s="13">
        <v>14.25</v>
      </c>
      <c r="I27" s="4">
        <f>SUM('1Q'!I27,'2Q'!I27,'3Q'!I27,'4Q'!I27)</f>
        <v>3879908</v>
      </c>
      <c r="J27" s="4"/>
      <c r="K27" s="13">
        <v>14.25</v>
      </c>
      <c r="L27" s="14">
        <f t="shared" si="1"/>
        <v>0</v>
      </c>
      <c r="M27" s="14">
        <f t="shared" si="2"/>
        <v>2586.6053333333298</v>
      </c>
      <c r="N27" s="14">
        <f t="shared" si="3"/>
        <v>1293.3026666666699</v>
      </c>
      <c r="O27" s="14">
        <f t="shared" si="4"/>
        <v>0</v>
      </c>
      <c r="P27" s="15">
        <f t="shared" si="5"/>
        <v>3879.9079999999999</v>
      </c>
      <c r="Q27" s="3"/>
      <c r="R27" s="3"/>
    </row>
    <row r="28" spans="1:18">
      <c r="A28" s="10">
        <v>14.75</v>
      </c>
      <c r="B28" s="47">
        <f>IF(SUM('1Q'!B28+'2Q'!B28+'3Q'!B28+'4Q'!B28)&gt;0,SUM('1Q'!B28+'2Q'!B28+'3Q'!B28+'4Q'!B28),0)</f>
        <v>0</v>
      </c>
      <c r="C28" s="47">
        <f>IF(SUM('1Q'!C28+'2Q'!C28+'3Q'!C28+'4Q'!C28)&gt;0,SUM('1Q'!C28+'2Q'!C28+'3Q'!C28+'4Q'!C28),0)</f>
        <v>14</v>
      </c>
      <c r="D28" s="47">
        <f>IF(SUM('1Q'!D28+'2Q'!D28+'3Q'!D28+'4Q'!D28)&gt;0,SUM('1Q'!D28+'2Q'!D28+'3Q'!D28+'4Q'!D28),0)</f>
        <v>8</v>
      </c>
      <c r="E28" s="47">
        <f>IF(SUM('1Q'!E28+'2Q'!E28+'3Q'!E28+'4Q'!E28)&gt;0,SUM('1Q'!E28+'2Q'!E28+'3Q'!E28+'4Q'!E28),0)</f>
        <v>0</v>
      </c>
      <c r="F28" s="12">
        <f t="shared" si="0"/>
        <v>22</v>
      </c>
      <c r="G28" s="1"/>
      <c r="H28" s="13">
        <v>14.75</v>
      </c>
      <c r="I28" s="4">
        <f>SUM('1Q'!I28,'2Q'!I28,'3Q'!I28,'4Q'!I28)</f>
        <v>1989947</v>
      </c>
      <c r="J28" s="4"/>
      <c r="K28" s="13">
        <v>14.75</v>
      </c>
      <c r="L28" s="14">
        <f t="shared" si="1"/>
        <v>0</v>
      </c>
      <c r="M28" s="14">
        <f t="shared" si="2"/>
        <v>1266.32990909091</v>
      </c>
      <c r="N28" s="14">
        <f t="shared" si="3"/>
        <v>723.61709090909096</v>
      </c>
      <c r="O28" s="14">
        <f t="shared" si="4"/>
        <v>0</v>
      </c>
      <c r="P28" s="15">
        <f t="shared" si="5"/>
        <v>1989.9469999999999</v>
      </c>
      <c r="Q28" s="3"/>
      <c r="R28" s="3"/>
    </row>
    <row r="29" spans="1:18">
      <c r="A29" s="13">
        <v>15.25</v>
      </c>
      <c r="B29" s="47">
        <f>IF(SUM('1Q'!B29+'2Q'!B29+'3Q'!B29+'4Q'!B29)&gt;0,SUM('1Q'!B29+'2Q'!B29+'3Q'!B29+'4Q'!B29),0)</f>
        <v>0</v>
      </c>
      <c r="C29" s="47">
        <f>IF(SUM('1Q'!C29+'2Q'!C29+'3Q'!C29+'4Q'!C29)&gt;0,SUM('1Q'!C29+'2Q'!C29+'3Q'!C29+'4Q'!C29),0)</f>
        <v>8</v>
      </c>
      <c r="D29" s="47">
        <f>IF(SUM('1Q'!D29+'2Q'!D29+'3Q'!D29+'4Q'!D29)&gt;0,SUM('1Q'!D29+'2Q'!D29+'3Q'!D29+'4Q'!D29),0)</f>
        <v>6</v>
      </c>
      <c r="E29" s="47">
        <f>IF(SUM('1Q'!E29+'2Q'!E29+'3Q'!E29+'4Q'!E29)&gt;0,SUM('1Q'!E29+'2Q'!E29+'3Q'!E29+'4Q'!E29),0)</f>
        <v>0</v>
      </c>
      <c r="F29" s="12">
        <f t="shared" si="0"/>
        <v>14</v>
      </c>
      <c r="G29" s="1"/>
      <c r="H29" s="13">
        <v>15.25</v>
      </c>
      <c r="I29" s="4">
        <f>SUM('1Q'!I29,'2Q'!I29,'3Q'!I29,'4Q'!I29)</f>
        <v>788953</v>
      </c>
      <c r="J29" s="4"/>
      <c r="K29" s="13">
        <v>15.25</v>
      </c>
      <c r="L29" s="14">
        <f t="shared" si="1"/>
        <v>0</v>
      </c>
      <c r="M29" s="14">
        <f t="shared" si="2"/>
        <v>450.83028571428599</v>
      </c>
      <c r="N29" s="14">
        <f t="shared" si="3"/>
        <v>338.12271428571398</v>
      </c>
      <c r="O29" s="14">
        <f t="shared" si="4"/>
        <v>0</v>
      </c>
      <c r="P29" s="15">
        <f t="shared" si="5"/>
        <v>788.95299999999997</v>
      </c>
      <c r="Q29" s="3"/>
      <c r="R29" s="3"/>
    </row>
    <row r="30" spans="1:18">
      <c r="A30" s="10">
        <v>15.75</v>
      </c>
      <c r="B30" s="47">
        <f>IF(SUM('1Q'!B30+'2Q'!B30+'3Q'!B30+'4Q'!B30)&gt;0,SUM('1Q'!B30+'2Q'!B30+'3Q'!B30+'4Q'!B30),0)</f>
        <v>0</v>
      </c>
      <c r="C30" s="47">
        <f>IF(SUM('1Q'!C30+'2Q'!C30+'3Q'!C30+'4Q'!C30)&gt;0,SUM('1Q'!C30+'2Q'!C30+'3Q'!C30+'4Q'!C30),0)</f>
        <v>4</v>
      </c>
      <c r="D30" s="47">
        <f>IF(SUM('1Q'!D30+'2Q'!D30+'3Q'!D30+'4Q'!D30)&gt;0,SUM('1Q'!D30+'2Q'!D30+'3Q'!D30+'4Q'!D30),0)</f>
        <v>11</v>
      </c>
      <c r="E30" s="47">
        <f>IF(SUM('1Q'!E30+'2Q'!E30+'3Q'!E30+'4Q'!E30)&gt;0,SUM('1Q'!E30+'2Q'!E30+'3Q'!E30+'4Q'!E30),0)</f>
        <v>0</v>
      </c>
      <c r="F30" s="12">
        <f t="shared" si="0"/>
        <v>15</v>
      </c>
      <c r="G30" s="1"/>
      <c r="H30" s="13">
        <v>15.75</v>
      </c>
      <c r="I30" s="4">
        <f>SUM('1Q'!I30,'2Q'!I30,'3Q'!I30,'4Q'!I30)</f>
        <v>701843</v>
      </c>
      <c r="J30" s="4"/>
      <c r="K30" s="13">
        <v>15.75</v>
      </c>
      <c r="L30" s="14">
        <f t="shared" si="1"/>
        <v>0</v>
      </c>
      <c r="M30" s="14">
        <f t="shared" si="2"/>
        <v>187.15813333333301</v>
      </c>
      <c r="N30" s="14">
        <f t="shared" si="3"/>
        <v>514.68486666666695</v>
      </c>
      <c r="O30" s="14">
        <f t="shared" si="4"/>
        <v>0</v>
      </c>
      <c r="P30" s="15">
        <f t="shared" si="5"/>
        <v>701.84299999999996</v>
      </c>
      <c r="Q30" s="3"/>
      <c r="R30" s="3"/>
    </row>
    <row r="31" spans="1:18">
      <c r="A31" s="13">
        <v>16.25</v>
      </c>
      <c r="B31" s="47">
        <f>IF(SUM('1Q'!B31+'2Q'!B31+'3Q'!B31+'4Q'!B31)&gt;0,SUM('1Q'!B31+'2Q'!B31+'3Q'!B31+'4Q'!B31),0)</f>
        <v>0</v>
      </c>
      <c r="C31" s="47">
        <f>IF(SUM('1Q'!C31+'2Q'!C31+'3Q'!C31+'4Q'!C31)&gt;0,SUM('1Q'!C31+'2Q'!C31+'3Q'!C31+'4Q'!C31),0)</f>
        <v>0</v>
      </c>
      <c r="D31" s="47">
        <f>IF(SUM('1Q'!D31+'2Q'!D31+'3Q'!D31+'4Q'!D31)&gt;0,SUM('1Q'!D31+'2Q'!D31+'3Q'!D31+'4Q'!D31),0)</f>
        <v>4</v>
      </c>
      <c r="E31" s="47">
        <f>IF(SUM('1Q'!E31+'2Q'!E31+'3Q'!E31+'4Q'!E31)&gt;0,SUM('1Q'!E31+'2Q'!E31+'3Q'!E31+'4Q'!E31),0)</f>
        <v>0</v>
      </c>
      <c r="F31" s="12">
        <f t="shared" si="0"/>
        <v>4</v>
      </c>
      <c r="G31" s="1"/>
      <c r="H31" s="13">
        <v>16.25</v>
      </c>
      <c r="I31" s="4">
        <f>SUM('1Q'!I31,'2Q'!I31,'3Q'!I31,'4Q'!I31)</f>
        <v>158956</v>
      </c>
      <c r="J31" s="4"/>
      <c r="K31" s="13">
        <v>16.25</v>
      </c>
      <c r="L31" s="14">
        <f t="shared" si="1"/>
        <v>0</v>
      </c>
      <c r="M31" s="14">
        <f t="shared" si="2"/>
        <v>0</v>
      </c>
      <c r="N31" s="14">
        <f t="shared" si="3"/>
        <v>158.95599999999999</v>
      </c>
      <c r="O31" s="14">
        <f t="shared" si="4"/>
        <v>0</v>
      </c>
      <c r="P31" s="15">
        <f t="shared" si="5"/>
        <v>158.95599999999999</v>
      </c>
      <c r="Q31" s="3"/>
      <c r="R31" s="3"/>
    </row>
    <row r="32" spans="1:18">
      <c r="A32" s="10">
        <v>16.75</v>
      </c>
      <c r="B32" s="47">
        <f>IF(SUM('1Q'!B32+'2Q'!B32+'3Q'!B32+'4Q'!B32)&gt;0,SUM('1Q'!B32+'2Q'!B32+'3Q'!B32+'4Q'!B32),0)</f>
        <v>0</v>
      </c>
      <c r="C32" s="47">
        <f>IF(SUM('1Q'!C32+'2Q'!C32+'3Q'!C32+'4Q'!C32)&gt;0,SUM('1Q'!C32+'2Q'!C32+'3Q'!C32+'4Q'!C32),0)</f>
        <v>0</v>
      </c>
      <c r="D32" s="47">
        <f>IF(SUM('1Q'!D32+'2Q'!D32+'3Q'!D32+'4Q'!D32)&gt;0,SUM('1Q'!D32+'2Q'!D32+'3Q'!D32+'4Q'!D32),0)</f>
        <v>0</v>
      </c>
      <c r="E32" s="47">
        <f>IF(SUM('1Q'!E32+'2Q'!E32+'3Q'!E32+'4Q'!E32)&gt;0,SUM('1Q'!E32+'2Q'!E32+'3Q'!E32+'4Q'!E32),0)</f>
        <v>0</v>
      </c>
      <c r="F32" s="12">
        <f t="shared" si="0"/>
        <v>0</v>
      </c>
      <c r="G32" s="1"/>
      <c r="H32" s="13">
        <v>16.75</v>
      </c>
      <c r="I32" s="4">
        <f>SUM('1Q'!I32,'2Q'!I32,'3Q'!I32,'4Q'!I32)</f>
        <v>0</v>
      </c>
      <c r="J32" s="19"/>
      <c r="K32" s="13">
        <v>16.75</v>
      </c>
      <c r="L32" s="14">
        <f t="shared" si="1"/>
        <v>0</v>
      </c>
      <c r="M32" s="14">
        <f t="shared" si="2"/>
        <v>0</v>
      </c>
      <c r="N32" s="14">
        <f t="shared" si="3"/>
        <v>0</v>
      </c>
      <c r="O32" s="14">
        <f t="shared" si="4"/>
        <v>0</v>
      </c>
      <c r="P32" s="15">
        <f t="shared" si="5"/>
        <v>0</v>
      </c>
      <c r="Q32" s="3"/>
      <c r="R32" s="3"/>
    </row>
    <row r="33" spans="1:18">
      <c r="A33" s="13">
        <v>17.25</v>
      </c>
      <c r="B33" s="47">
        <f>IF(SUM('1Q'!B33+'2Q'!B33+'3Q'!B33+'4Q'!B33)&gt;0,SUM('1Q'!B33+'2Q'!B33+'3Q'!B33+'4Q'!B33),0)</f>
        <v>0</v>
      </c>
      <c r="C33" s="47">
        <f>IF(SUM('1Q'!C33+'2Q'!C33+'3Q'!C33+'4Q'!C33)&gt;0,SUM('1Q'!C33+'2Q'!C33+'3Q'!C33+'4Q'!C33),0)</f>
        <v>0</v>
      </c>
      <c r="D33" s="47">
        <f>IF(SUM('1Q'!D33+'2Q'!D33+'3Q'!D33+'4Q'!D33)&gt;0,SUM('1Q'!D33+'2Q'!D33+'3Q'!D33+'4Q'!D33),0)</f>
        <v>0</v>
      </c>
      <c r="E33" s="47">
        <f>IF(SUM('1Q'!E33+'2Q'!E33+'3Q'!E33+'4Q'!E33)&gt;0,SUM('1Q'!E33+'2Q'!E33+'3Q'!E33+'4Q'!E33),0)</f>
        <v>0</v>
      </c>
      <c r="F33" s="12">
        <f t="shared" si="0"/>
        <v>0</v>
      </c>
      <c r="G33" s="1"/>
      <c r="H33" s="13">
        <v>17.25</v>
      </c>
      <c r="I33" s="4">
        <f>SUM('1Q'!I33,'2Q'!I33,'3Q'!I33,'4Q'!I33)</f>
        <v>0</v>
      </c>
      <c r="J33" s="19"/>
      <c r="K33" s="13">
        <v>17.25</v>
      </c>
      <c r="L33" s="14">
        <f t="shared" si="1"/>
        <v>0</v>
      </c>
      <c r="M33" s="14">
        <f t="shared" si="2"/>
        <v>0</v>
      </c>
      <c r="N33" s="14">
        <f t="shared" si="3"/>
        <v>0</v>
      </c>
      <c r="O33" s="14">
        <f t="shared" si="4"/>
        <v>0</v>
      </c>
      <c r="P33" s="15">
        <f t="shared" si="5"/>
        <v>0</v>
      </c>
      <c r="Q33" s="3"/>
      <c r="R33" s="3"/>
    </row>
    <row r="34" spans="1:18">
      <c r="A34" s="10">
        <v>17.75</v>
      </c>
      <c r="B34" s="47">
        <f>IF(SUM('1Q'!B34+'2Q'!B34+'3Q'!B34+'4Q'!B34)&gt;0,SUM('1Q'!B34+'2Q'!B34+'3Q'!B34+'4Q'!B34),0)</f>
        <v>0</v>
      </c>
      <c r="C34" s="47">
        <f>IF(SUM('1Q'!C34+'2Q'!C34+'3Q'!C34+'4Q'!C34)&gt;0,SUM('1Q'!C34+'2Q'!C34+'3Q'!C34+'4Q'!C34),0)</f>
        <v>0</v>
      </c>
      <c r="D34" s="47">
        <f>IF(SUM('1Q'!D34+'2Q'!D34+'3Q'!D34+'4Q'!D34)&gt;0,SUM('1Q'!D34+'2Q'!D34+'3Q'!D34+'4Q'!D34),0)</f>
        <v>0</v>
      </c>
      <c r="E34" s="47">
        <f>IF(SUM('1Q'!E34+'2Q'!E34+'3Q'!E34+'4Q'!E34)&gt;0,SUM('1Q'!E34+'2Q'!E34+'3Q'!E34+'4Q'!E34),0)</f>
        <v>0</v>
      </c>
      <c r="F34" s="12">
        <f t="shared" si="0"/>
        <v>0</v>
      </c>
      <c r="G34" s="1"/>
      <c r="H34" s="13">
        <v>17.75</v>
      </c>
      <c r="I34" s="4">
        <f>SUM('1Q'!I34,'2Q'!I34,'3Q'!I34,'4Q'!I34)</f>
        <v>0</v>
      </c>
      <c r="J34" s="19"/>
      <c r="K34" s="13">
        <v>17.75</v>
      </c>
      <c r="L34" s="14">
        <f t="shared" si="1"/>
        <v>0</v>
      </c>
      <c r="M34" s="14">
        <f t="shared" si="2"/>
        <v>0</v>
      </c>
      <c r="N34" s="14">
        <f t="shared" si="3"/>
        <v>0</v>
      </c>
      <c r="O34" s="14">
        <f t="shared" si="4"/>
        <v>0</v>
      </c>
      <c r="P34" s="15">
        <f t="shared" si="5"/>
        <v>0</v>
      </c>
      <c r="Q34" s="3"/>
      <c r="R34" s="3"/>
    </row>
    <row r="35" spans="1:18">
      <c r="A35" s="13">
        <v>18.25</v>
      </c>
      <c r="B35" s="47">
        <f>IF(SUM('1Q'!B35+'2Q'!B35+'3Q'!B35+'4Q'!B35)&gt;0,SUM('1Q'!B35+'2Q'!B35+'3Q'!B35+'4Q'!B35),0)</f>
        <v>0</v>
      </c>
      <c r="C35" s="47">
        <f>IF(SUM('1Q'!C35+'2Q'!C35+'3Q'!C35+'4Q'!C35)&gt;0,SUM('1Q'!C35+'2Q'!C35+'3Q'!C35+'4Q'!C35),0)</f>
        <v>0</v>
      </c>
      <c r="D35" s="47">
        <f>IF(SUM('1Q'!D35+'2Q'!D35+'3Q'!D35+'4Q'!D35)&gt;0,SUM('1Q'!D35+'2Q'!D35+'3Q'!D35+'4Q'!D35),0)</f>
        <v>0</v>
      </c>
      <c r="E35" s="47">
        <f>IF(SUM('1Q'!E35+'2Q'!E35+'3Q'!E35+'4Q'!E35)&gt;0,SUM('1Q'!E35+'2Q'!E35+'3Q'!E35+'4Q'!E35),0)</f>
        <v>0</v>
      </c>
      <c r="F35" s="12">
        <f t="shared" si="0"/>
        <v>0</v>
      </c>
      <c r="G35" s="1"/>
      <c r="H35" s="13">
        <v>18.25</v>
      </c>
      <c r="I35" s="4">
        <f>SUM('1Q'!I35,'2Q'!I35,'3Q'!I35,'4Q'!I35)</f>
        <v>0</v>
      </c>
      <c r="J35" s="1"/>
      <c r="K35" s="13">
        <v>18.25</v>
      </c>
      <c r="L35" s="14">
        <f t="shared" si="1"/>
        <v>0</v>
      </c>
      <c r="M35" s="14">
        <f t="shared" si="2"/>
        <v>0</v>
      </c>
      <c r="N35" s="14">
        <f t="shared" si="3"/>
        <v>0</v>
      </c>
      <c r="O35" s="14">
        <f t="shared" si="4"/>
        <v>0</v>
      </c>
      <c r="P35" s="15">
        <f t="shared" si="5"/>
        <v>0</v>
      </c>
      <c r="Q35" s="3"/>
      <c r="R35" s="3"/>
    </row>
    <row r="36" spans="1:18">
      <c r="A36" s="10">
        <v>18.75</v>
      </c>
      <c r="B36" s="47">
        <f>IF(SUM('1Q'!B36+'2Q'!B36+'3Q'!B36+'4Q'!B36)&gt;0,SUM('1Q'!B36+'2Q'!B36+'3Q'!B36+'4Q'!B36),0)</f>
        <v>0</v>
      </c>
      <c r="C36" s="47">
        <f>IF(SUM('1Q'!C36+'2Q'!C36+'3Q'!C36+'4Q'!C36)&gt;0,SUM('1Q'!C36+'2Q'!C36+'3Q'!C36+'4Q'!C36),0)</f>
        <v>0</v>
      </c>
      <c r="D36" s="47">
        <f>IF(SUM('1Q'!D36+'2Q'!D36+'3Q'!D36+'4Q'!D36)&gt;0,SUM('1Q'!D36+'2Q'!D36+'3Q'!D36+'4Q'!D36),0)</f>
        <v>0</v>
      </c>
      <c r="E36" s="47">
        <f>IF(SUM('1Q'!E36+'2Q'!E36+'3Q'!E36+'4Q'!E36)&gt;0,SUM('1Q'!E36+'2Q'!E36+'3Q'!E36+'4Q'!E36),0)</f>
        <v>0</v>
      </c>
      <c r="F36" s="12">
        <f t="shared" si="0"/>
        <v>0</v>
      </c>
      <c r="G36" s="1"/>
      <c r="H36" s="13">
        <v>18.75</v>
      </c>
      <c r="I36" s="4">
        <f>SUM('1Q'!I36,'2Q'!I36,'3Q'!I36,'4Q'!I36)</f>
        <v>0</v>
      </c>
      <c r="J36" s="1"/>
      <c r="K36" s="13">
        <v>18.75</v>
      </c>
      <c r="L36" s="14">
        <f t="shared" si="1"/>
        <v>0</v>
      </c>
      <c r="M36" s="14">
        <f t="shared" si="2"/>
        <v>0</v>
      </c>
      <c r="N36" s="14">
        <f t="shared" si="3"/>
        <v>0</v>
      </c>
      <c r="O36" s="14">
        <f t="shared" si="4"/>
        <v>0</v>
      </c>
      <c r="P36" s="15">
        <f t="shared" si="5"/>
        <v>0</v>
      </c>
      <c r="Q36" s="3"/>
      <c r="R36" s="3"/>
    </row>
    <row r="37" spans="1:18">
      <c r="A37" s="13">
        <v>19.25</v>
      </c>
      <c r="B37" s="47">
        <f>IF(SUM('1Q'!B37+'2Q'!B37+'3Q'!B37+'4Q'!B37)&gt;0,SUM('1Q'!B37+'2Q'!B37+'3Q'!B37+'4Q'!B37),0)</f>
        <v>0</v>
      </c>
      <c r="C37" s="47">
        <f>IF(SUM('1Q'!C37+'2Q'!C37+'3Q'!C37+'4Q'!C37)&gt;0,SUM('1Q'!C37+'2Q'!C37+'3Q'!C37+'4Q'!C37),0)</f>
        <v>0</v>
      </c>
      <c r="D37" s="47">
        <f>IF(SUM('1Q'!D37+'2Q'!D37+'3Q'!D37+'4Q'!D37)&gt;0,SUM('1Q'!D37+'2Q'!D37+'3Q'!D37+'4Q'!D37),0)</f>
        <v>0</v>
      </c>
      <c r="E37" s="47">
        <f>IF(SUM('1Q'!E37+'2Q'!E37+'3Q'!E37+'4Q'!E37)&gt;0,SUM('1Q'!E37+'2Q'!E37+'3Q'!E37+'4Q'!E37),0)</f>
        <v>0</v>
      </c>
      <c r="F37" s="12">
        <f t="shared" si="0"/>
        <v>0</v>
      </c>
      <c r="G37" s="1"/>
      <c r="H37" s="13">
        <v>19.25</v>
      </c>
      <c r="I37" s="4">
        <f>SUM('1Q'!I37,'2Q'!I37,'3Q'!I37,'4Q'!I37)</f>
        <v>0</v>
      </c>
      <c r="J37" s="1"/>
      <c r="K37" s="13">
        <v>19.25</v>
      </c>
      <c r="L37" s="14">
        <f t="shared" si="1"/>
        <v>0</v>
      </c>
      <c r="M37" s="14">
        <f t="shared" si="2"/>
        <v>0</v>
      </c>
      <c r="N37" s="14">
        <f t="shared" si="3"/>
        <v>0</v>
      </c>
      <c r="O37" s="14">
        <f t="shared" si="4"/>
        <v>0</v>
      </c>
      <c r="P37" s="15">
        <f t="shared" si="5"/>
        <v>0</v>
      </c>
      <c r="Q37" s="3"/>
      <c r="R37" s="3"/>
    </row>
    <row r="38" spans="1:18">
      <c r="A38" s="20" t="s">
        <v>7</v>
      </c>
      <c r="B38" s="21">
        <f>SUM(B6:B37)</f>
        <v>244</v>
      </c>
      <c r="C38" s="21">
        <f>SUM(C6:C37)</f>
        <v>423</v>
      </c>
      <c r="D38" s="21">
        <f>SUM(D6:D37)</f>
        <v>53</v>
      </c>
      <c r="E38" s="21">
        <f>SUM(E6:E37)</f>
        <v>0</v>
      </c>
      <c r="F38" s="22">
        <f>SUM(F6:F37)</f>
        <v>720</v>
      </c>
      <c r="G38" s="23"/>
      <c r="H38" s="20" t="s">
        <v>7</v>
      </c>
      <c r="I38" s="4">
        <f>SUM(I6:I37)</f>
        <v>649075886</v>
      </c>
      <c r="J38" s="1"/>
      <c r="K38" s="20" t="s">
        <v>7</v>
      </c>
      <c r="L38" s="21">
        <f>SUM(L6:L37)</f>
        <v>317215.52038225997</v>
      </c>
      <c r="M38" s="21">
        <f>SUM(M6:M37)</f>
        <v>327613.10109739401</v>
      </c>
      <c r="N38" s="21">
        <f>SUM(N6:N37)</f>
        <v>4247.2645203463198</v>
      </c>
      <c r="O38" s="21">
        <f>SUM(O6:O37)</f>
        <v>0</v>
      </c>
      <c r="P38" s="24">
        <f>SUM(P6:P37)</f>
        <v>649075.88600000006</v>
      </c>
      <c r="Q38" s="25"/>
      <c r="R38" s="3"/>
    </row>
    <row r="39" spans="1:18">
      <c r="A39" s="1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6"/>
      <c r="B41" s="1"/>
      <c r="C41" s="1"/>
      <c r="D41" s="1"/>
      <c r="E41" s="1"/>
      <c r="F41" s="26"/>
      <c r="G41" s="1"/>
      <c r="H41" s="1"/>
      <c r="I41" s="1"/>
      <c r="J41" s="26"/>
      <c r="K41" s="1"/>
      <c r="L41" s="1"/>
      <c r="M41" s="1"/>
      <c r="N41" s="26"/>
      <c r="O41" s="1"/>
      <c r="P41" s="3"/>
      <c r="Q41" s="3"/>
      <c r="R41" s="3"/>
    </row>
    <row r="42" spans="1:18">
      <c r="A42" s="1"/>
      <c r="B42" s="58" t="s">
        <v>9</v>
      </c>
      <c r="C42" s="58"/>
      <c r="D42" s="58"/>
      <c r="E42" s="1"/>
      <c r="F42" s="1"/>
      <c r="G42" s="27"/>
      <c r="H42" s="1"/>
      <c r="I42" s="58" t="s">
        <v>10</v>
      </c>
      <c r="J42" s="58"/>
      <c r="K42" s="58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8" t="s">
        <v>11</v>
      </c>
      <c r="I44" s="48">
        <v>3.6482025486221136E-3</v>
      </c>
      <c r="J44" s="49" t="s">
        <v>12</v>
      </c>
      <c r="K44" s="48">
        <v>3.2123635712160543</v>
      </c>
      <c r="L44" s="1"/>
      <c r="M44" s="1"/>
      <c r="N44" s="14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9" t="s">
        <v>7</v>
      </c>
      <c r="N46" s="3"/>
      <c r="O46" s="3"/>
      <c r="P46" s="3"/>
    </row>
    <row r="47" spans="1:18">
      <c r="A47" s="13">
        <v>3.75</v>
      </c>
      <c r="B47" s="14">
        <f t="shared" ref="B47:B78" si="6">L6*($A47)</f>
        <v>1686.6075000000001</v>
      </c>
      <c r="C47" s="14">
        <f t="shared" ref="C47:C78" si="7">M6*($A47)</f>
        <v>3373.2150000000001</v>
      </c>
      <c r="D47" s="14">
        <f t="shared" ref="D47:D78" si="8">N6*($A47)</f>
        <v>0</v>
      </c>
      <c r="E47" s="14">
        <f t="shared" ref="E47:E78" si="9">O6*($A47)</f>
        <v>0</v>
      </c>
      <c r="F47" s="12">
        <f t="shared" ref="F47:F78" si="10">SUM(B47:E47)</f>
        <v>5059.8225000000002</v>
      </c>
      <c r="G47" s="1"/>
      <c r="H47" s="13">
        <f t="shared" ref="H47:H78" si="11">$I$44*((A47)^$K$44)</f>
        <v>0.25472764212546001</v>
      </c>
      <c r="I47" s="14">
        <f t="shared" ref="I47:I78" si="12">L6*$H47</f>
        <v>114.566813777631</v>
      </c>
      <c r="J47" s="14">
        <f t="shared" ref="J47:J78" si="13">M6*$H47</f>
        <v>229.133627555262</v>
      </c>
      <c r="K47" s="14">
        <f t="shared" ref="K47:K78" si="14">N6*$H47</f>
        <v>0</v>
      </c>
      <c r="L47" s="14">
        <f t="shared" ref="L47:L78" si="15">O6*$H47</f>
        <v>0</v>
      </c>
      <c r="M47" s="30">
        <f t="shared" ref="M47:M78" si="16">SUM(I47:L47)</f>
        <v>343.70044133289298</v>
      </c>
      <c r="N47" s="3"/>
      <c r="O47" s="3"/>
      <c r="P47" s="3"/>
    </row>
    <row r="48" spans="1:18">
      <c r="A48" s="13">
        <v>4.25</v>
      </c>
      <c r="B48" s="14">
        <f t="shared" si="6"/>
        <v>26938.614375000001</v>
      </c>
      <c r="C48" s="14">
        <f t="shared" si="7"/>
        <v>26938.614375000001</v>
      </c>
      <c r="D48" s="14">
        <f t="shared" si="8"/>
        <v>0</v>
      </c>
      <c r="E48" s="14">
        <f t="shared" si="9"/>
        <v>0</v>
      </c>
      <c r="F48" s="12">
        <f t="shared" si="10"/>
        <v>53877.228750000002</v>
      </c>
      <c r="G48" s="1"/>
      <c r="H48" s="13">
        <f t="shared" si="11"/>
        <v>0.380796238566048</v>
      </c>
      <c r="I48" s="14">
        <f t="shared" si="12"/>
        <v>2413.6760061602999</v>
      </c>
      <c r="J48" s="14">
        <f t="shared" si="13"/>
        <v>2413.6760061602999</v>
      </c>
      <c r="K48" s="14">
        <f t="shared" si="14"/>
        <v>0</v>
      </c>
      <c r="L48" s="14">
        <f t="shared" si="15"/>
        <v>0</v>
      </c>
      <c r="M48" s="30">
        <f t="shared" si="16"/>
        <v>4827.3520123205999</v>
      </c>
      <c r="N48" s="3"/>
      <c r="O48" s="3"/>
      <c r="P48" s="3"/>
    </row>
    <row r="49" spans="1:16">
      <c r="A49" s="13">
        <v>4.75</v>
      </c>
      <c r="B49" s="14">
        <f t="shared" si="6"/>
        <v>161070.79712500001</v>
      </c>
      <c r="C49" s="14">
        <f t="shared" si="7"/>
        <v>161070.79712500001</v>
      </c>
      <c r="D49" s="14">
        <f t="shared" si="8"/>
        <v>0</v>
      </c>
      <c r="E49" s="14">
        <f t="shared" si="9"/>
        <v>0</v>
      </c>
      <c r="F49" s="12">
        <f t="shared" si="10"/>
        <v>322141.59425000002</v>
      </c>
      <c r="G49" s="1"/>
      <c r="H49" s="13">
        <f t="shared" si="11"/>
        <v>0.54433322406621998</v>
      </c>
      <c r="I49" s="14">
        <f t="shared" si="12"/>
        <v>18458.1444846247</v>
      </c>
      <c r="J49" s="14">
        <f t="shared" si="13"/>
        <v>18458.1444846247</v>
      </c>
      <c r="K49" s="14">
        <f t="shared" si="14"/>
        <v>0</v>
      </c>
      <c r="L49" s="14">
        <f t="shared" si="15"/>
        <v>0</v>
      </c>
      <c r="M49" s="30">
        <f t="shared" si="16"/>
        <v>36916.288969249399</v>
      </c>
      <c r="N49" s="3"/>
      <c r="O49" s="3"/>
      <c r="P49" s="3"/>
    </row>
    <row r="50" spans="1:16">
      <c r="A50" s="13">
        <v>5.25</v>
      </c>
      <c r="B50" s="14">
        <f t="shared" si="6"/>
        <v>422345.99662500003</v>
      </c>
      <c r="C50" s="14">
        <f t="shared" si="7"/>
        <v>422345.99662500003</v>
      </c>
      <c r="D50" s="14">
        <f t="shared" si="8"/>
        <v>0</v>
      </c>
      <c r="E50" s="14">
        <f t="shared" si="9"/>
        <v>0</v>
      </c>
      <c r="F50" s="12">
        <f t="shared" si="10"/>
        <v>844691.99325000006</v>
      </c>
      <c r="G50" s="1"/>
      <c r="H50" s="13">
        <f t="shared" si="11"/>
        <v>0.75074500982111902</v>
      </c>
      <c r="I50" s="14">
        <f t="shared" si="12"/>
        <v>60395.076073170603</v>
      </c>
      <c r="J50" s="14">
        <f t="shared" si="13"/>
        <v>60395.076073170603</v>
      </c>
      <c r="K50" s="14">
        <f t="shared" si="14"/>
        <v>0</v>
      </c>
      <c r="L50" s="14">
        <f t="shared" si="15"/>
        <v>0</v>
      </c>
      <c r="M50" s="30">
        <f t="shared" si="16"/>
        <v>120790.152146341</v>
      </c>
      <c r="N50" s="3"/>
      <c r="O50" s="3"/>
      <c r="P50" s="3"/>
    </row>
    <row r="51" spans="1:16">
      <c r="A51" s="13">
        <v>5.75</v>
      </c>
      <c r="B51" s="14">
        <f t="shared" si="6"/>
        <v>373149.55625000002</v>
      </c>
      <c r="C51" s="14">
        <f t="shared" si="7"/>
        <v>373149.55625000002</v>
      </c>
      <c r="D51" s="14">
        <f t="shared" si="8"/>
        <v>0</v>
      </c>
      <c r="E51" s="14">
        <f t="shared" si="9"/>
        <v>0</v>
      </c>
      <c r="F51" s="12">
        <f t="shared" si="10"/>
        <v>746299.11250000005</v>
      </c>
      <c r="G51" s="1"/>
      <c r="H51" s="13">
        <f t="shared" si="11"/>
        <v>1.0055606103708501</v>
      </c>
      <c r="I51" s="14">
        <f t="shared" si="12"/>
        <v>65256.434007367301</v>
      </c>
      <c r="J51" s="14">
        <f t="shared" si="13"/>
        <v>65256.434007367301</v>
      </c>
      <c r="K51" s="14">
        <f t="shared" si="14"/>
        <v>0</v>
      </c>
      <c r="L51" s="14">
        <f t="shared" si="15"/>
        <v>0</v>
      </c>
      <c r="M51" s="30">
        <f t="shared" si="16"/>
        <v>130512.868014735</v>
      </c>
      <c r="N51" s="3"/>
      <c r="O51" s="3"/>
      <c r="P51" s="3"/>
    </row>
    <row r="52" spans="1:16">
      <c r="A52" s="13">
        <v>6.25</v>
      </c>
      <c r="B52" s="14">
        <f t="shared" si="6"/>
        <v>165036.265625</v>
      </c>
      <c r="C52" s="14">
        <f t="shared" si="7"/>
        <v>165036.265625</v>
      </c>
      <c r="D52" s="14">
        <f t="shared" si="8"/>
        <v>0</v>
      </c>
      <c r="E52" s="14">
        <f t="shared" si="9"/>
        <v>0</v>
      </c>
      <c r="F52" s="12">
        <f t="shared" si="10"/>
        <v>330072.53125</v>
      </c>
      <c r="G52" s="1"/>
      <c r="H52" s="13">
        <f t="shared" si="11"/>
        <v>1.3144222957981899</v>
      </c>
      <c r="I52" s="14">
        <f t="shared" si="12"/>
        <v>34708.375544443603</v>
      </c>
      <c r="J52" s="14">
        <f t="shared" si="13"/>
        <v>34708.375544443603</v>
      </c>
      <c r="K52" s="14">
        <f t="shared" si="14"/>
        <v>0</v>
      </c>
      <c r="L52" s="14">
        <f t="shared" si="15"/>
        <v>0</v>
      </c>
      <c r="M52" s="30">
        <f t="shared" si="16"/>
        <v>69416.751088887206</v>
      </c>
      <c r="N52" s="3"/>
      <c r="O52" s="3"/>
      <c r="P52" s="3"/>
    </row>
    <row r="53" spans="1:16">
      <c r="A53" s="13">
        <v>6.75</v>
      </c>
      <c r="B53" s="14">
        <f t="shared" si="6"/>
        <v>113536.17787499999</v>
      </c>
      <c r="C53" s="14">
        <f t="shared" si="7"/>
        <v>113536.17787499999</v>
      </c>
      <c r="D53" s="14">
        <f t="shared" si="8"/>
        <v>0</v>
      </c>
      <c r="E53" s="14">
        <f t="shared" si="9"/>
        <v>0</v>
      </c>
      <c r="F53" s="12">
        <f t="shared" si="10"/>
        <v>227072.35574999999</v>
      </c>
      <c r="G53" s="1"/>
      <c r="H53" s="13">
        <f t="shared" si="11"/>
        <v>1.68307772282919</v>
      </c>
      <c r="I53" s="14">
        <f t="shared" si="12"/>
        <v>28309.660995049599</v>
      </c>
      <c r="J53" s="14">
        <f t="shared" si="13"/>
        <v>28309.660995049599</v>
      </c>
      <c r="K53" s="14">
        <f t="shared" si="14"/>
        <v>0</v>
      </c>
      <c r="L53" s="14">
        <f t="shared" si="15"/>
        <v>0</v>
      </c>
      <c r="M53" s="30">
        <f t="shared" si="16"/>
        <v>56619.321990099197</v>
      </c>
      <c r="N53" s="3"/>
      <c r="O53" s="3"/>
      <c r="P53" s="3"/>
    </row>
    <row r="54" spans="1:16">
      <c r="A54" s="13">
        <v>7.25</v>
      </c>
      <c r="B54" s="14">
        <f t="shared" si="6"/>
        <v>141242.0031</v>
      </c>
      <c r="C54" s="14">
        <f t="shared" si="7"/>
        <v>94161.335399999996</v>
      </c>
      <c r="D54" s="14">
        <f t="shared" si="8"/>
        <v>0</v>
      </c>
      <c r="E54" s="14">
        <f t="shared" si="9"/>
        <v>0</v>
      </c>
      <c r="F54" s="12">
        <f t="shared" si="10"/>
        <v>235403.33850000001</v>
      </c>
      <c r="G54" s="1"/>
      <c r="H54" s="13">
        <f t="shared" si="11"/>
        <v>2.1173732088572201</v>
      </c>
      <c r="I54" s="14">
        <f t="shared" si="12"/>
        <v>41249.935631623201</v>
      </c>
      <c r="J54" s="14">
        <f t="shared" si="13"/>
        <v>27499.9570877488</v>
      </c>
      <c r="K54" s="14">
        <f t="shared" si="14"/>
        <v>0</v>
      </c>
      <c r="L54" s="14">
        <f t="shared" si="15"/>
        <v>0</v>
      </c>
      <c r="M54" s="30">
        <f t="shared" si="16"/>
        <v>68749.892719372001</v>
      </c>
      <c r="N54" s="3"/>
      <c r="O54" s="3"/>
      <c r="P54" s="3"/>
    </row>
    <row r="55" spans="1:16">
      <c r="A55" s="13">
        <v>7.75</v>
      </c>
      <c r="B55" s="14">
        <f t="shared" si="6"/>
        <v>115055.835222222</v>
      </c>
      <c r="C55" s="14">
        <f t="shared" si="7"/>
        <v>32873.095777777802</v>
      </c>
      <c r="D55" s="14">
        <f t="shared" si="8"/>
        <v>0</v>
      </c>
      <c r="E55" s="14">
        <f t="shared" si="9"/>
        <v>0</v>
      </c>
      <c r="F55" s="12">
        <f t="shared" si="10"/>
        <v>147928.93100000001</v>
      </c>
      <c r="G55" s="1"/>
      <c r="H55" s="13">
        <f t="shared" si="11"/>
        <v>2.62324790899758</v>
      </c>
      <c r="I55" s="14">
        <f t="shared" si="12"/>
        <v>38944.513440601797</v>
      </c>
      <c r="J55" s="14">
        <f t="shared" si="13"/>
        <v>11127.003840171999</v>
      </c>
      <c r="K55" s="14">
        <f t="shared" si="14"/>
        <v>0</v>
      </c>
      <c r="L55" s="14">
        <f t="shared" si="15"/>
        <v>0</v>
      </c>
      <c r="M55" s="30">
        <f t="shared" si="16"/>
        <v>50071.517280773798</v>
      </c>
      <c r="N55" s="3"/>
      <c r="O55" s="3"/>
      <c r="P55" s="3"/>
    </row>
    <row r="56" spans="1:16">
      <c r="A56" s="13">
        <v>8.25</v>
      </c>
      <c r="B56" s="14">
        <f t="shared" si="6"/>
        <v>46487.000083333303</v>
      </c>
      <c r="C56" s="14">
        <f t="shared" si="7"/>
        <v>27345.294166666699</v>
      </c>
      <c r="D56" s="14">
        <f t="shared" si="8"/>
        <v>0</v>
      </c>
      <c r="E56" s="14">
        <f t="shared" si="9"/>
        <v>0</v>
      </c>
      <c r="F56" s="12">
        <f t="shared" si="10"/>
        <v>73832.294250000006</v>
      </c>
      <c r="G56" s="1"/>
      <c r="H56" s="13">
        <f t="shared" si="11"/>
        <v>3.20672872001427</v>
      </c>
      <c r="I56" s="14">
        <f t="shared" si="12"/>
        <v>18069.236154488601</v>
      </c>
      <c r="J56" s="14">
        <f t="shared" si="13"/>
        <v>10628.962443816799</v>
      </c>
      <c r="K56" s="14">
        <f t="shared" si="14"/>
        <v>0</v>
      </c>
      <c r="L56" s="14">
        <f t="shared" si="15"/>
        <v>0</v>
      </c>
      <c r="M56" s="30">
        <f t="shared" si="16"/>
        <v>28698.1985983054</v>
      </c>
      <c r="N56" s="3"/>
      <c r="O56" s="3"/>
      <c r="P56" s="3"/>
    </row>
    <row r="57" spans="1:16">
      <c r="A57" s="13">
        <v>8.75</v>
      </c>
      <c r="B57" s="14">
        <f t="shared" si="6"/>
        <v>76618.979679487195</v>
      </c>
      <c r="C57" s="14">
        <f t="shared" si="7"/>
        <v>26420.337820512799</v>
      </c>
      <c r="D57" s="14">
        <f t="shared" si="8"/>
        <v>0</v>
      </c>
      <c r="E57" s="14">
        <f t="shared" si="9"/>
        <v>0</v>
      </c>
      <c r="F57" s="12">
        <f t="shared" si="10"/>
        <v>103039.3175</v>
      </c>
      <c r="G57" s="1"/>
      <c r="H57" s="13">
        <f t="shared" si="11"/>
        <v>3.8739257786639598</v>
      </c>
      <c r="I57" s="14">
        <f t="shared" si="12"/>
        <v>33921.856058890902</v>
      </c>
      <c r="J57" s="14">
        <f t="shared" si="13"/>
        <v>11697.191744445099</v>
      </c>
      <c r="K57" s="14">
        <f t="shared" si="14"/>
        <v>0</v>
      </c>
      <c r="L57" s="14">
        <f t="shared" si="15"/>
        <v>0</v>
      </c>
      <c r="M57" s="30">
        <f t="shared" si="16"/>
        <v>45619.047803335998</v>
      </c>
      <c r="N57" s="3"/>
      <c r="O57" s="3"/>
      <c r="P57" s="3"/>
    </row>
    <row r="58" spans="1:16">
      <c r="A58" s="13">
        <v>9.25</v>
      </c>
      <c r="B58" s="14">
        <f t="shared" si="6"/>
        <v>76508.882638888899</v>
      </c>
      <c r="C58" s="14">
        <f t="shared" si="7"/>
        <v>34552.398611111101</v>
      </c>
      <c r="D58" s="14">
        <f t="shared" si="8"/>
        <v>0</v>
      </c>
      <c r="E58" s="14">
        <f t="shared" si="9"/>
        <v>0</v>
      </c>
      <c r="F58" s="12">
        <f t="shared" si="10"/>
        <v>111061.28125</v>
      </c>
      <c r="G58" s="1"/>
      <c r="H58" s="13">
        <f t="shared" si="11"/>
        <v>4.6310284528258103</v>
      </c>
      <c r="I58" s="14">
        <f t="shared" si="12"/>
        <v>38304.304042659998</v>
      </c>
      <c r="J58" s="14">
        <f t="shared" si="13"/>
        <v>17298.7179547497</v>
      </c>
      <c r="K58" s="14">
        <f t="shared" si="14"/>
        <v>0</v>
      </c>
      <c r="L58" s="14">
        <f t="shared" si="15"/>
        <v>0</v>
      </c>
      <c r="M58" s="30">
        <f t="shared" si="16"/>
        <v>55603.021997409698</v>
      </c>
      <c r="N58" s="3"/>
      <c r="O58" s="3"/>
      <c r="P58" s="3"/>
    </row>
    <row r="59" spans="1:16">
      <c r="A59" s="13">
        <v>9.75</v>
      </c>
      <c r="B59" s="14">
        <f t="shared" si="6"/>
        <v>45656.337315789497</v>
      </c>
      <c r="C59" s="14">
        <f t="shared" si="7"/>
        <v>21072.1556842106</v>
      </c>
      <c r="D59" s="14">
        <f t="shared" si="8"/>
        <v>0</v>
      </c>
      <c r="E59" s="14">
        <f t="shared" si="9"/>
        <v>0</v>
      </c>
      <c r="F59" s="12">
        <f t="shared" si="10"/>
        <v>66728.493000000104</v>
      </c>
      <c r="G59" s="1"/>
      <c r="H59" s="13">
        <f t="shared" si="11"/>
        <v>5.4843017460580299</v>
      </c>
      <c r="I59" s="14">
        <f t="shared" si="12"/>
        <v>25681.346713805</v>
      </c>
      <c r="J59" s="14">
        <f t="shared" si="13"/>
        <v>11852.9292525254</v>
      </c>
      <c r="K59" s="14">
        <f t="shared" si="14"/>
        <v>0</v>
      </c>
      <c r="L59" s="14">
        <f t="shared" si="15"/>
        <v>0</v>
      </c>
      <c r="M59" s="30">
        <f t="shared" si="16"/>
        <v>37534.275966330402</v>
      </c>
      <c r="N59" s="3"/>
      <c r="O59" s="3"/>
      <c r="P59" s="3"/>
    </row>
    <row r="60" spans="1:16">
      <c r="A60" s="13">
        <v>10.25</v>
      </c>
      <c r="B60" s="14">
        <f t="shared" si="6"/>
        <v>28805.037131249999</v>
      </c>
      <c r="C60" s="14">
        <f t="shared" si="7"/>
        <v>21290.67961875</v>
      </c>
      <c r="D60" s="14">
        <f t="shared" si="8"/>
        <v>0</v>
      </c>
      <c r="E60" s="14">
        <f t="shared" si="9"/>
        <v>0</v>
      </c>
      <c r="F60" s="12">
        <f t="shared" si="10"/>
        <v>50095.71675</v>
      </c>
      <c r="G60" s="1"/>
      <c r="H60" s="13">
        <f t="shared" si="11"/>
        <v>6.4400830526550203</v>
      </c>
      <c r="I60" s="14">
        <f t="shared" si="12"/>
        <v>18098.227459518199</v>
      </c>
      <c r="J60" s="14">
        <f t="shared" si="13"/>
        <v>13376.9507309482</v>
      </c>
      <c r="K60" s="14">
        <f t="shared" si="14"/>
        <v>0</v>
      </c>
      <c r="L60" s="14">
        <f t="shared" si="15"/>
        <v>0</v>
      </c>
      <c r="M60" s="30">
        <f t="shared" si="16"/>
        <v>31475.178190466399</v>
      </c>
      <c r="N60" s="3"/>
      <c r="O60" s="3"/>
      <c r="P60" s="3"/>
    </row>
    <row r="61" spans="1:16">
      <c r="A61" s="13">
        <v>10.75</v>
      </c>
      <c r="B61" s="14">
        <f t="shared" si="6"/>
        <v>31774.564190217399</v>
      </c>
      <c r="C61" s="14">
        <f t="shared" si="7"/>
        <v>45153.328059782601</v>
      </c>
      <c r="D61" s="14">
        <f t="shared" si="8"/>
        <v>0</v>
      </c>
      <c r="E61" s="14">
        <f t="shared" si="9"/>
        <v>0</v>
      </c>
      <c r="F61" s="12">
        <f t="shared" si="10"/>
        <v>76927.892250000004</v>
      </c>
      <c r="G61" s="1"/>
      <c r="H61" s="13">
        <f t="shared" si="11"/>
        <v>7.5047792126309396</v>
      </c>
      <c r="I61" s="14">
        <f t="shared" si="12"/>
        <v>22182.426867455899</v>
      </c>
      <c r="J61" s="14">
        <f t="shared" si="13"/>
        <v>31522.3960748057</v>
      </c>
      <c r="K61" s="14">
        <f t="shared" si="14"/>
        <v>0</v>
      </c>
      <c r="L61" s="14">
        <f t="shared" si="15"/>
        <v>0</v>
      </c>
      <c r="M61" s="30">
        <f t="shared" si="16"/>
        <v>53704.822942261599</v>
      </c>
      <c r="N61" s="3"/>
      <c r="O61" s="3"/>
      <c r="P61" s="3"/>
    </row>
    <row r="62" spans="1:16">
      <c r="A62" s="13">
        <v>11.25</v>
      </c>
      <c r="B62" s="14">
        <f t="shared" si="6"/>
        <v>69232.676008064504</v>
      </c>
      <c r="C62" s="14">
        <f t="shared" si="7"/>
        <v>125877.592741935</v>
      </c>
      <c r="D62" s="14">
        <f t="shared" si="8"/>
        <v>0</v>
      </c>
      <c r="E62" s="14">
        <f t="shared" si="9"/>
        <v>0</v>
      </c>
      <c r="F62" s="12">
        <f t="shared" si="10"/>
        <v>195110.26874999999</v>
      </c>
      <c r="G62" s="1"/>
      <c r="H62" s="13">
        <f t="shared" si="11"/>
        <v>8.6848638254906199</v>
      </c>
      <c r="I62" s="14">
        <f t="shared" si="12"/>
        <v>53446.7878581646</v>
      </c>
      <c r="J62" s="14">
        <f t="shared" si="13"/>
        <v>97175.977923935599</v>
      </c>
      <c r="K62" s="14">
        <f t="shared" si="14"/>
        <v>0</v>
      </c>
      <c r="L62" s="14">
        <f t="shared" si="15"/>
        <v>0</v>
      </c>
      <c r="M62" s="30">
        <f t="shared" si="16"/>
        <v>150622.7657821</v>
      </c>
      <c r="N62" s="3"/>
      <c r="O62" s="3"/>
      <c r="P62" s="3"/>
    </row>
    <row r="63" spans="1:16">
      <c r="A63" s="13">
        <v>11.75</v>
      </c>
      <c r="B63" s="14">
        <f t="shared" si="6"/>
        <v>78590.493230769207</v>
      </c>
      <c r="C63" s="14">
        <f t="shared" si="7"/>
        <v>176828.609769231</v>
      </c>
      <c r="D63" s="14">
        <f t="shared" si="8"/>
        <v>0</v>
      </c>
      <c r="E63" s="14">
        <f t="shared" si="9"/>
        <v>0</v>
      </c>
      <c r="F63" s="12">
        <f t="shared" si="10"/>
        <v>255419.103</v>
      </c>
      <c r="G63" s="1"/>
      <c r="H63" s="13">
        <f t="shared" si="11"/>
        <v>9.9868747889614404</v>
      </c>
      <c r="I63" s="14">
        <f t="shared" si="12"/>
        <v>66797.737489226696</v>
      </c>
      <c r="J63" s="14">
        <f t="shared" si="13"/>
        <v>150294.90935075999</v>
      </c>
      <c r="K63" s="14">
        <f t="shared" si="14"/>
        <v>0</v>
      </c>
      <c r="L63" s="14">
        <f t="shared" si="15"/>
        <v>0</v>
      </c>
      <c r="M63" s="30">
        <f t="shared" si="16"/>
        <v>217092.64683998699</v>
      </c>
      <c r="N63" s="3"/>
      <c r="O63" s="3"/>
      <c r="P63" s="3"/>
    </row>
    <row r="64" spans="1:16">
      <c r="A64" s="13">
        <v>12.25</v>
      </c>
      <c r="B64" s="14">
        <f t="shared" si="6"/>
        <v>59650.408363636401</v>
      </c>
      <c r="C64" s="14">
        <f t="shared" si="7"/>
        <v>159067.75563636399</v>
      </c>
      <c r="D64" s="14">
        <f t="shared" si="8"/>
        <v>0</v>
      </c>
      <c r="E64" s="14">
        <f t="shared" si="9"/>
        <v>0</v>
      </c>
      <c r="F64" s="12">
        <f t="shared" si="10"/>
        <v>218718.16399999999</v>
      </c>
      <c r="G64" s="1"/>
      <c r="H64" s="13">
        <f t="shared" si="11"/>
        <v>11.4174120346033</v>
      </c>
      <c r="I64" s="14">
        <f t="shared" si="12"/>
        <v>55596.186964896602</v>
      </c>
      <c r="J64" s="14">
        <f t="shared" si="13"/>
        <v>148256.498573057</v>
      </c>
      <c r="K64" s="14">
        <f t="shared" si="14"/>
        <v>0</v>
      </c>
      <c r="L64" s="14">
        <f t="shared" si="15"/>
        <v>0</v>
      </c>
      <c r="M64" s="30">
        <f t="shared" si="16"/>
        <v>203852.68553795401</v>
      </c>
      <c r="N64" s="3"/>
      <c r="O64" s="3"/>
      <c r="P64" s="3"/>
    </row>
    <row r="65" spans="1:16">
      <c r="A65" s="13">
        <v>12.75</v>
      </c>
      <c r="B65" s="14">
        <f t="shared" si="6"/>
        <v>35680.317090909099</v>
      </c>
      <c r="C65" s="14">
        <f t="shared" si="7"/>
        <v>111500.99090909099</v>
      </c>
      <c r="D65" s="14">
        <f t="shared" si="8"/>
        <v>0</v>
      </c>
      <c r="E65" s="14">
        <f t="shared" si="9"/>
        <v>0</v>
      </c>
      <c r="F65" s="12">
        <f t="shared" si="10"/>
        <v>147181.30799999999</v>
      </c>
      <c r="G65" s="1"/>
      <c r="H65" s="13">
        <f t="shared" si="11"/>
        <v>12.9831354367749</v>
      </c>
      <c r="I65" s="14">
        <f t="shared" si="12"/>
        <v>36332.736409282101</v>
      </c>
      <c r="J65" s="14">
        <f t="shared" si="13"/>
        <v>113539.80127900701</v>
      </c>
      <c r="K65" s="14">
        <f t="shared" si="14"/>
        <v>0</v>
      </c>
      <c r="L65" s="14">
        <f t="shared" si="15"/>
        <v>0</v>
      </c>
      <c r="M65" s="30">
        <f t="shared" si="16"/>
        <v>149872.53768828901</v>
      </c>
      <c r="N65" s="3"/>
      <c r="O65" s="3"/>
      <c r="P65" s="3"/>
    </row>
    <row r="66" spans="1:16">
      <c r="A66" s="13">
        <v>13.25</v>
      </c>
      <c r="B66" s="14">
        <f t="shared" si="6"/>
        <v>0</v>
      </c>
      <c r="C66" s="14">
        <f t="shared" si="7"/>
        <v>85466.422000000006</v>
      </c>
      <c r="D66" s="14">
        <f t="shared" si="8"/>
        <v>0</v>
      </c>
      <c r="E66" s="14">
        <f t="shared" si="9"/>
        <v>0</v>
      </c>
      <c r="F66" s="12">
        <f t="shared" si="10"/>
        <v>85466.422000000006</v>
      </c>
      <c r="G66" s="1"/>
      <c r="H66" s="13">
        <f t="shared" si="11"/>
        <v>14.6907628750982</v>
      </c>
      <c r="I66" s="14">
        <f t="shared" si="12"/>
        <v>0</v>
      </c>
      <c r="J66" s="14">
        <f t="shared" si="13"/>
        <v>94759.769010194403</v>
      </c>
      <c r="K66" s="14">
        <f t="shared" si="14"/>
        <v>0</v>
      </c>
      <c r="L66" s="14">
        <f t="shared" si="15"/>
        <v>0</v>
      </c>
      <c r="M66" s="30">
        <f t="shared" si="16"/>
        <v>94759.769010194403</v>
      </c>
      <c r="N66" s="3"/>
      <c r="O66" s="3"/>
      <c r="P66" s="3"/>
    </row>
    <row r="67" spans="1:16">
      <c r="A67" s="13">
        <v>13.75</v>
      </c>
      <c r="B67" s="14">
        <f t="shared" si="6"/>
        <v>0</v>
      </c>
      <c r="C67" s="14">
        <f t="shared" si="7"/>
        <v>44681.31</v>
      </c>
      <c r="D67" s="14">
        <f t="shared" si="8"/>
        <v>16755.491249999999</v>
      </c>
      <c r="E67" s="14">
        <f t="shared" si="9"/>
        <v>0</v>
      </c>
      <c r="F67" s="12">
        <f t="shared" si="10"/>
        <v>61436.801249999997</v>
      </c>
      <c r="G67" s="1"/>
      <c r="H67" s="13">
        <f t="shared" si="11"/>
        <v>16.5470684335355</v>
      </c>
      <c r="I67" s="14">
        <f t="shared" si="12"/>
        <v>0</v>
      </c>
      <c r="J67" s="14">
        <f t="shared" si="13"/>
        <v>53770.523219637398</v>
      </c>
      <c r="K67" s="14">
        <f t="shared" si="14"/>
        <v>20163.946207363999</v>
      </c>
      <c r="L67" s="14">
        <f t="shared" si="15"/>
        <v>0</v>
      </c>
      <c r="M67" s="30">
        <f t="shared" si="16"/>
        <v>73934.469427001401</v>
      </c>
      <c r="N67" s="3"/>
      <c r="O67" s="3"/>
      <c r="P67" s="3"/>
    </row>
    <row r="68" spans="1:16">
      <c r="A68" s="13">
        <v>14.25</v>
      </c>
      <c r="B68" s="14">
        <f t="shared" si="6"/>
        <v>0</v>
      </c>
      <c r="C68" s="14">
        <f t="shared" si="7"/>
        <v>36859.125999999997</v>
      </c>
      <c r="D68" s="14">
        <f t="shared" si="8"/>
        <v>18429.562999999998</v>
      </c>
      <c r="E68" s="14">
        <f t="shared" si="9"/>
        <v>0</v>
      </c>
      <c r="F68" s="12">
        <f t="shared" si="10"/>
        <v>55288.688999999998</v>
      </c>
      <c r="G68" s="1"/>
      <c r="H68" s="13">
        <f t="shared" si="11"/>
        <v>18.5588807216179</v>
      </c>
      <c r="I68" s="14">
        <f t="shared" si="12"/>
        <v>0</v>
      </c>
      <c r="J68" s="14">
        <f t="shared" si="13"/>
        <v>48004.499855233997</v>
      </c>
      <c r="K68" s="14">
        <f t="shared" si="14"/>
        <v>24002.2499276171</v>
      </c>
      <c r="L68" s="14">
        <f t="shared" si="15"/>
        <v>0</v>
      </c>
      <c r="M68" s="30">
        <f t="shared" si="16"/>
        <v>72006.749782851097</v>
      </c>
      <c r="N68" s="3"/>
      <c r="O68" s="3"/>
      <c r="P68" s="3"/>
    </row>
    <row r="69" spans="1:16">
      <c r="A69" s="13">
        <v>14.75</v>
      </c>
      <c r="B69" s="14">
        <f t="shared" si="6"/>
        <v>0</v>
      </c>
      <c r="C69" s="14">
        <f t="shared" si="7"/>
        <v>18678.3661590909</v>
      </c>
      <c r="D69" s="14">
        <f t="shared" si="8"/>
        <v>10673.3520909091</v>
      </c>
      <c r="E69" s="14">
        <f t="shared" si="9"/>
        <v>0</v>
      </c>
      <c r="F69" s="12">
        <f t="shared" si="10"/>
        <v>29351.718250000002</v>
      </c>
      <c r="G69" s="1"/>
      <c r="H69" s="13">
        <f t="shared" si="11"/>
        <v>20.733081305374899</v>
      </c>
      <c r="I69" s="14">
        <f t="shared" si="12"/>
        <v>0</v>
      </c>
      <c r="J69" s="14">
        <f t="shared" si="13"/>
        <v>26254.920964609799</v>
      </c>
      <c r="K69" s="14">
        <f t="shared" si="14"/>
        <v>15002.811979777</v>
      </c>
      <c r="L69" s="14">
        <f t="shared" si="15"/>
        <v>0</v>
      </c>
      <c r="M69" s="30">
        <f t="shared" si="16"/>
        <v>41257.7329443868</v>
      </c>
      <c r="N69" s="3"/>
      <c r="O69" s="3"/>
      <c r="P69" s="3"/>
    </row>
    <row r="70" spans="1:16">
      <c r="A70" s="13">
        <v>15.25</v>
      </c>
      <c r="B70" s="14">
        <f t="shared" si="6"/>
        <v>0</v>
      </c>
      <c r="C70" s="14">
        <f t="shared" si="7"/>
        <v>6875.1618571428598</v>
      </c>
      <c r="D70" s="14">
        <f t="shared" si="8"/>
        <v>5156.3713928571397</v>
      </c>
      <c r="E70" s="14">
        <f t="shared" si="9"/>
        <v>0</v>
      </c>
      <c r="F70" s="12">
        <f t="shared" si="10"/>
        <v>12031.53325</v>
      </c>
      <c r="G70" s="1"/>
      <c r="H70" s="13">
        <f t="shared" si="11"/>
        <v>23.076603237174801</v>
      </c>
      <c r="I70" s="14">
        <f t="shared" si="12"/>
        <v>0</v>
      </c>
      <c r="J70" s="14">
        <f t="shared" si="13"/>
        <v>10403.631630730701</v>
      </c>
      <c r="K70" s="14">
        <f t="shared" si="14"/>
        <v>7802.7237230480396</v>
      </c>
      <c r="L70" s="14">
        <f t="shared" si="15"/>
        <v>0</v>
      </c>
      <c r="M70" s="30">
        <f t="shared" si="16"/>
        <v>18206.355353778701</v>
      </c>
      <c r="N70" s="3"/>
      <c r="O70" s="3"/>
      <c r="P70" s="3"/>
    </row>
    <row r="71" spans="1:16">
      <c r="A71" s="13">
        <v>15.75</v>
      </c>
      <c r="B71" s="14">
        <f t="shared" si="6"/>
        <v>0</v>
      </c>
      <c r="C71" s="14">
        <f t="shared" si="7"/>
        <v>2947.7406000000001</v>
      </c>
      <c r="D71" s="14">
        <f t="shared" si="8"/>
        <v>8106.28665</v>
      </c>
      <c r="E71" s="14">
        <f t="shared" si="9"/>
        <v>0</v>
      </c>
      <c r="F71" s="12">
        <f t="shared" si="10"/>
        <v>11054.027249999999</v>
      </c>
      <c r="G71" s="1"/>
      <c r="H71" s="13">
        <f t="shared" si="11"/>
        <v>25.596429675079001</v>
      </c>
      <c r="I71" s="14">
        <f t="shared" si="12"/>
        <v>0</v>
      </c>
      <c r="J71" s="14">
        <f t="shared" si="13"/>
        <v>4790.5799979857202</v>
      </c>
      <c r="K71" s="14">
        <f t="shared" si="14"/>
        <v>13174.0949944608</v>
      </c>
      <c r="L71" s="14">
        <f t="shared" si="15"/>
        <v>0</v>
      </c>
      <c r="M71" s="30">
        <f t="shared" si="16"/>
        <v>17964.6749924465</v>
      </c>
      <c r="N71" s="3"/>
      <c r="O71" s="3"/>
      <c r="P71" s="3"/>
    </row>
    <row r="72" spans="1:16">
      <c r="A72" s="13">
        <v>16.25</v>
      </c>
      <c r="B72" s="14">
        <f t="shared" si="6"/>
        <v>0</v>
      </c>
      <c r="C72" s="14">
        <f t="shared" si="7"/>
        <v>0</v>
      </c>
      <c r="D72" s="14">
        <f t="shared" si="8"/>
        <v>2583.0349999999999</v>
      </c>
      <c r="E72" s="14">
        <f t="shared" si="9"/>
        <v>0</v>
      </c>
      <c r="F72" s="12">
        <f t="shared" si="10"/>
        <v>2583.0349999999999</v>
      </c>
      <c r="G72" s="1"/>
      <c r="H72" s="13">
        <f t="shared" si="11"/>
        <v>28.299592583490099</v>
      </c>
      <c r="I72" s="14">
        <f t="shared" si="12"/>
        <v>0</v>
      </c>
      <c r="J72" s="14">
        <f t="shared" si="13"/>
        <v>0</v>
      </c>
      <c r="K72" s="14">
        <f t="shared" si="14"/>
        <v>4498.39003870125</v>
      </c>
      <c r="L72" s="14">
        <f t="shared" si="15"/>
        <v>0</v>
      </c>
      <c r="M72" s="30">
        <f t="shared" si="16"/>
        <v>4498.39003870125</v>
      </c>
      <c r="N72" s="3"/>
      <c r="O72" s="3"/>
      <c r="P72" s="3"/>
    </row>
    <row r="73" spans="1:16">
      <c r="A73" s="13">
        <v>16.75</v>
      </c>
      <c r="B73" s="14">
        <f t="shared" si="6"/>
        <v>0</v>
      </c>
      <c r="C73" s="14">
        <f t="shared" si="7"/>
        <v>0</v>
      </c>
      <c r="D73" s="14">
        <f t="shared" si="8"/>
        <v>0</v>
      </c>
      <c r="E73" s="14">
        <f t="shared" si="9"/>
        <v>0</v>
      </c>
      <c r="F73" s="12">
        <f t="shared" si="10"/>
        <v>0</v>
      </c>
      <c r="G73" s="1"/>
      <c r="H73" s="13">
        <f t="shared" si="11"/>
        <v>31.1931715078636</v>
      </c>
      <c r="I73" s="14">
        <f t="shared" si="12"/>
        <v>0</v>
      </c>
      <c r="J73" s="14">
        <f t="shared" si="13"/>
        <v>0</v>
      </c>
      <c r="K73" s="14">
        <f t="shared" si="14"/>
        <v>0</v>
      </c>
      <c r="L73" s="14">
        <f t="shared" si="15"/>
        <v>0</v>
      </c>
      <c r="M73" s="30">
        <f t="shared" si="16"/>
        <v>0</v>
      </c>
      <c r="N73" s="3"/>
      <c r="O73" s="3"/>
      <c r="P73" s="3"/>
    </row>
    <row r="74" spans="1:16">
      <c r="A74" s="13">
        <v>17.25</v>
      </c>
      <c r="B74" s="14">
        <f t="shared" si="6"/>
        <v>0</v>
      </c>
      <c r="C74" s="14">
        <f t="shared" si="7"/>
        <v>0</v>
      </c>
      <c r="D74" s="14">
        <f t="shared" si="8"/>
        <v>0</v>
      </c>
      <c r="E74" s="14">
        <f t="shared" si="9"/>
        <v>0</v>
      </c>
      <c r="F74" s="12">
        <f t="shared" si="10"/>
        <v>0</v>
      </c>
      <c r="G74" s="1"/>
      <c r="H74" s="13">
        <f t="shared" si="11"/>
        <v>34.284292417101398</v>
      </c>
      <c r="I74" s="14">
        <f t="shared" si="12"/>
        <v>0</v>
      </c>
      <c r="J74" s="14">
        <f t="shared" si="13"/>
        <v>0</v>
      </c>
      <c r="K74" s="14">
        <f t="shared" si="14"/>
        <v>0</v>
      </c>
      <c r="L74" s="14">
        <f t="shared" si="15"/>
        <v>0</v>
      </c>
      <c r="M74" s="30">
        <f t="shared" si="16"/>
        <v>0</v>
      </c>
      <c r="N74" s="3"/>
      <c r="O74" s="3"/>
      <c r="P74" s="3"/>
    </row>
    <row r="75" spans="1:16">
      <c r="A75" s="13">
        <v>17.75</v>
      </c>
      <c r="B75" s="14">
        <f t="shared" si="6"/>
        <v>0</v>
      </c>
      <c r="C75" s="14">
        <f t="shared" si="7"/>
        <v>0</v>
      </c>
      <c r="D75" s="14">
        <f t="shared" si="8"/>
        <v>0</v>
      </c>
      <c r="E75" s="14">
        <f t="shared" si="9"/>
        <v>0</v>
      </c>
      <c r="F75" s="12">
        <f t="shared" si="10"/>
        <v>0</v>
      </c>
      <c r="G75" s="1"/>
      <c r="H75" s="13">
        <f t="shared" si="11"/>
        <v>37.580126607970101</v>
      </c>
      <c r="I75" s="14">
        <f t="shared" si="12"/>
        <v>0</v>
      </c>
      <c r="J75" s="14">
        <f t="shared" si="13"/>
        <v>0</v>
      </c>
      <c r="K75" s="14">
        <f t="shared" si="14"/>
        <v>0</v>
      </c>
      <c r="L75" s="14">
        <f t="shared" si="15"/>
        <v>0</v>
      </c>
      <c r="M75" s="30">
        <f t="shared" si="16"/>
        <v>0</v>
      </c>
      <c r="N75" s="3"/>
      <c r="O75" s="3"/>
      <c r="P75" s="3"/>
    </row>
    <row r="76" spans="1:16">
      <c r="A76" s="13">
        <v>18.25</v>
      </c>
      <c r="B76" s="14">
        <f t="shared" si="6"/>
        <v>0</v>
      </c>
      <c r="C76" s="14">
        <f t="shared" si="7"/>
        <v>0</v>
      </c>
      <c r="D76" s="14">
        <f t="shared" si="8"/>
        <v>0</v>
      </c>
      <c r="E76" s="14">
        <f t="shared" si="9"/>
        <v>0</v>
      </c>
      <c r="F76" s="12">
        <f t="shared" si="10"/>
        <v>0</v>
      </c>
      <c r="G76" s="1"/>
      <c r="H76" s="13">
        <f t="shared" si="11"/>
        <v>41.087889666511302</v>
      </c>
      <c r="I76" s="14">
        <f t="shared" si="12"/>
        <v>0</v>
      </c>
      <c r="J76" s="14">
        <f t="shared" si="13"/>
        <v>0</v>
      </c>
      <c r="K76" s="14">
        <f t="shared" si="14"/>
        <v>0</v>
      </c>
      <c r="L76" s="14">
        <f t="shared" si="15"/>
        <v>0</v>
      </c>
      <c r="M76" s="30">
        <f t="shared" si="16"/>
        <v>0</v>
      </c>
      <c r="N76" s="3"/>
      <c r="O76" s="3"/>
      <c r="P76" s="3"/>
    </row>
    <row r="77" spans="1:16">
      <c r="A77" s="13">
        <v>18.75</v>
      </c>
      <c r="B77" s="14">
        <f t="shared" si="6"/>
        <v>0</v>
      </c>
      <c r="C77" s="14">
        <f t="shared" si="7"/>
        <v>0</v>
      </c>
      <c r="D77" s="14">
        <f t="shared" si="8"/>
        <v>0</v>
      </c>
      <c r="E77" s="14">
        <f t="shared" si="9"/>
        <v>0</v>
      </c>
      <c r="F77" s="12">
        <f t="shared" si="10"/>
        <v>0</v>
      </c>
      <c r="G77" s="1"/>
      <c r="H77" s="13">
        <f t="shared" si="11"/>
        <v>44.814840481950903</v>
      </c>
      <c r="I77" s="14">
        <f t="shared" si="12"/>
        <v>0</v>
      </c>
      <c r="J77" s="14">
        <f t="shared" si="13"/>
        <v>0</v>
      </c>
      <c r="K77" s="14">
        <f t="shared" si="14"/>
        <v>0</v>
      </c>
      <c r="L77" s="14">
        <f t="shared" si="15"/>
        <v>0</v>
      </c>
      <c r="M77" s="30">
        <f t="shared" si="16"/>
        <v>0</v>
      </c>
      <c r="N77" s="3"/>
      <c r="O77" s="3"/>
      <c r="P77" s="3"/>
    </row>
    <row r="78" spans="1:16">
      <c r="A78" s="13">
        <v>19.25</v>
      </c>
      <c r="B78" s="14">
        <f t="shared" si="6"/>
        <v>0</v>
      </c>
      <c r="C78" s="14">
        <f t="shared" si="7"/>
        <v>0</v>
      </c>
      <c r="D78" s="14">
        <f t="shared" si="8"/>
        <v>0</v>
      </c>
      <c r="E78" s="14">
        <f t="shared" si="9"/>
        <v>0</v>
      </c>
      <c r="F78" s="12">
        <f t="shared" si="10"/>
        <v>0</v>
      </c>
      <c r="G78" s="1"/>
      <c r="H78" s="13">
        <f t="shared" si="11"/>
        <v>48.7682803090796</v>
      </c>
      <c r="I78" s="14">
        <f t="shared" si="12"/>
        <v>0</v>
      </c>
      <c r="J78" s="14">
        <f t="shared" si="13"/>
        <v>0</v>
      </c>
      <c r="K78" s="14">
        <f t="shared" si="14"/>
        <v>0</v>
      </c>
      <c r="L78" s="14">
        <f t="shared" si="15"/>
        <v>0</v>
      </c>
      <c r="M78" s="30">
        <f t="shared" si="16"/>
        <v>0</v>
      </c>
      <c r="N78" s="3"/>
      <c r="O78" s="3"/>
      <c r="P78" s="3"/>
    </row>
    <row r="79" spans="1:16">
      <c r="A79" s="20" t="s">
        <v>7</v>
      </c>
      <c r="B79" s="21">
        <f>SUM(B47:B78)</f>
        <v>2069066.5494295701</v>
      </c>
      <c r="C79" s="21">
        <f>SUM(C47:C78)</f>
        <v>2337102.32368667</v>
      </c>
      <c r="D79" s="21">
        <f>SUM(D47:D78)</f>
        <v>61704.099383766203</v>
      </c>
      <c r="E79" s="21">
        <f>SUM(E47:E78)</f>
        <v>0</v>
      </c>
      <c r="F79" s="21">
        <f>SUM(F47:F78)</f>
        <v>4467872.9725000001</v>
      </c>
      <c r="G79" s="12"/>
      <c r="H79" s="20" t="s">
        <v>7</v>
      </c>
      <c r="I79" s="21">
        <f>SUM(I47:I78)</f>
        <v>658281.22901520703</v>
      </c>
      <c r="J79" s="21">
        <f>SUM(J47:J78)</f>
        <v>1092025.7216727301</v>
      </c>
      <c r="K79" s="21">
        <f>SUM(K47:K78)</f>
        <v>84644.216870968201</v>
      </c>
      <c r="L79" s="21">
        <f>SUM(L47:L78)</f>
        <v>0</v>
      </c>
      <c r="M79" s="21">
        <f>SUM(M47:M78)</f>
        <v>1834951.1675589101</v>
      </c>
      <c r="N79" s="3"/>
      <c r="O79" s="3"/>
      <c r="P79" s="3"/>
    </row>
    <row r="80" spans="1:16">
      <c r="A80" s="6" t="s">
        <v>13</v>
      </c>
      <c r="B80" s="22">
        <f>IF(L38&gt;0,B79/L38,0)</f>
        <v>6.5225892697061099</v>
      </c>
      <c r="C80" s="22">
        <f>IF(M38&gt;0,C79/M38,0)</f>
        <v>7.1337266912042301</v>
      </c>
      <c r="D80" s="22">
        <f>IF(N38&gt;0,D79/N38,0)</f>
        <v>14.527962430448</v>
      </c>
      <c r="E80" s="22">
        <f>IF(O38&gt;0,E79/O38,0)</f>
        <v>0</v>
      </c>
      <c r="F80" s="22">
        <f>IF(P38&gt;0,F79/P38,0)</f>
        <v>6.8834370046216797</v>
      </c>
      <c r="G80" s="12"/>
      <c r="H80" s="6" t="s">
        <v>13</v>
      </c>
      <c r="I80" s="22">
        <f>IF(L38&gt;0,I79/L38,0)</f>
        <v>2.0751860697797699</v>
      </c>
      <c r="J80" s="22">
        <f>IF(M38&gt;0,J79/M38,0)</f>
        <v>3.3332785472095301</v>
      </c>
      <c r="K80" s="22">
        <f>IF(N38&gt;0,K79/N38,0)</f>
        <v>19.929113542489301</v>
      </c>
      <c r="L80" s="22">
        <f>IF(O38&gt;0,L79/O38,0)</f>
        <v>0</v>
      </c>
      <c r="M80" s="22">
        <f>IF(P38&gt;0,M79/P38,0)</f>
        <v>2.8270210111594101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54" t="s">
        <v>25</v>
      </c>
      <c r="B85" s="54"/>
      <c r="C85" s="54"/>
      <c r="D85" s="54"/>
      <c r="E85" s="54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54"/>
      <c r="B86" s="54"/>
      <c r="C86" s="54"/>
      <c r="D86" s="54"/>
      <c r="E86" s="54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1"/>
      <c r="B87" s="3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55" t="s">
        <v>15</v>
      </c>
      <c r="B89" s="56" t="s">
        <v>16</v>
      </c>
      <c r="C89" s="56" t="s">
        <v>17</v>
      </c>
      <c r="D89" s="56" t="s">
        <v>18</v>
      </c>
      <c r="E89" s="56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55"/>
      <c r="B90" s="55"/>
      <c r="C90" s="55"/>
      <c r="D90" s="55"/>
      <c r="E90" s="56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2">
        <v>0</v>
      </c>
      <c r="B92" s="33">
        <f>L$38</f>
        <v>317215.52038</v>
      </c>
      <c r="C92" s="34">
        <f>$B$80</f>
        <v>6.5</v>
      </c>
      <c r="D92" s="34">
        <f>$I$80</f>
        <v>2.1</v>
      </c>
      <c r="E92" s="33">
        <f>B92*D92</f>
        <v>666152.59279999998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2">
        <v>1</v>
      </c>
      <c r="B93" s="33">
        <f>M$38</f>
        <v>327613.10110000003</v>
      </c>
      <c r="C93" s="34">
        <f>$C$80</f>
        <v>7.1</v>
      </c>
      <c r="D93" s="34">
        <f>$J$80</f>
        <v>3.3</v>
      </c>
      <c r="E93" s="33">
        <f>B93*D93</f>
        <v>1081123.2336299999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2">
        <v>2</v>
      </c>
      <c r="B94" s="33">
        <f>N$38</f>
        <v>4247.2645199999997</v>
      </c>
      <c r="C94" s="34">
        <f>$D$80</f>
        <v>14.5</v>
      </c>
      <c r="D94" s="34">
        <f>$K$80</f>
        <v>19.899999999999999</v>
      </c>
      <c r="E94" s="33">
        <f>B94*D94</f>
        <v>84520.563949999996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2">
        <v>3</v>
      </c>
      <c r="B95" s="33">
        <f>O$38</f>
        <v>0</v>
      </c>
      <c r="C95" s="34">
        <f>$E$80</f>
        <v>0</v>
      </c>
      <c r="D95" s="34">
        <f>$L$80</f>
        <v>0</v>
      </c>
      <c r="E95" s="33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2" t="s">
        <v>7</v>
      </c>
      <c r="B96" s="33">
        <f>SUM(B92:B95)</f>
        <v>649075.88600000006</v>
      </c>
      <c r="C96" s="34">
        <f>$F$80</f>
        <v>6.9</v>
      </c>
      <c r="D96" s="34">
        <f>$M$80</f>
        <v>2.8</v>
      </c>
      <c r="E96" s="33">
        <f>SUM(E92:E95)</f>
        <v>1831796.39038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2" t="s">
        <v>2</v>
      </c>
      <c r="B97" s="35">
        <f>$I$2</f>
        <v>1780231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6" t="s">
        <v>20</v>
      </c>
      <c r="B98" s="33">
        <f>IF(E96&gt;0,$I$2/E96,"")</f>
        <v>0.97184999999999999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1Q</vt:lpstr>
      <vt:lpstr>2Q</vt:lpstr>
      <vt:lpstr>3Q</vt:lpstr>
      <vt:lpstr>4Q</vt:lpstr>
      <vt:lpstr>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2023-09-19T12:31:41Z</dcterms:created>
  <dcterms:modified xsi:type="dcterms:W3CDTF">2023-09-19T12:31:41Z</dcterms:modified>
</cp:coreProperties>
</file>