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32DF7EAD-1995-E140-8EFB-0D5EBC2CDC82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B97" i="5"/>
  <c r="F6" i="1"/>
  <c r="F7" i="1"/>
  <c r="F8" i="1"/>
  <c r="M8" i="1" s="1"/>
  <c r="F9" i="1"/>
  <c r="L9" i="1"/>
  <c r="M9" i="1"/>
  <c r="C50" i="1" s="1"/>
  <c r="J50" i="1"/>
  <c r="N9" i="1"/>
  <c r="P9" i="1" s="1"/>
  <c r="D50" i="1"/>
  <c r="O9" i="1"/>
  <c r="F10" i="1"/>
  <c r="F11" i="1"/>
  <c r="N11" i="1" s="1"/>
  <c r="K52" i="1" s="1"/>
  <c r="L11" i="1"/>
  <c r="M11" i="1"/>
  <c r="C52" i="1"/>
  <c r="O11" i="1"/>
  <c r="E52" i="1"/>
  <c r="F12" i="1"/>
  <c r="F13" i="1"/>
  <c r="F14" i="1"/>
  <c r="F15" i="1"/>
  <c r="L15" i="1"/>
  <c r="M15" i="1"/>
  <c r="N15" i="1"/>
  <c r="D56" i="1" s="1"/>
  <c r="O15" i="1"/>
  <c r="F16" i="1"/>
  <c r="F17" i="1"/>
  <c r="N17" i="1" s="1"/>
  <c r="K58" i="1" s="1"/>
  <c r="L17" i="1"/>
  <c r="M17" i="1"/>
  <c r="D58" i="1"/>
  <c r="O17" i="1"/>
  <c r="E58" i="1"/>
  <c r="F18" i="1"/>
  <c r="F19" i="1"/>
  <c r="L19" i="1" s="1"/>
  <c r="M19" i="1"/>
  <c r="C60" i="1" s="1"/>
  <c r="N19" i="1"/>
  <c r="K60" i="1" s="1"/>
  <c r="O19" i="1"/>
  <c r="L60" i="1" s="1"/>
  <c r="F20" i="1"/>
  <c r="F21" i="1"/>
  <c r="N21" i="1" s="1"/>
  <c r="L21" i="1"/>
  <c r="B62" i="1"/>
  <c r="M21" i="1"/>
  <c r="D62" i="1"/>
  <c r="O21" i="1"/>
  <c r="F22" i="1"/>
  <c r="F23" i="1"/>
  <c r="N23" i="1" s="1"/>
  <c r="D64" i="1" s="1"/>
  <c r="L23" i="1"/>
  <c r="M23" i="1"/>
  <c r="K64" i="1"/>
  <c r="O23" i="1"/>
  <c r="L64" i="1" s="1"/>
  <c r="F24" i="1"/>
  <c r="F25" i="1"/>
  <c r="L25" i="1"/>
  <c r="B66" i="1" s="1"/>
  <c r="F66" i="1" s="1"/>
  <c r="M25" i="1"/>
  <c r="J66" i="1"/>
  <c r="N25" i="1"/>
  <c r="D66" i="1" s="1"/>
  <c r="O25" i="1"/>
  <c r="L66" i="1"/>
  <c r="F26" i="1"/>
  <c r="F27" i="1"/>
  <c r="L27" i="1"/>
  <c r="O27" i="1"/>
  <c r="E68" i="1" s="1"/>
  <c r="F28" i="1"/>
  <c r="N28" i="1" s="1"/>
  <c r="K69" i="1" s="1"/>
  <c r="F29" i="1"/>
  <c r="M29" i="1"/>
  <c r="F30" i="1"/>
  <c r="N30" i="1" s="1"/>
  <c r="F31" i="1"/>
  <c r="L31" i="1"/>
  <c r="M31" i="1"/>
  <c r="N31" i="1"/>
  <c r="O31" i="1"/>
  <c r="F32" i="1"/>
  <c r="F33" i="1"/>
  <c r="M33" i="1"/>
  <c r="F34" i="1"/>
  <c r="F35" i="1"/>
  <c r="O35" i="1"/>
  <c r="E76" i="1" s="1"/>
  <c r="F36" i="1"/>
  <c r="F37" i="1"/>
  <c r="B38" i="1"/>
  <c r="C38" i="1"/>
  <c r="D38" i="1"/>
  <c r="E38" i="1"/>
  <c r="I38" i="1"/>
  <c r="J38" i="1" s="1"/>
  <c r="H47" i="1"/>
  <c r="H48" i="1"/>
  <c r="H49" i="1"/>
  <c r="E50" i="1"/>
  <c r="H50" i="1"/>
  <c r="K50" i="1"/>
  <c r="L50" i="1"/>
  <c r="H51" i="1"/>
  <c r="H52" i="1"/>
  <c r="J52" i="1"/>
  <c r="L52" i="1"/>
  <c r="H53" i="1"/>
  <c r="H54" i="1"/>
  <c r="H55" i="1"/>
  <c r="E56" i="1"/>
  <c r="H56" i="1"/>
  <c r="H57" i="1"/>
  <c r="H58" i="1"/>
  <c r="J58" i="1" s="1"/>
  <c r="L58" i="1"/>
  <c r="H59" i="1"/>
  <c r="E60" i="1"/>
  <c r="H60" i="1"/>
  <c r="H61" i="1"/>
  <c r="E62" i="1"/>
  <c r="H62" i="1"/>
  <c r="H63" i="1"/>
  <c r="E64" i="1"/>
  <c r="H64" i="1"/>
  <c r="H65" i="1"/>
  <c r="C66" i="1"/>
  <c r="H66" i="1"/>
  <c r="K66" i="1"/>
  <c r="H67" i="1"/>
  <c r="H68" i="1"/>
  <c r="H69" i="1"/>
  <c r="H70" i="1"/>
  <c r="H71" i="1"/>
  <c r="D72" i="1"/>
  <c r="H72" i="1"/>
  <c r="H73" i="1"/>
  <c r="H74" i="1"/>
  <c r="H75" i="1"/>
  <c r="H76" i="1"/>
  <c r="H77" i="1"/>
  <c r="H78" i="1"/>
  <c r="B97" i="1"/>
  <c r="F6" i="2"/>
  <c r="F7" i="2"/>
  <c r="O7" i="2" s="1"/>
  <c r="F8" i="2"/>
  <c r="O8" i="2"/>
  <c r="F9" i="2"/>
  <c r="N9" i="2"/>
  <c r="L9" i="2"/>
  <c r="M9" i="2"/>
  <c r="C50" i="2" s="1"/>
  <c r="O9" i="2"/>
  <c r="E50" i="2" s="1"/>
  <c r="L50" i="2"/>
  <c r="F10" i="2"/>
  <c r="O10" i="2" s="1"/>
  <c r="E51" i="2"/>
  <c r="F11" i="2"/>
  <c r="M11" i="2" s="1"/>
  <c r="N11" i="2"/>
  <c r="D52" i="2" s="1"/>
  <c r="L11" i="2"/>
  <c r="B52" i="2"/>
  <c r="O11" i="2"/>
  <c r="E52" i="2" s="1"/>
  <c r="F12" i="2"/>
  <c r="O12" i="2"/>
  <c r="E53" i="2" s="1"/>
  <c r="F13" i="2"/>
  <c r="F14" i="2"/>
  <c r="F15" i="2"/>
  <c r="N15" i="2"/>
  <c r="D56" i="2" s="1"/>
  <c r="F16" i="2"/>
  <c r="O16" i="2" s="1"/>
  <c r="F17" i="2"/>
  <c r="M17" i="2" s="1"/>
  <c r="N17" i="2"/>
  <c r="L17" i="2"/>
  <c r="C58" i="2"/>
  <c r="O17" i="2"/>
  <c r="E58" i="2"/>
  <c r="F18" i="2"/>
  <c r="O18" i="2"/>
  <c r="E59" i="2" s="1"/>
  <c r="F19" i="2"/>
  <c r="L19" i="2"/>
  <c r="M19" i="2"/>
  <c r="F20" i="2"/>
  <c r="O20" i="2"/>
  <c r="L61" i="2" s="1"/>
  <c r="F21" i="2"/>
  <c r="M21" i="2" s="1"/>
  <c r="N21" i="2"/>
  <c r="D62" i="2" s="1"/>
  <c r="L21" i="2"/>
  <c r="O21" i="2"/>
  <c r="F22" i="2"/>
  <c r="O22" i="2"/>
  <c r="E63" i="2" s="1"/>
  <c r="F23" i="2"/>
  <c r="N23" i="2"/>
  <c r="L23" i="2"/>
  <c r="M23" i="2"/>
  <c r="C64" i="2" s="1"/>
  <c r="O23" i="2"/>
  <c r="F24" i="2"/>
  <c r="O24" i="2" s="1"/>
  <c r="L65" i="2" s="1"/>
  <c r="F25" i="2"/>
  <c r="N25" i="2" s="1"/>
  <c r="L25" i="2"/>
  <c r="B66" i="2" s="1"/>
  <c r="M25" i="2"/>
  <c r="O25" i="2"/>
  <c r="E66" i="2" s="1"/>
  <c r="F26" i="2"/>
  <c r="O26" i="2"/>
  <c r="E67" i="2"/>
  <c r="F27" i="2"/>
  <c r="N27" i="2"/>
  <c r="K68" i="2" s="1"/>
  <c r="L27" i="2"/>
  <c r="M27" i="2"/>
  <c r="O27" i="2"/>
  <c r="E68" i="2"/>
  <c r="F28" i="2"/>
  <c r="O28" i="2"/>
  <c r="L69" i="2" s="1"/>
  <c r="F29" i="2"/>
  <c r="N29" i="2"/>
  <c r="D70" i="2" s="1"/>
  <c r="L29" i="2"/>
  <c r="I70" i="2" s="1"/>
  <c r="M29" i="2"/>
  <c r="O29" i="2"/>
  <c r="E70" i="2" s="1"/>
  <c r="F30" i="2"/>
  <c r="O30" i="2"/>
  <c r="F31" i="2"/>
  <c r="N31" i="2"/>
  <c r="K72" i="2" s="1"/>
  <c r="L31" i="2"/>
  <c r="M31" i="2"/>
  <c r="C72" i="2" s="1"/>
  <c r="O31" i="2"/>
  <c r="L72" i="2" s="1"/>
  <c r="F32" i="2"/>
  <c r="O32" i="2"/>
  <c r="F33" i="2"/>
  <c r="F34" i="2"/>
  <c r="F35" i="2"/>
  <c r="N35" i="2"/>
  <c r="L35" i="2"/>
  <c r="B76" i="2"/>
  <c r="M35" i="2"/>
  <c r="C76" i="2" s="1"/>
  <c r="O35" i="2"/>
  <c r="E76" i="2" s="1"/>
  <c r="F36" i="2"/>
  <c r="O36" i="2" s="1"/>
  <c r="F37" i="2"/>
  <c r="N37" i="2"/>
  <c r="K78" i="2" s="1"/>
  <c r="D78" i="2"/>
  <c r="B38" i="2"/>
  <c r="C38" i="2"/>
  <c r="D38" i="2"/>
  <c r="E38" i="2"/>
  <c r="I38" i="2"/>
  <c r="J38" i="2" s="1"/>
  <c r="H47" i="2"/>
  <c r="H48" i="2"/>
  <c r="H49" i="2"/>
  <c r="H50" i="2"/>
  <c r="H51" i="2"/>
  <c r="C52" i="2"/>
  <c r="H52" i="2"/>
  <c r="H53" i="2"/>
  <c r="H54" i="2"/>
  <c r="H55" i="2"/>
  <c r="H56" i="2"/>
  <c r="H57" i="2"/>
  <c r="H58" i="2"/>
  <c r="H59" i="2"/>
  <c r="L59" i="2"/>
  <c r="C60" i="2"/>
  <c r="H60" i="2"/>
  <c r="H61" i="2"/>
  <c r="E62" i="2"/>
  <c r="H62" i="2"/>
  <c r="L62" i="2"/>
  <c r="H63" i="2"/>
  <c r="H64" i="2"/>
  <c r="K64" i="2" s="1"/>
  <c r="H65" i="2"/>
  <c r="H66" i="2"/>
  <c r="H67" i="2"/>
  <c r="C68" i="2"/>
  <c r="H68" i="2"/>
  <c r="H69" i="2"/>
  <c r="H70" i="2"/>
  <c r="L70" i="2"/>
  <c r="H71" i="2"/>
  <c r="E72" i="2"/>
  <c r="H72" i="2"/>
  <c r="H73" i="2"/>
  <c r="H74" i="2"/>
  <c r="H75" i="2"/>
  <c r="H76" i="2"/>
  <c r="J76" i="2" s="1"/>
  <c r="H77" i="2"/>
  <c r="H78" i="2"/>
  <c r="B97" i="2"/>
  <c r="F6" i="3"/>
  <c r="O6" i="3"/>
  <c r="F7" i="3"/>
  <c r="L7" i="3"/>
  <c r="F8" i="3"/>
  <c r="L8" i="3"/>
  <c r="O8" i="3"/>
  <c r="E49" i="3" s="1"/>
  <c r="F9" i="3"/>
  <c r="M9" i="3" s="1"/>
  <c r="L9" i="3"/>
  <c r="B50" i="3" s="1"/>
  <c r="F10" i="3"/>
  <c r="L10" i="3"/>
  <c r="M10" i="3"/>
  <c r="C51" i="3"/>
  <c r="N10" i="3"/>
  <c r="D51" i="3"/>
  <c r="O10" i="3"/>
  <c r="F11" i="3"/>
  <c r="F12" i="3"/>
  <c r="N12" i="3" s="1"/>
  <c r="K53" i="3" s="1"/>
  <c r="L12" i="3"/>
  <c r="I53" i="3" s="1"/>
  <c r="M53" i="3" s="1"/>
  <c r="M12" i="3"/>
  <c r="C53" i="3" s="1"/>
  <c r="J53" i="3"/>
  <c r="O12" i="3"/>
  <c r="F13" i="3"/>
  <c r="F14" i="3"/>
  <c r="L14" i="3"/>
  <c r="M14" i="3"/>
  <c r="C55" i="3"/>
  <c r="N14" i="3"/>
  <c r="D55" i="3"/>
  <c r="O14" i="3"/>
  <c r="E55" i="3"/>
  <c r="F15" i="3"/>
  <c r="L15" i="3"/>
  <c r="F16" i="3"/>
  <c r="L16" i="3"/>
  <c r="F17" i="3"/>
  <c r="L17" i="3"/>
  <c r="F18" i="3"/>
  <c r="F19" i="3"/>
  <c r="F20" i="3"/>
  <c r="F21" i="3"/>
  <c r="N21" i="3"/>
  <c r="D62" i="3" s="1"/>
  <c r="M21" i="3"/>
  <c r="F22" i="3"/>
  <c r="M22" i="3" s="1"/>
  <c r="L22" i="3"/>
  <c r="N22" i="3"/>
  <c r="D63" i="3" s="1"/>
  <c r="O22" i="3"/>
  <c r="F23" i="3"/>
  <c r="L23" i="3"/>
  <c r="F24" i="3"/>
  <c r="L24" i="3"/>
  <c r="M24" i="3"/>
  <c r="N24" i="3"/>
  <c r="O24" i="3"/>
  <c r="E65" i="3"/>
  <c r="F25" i="3"/>
  <c r="F26" i="3"/>
  <c r="M26" i="3"/>
  <c r="F27" i="3"/>
  <c r="M27" i="3" s="1"/>
  <c r="F28" i="3"/>
  <c r="F29" i="3"/>
  <c r="F30" i="3"/>
  <c r="L30" i="3"/>
  <c r="B71" i="3" s="1"/>
  <c r="N30" i="3"/>
  <c r="D71" i="3" s="1"/>
  <c r="F31" i="3"/>
  <c r="F32" i="3"/>
  <c r="O32" i="3" s="1"/>
  <c r="L32" i="3"/>
  <c r="I73" i="3" s="1"/>
  <c r="M32" i="3"/>
  <c r="N32" i="3"/>
  <c r="F33" i="3"/>
  <c r="F34" i="3"/>
  <c r="L34" i="3"/>
  <c r="F35" i="3"/>
  <c r="F36" i="3"/>
  <c r="M36" i="3"/>
  <c r="C77" i="3" s="1"/>
  <c r="F37" i="3"/>
  <c r="B38" i="3"/>
  <c r="C38" i="3"/>
  <c r="D38" i="3"/>
  <c r="E38" i="3"/>
  <c r="I38" i="3"/>
  <c r="H47" i="3"/>
  <c r="H48" i="3"/>
  <c r="H49" i="3"/>
  <c r="I49" i="3" s="1"/>
  <c r="L49" i="3"/>
  <c r="H50" i="3"/>
  <c r="I50" i="3"/>
  <c r="E51" i="3"/>
  <c r="H51" i="3"/>
  <c r="L51" i="3" s="1"/>
  <c r="J51" i="3"/>
  <c r="K51" i="3"/>
  <c r="H52" i="3"/>
  <c r="D53" i="3"/>
  <c r="E53" i="3"/>
  <c r="H53" i="3"/>
  <c r="L53" i="3"/>
  <c r="H54" i="3"/>
  <c r="B55" i="3"/>
  <c r="H55" i="3"/>
  <c r="H56" i="3"/>
  <c r="H57" i="3"/>
  <c r="H58" i="3"/>
  <c r="H59" i="3"/>
  <c r="H60" i="3"/>
  <c r="H61" i="3"/>
  <c r="H62" i="3"/>
  <c r="K62" i="3"/>
  <c r="H63" i="3"/>
  <c r="J63" i="3"/>
  <c r="K63" i="3"/>
  <c r="H64" i="3"/>
  <c r="C65" i="3"/>
  <c r="H65" i="3"/>
  <c r="H66" i="3"/>
  <c r="H67" i="3"/>
  <c r="H68" i="3"/>
  <c r="H69" i="3"/>
  <c r="H70" i="3"/>
  <c r="H71" i="3"/>
  <c r="K71" i="3"/>
  <c r="H72" i="3"/>
  <c r="H73" i="3"/>
  <c r="H74" i="3"/>
  <c r="H75" i="3"/>
  <c r="H76" i="3"/>
  <c r="H77" i="3"/>
  <c r="H78" i="3"/>
  <c r="B97" i="3"/>
  <c r="F6" i="4"/>
  <c r="O6" i="4" s="1"/>
  <c r="E47" i="4" s="1"/>
  <c r="L6" i="4"/>
  <c r="M6" i="4"/>
  <c r="J47" i="4" s="1"/>
  <c r="N6" i="4"/>
  <c r="F7" i="4"/>
  <c r="N7" i="4"/>
  <c r="D48" i="4" s="1"/>
  <c r="O7" i="4"/>
  <c r="L48" i="4"/>
  <c r="F8" i="4"/>
  <c r="F9" i="4"/>
  <c r="O9" i="4"/>
  <c r="L50" i="4" s="1"/>
  <c r="F10" i="4"/>
  <c r="N10" i="4"/>
  <c r="O10" i="4"/>
  <c r="F11" i="4"/>
  <c r="L11" i="4" s="1"/>
  <c r="F12" i="4"/>
  <c r="L12" i="4"/>
  <c r="B53" i="4"/>
  <c r="M12" i="4"/>
  <c r="N12" i="4"/>
  <c r="D53" i="4" s="1"/>
  <c r="O12" i="4"/>
  <c r="F13" i="4"/>
  <c r="N13" i="4"/>
  <c r="O13" i="4"/>
  <c r="E54" i="4"/>
  <c r="F14" i="4"/>
  <c r="L14" i="4"/>
  <c r="O14" i="4"/>
  <c r="E55" i="4" s="1"/>
  <c r="F15" i="4"/>
  <c r="N15" i="4"/>
  <c r="D56" i="4" s="1"/>
  <c r="O15" i="4"/>
  <c r="F16" i="4"/>
  <c r="N16" i="4" s="1"/>
  <c r="L16" i="4"/>
  <c r="M16" i="4"/>
  <c r="C57" i="4" s="1"/>
  <c r="O16" i="4"/>
  <c r="F17" i="4"/>
  <c r="O17" i="4" s="1"/>
  <c r="F18" i="4"/>
  <c r="O18" i="4" s="1"/>
  <c r="L18" i="4"/>
  <c r="M18" i="4"/>
  <c r="C59" i="4"/>
  <c r="N18" i="4"/>
  <c r="F19" i="4"/>
  <c r="N19" i="4"/>
  <c r="D60" i="4" s="1"/>
  <c r="F20" i="4"/>
  <c r="L20" i="4"/>
  <c r="B61" i="4"/>
  <c r="O20" i="4"/>
  <c r="L61" i="4" s="1"/>
  <c r="F21" i="4"/>
  <c r="N21" i="4"/>
  <c r="D62" i="4" s="1"/>
  <c r="F22" i="4"/>
  <c r="L22" i="4"/>
  <c r="F23" i="4"/>
  <c r="O23" i="4" s="1"/>
  <c r="F24" i="4"/>
  <c r="L24" i="4"/>
  <c r="I65" i="4" s="1"/>
  <c r="M24" i="4"/>
  <c r="J65" i="4" s="1"/>
  <c r="N24" i="4"/>
  <c r="D65" i="4" s="1"/>
  <c r="O24" i="4"/>
  <c r="L65" i="4" s="1"/>
  <c r="F25" i="4"/>
  <c r="O25" i="4"/>
  <c r="F26" i="4"/>
  <c r="L26" i="4"/>
  <c r="B67" i="4"/>
  <c r="M26" i="4"/>
  <c r="C67" i="4" s="1"/>
  <c r="F27" i="4"/>
  <c r="L27" i="4" s="1"/>
  <c r="F28" i="4"/>
  <c r="N28" i="4"/>
  <c r="F29" i="4"/>
  <c r="F30" i="4"/>
  <c r="M30" i="4" s="1"/>
  <c r="F31" i="4"/>
  <c r="N31" i="4"/>
  <c r="F32" i="4"/>
  <c r="O32" i="4"/>
  <c r="F33" i="4"/>
  <c r="F34" i="4"/>
  <c r="M34" i="4"/>
  <c r="C75" i="4" s="1"/>
  <c r="N34" i="4"/>
  <c r="K75" i="4" s="1"/>
  <c r="F35" i="4"/>
  <c r="F36" i="4"/>
  <c r="N36" i="4" s="1"/>
  <c r="D77" i="4" s="1"/>
  <c r="L36" i="4"/>
  <c r="B77" i="4" s="1"/>
  <c r="M36" i="4"/>
  <c r="J77" i="4" s="1"/>
  <c r="O36" i="4"/>
  <c r="F37" i="4"/>
  <c r="N37" i="4"/>
  <c r="D78" i="4" s="1"/>
  <c r="B38" i="4"/>
  <c r="C38" i="4"/>
  <c r="D38" i="4"/>
  <c r="E38" i="4"/>
  <c r="I38" i="4"/>
  <c r="J38" i="4" s="1"/>
  <c r="D47" i="4"/>
  <c r="H47" i="4"/>
  <c r="I47" i="4"/>
  <c r="M47" i="4" s="1"/>
  <c r="K47" i="4"/>
  <c r="L47" i="4"/>
  <c r="H48" i="4"/>
  <c r="H49" i="4"/>
  <c r="H50" i="4"/>
  <c r="D51" i="4"/>
  <c r="E51" i="4"/>
  <c r="H51" i="4"/>
  <c r="K51" i="4"/>
  <c r="H52" i="4"/>
  <c r="E53" i="4"/>
  <c r="H53" i="4"/>
  <c r="K53" i="4" s="1"/>
  <c r="D54" i="4"/>
  <c r="H54" i="4"/>
  <c r="H55" i="4"/>
  <c r="E56" i="4"/>
  <c r="H56" i="4"/>
  <c r="D57" i="4"/>
  <c r="E57" i="4"/>
  <c r="H57" i="4"/>
  <c r="K57" i="4" s="1"/>
  <c r="H58" i="4"/>
  <c r="D59" i="4"/>
  <c r="H59" i="4"/>
  <c r="H60" i="4"/>
  <c r="H61" i="4"/>
  <c r="H62" i="4"/>
  <c r="H63" i="4"/>
  <c r="I63" i="4"/>
  <c r="H64" i="4"/>
  <c r="B65" i="4"/>
  <c r="C65" i="4"/>
  <c r="E65" i="4"/>
  <c r="H65" i="4"/>
  <c r="H66" i="4"/>
  <c r="H67" i="4"/>
  <c r="H68" i="4"/>
  <c r="H69" i="4"/>
  <c r="H70" i="4"/>
  <c r="H71" i="4"/>
  <c r="H72" i="4"/>
  <c r="H73" i="4"/>
  <c r="H74" i="4"/>
  <c r="H75" i="4"/>
  <c r="H76" i="4"/>
  <c r="C77" i="4"/>
  <c r="F77" i="4" s="1"/>
  <c r="E77" i="4"/>
  <c r="H77" i="4"/>
  <c r="L77" i="4"/>
  <c r="H78" i="4"/>
  <c r="B97" i="4"/>
  <c r="B6" i="5"/>
  <c r="C6" i="5"/>
  <c r="D6" i="5"/>
  <c r="E6" i="5"/>
  <c r="B7" i="5"/>
  <c r="F7" i="5" s="1"/>
  <c r="L7" i="5" s="1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F11" i="5"/>
  <c r="E11" i="5"/>
  <c r="B12" i="5"/>
  <c r="C12" i="5"/>
  <c r="D12" i="5"/>
  <c r="E12" i="5"/>
  <c r="B13" i="5"/>
  <c r="C13" i="5"/>
  <c r="D13" i="5"/>
  <c r="F13" i="5" s="1"/>
  <c r="M13" i="5" s="1"/>
  <c r="E13" i="5"/>
  <c r="B14" i="5"/>
  <c r="F14" i="5" s="1"/>
  <c r="M14" i="5" s="1"/>
  <c r="C14" i="5"/>
  <c r="D14" i="5"/>
  <c r="E14" i="5"/>
  <c r="B15" i="5"/>
  <c r="C15" i="5"/>
  <c r="F15" i="5"/>
  <c r="D15" i="5"/>
  <c r="E15" i="5"/>
  <c r="B16" i="5"/>
  <c r="C16" i="5"/>
  <c r="D16" i="5"/>
  <c r="E16" i="5"/>
  <c r="B17" i="5"/>
  <c r="C17" i="5"/>
  <c r="D17" i="5"/>
  <c r="E17" i="5"/>
  <c r="B18" i="5"/>
  <c r="C18" i="5"/>
  <c r="F18" i="5" s="1"/>
  <c r="D18" i="5"/>
  <c r="E18" i="5"/>
  <c r="B19" i="5"/>
  <c r="C19" i="5"/>
  <c r="F19" i="5"/>
  <c r="L19" i="5"/>
  <c r="I60" i="5" s="1"/>
  <c r="D19" i="5"/>
  <c r="E19" i="5"/>
  <c r="B20" i="5"/>
  <c r="F20" i="5" s="1"/>
  <c r="C20" i="5"/>
  <c r="D20" i="5"/>
  <c r="E20" i="5"/>
  <c r="B21" i="5"/>
  <c r="C21" i="5"/>
  <c r="F21" i="5" s="1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F25" i="5" s="1"/>
  <c r="B26" i="5"/>
  <c r="C26" i="5"/>
  <c r="D26" i="5"/>
  <c r="E26" i="5"/>
  <c r="F26" i="5" s="1"/>
  <c r="N26" i="5" s="1"/>
  <c r="B27" i="5"/>
  <c r="C27" i="5"/>
  <c r="D27" i="5"/>
  <c r="E27" i="5"/>
  <c r="B28" i="5"/>
  <c r="C28" i="5"/>
  <c r="D28" i="5"/>
  <c r="E28" i="5"/>
  <c r="B29" i="5"/>
  <c r="F29" i="5" s="1"/>
  <c r="C29" i="5"/>
  <c r="D29" i="5"/>
  <c r="E29" i="5"/>
  <c r="B30" i="5"/>
  <c r="C30" i="5"/>
  <c r="D30" i="5"/>
  <c r="E30" i="5"/>
  <c r="B31" i="5"/>
  <c r="C31" i="5"/>
  <c r="F31" i="5"/>
  <c r="D31" i="5"/>
  <c r="E31" i="5"/>
  <c r="B32" i="5"/>
  <c r="C32" i="5"/>
  <c r="D32" i="5"/>
  <c r="E32" i="5"/>
  <c r="B33" i="5"/>
  <c r="C33" i="5"/>
  <c r="F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F37" i="5"/>
  <c r="D37" i="5"/>
  <c r="E37" i="5"/>
  <c r="L37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F65" i="4"/>
  <c r="I72" i="2"/>
  <c r="B58" i="2"/>
  <c r="J50" i="2"/>
  <c r="I64" i="2"/>
  <c r="K70" i="2"/>
  <c r="L67" i="2"/>
  <c r="E65" i="2"/>
  <c r="E66" i="1"/>
  <c r="B60" i="5"/>
  <c r="M33" i="5"/>
  <c r="O15" i="5"/>
  <c r="E56" i="5" s="1"/>
  <c r="N7" i="5"/>
  <c r="M37" i="5"/>
  <c r="O13" i="5"/>
  <c r="N13" i="5"/>
  <c r="D38" i="5"/>
  <c r="E66" i="4"/>
  <c r="L66" i="4"/>
  <c r="O7" i="5"/>
  <c r="M19" i="5"/>
  <c r="L14" i="5"/>
  <c r="K60" i="4"/>
  <c r="E58" i="4"/>
  <c r="L58" i="4"/>
  <c r="E50" i="4"/>
  <c r="I64" i="3"/>
  <c r="B64" i="3"/>
  <c r="L33" i="4"/>
  <c r="N19" i="3"/>
  <c r="M19" i="3"/>
  <c r="L19" i="3"/>
  <c r="E61" i="2"/>
  <c r="L53" i="2"/>
  <c r="N34" i="1"/>
  <c r="M34" i="1"/>
  <c r="O34" i="1"/>
  <c r="M30" i="1"/>
  <c r="C71" i="1" s="1"/>
  <c r="O30" i="1"/>
  <c r="N26" i="1"/>
  <c r="M26" i="1"/>
  <c r="O26" i="1"/>
  <c r="N22" i="1"/>
  <c r="M22" i="1"/>
  <c r="O22" i="1"/>
  <c r="N18" i="1"/>
  <c r="O18" i="1"/>
  <c r="O14" i="1"/>
  <c r="N10" i="1"/>
  <c r="M10" i="1"/>
  <c r="O10" i="1"/>
  <c r="N6" i="1"/>
  <c r="M6" i="1"/>
  <c r="O6" i="1"/>
  <c r="M35" i="4"/>
  <c r="L35" i="4"/>
  <c r="M27" i="4"/>
  <c r="M11" i="4"/>
  <c r="N37" i="3"/>
  <c r="M37" i="3"/>
  <c r="J78" i="3" s="1"/>
  <c r="N35" i="3"/>
  <c r="K76" i="3" s="1"/>
  <c r="M35" i="3"/>
  <c r="N33" i="3"/>
  <c r="M33" i="3"/>
  <c r="N31" i="3"/>
  <c r="M31" i="3"/>
  <c r="N29" i="3"/>
  <c r="M29" i="3"/>
  <c r="N27" i="3"/>
  <c r="N25" i="3"/>
  <c r="M25" i="3"/>
  <c r="P14" i="3"/>
  <c r="N11" i="3"/>
  <c r="M11" i="3"/>
  <c r="O11" i="3"/>
  <c r="L52" i="2"/>
  <c r="I52" i="2"/>
  <c r="L62" i="1"/>
  <c r="K62" i="1"/>
  <c r="M37" i="4"/>
  <c r="C78" i="4" s="1"/>
  <c r="M29" i="4"/>
  <c r="L29" i="4"/>
  <c r="M21" i="4"/>
  <c r="M13" i="4"/>
  <c r="L13" i="4"/>
  <c r="P22" i="3"/>
  <c r="C63" i="3"/>
  <c r="N18" i="3"/>
  <c r="L76" i="2"/>
  <c r="I76" i="2"/>
  <c r="K76" i="2"/>
  <c r="D76" i="2"/>
  <c r="D68" i="2"/>
  <c r="K52" i="2"/>
  <c r="M36" i="1"/>
  <c r="N32" i="1"/>
  <c r="M32" i="1"/>
  <c r="O32" i="1"/>
  <c r="B72" i="1"/>
  <c r="M28" i="1"/>
  <c r="O28" i="1"/>
  <c r="B68" i="1"/>
  <c r="I68" i="1"/>
  <c r="N24" i="1"/>
  <c r="M24" i="1"/>
  <c r="O24" i="1"/>
  <c r="P23" i="1"/>
  <c r="M20" i="1"/>
  <c r="P19" i="1"/>
  <c r="B60" i="1"/>
  <c r="I60" i="1"/>
  <c r="O16" i="1"/>
  <c r="P15" i="1"/>
  <c r="N12" i="1"/>
  <c r="I52" i="1"/>
  <c r="M52" i="1" s="1"/>
  <c r="N8" i="1"/>
  <c r="O8" i="1"/>
  <c r="J57" i="4"/>
  <c r="I77" i="4"/>
  <c r="B59" i="4"/>
  <c r="I57" i="4"/>
  <c r="N25" i="4"/>
  <c r="P12" i="4"/>
  <c r="L26" i="1"/>
  <c r="B67" i="1" s="1"/>
  <c r="L22" i="1"/>
  <c r="L10" i="1"/>
  <c r="L6" i="1"/>
  <c r="K77" i="4"/>
  <c r="K65" i="4"/>
  <c r="K48" i="4"/>
  <c r="E48" i="4"/>
  <c r="N35" i="4"/>
  <c r="N27" i="4"/>
  <c r="N11" i="4"/>
  <c r="P11" i="4" s="1"/>
  <c r="L37" i="3"/>
  <c r="J77" i="3"/>
  <c r="L35" i="3"/>
  <c r="L33" i="3"/>
  <c r="I74" i="3" s="1"/>
  <c r="L31" i="3"/>
  <c r="L29" i="3"/>
  <c r="L27" i="3"/>
  <c r="L25" i="3"/>
  <c r="L11" i="3"/>
  <c r="K62" i="2"/>
  <c r="L51" i="2"/>
  <c r="C58" i="1"/>
  <c r="M25" i="4"/>
  <c r="L25" i="4"/>
  <c r="B66" i="4" s="1"/>
  <c r="M17" i="4"/>
  <c r="J58" i="4" s="1"/>
  <c r="L17" i="4"/>
  <c r="L77" i="2"/>
  <c r="E77" i="2"/>
  <c r="E69" i="2"/>
  <c r="P25" i="1"/>
  <c r="I66" i="1"/>
  <c r="M66" i="1" s="1"/>
  <c r="P21" i="1"/>
  <c r="I62" i="1"/>
  <c r="P17" i="1"/>
  <c r="I50" i="1"/>
  <c r="M50" i="1" s="1"/>
  <c r="B50" i="1"/>
  <c r="F50" i="1" s="1"/>
  <c r="M19" i="4"/>
  <c r="L19" i="4"/>
  <c r="P32" i="3"/>
  <c r="B73" i="3"/>
  <c r="I71" i="3"/>
  <c r="P24" i="3"/>
  <c r="B65" i="3"/>
  <c r="N23" i="3"/>
  <c r="M23" i="3"/>
  <c r="N15" i="3"/>
  <c r="M15" i="3"/>
  <c r="O15" i="3"/>
  <c r="P10" i="3"/>
  <c r="I51" i="3"/>
  <c r="M51" i="3" s="1"/>
  <c r="N7" i="3"/>
  <c r="M7" i="3"/>
  <c r="O7" i="3"/>
  <c r="J62" i="1"/>
  <c r="C62" i="1"/>
  <c r="F62" i="1"/>
  <c r="L31" i="4"/>
  <c r="M23" i="4"/>
  <c r="L23" i="4"/>
  <c r="M15" i="4"/>
  <c r="L15" i="4"/>
  <c r="M7" i="4"/>
  <c r="L7" i="4"/>
  <c r="C47" i="4"/>
  <c r="N17" i="3"/>
  <c r="O17" i="3"/>
  <c r="M17" i="3"/>
  <c r="C58" i="3" s="1"/>
  <c r="B57" i="3"/>
  <c r="O13" i="3"/>
  <c r="P12" i="3"/>
  <c r="N9" i="3"/>
  <c r="O9" i="3"/>
  <c r="B49" i="3"/>
  <c r="L68" i="2"/>
  <c r="I68" i="2"/>
  <c r="E71" i="2"/>
  <c r="L71" i="2"/>
  <c r="D66" i="2"/>
  <c r="K66" i="2"/>
  <c r="L63" i="2"/>
  <c r="D58" i="2"/>
  <c r="K58" i="2"/>
  <c r="D50" i="2"/>
  <c r="K50" i="2"/>
  <c r="C72" i="1"/>
  <c r="C64" i="1"/>
  <c r="J64" i="1"/>
  <c r="C56" i="1"/>
  <c r="J56" i="1"/>
  <c r="I61" i="4"/>
  <c r="K56" i="4"/>
  <c r="P36" i="4"/>
  <c r="N17" i="4"/>
  <c r="N9" i="4"/>
  <c r="O19" i="3"/>
  <c r="L60" i="3" s="1"/>
  <c r="M60" i="3" s="1"/>
  <c r="L34" i="1"/>
  <c r="L30" i="1"/>
  <c r="L14" i="1"/>
  <c r="J75" i="4"/>
  <c r="J67" i="4"/>
  <c r="L54" i="4"/>
  <c r="K78" i="4"/>
  <c r="O35" i="4"/>
  <c r="O27" i="4"/>
  <c r="K62" i="4"/>
  <c r="O19" i="4"/>
  <c r="K54" i="4"/>
  <c r="O11" i="4"/>
  <c r="L52" i="4" s="1"/>
  <c r="B51" i="3"/>
  <c r="F51" i="3"/>
  <c r="O37" i="3"/>
  <c r="O35" i="3"/>
  <c r="O33" i="3"/>
  <c r="E74" i="3" s="1"/>
  <c r="O31" i="3"/>
  <c r="O29" i="3"/>
  <c r="O27" i="3"/>
  <c r="E68" i="3" s="1"/>
  <c r="O25" i="3"/>
  <c r="O23" i="3"/>
  <c r="D64" i="2"/>
  <c r="L32" i="1"/>
  <c r="B73" i="1" s="1"/>
  <c r="L28" i="1"/>
  <c r="L24" i="1"/>
  <c r="P24" i="1" s="1"/>
  <c r="L20" i="1"/>
  <c r="L16" i="1"/>
  <c r="L8" i="1"/>
  <c r="M36" i="2"/>
  <c r="L36" i="2"/>
  <c r="M34" i="2"/>
  <c r="L34" i="2"/>
  <c r="M32" i="2"/>
  <c r="L32" i="2"/>
  <c r="B73" i="2" s="1"/>
  <c r="M30" i="2"/>
  <c r="L30" i="2"/>
  <c r="M28" i="2"/>
  <c r="J69" i="2" s="1"/>
  <c r="L28" i="2"/>
  <c r="P28" i="2" s="1"/>
  <c r="M26" i="2"/>
  <c r="L26" i="2"/>
  <c r="M24" i="2"/>
  <c r="L24" i="2"/>
  <c r="B65" i="2" s="1"/>
  <c r="M22" i="2"/>
  <c r="L22" i="2"/>
  <c r="M20" i="2"/>
  <c r="L20" i="2"/>
  <c r="M18" i="2"/>
  <c r="L18" i="2"/>
  <c r="M16" i="2"/>
  <c r="L16" i="2"/>
  <c r="B57" i="2" s="1"/>
  <c r="L14" i="2"/>
  <c r="M12" i="2"/>
  <c r="L12" i="2"/>
  <c r="M10" i="2"/>
  <c r="L10" i="2"/>
  <c r="I51" i="2" s="1"/>
  <c r="M8" i="2"/>
  <c r="L8" i="2"/>
  <c r="B49" i="2" s="1"/>
  <c r="L6" i="2"/>
  <c r="F52" i="2"/>
  <c r="M20" i="3"/>
  <c r="B70" i="2"/>
  <c r="B62" i="2"/>
  <c r="N36" i="2"/>
  <c r="N32" i="2"/>
  <c r="D73" i="2" s="1"/>
  <c r="J72" i="2"/>
  <c r="N30" i="2"/>
  <c r="D71" i="2" s="1"/>
  <c r="N28" i="2"/>
  <c r="J68" i="2"/>
  <c r="N26" i="2"/>
  <c r="N24" i="2"/>
  <c r="P24" i="2" s="1"/>
  <c r="J64" i="2"/>
  <c r="N22" i="2"/>
  <c r="N20" i="2"/>
  <c r="J60" i="2"/>
  <c r="N18" i="2"/>
  <c r="N16" i="2"/>
  <c r="N14" i="2"/>
  <c r="K55" i="2" s="1"/>
  <c r="N12" i="2"/>
  <c r="J52" i="2"/>
  <c r="N10" i="2"/>
  <c r="N8" i="2"/>
  <c r="N6" i="2"/>
  <c r="P17" i="3"/>
  <c r="K57" i="2"/>
  <c r="D57" i="2"/>
  <c r="I55" i="2"/>
  <c r="B55" i="2"/>
  <c r="B63" i="2"/>
  <c r="I71" i="2"/>
  <c r="B71" i="2"/>
  <c r="I49" i="1"/>
  <c r="B49" i="1"/>
  <c r="E76" i="3"/>
  <c r="L76" i="3"/>
  <c r="K50" i="4"/>
  <c r="D50" i="4"/>
  <c r="J48" i="3"/>
  <c r="C48" i="3"/>
  <c r="D64" i="3"/>
  <c r="K64" i="3"/>
  <c r="C60" i="4"/>
  <c r="J60" i="4"/>
  <c r="B66" i="3"/>
  <c r="I66" i="3"/>
  <c r="P25" i="3"/>
  <c r="D65" i="1"/>
  <c r="K65" i="1"/>
  <c r="C77" i="1"/>
  <c r="J77" i="1"/>
  <c r="J78" i="4"/>
  <c r="C66" i="3"/>
  <c r="J66" i="3"/>
  <c r="C74" i="3"/>
  <c r="J74" i="3"/>
  <c r="C78" i="3"/>
  <c r="E47" i="1"/>
  <c r="L47" i="1"/>
  <c r="J67" i="1"/>
  <c r="C67" i="1"/>
  <c r="J55" i="5"/>
  <c r="C55" i="5"/>
  <c r="M26" i="5"/>
  <c r="O26" i="5"/>
  <c r="L26" i="5"/>
  <c r="C54" i="5"/>
  <c r="J54" i="5"/>
  <c r="L56" i="5"/>
  <c r="K77" i="2"/>
  <c r="D77" i="2"/>
  <c r="C53" i="2"/>
  <c r="J53" i="2"/>
  <c r="C61" i="2"/>
  <c r="J61" i="2"/>
  <c r="C69" i="2"/>
  <c r="C77" i="2"/>
  <c r="J77" i="2"/>
  <c r="E64" i="3"/>
  <c r="L64" i="3"/>
  <c r="L74" i="3"/>
  <c r="E60" i="3"/>
  <c r="L58" i="3"/>
  <c r="E58" i="3"/>
  <c r="C56" i="4"/>
  <c r="J64" i="3"/>
  <c r="C64" i="3"/>
  <c r="F64" i="3" s="1"/>
  <c r="I60" i="4"/>
  <c r="P19" i="4"/>
  <c r="B60" i="4"/>
  <c r="P25" i="4"/>
  <c r="I66" i="4"/>
  <c r="I76" i="3"/>
  <c r="M76" i="3" s="1"/>
  <c r="B76" i="3"/>
  <c r="B47" i="1"/>
  <c r="I47" i="1"/>
  <c r="D73" i="1"/>
  <c r="K73" i="1"/>
  <c r="D72" i="3"/>
  <c r="K72" i="3"/>
  <c r="D76" i="3"/>
  <c r="C76" i="4"/>
  <c r="J76" i="4"/>
  <c r="J71" i="1"/>
  <c r="B74" i="4"/>
  <c r="I74" i="4"/>
  <c r="I55" i="5"/>
  <c r="B55" i="5"/>
  <c r="K49" i="2"/>
  <c r="D49" i="2"/>
  <c r="D55" i="2"/>
  <c r="K65" i="2"/>
  <c r="D65" i="2"/>
  <c r="P8" i="2"/>
  <c r="I49" i="2"/>
  <c r="P12" i="2"/>
  <c r="B53" i="2"/>
  <c r="F53" i="2" s="1"/>
  <c r="I53" i="2"/>
  <c r="P16" i="2"/>
  <c r="P20" i="2"/>
  <c r="B61" i="2"/>
  <c r="I61" i="2"/>
  <c r="I65" i="2"/>
  <c r="I69" i="2"/>
  <c r="P32" i="2"/>
  <c r="I73" i="2"/>
  <c r="P36" i="2"/>
  <c r="B77" i="2"/>
  <c r="F77" i="2" s="1"/>
  <c r="I77" i="2"/>
  <c r="M77" i="2" s="1"/>
  <c r="I57" i="1"/>
  <c r="B57" i="1"/>
  <c r="I73" i="1"/>
  <c r="P32" i="1"/>
  <c r="L78" i="3"/>
  <c r="E78" i="3"/>
  <c r="E52" i="4"/>
  <c r="K50" i="3"/>
  <c r="D50" i="3"/>
  <c r="J58" i="3"/>
  <c r="I56" i="4"/>
  <c r="P15" i="4"/>
  <c r="B56" i="4"/>
  <c r="F56" i="4" s="1"/>
  <c r="I72" i="4"/>
  <c r="B72" i="4"/>
  <c r="D56" i="3"/>
  <c r="K56" i="3"/>
  <c r="C58" i="4"/>
  <c r="P11" i="3"/>
  <c r="I52" i="3"/>
  <c r="B52" i="3"/>
  <c r="B74" i="3"/>
  <c r="P33" i="3"/>
  <c r="D68" i="4"/>
  <c r="K68" i="4"/>
  <c r="D76" i="4"/>
  <c r="K76" i="4"/>
  <c r="P26" i="1"/>
  <c r="I67" i="1"/>
  <c r="D49" i="1"/>
  <c r="K49" i="1"/>
  <c r="C61" i="1"/>
  <c r="J61" i="1"/>
  <c r="L65" i="1"/>
  <c r="E65" i="1"/>
  <c r="D69" i="1"/>
  <c r="C73" i="1"/>
  <c r="J73" i="1"/>
  <c r="C54" i="4"/>
  <c r="J54" i="4"/>
  <c r="J70" i="4"/>
  <c r="C70" i="4"/>
  <c r="J68" i="3"/>
  <c r="C68" i="3"/>
  <c r="J72" i="3"/>
  <c r="C72" i="3"/>
  <c r="J76" i="3"/>
  <c r="C76" i="3"/>
  <c r="I52" i="4"/>
  <c r="B52" i="4"/>
  <c r="I76" i="4"/>
  <c r="M76" i="4" s="1"/>
  <c r="P35" i="4"/>
  <c r="B76" i="4"/>
  <c r="K47" i="1"/>
  <c r="D47" i="1"/>
  <c r="E55" i="1"/>
  <c r="L55" i="1"/>
  <c r="K63" i="1"/>
  <c r="D63" i="1"/>
  <c r="E71" i="1"/>
  <c r="L71" i="1"/>
  <c r="J75" i="1"/>
  <c r="C75" i="1"/>
  <c r="D60" i="3"/>
  <c r="K60" i="3"/>
  <c r="J60" i="5"/>
  <c r="C60" i="5"/>
  <c r="K48" i="5"/>
  <c r="D48" i="5"/>
  <c r="M68" i="2"/>
  <c r="M52" i="2"/>
  <c r="M65" i="4"/>
  <c r="M77" i="4"/>
  <c r="M76" i="2"/>
  <c r="M64" i="3"/>
  <c r="P7" i="3"/>
  <c r="D47" i="2"/>
  <c r="K47" i="2"/>
  <c r="D63" i="2"/>
  <c r="K63" i="2"/>
  <c r="K73" i="2"/>
  <c r="J61" i="3"/>
  <c r="C61" i="3"/>
  <c r="P10" i="2"/>
  <c r="B51" i="2"/>
  <c r="P18" i="2"/>
  <c r="I59" i="2"/>
  <c r="B59" i="2"/>
  <c r="P26" i="2"/>
  <c r="I67" i="2"/>
  <c r="B67" i="2"/>
  <c r="I75" i="2"/>
  <c r="B75" i="2"/>
  <c r="I65" i="1"/>
  <c r="B65" i="1"/>
  <c r="L70" i="3"/>
  <c r="M70" i="3" s="1"/>
  <c r="E70" i="3"/>
  <c r="E68" i="4"/>
  <c r="L68" i="4"/>
  <c r="B75" i="1"/>
  <c r="P34" i="1"/>
  <c r="I75" i="1"/>
  <c r="L50" i="3"/>
  <c r="E50" i="3"/>
  <c r="K58" i="3"/>
  <c r="D58" i="3"/>
  <c r="I64" i="4"/>
  <c r="B64" i="4"/>
  <c r="E56" i="3"/>
  <c r="L56" i="3"/>
  <c r="C66" i="4"/>
  <c r="J66" i="4"/>
  <c r="I72" i="3"/>
  <c r="M72" i="3" s="1"/>
  <c r="B72" i="3"/>
  <c r="P31" i="3"/>
  <c r="B51" i="1"/>
  <c r="P10" i="1"/>
  <c r="I51" i="1"/>
  <c r="L49" i="1"/>
  <c r="E49" i="1"/>
  <c r="D53" i="1"/>
  <c r="K53" i="1"/>
  <c r="L69" i="1"/>
  <c r="E69" i="1"/>
  <c r="C62" i="4"/>
  <c r="J62" i="4"/>
  <c r="J52" i="3"/>
  <c r="C52" i="3"/>
  <c r="C70" i="3"/>
  <c r="F70" i="3" s="1"/>
  <c r="J70" i="3"/>
  <c r="I68" i="4"/>
  <c r="P27" i="4"/>
  <c r="B68" i="4"/>
  <c r="J51" i="1"/>
  <c r="C51" i="1"/>
  <c r="E63" i="1"/>
  <c r="L63" i="1"/>
  <c r="K71" i="1"/>
  <c r="D71" i="1"/>
  <c r="I60" i="3"/>
  <c r="P19" i="3"/>
  <c r="B60" i="3"/>
  <c r="D51" i="2"/>
  <c r="K51" i="2"/>
  <c r="K61" i="2"/>
  <c r="D61" i="2"/>
  <c r="C49" i="2"/>
  <c r="J49" i="2"/>
  <c r="C57" i="2"/>
  <c r="J57" i="2"/>
  <c r="C65" i="2"/>
  <c r="J65" i="2"/>
  <c r="C73" i="2"/>
  <c r="J73" i="2"/>
  <c r="I61" i="1"/>
  <c r="B61" i="1"/>
  <c r="L76" i="4"/>
  <c r="E76" i="4"/>
  <c r="B71" i="1"/>
  <c r="P30" i="1"/>
  <c r="I71" i="1"/>
  <c r="I48" i="4"/>
  <c r="P7" i="4"/>
  <c r="B48" i="4"/>
  <c r="E48" i="3"/>
  <c r="L48" i="3"/>
  <c r="B70" i="3"/>
  <c r="I70" i="3"/>
  <c r="P29" i="3"/>
  <c r="K66" i="4"/>
  <c r="D66" i="4"/>
  <c r="L57" i="1"/>
  <c r="E57" i="1"/>
  <c r="C65" i="1"/>
  <c r="J65" i="1"/>
  <c r="E52" i="3"/>
  <c r="L52" i="3"/>
  <c r="D68" i="3"/>
  <c r="K68" i="3"/>
  <c r="C52" i="4"/>
  <c r="J52" i="4"/>
  <c r="E51" i="1"/>
  <c r="L51" i="1"/>
  <c r="K59" i="1"/>
  <c r="D59" i="1"/>
  <c r="E67" i="1"/>
  <c r="L67" i="1"/>
  <c r="K75" i="1"/>
  <c r="D75" i="1"/>
  <c r="M18" i="5"/>
  <c r="L18" i="5"/>
  <c r="O18" i="5"/>
  <c r="N18" i="5"/>
  <c r="D54" i="5"/>
  <c r="K54" i="5"/>
  <c r="C78" i="5"/>
  <c r="J78" i="5"/>
  <c r="B48" i="5"/>
  <c r="I48" i="5"/>
  <c r="K53" i="2"/>
  <c r="D53" i="2"/>
  <c r="D59" i="2"/>
  <c r="K59" i="2"/>
  <c r="K69" i="2"/>
  <c r="M69" i="2" s="1"/>
  <c r="D69" i="2"/>
  <c r="J51" i="2"/>
  <c r="M51" i="2" s="1"/>
  <c r="C51" i="2"/>
  <c r="J59" i="2"/>
  <c r="C59" i="2"/>
  <c r="J63" i="2"/>
  <c r="C63" i="2"/>
  <c r="J67" i="2"/>
  <c r="C67" i="2"/>
  <c r="J71" i="2"/>
  <c r="C71" i="2"/>
  <c r="J75" i="2"/>
  <c r="C75" i="2"/>
  <c r="I69" i="1"/>
  <c r="P28" i="1"/>
  <c r="B69" i="1"/>
  <c r="L66" i="3"/>
  <c r="E66" i="3"/>
  <c r="E72" i="3"/>
  <c r="F72" i="3" s="1"/>
  <c r="L72" i="3"/>
  <c r="L60" i="4"/>
  <c r="E60" i="4"/>
  <c r="B55" i="1"/>
  <c r="I55" i="1"/>
  <c r="K58" i="4"/>
  <c r="D58" i="4"/>
  <c r="C50" i="3"/>
  <c r="F50" i="3" s="1"/>
  <c r="J50" i="3"/>
  <c r="M50" i="3" s="1"/>
  <c r="L54" i="3"/>
  <c r="E54" i="3"/>
  <c r="C48" i="4"/>
  <c r="J48" i="4"/>
  <c r="C64" i="4"/>
  <c r="J64" i="4"/>
  <c r="D48" i="3"/>
  <c r="K48" i="3"/>
  <c r="J56" i="3"/>
  <c r="C56" i="3"/>
  <c r="B58" i="4"/>
  <c r="P17" i="4"/>
  <c r="I58" i="4"/>
  <c r="M58" i="4" s="1"/>
  <c r="I68" i="3"/>
  <c r="B68" i="3"/>
  <c r="B78" i="3"/>
  <c r="I78" i="3"/>
  <c r="P37" i="3"/>
  <c r="D52" i="4"/>
  <c r="K52" i="4"/>
  <c r="M52" i="4" s="1"/>
  <c r="B63" i="1"/>
  <c r="P22" i="1"/>
  <c r="I63" i="1"/>
  <c r="C49" i="1"/>
  <c r="F49" i="1" s="1"/>
  <c r="J49" i="1"/>
  <c r="C69" i="1"/>
  <c r="F69" i="1" s="1"/>
  <c r="J69" i="1"/>
  <c r="L73" i="1"/>
  <c r="E73" i="1"/>
  <c r="D59" i="3"/>
  <c r="K59" i="3"/>
  <c r="B54" i="4"/>
  <c r="F54" i="4"/>
  <c r="P13" i="4"/>
  <c r="I54" i="4"/>
  <c r="M54" i="4"/>
  <c r="B70" i="4"/>
  <c r="I70" i="4"/>
  <c r="D52" i="3"/>
  <c r="K52" i="3"/>
  <c r="K66" i="3"/>
  <c r="M66" i="3" s="1"/>
  <c r="D66" i="3"/>
  <c r="K70" i="3"/>
  <c r="D70" i="3"/>
  <c r="K74" i="3"/>
  <c r="D74" i="3"/>
  <c r="K78" i="3"/>
  <c r="M78" i="3" s="1"/>
  <c r="D78" i="3"/>
  <c r="C68" i="4"/>
  <c r="J68" i="4"/>
  <c r="M68" i="4" s="1"/>
  <c r="J47" i="1"/>
  <c r="C47" i="1"/>
  <c r="K51" i="1"/>
  <c r="D51" i="1"/>
  <c r="F51" i="1" s="1"/>
  <c r="E59" i="1"/>
  <c r="L59" i="1"/>
  <c r="J63" i="1"/>
  <c r="C63" i="1"/>
  <c r="K67" i="1"/>
  <c r="D67" i="1"/>
  <c r="F67" i="1" s="1"/>
  <c r="E75" i="1"/>
  <c r="L75" i="1"/>
  <c r="J60" i="3"/>
  <c r="C60" i="3"/>
  <c r="F60" i="3" s="1"/>
  <c r="E48" i="5"/>
  <c r="L48" i="5"/>
  <c r="L54" i="5"/>
  <c r="E54" i="5"/>
  <c r="C74" i="5"/>
  <c r="J74" i="5"/>
  <c r="P23" i="3"/>
  <c r="P9" i="3"/>
  <c r="M62" i="1"/>
  <c r="F58" i="4"/>
  <c r="F60" i="4"/>
  <c r="M52" i="3"/>
  <c r="F63" i="2"/>
  <c r="M65" i="1"/>
  <c r="M49" i="1"/>
  <c r="F63" i="1"/>
  <c r="P18" i="5"/>
  <c r="I59" i="5"/>
  <c r="B59" i="5"/>
  <c r="J67" i="5"/>
  <c r="C67" i="5"/>
  <c r="E59" i="5"/>
  <c r="F59" i="5" s="1"/>
  <c r="L59" i="5"/>
  <c r="E67" i="5"/>
  <c r="L67" i="5"/>
  <c r="M67" i="5" s="1"/>
  <c r="F68" i="3"/>
  <c r="M69" i="1"/>
  <c r="M71" i="1"/>
  <c r="M75" i="1"/>
  <c r="F59" i="2"/>
  <c r="F52" i="3"/>
  <c r="F73" i="1"/>
  <c r="F65" i="2"/>
  <c r="M53" i="2"/>
  <c r="F76" i="3"/>
  <c r="F66" i="4"/>
  <c r="D59" i="5"/>
  <c r="K59" i="5"/>
  <c r="F48" i="4"/>
  <c r="M47" i="1"/>
  <c r="P26" i="5"/>
  <c r="I67" i="5"/>
  <c r="B67" i="5"/>
  <c r="M59" i="2"/>
  <c r="F78" i="3"/>
  <c r="M51" i="1"/>
  <c r="F65" i="1"/>
  <c r="F51" i="2"/>
  <c r="F76" i="4"/>
  <c r="F74" i="3"/>
  <c r="M65" i="2"/>
  <c r="F61" i="2"/>
  <c r="M60" i="4"/>
  <c r="M48" i="4"/>
  <c r="J59" i="5"/>
  <c r="M59" i="5" s="1"/>
  <c r="C59" i="5"/>
  <c r="F47" i="1"/>
  <c r="D67" i="5"/>
  <c r="K67" i="5"/>
  <c r="M63" i="1"/>
  <c r="F71" i="1"/>
  <c r="F68" i="4"/>
  <c r="F75" i="1"/>
  <c r="F52" i="4"/>
  <c r="M67" i="1"/>
  <c r="M74" i="3"/>
  <c r="M73" i="1"/>
  <c r="M61" i="2"/>
  <c r="M66" i="4"/>
  <c r="F66" i="3"/>
  <c r="F71" i="2"/>
  <c r="F67" i="5"/>
  <c r="P27" i="3" l="1"/>
  <c r="K71" i="2"/>
  <c r="M71" i="2" s="1"/>
  <c r="M72" i="2"/>
  <c r="I47" i="2"/>
  <c r="B47" i="2"/>
  <c r="L68" i="3"/>
  <c r="M68" i="3" s="1"/>
  <c r="D67" i="2"/>
  <c r="F67" i="2" s="1"/>
  <c r="K67" i="2"/>
  <c r="M67" i="2" s="1"/>
  <c r="O20" i="5"/>
  <c r="L20" i="5"/>
  <c r="M20" i="5"/>
  <c r="N20" i="5"/>
  <c r="L25" i="5"/>
  <c r="O25" i="5"/>
  <c r="M25" i="5"/>
  <c r="N25" i="5"/>
  <c r="L21" i="5"/>
  <c r="M21" i="5"/>
  <c r="O21" i="5"/>
  <c r="N21" i="5"/>
  <c r="P30" i="2"/>
  <c r="C71" i="4"/>
  <c r="J71" i="4"/>
  <c r="E48" i="2"/>
  <c r="L48" i="2"/>
  <c r="I63" i="2"/>
  <c r="M63" i="2" s="1"/>
  <c r="P22" i="2"/>
  <c r="I78" i="5"/>
  <c r="B78" i="5"/>
  <c r="L64" i="4"/>
  <c r="E64" i="4"/>
  <c r="J55" i="3"/>
  <c r="I55" i="3"/>
  <c r="L55" i="3"/>
  <c r="I75" i="3"/>
  <c r="B75" i="3"/>
  <c r="E73" i="3"/>
  <c r="L73" i="3"/>
  <c r="L73" i="2"/>
  <c r="M73" i="2" s="1"/>
  <c r="E73" i="2"/>
  <c r="F73" i="2" s="1"/>
  <c r="J70" i="2"/>
  <c r="M70" i="2" s="1"/>
  <c r="P29" i="2"/>
  <c r="I60" i="2"/>
  <c r="F58" i="2"/>
  <c r="F38" i="2"/>
  <c r="M6" i="2"/>
  <c r="K56" i="1"/>
  <c r="L56" i="1"/>
  <c r="N36" i="1"/>
  <c r="L36" i="1"/>
  <c r="O36" i="1"/>
  <c r="M12" i="1"/>
  <c r="O12" i="1"/>
  <c r="L12" i="1"/>
  <c r="F38" i="1"/>
  <c r="L29" i="5"/>
  <c r="O29" i="5"/>
  <c r="N15" i="5"/>
  <c r="L15" i="5"/>
  <c r="M15" i="5"/>
  <c r="M11" i="5"/>
  <c r="L11" i="5"/>
  <c r="K59" i="4"/>
  <c r="J59" i="4"/>
  <c r="D72" i="4"/>
  <c r="K72" i="4"/>
  <c r="D69" i="4"/>
  <c r="K69" i="4"/>
  <c r="M34" i="3"/>
  <c r="N34" i="3"/>
  <c r="O34" i="3"/>
  <c r="C62" i="3"/>
  <c r="J62" i="3"/>
  <c r="B58" i="3"/>
  <c r="F58" i="3" s="1"/>
  <c r="I58" i="3"/>
  <c r="M58" i="3" s="1"/>
  <c r="L47" i="3"/>
  <c r="E47" i="3"/>
  <c r="L15" i="2"/>
  <c r="M15" i="2"/>
  <c r="O15" i="2"/>
  <c r="L49" i="2"/>
  <c r="M49" i="2" s="1"/>
  <c r="E49" i="2"/>
  <c r="F49" i="2" s="1"/>
  <c r="E72" i="1"/>
  <c r="F72" i="1" s="1"/>
  <c r="L72" i="1"/>
  <c r="C70" i="1"/>
  <c r="J70" i="1"/>
  <c r="B69" i="2"/>
  <c r="F69" i="2" s="1"/>
  <c r="P6" i="1"/>
  <c r="D52" i="1"/>
  <c r="O31" i="5"/>
  <c r="M31" i="5"/>
  <c r="F23" i="5"/>
  <c r="N19" i="5"/>
  <c r="O19" i="5"/>
  <c r="F16" i="5"/>
  <c r="F10" i="5"/>
  <c r="L34" i="4"/>
  <c r="O34" i="4"/>
  <c r="M31" i="4"/>
  <c r="O31" i="4"/>
  <c r="L65" i="3"/>
  <c r="I65" i="3"/>
  <c r="J65" i="3"/>
  <c r="L36" i="3"/>
  <c r="N36" i="3"/>
  <c r="O36" i="3"/>
  <c r="M28" i="3"/>
  <c r="O28" i="3"/>
  <c r="N28" i="3"/>
  <c r="L28" i="3"/>
  <c r="L6" i="3"/>
  <c r="M6" i="3"/>
  <c r="F38" i="3"/>
  <c r="N6" i="3"/>
  <c r="O14" i="2"/>
  <c r="M14" i="2"/>
  <c r="M35" i="1"/>
  <c r="N35" i="1"/>
  <c r="L35" i="1"/>
  <c r="L29" i="1"/>
  <c r="N29" i="1"/>
  <c r="O29" i="1"/>
  <c r="I58" i="1"/>
  <c r="M58" i="1" s="1"/>
  <c r="B58" i="1"/>
  <c r="F58" i="1" s="1"/>
  <c r="I56" i="1"/>
  <c r="M56" i="1" s="1"/>
  <c r="I57" i="2"/>
  <c r="F38" i="4"/>
  <c r="F60" i="1"/>
  <c r="N11" i="5"/>
  <c r="M7" i="5"/>
  <c r="D60" i="1"/>
  <c r="N37" i="5"/>
  <c r="O37" i="5"/>
  <c r="F27" i="5"/>
  <c r="E61" i="4"/>
  <c r="L55" i="4"/>
  <c r="O33" i="4"/>
  <c r="N33" i="4"/>
  <c r="M33" i="4"/>
  <c r="M28" i="4"/>
  <c r="O28" i="4"/>
  <c r="L28" i="4"/>
  <c r="N8" i="4"/>
  <c r="L8" i="4"/>
  <c r="M8" i="4"/>
  <c r="O8" i="4"/>
  <c r="D73" i="3"/>
  <c r="K73" i="3"/>
  <c r="D65" i="3"/>
  <c r="F65" i="3" s="1"/>
  <c r="K65" i="3"/>
  <c r="E63" i="3"/>
  <c r="L63" i="3"/>
  <c r="O21" i="3"/>
  <c r="L21" i="3"/>
  <c r="I57" i="3"/>
  <c r="P27" i="2"/>
  <c r="B68" i="2"/>
  <c r="F68" i="2" s="1"/>
  <c r="E64" i="2"/>
  <c r="L64" i="2"/>
  <c r="M64" i="2" s="1"/>
  <c r="P17" i="2"/>
  <c r="J58" i="2"/>
  <c r="N13" i="2"/>
  <c r="O13" i="2"/>
  <c r="L13" i="2"/>
  <c r="M13" i="2"/>
  <c r="O11" i="5"/>
  <c r="M29" i="5"/>
  <c r="P25" i="2"/>
  <c r="F36" i="5"/>
  <c r="O33" i="5"/>
  <c r="L33" i="5"/>
  <c r="N33" i="5"/>
  <c r="F32" i="5"/>
  <c r="F24" i="5"/>
  <c r="N14" i="5"/>
  <c r="F8" i="5"/>
  <c r="D75" i="4"/>
  <c r="L73" i="4"/>
  <c r="E73" i="4"/>
  <c r="O30" i="4"/>
  <c r="N30" i="4"/>
  <c r="L30" i="4"/>
  <c r="L59" i="4"/>
  <c r="E59" i="4"/>
  <c r="F59" i="4" s="1"/>
  <c r="L56" i="4"/>
  <c r="C53" i="4"/>
  <c r="F53" i="4" s="1"/>
  <c r="J53" i="4"/>
  <c r="B47" i="4"/>
  <c r="P6" i="4"/>
  <c r="C73" i="3"/>
  <c r="F73" i="3" s="1"/>
  <c r="J73" i="3"/>
  <c r="M73" i="3" s="1"/>
  <c r="J67" i="3"/>
  <c r="C67" i="3"/>
  <c r="M13" i="3"/>
  <c r="N13" i="3"/>
  <c r="L13" i="3"/>
  <c r="O34" i="2"/>
  <c r="N34" i="2"/>
  <c r="N7" i="2"/>
  <c r="L7" i="2"/>
  <c r="L38" i="2" s="1"/>
  <c r="M7" i="2"/>
  <c r="L76" i="1"/>
  <c r="J74" i="1"/>
  <c r="C74" i="1"/>
  <c r="I72" i="1"/>
  <c r="P31" i="1"/>
  <c r="O20" i="1"/>
  <c r="N20" i="1"/>
  <c r="N16" i="1"/>
  <c r="M16" i="1"/>
  <c r="N14" i="1"/>
  <c r="M14" i="1"/>
  <c r="P24" i="4"/>
  <c r="I53" i="4"/>
  <c r="M53" i="4" s="1"/>
  <c r="B53" i="3"/>
  <c r="F53" i="3" s="1"/>
  <c r="D72" i="2"/>
  <c r="I67" i="4"/>
  <c r="B56" i="1"/>
  <c r="F56" i="1" s="1"/>
  <c r="O14" i="5"/>
  <c r="N29" i="5"/>
  <c r="N31" i="5"/>
  <c r="F34" i="5"/>
  <c r="L31" i="5"/>
  <c r="F12" i="5"/>
  <c r="C38" i="5"/>
  <c r="M32" i="4"/>
  <c r="N32" i="4"/>
  <c r="L32" i="4"/>
  <c r="N23" i="4"/>
  <c r="O21" i="4"/>
  <c r="L21" i="4"/>
  <c r="I63" i="3"/>
  <c r="M63" i="3" s="1"/>
  <c r="B63" i="3"/>
  <c r="F63" i="3" s="1"/>
  <c r="I56" i="3"/>
  <c r="M56" i="3" s="1"/>
  <c r="B56" i="3"/>
  <c r="F56" i="3" s="1"/>
  <c r="P15" i="3"/>
  <c r="B48" i="3"/>
  <c r="F48" i="3" s="1"/>
  <c r="I48" i="3"/>
  <c r="M48" i="3" s="1"/>
  <c r="L66" i="2"/>
  <c r="N33" i="2"/>
  <c r="M33" i="2"/>
  <c r="L33" i="2"/>
  <c r="O33" i="2"/>
  <c r="C70" i="2"/>
  <c r="I66" i="2"/>
  <c r="B64" i="2"/>
  <c r="F64" i="2" s="1"/>
  <c r="P23" i="2"/>
  <c r="I62" i="2"/>
  <c r="P21" i="2"/>
  <c r="B60" i="2"/>
  <c r="K56" i="2"/>
  <c r="O6" i="2"/>
  <c r="L68" i="1"/>
  <c r="L37" i="1"/>
  <c r="N37" i="1"/>
  <c r="O37" i="1"/>
  <c r="M37" i="1"/>
  <c r="L33" i="1"/>
  <c r="N33" i="1"/>
  <c r="O33" i="1"/>
  <c r="P27" i="1"/>
  <c r="L13" i="1"/>
  <c r="N13" i="1"/>
  <c r="O13" i="1"/>
  <c r="M13" i="1"/>
  <c r="B52" i="1"/>
  <c r="F52" i="1" s="1"/>
  <c r="P11" i="1"/>
  <c r="L7" i="1"/>
  <c r="M7" i="1"/>
  <c r="N7" i="1"/>
  <c r="O7" i="1"/>
  <c r="O38" i="1" s="1"/>
  <c r="L13" i="5"/>
  <c r="I38" i="5"/>
  <c r="F70" i="2"/>
  <c r="P8" i="1"/>
  <c r="J56" i="4"/>
  <c r="F17" i="5"/>
  <c r="B38" i="5"/>
  <c r="F6" i="5"/>
  <c r="L37" i="4"/>
  <c r="O37" i="4"/>
  <c r="N26" i="4"/>
  <c r="O26" i="4"/>
  <c r="P22" i="4"/>
  <c r="B63" i="4"/>
  <c r="B57" i="4"/>
  <c r="F57" i="4" s="1"/>
  <c r="P16" i="4"/>
  <c r="I55" i="4"/>
  <c r="B55" i="4"/>
  <c r="L53" i="4"/>
  <c r="M9" i="4"/>
  <c r="L9" i="4"/>
  <c r="F55" i="3"/>
  <c r="L20" i="3"/>
  <c r="N20" i="3"/>
  <c r="O20" i="3"/>
  <c r="M16" i="3"/>
  <c r="N16" i="3"/>
  <c r="O16" i="3"/>
  <c r="K55" i="3"/>
  <c r="L58" i="2"/>
  <c r="I58" i="2"/>
  <c r="F76" i="2"/>
  <c r="E57" i="2"/>
  <c r="F57" i="2" s="1"/>
  <c r="L57" i="2"/>
  <c r="P11" i="2"/>
  <c r="I50" i="2"/>
  <c r="M50" i="2" s="1"/>
  <c r="P9" i="2"/>
  <c r="B50" i="2"/>
  <c r="F50" i="2" s="1"/>
  <c r="I64" i="1"/>
  <c r="M64" i="1" s="1"/>
  <c r="B64" i="1"/>
  <c r="F64" i="1" s="1"/>
  <c r="P35" i="3"/>
  <c r="F28" i="5"/>
  <c r="F22" i="5"/>
  <c r="N22" i="4"/>
  <c r="O22" i="4"/>
  <c r="M22" i="4"/>
  <c r="M20" i="4"/>
  <c r="P20" i="4" s="1"/>
  <c r="N20" i="4"/>
  <c r="I59" i="4"/>
  <c r="M59" i="4" s="1"/>
  <c r="P18" i="4"/>
  <c r="M14" i="4"/>
  <c r="N14" i="4"/>
  <c r="L51" i="4"/>
  <c r="M18" i="3"/>
  <c r="L18" i="3"/>
  <c r="O18" i="3"/>
  <c r="P35" i="2"/>
  <c r="B72" i="2"/>
  <c r="F72" i="2" s="1"/>
  <c r="P31" i="2"/>
  <c r="C66" i="2"/>
  <c r="F66" i="2" s="1"/>
  <c r="J66" i="2"/>
  <c r="M18" i="1"/>
  <c r="L18" i="1"/>
  <c r="F35" i="5"/>
  <c r="F30" i="5"/>
  <c r="F9" i="5"/>
  <c r="E38" i="5"/>
  <c r="N29" i="4"/>
  <c r="O29" i="4"/>
  <c r="L57" i="4"/>
  <c r="M57" i="4" s="1"/>
  <c r="L10" i="4"/>
  <c r="M10" i="4"/>
  <c r="N26" i="3"/>
  <c r="L26" i="3"/>
  <c r="O26" i="3"/>
  <c r="C62" i="2"/>
  <c r="F62" i="2" s="1"/>
  <c r="J62" i="2"/>
  <c r="O19" i="2"/>
  <c r="N19" i="2"/>
  <c r="J72" i="1"/>
  <c r="K72" i="1"/>
  <c r="M27" i="1"/>
  <c r="N27" i="1"/>
  <c r="O30" i="3"/>
  <c r="M30" i="3"/>
  <c r="L37" i="2"/>
  <c r="M37" i="2"/>
  <c r="M8" i="3"/>
  <c r="N8" i="3"/>
  <c r="O37" i="2"/>
  <c r="J60" i="1"/>
  <c r="M60" i="1" s="1"/>
  <c r="I80" i="2" l="1"/>
  <c r="D92" i="2" s="1"/>
  <c r="B80" i="2"/>
  <c r="C92" i="2" s="1"/>
  <c r="B92" i="2"/>
  <c r="L80" i="1"/>
  <c r="D95" i="1" s="1"/>
  <c r="B95" i="1"/>
  <c r="E80" i="1"/>
  <c r="C95" i="1" s="1"/>
  <c r="K61" i="1"/>
  <c r="P20" i="1"/>
  <c r="D61" i="1"/>
  <c r="P37" i="2"/>
  <c r="I78" i="2"/>
  <c r="B78" i="2"/>
  <c r="B67" i="3"/>
  <c r="P26" i="3"/>
  <c r="I67" i="3"/>
  <c r="D70" i="4"/>
  <c r="K70" i="4"/>
  <c r="P29" i="4"/>
  <c r="C59" i="1"/>
  <c r="J59" i="1"/>
  <c r="L59" i="3"/>
  <c r="E59" i="3"/>
  <c r="K63" i="4"/>
  <c r="D63" i="4"/>
  <c r="J57" i="3"/>
  <c r="P16" i="3"/>
  <c r="C57" i="3"/>
  <c r="J50" i="4"/>
  <c r="C50" i="4"/>
  <c r="I78" i="4"/>
  <c r="B78" i="4"/>
  <c r="P37" i="4"/>
  <c r="C48" i="1"/>
  <c r="J48" i="1"/>
  <c r="M38" i="1"/>
  <c r="D54" i="1"/>
  <c r="K54" i="1"/>
  <c r="J78" i="1"/>
  <c r="C78" i="1"/>
  <c r="M66" i="2"/>
  <c r="D73" i="4"/>
  <c r="K73" i="4"/>
  <c r="K72" i="5"/>
  <c r="D72" i="5"/>
  <c r="J57" i="1"/>
  <c r="C57" i="1"/>
  <c r="P16" i="1"/>
  <c r="P34" i="2"/>
  <c r="D75" i="2"/>
  <c r="K75" i="2"/>
  <c r="M75" i="2" s="1"/>
  <c r="E71" i="4"/>
  <c r="L71" i="4"/>
  <c r="M24" i="5"/>
  <c r="O24" i="5"/>
  <c r="N24" i="5"/>
  <c r="L24" i="5"/>
  <c r="E54" i="2"/>
  <c r="L54" i="2"/>
  <c r="L49" i="4"/>
  <c r="E49" i="4"/>
  <c r="O38" i="4"/>
  <c r="J69" i="4"/>
  <c r="C69" i="4"/>
  <c r="D52" i="5"/>
  <c r="K52" i="5"/>
  <c r="C76" i="1"/>
  <c r="J76" i="1"/>
  <c r="B47" i="3"/>
  <c r="I47" i="3"/>
  <c r="P6" i="3"/>
  <c r="L38" i="3"/>
  <c r="D77" i="3"/>
  <c r="K77" i="3"/>
  <c r="P31" i="4"/>
  <c r="C72" i="4"/>
  <c r="J72" i="4"/>
  <c r="D60" i="5"/>
  <c r="P19" i="5"/>
  <c r="K60" i="5"/>
  <c r="B56" i="2"/>
  <c r="P15" i="2"/>
  <c r="I56" i="2"/>
  <c r="B52" i="5"/>
  <c r="I52" i="5"/>
  <c r="P11" i="5"/>
  <c r="B70" i="5"/>
  <c r="P29" i="5"/>
  <c r="I70" i="5"/>
  <c r="I77" i="1"/>
  <c r="B77" i="1"/>
  <c r="P36" i="1"/>
  <c r="L62" i="5"/>
  <c r="E62" i="5"/>
  <c r="I66" i="5"/>
  <c r="B66" i="5"/>
  <c r="P25" i="5"/>
  <c r="L61" i="5"/>
  <c r="E61" i="5"/>
  <c r="L78" i="2"/>
  <c r="E78" i="2"/>
  <c r="P21" i="4"/>
  <c r="I62" i="4"/>
  <c r="B62" i="4"/>
  <c r="J71" i="3"/>
  <c r="C71" i="3"/>
  <c r="F71" i="3" s="1"/>
  <c r="P30" i="3"/>
  <c r="K60" i="2"/>
  <c r="D60" i="2"/>
  <c r="D67" i="3"/>
  <c r="K67" i="3"/>
  <c r="B59" i="3"/>
  <c r="P18" i="3"/>
  <c r="I59" i="3"/>
  <c r="N22" i="5"/>
  <c r="L22" i="5"/>
  <c r="M22" i="5"/>
  <c r="O22" i="5"/>
  <c r="M58" i="2"/>
  <c r="E61" i="3"/>
  <c r="L61" i="3"/>
  <c r="L6" i="5"/>
  <c r="O6" i="5"/>
  <c r="N6" i="5"/>
  <c r="M6" i="5"/>
  <c r="F38" i="5"/>
  <c r="B48" i="1"/>
  <c r="P7" i="1"/>
  <c r="L38" i="1"/>
  <c r="I48" i="1"/>
  <c r="B54" i="1"/>
  <c r="P13" i="1"/>
  <c r="I54" i="1"/>
  <c r="E78" i="1"/>
  <c r="L78" i="1"/>
  <c r="C73" i="4"/>
  <c r="J73" i="4"/>
  <c r="D70" i="5"/>
  <c r="K70" i="5"/>
  <c r="D57" i="1"/>
  <c r="K57" i="1"/>
  <c r="E75" i="2"/>
  <c r="L75" i="2"/>
  <c r="L32" i="5"/>
  <c r="M32" i="5"/>
  <c r="N32" i="5"/>
  <c r="O32" i="5"/>
  <c r="J70" i="5"/>
  <c r="C70" i="5"/>
  <c r="D54" i="2"/>
  <c r="K54" i="2"/>
  <c r="J49" i="4"/>
  <c r="C49" i="4"/>
  <c r="M38" i="4"/>
  <c r="J74" i="4"/>
  <c r="C74" i="4"/>
  <c r="P33" i="4"/>
  <c r="L27" i="5"/>
  <c r="N27" i="5"/>
  <c r="O27" i="5"/>
  <c r="M27" i="5"/>
  <c r="E70" i="1"/>
  <c r="L70" i="1"/>
  <c r="J55" i="2"/>
  <c r="C55" i="2"/>
  <c r="F55" i="2" s="1"/>
  <c r="P14" i="2"/>
  <c r="P28" i="3"/>
  <c r="B69" i="3"/>
  <c r="I69" i="3"/>
  <c r="I77" i="3"/>
  <c r="B77" i="3"/>
  <c r="P36" i="3"/>
  <c r="L75" i="4"/>
  <c r="E75" i="4"/>
  <c r="N23" i="5"/>
  <c r="L23" i="5"/>
  <c r="O23" i="5"/>
  <c r="M23" i="5"/>
  <c r="L75" i="3"/>
  <c r="E75" i="3"/>
  <c r="J52" i="5"/>
  <c r="C52" i="5"/>
  <c r="D77" i="1"/>
  <c r="K77" i="1"/>
  <c r="M55" i="3"/>
  <c r="C62" i="5"/>
  <c r="J62" i="5"/>
  <c r="I54" i="3"/>
  <c r="P13" i="3"/>
  <c r="B54" i="3"/>
  <c r="D74" i="5"/>
  <c r="K74" i="5"/>
  <c r="E52" i="5"/>
  <c r="L52" i="5"/>
  <c r="B49" i="4"/>
  <c r="P8" i="4"/>
  <c r="P38" i="4" s="1"/>
  <c r="I49" i="4"/>
  <c r="L38" i="4"/>
  <c r="K74" i="4"/>
  <c r="D74" i="4"/>
  <c r="L78" i="5"/>
  <c r="E78" i="5"/>
  <c r="D70" i="1"/>
  <c r="K70" i="1"/>
  <c r="L55" i="2"/>
  <c r="E55" i="2"/>
  <c r="K69" i="3"/>
  <c r="D69" i="3"/>
  <c r="P34" i="4"/>
  <c r="B75" i="4"/>
  <c r="F75" i="4" s="1"/>
  <c r="I75" i="4"/>
  <c r="M75" i="4" s="1"/>
  <c r="J72" i="5"/>
  <c r="C72" i="5"/>
  <c r="D75" i="3"/>
  <c r="K75" i="3"/>
  <c r="J56" i="5"/>
  <c r="C56" i="5"/>
  <c r="I53" i="1"/>
  <c r="P12" i="1"/>
  <c r="B53" i="1"/>
  <c r="P19" i="2"/>
  <c r="B62" i="5"/>
  <c r="I62" i="5"/>
  <c r="P21" i="5"/>
  <c r="E71" i="3"/>
  <c r="L71" i="3"/>
  <c r="D49" i="3"/>
  <c r="K49" i="3"/>
  <c r="K68" i="1"/>
  <c r="D68" i="1"/>
  <c r="B51" i="4"/>
  <c r="I51" i="4"/>
  <c r="P10" i="4"/>
  <c r="O30" i="5"/>
  <c r="N30" i="5"/>
  <c r="M30" i="5"/>
  <c r="L30" i="5"/>
  <c r="C61" i="4"/>
  <c r="J61" i="4"/>
  <c r="M61" i="4" s="1"/>
  <c r="I61" i="3"/>
  <c r="B61" i="3"/>
  <c r="P20" i="3"/>
  <c r="L67" i="4"/>
  <c r="E67" i="4"/>
  <c r="O17" i="5"/>
  <c r="L17" i="5"/>
  <c r="N17" i="5"/>
  <c r="M17" i="5"/>
  <c r="I54" i="5"/>
  <c r="M54" i="5" s="1"/>
  <c r="P13" i="5"/>
  <c r="B54" i="5"/>
  <c r="F54" i="5" s="1"/>
  <c r="L74" i="1"/>
  <c r="E74" i="1"/>
  <c r="P37" i="1"/>
  <c r="I78" i="1"/>
  <c r="B78" i="1"/>
  <c r="M62" i="2"/>
  <c r="P33" i="2"/>
  <c r="I74" i="2"/>
  <c r="M74" i="2" s="1"/>
  <c r="B74" i="2"/>
  <c r="E62" i="4"/>
  <c r="L62" i="4"/>
  <c r="M12" i="5"/>
  <c r="O12" i="5"/>
  <c r="N12" i="5"/>
  <c r="L12" i="5"/>
  <c r="L61" i="1"/>
  <c r="E61" i="1"/>
  <c r="J48" i="2"/>
  <c r="C48" i="2"/>
  <c r="K54" i="3"/>
  <c r="D54" i="3"/>
  <c r="P33" i="5"/>
  <c r="I74" i="5"/>
  <c r="B74" i="5"/>
  <c r="F74" i="5" s="1"/>
  <c r="I62" i="3"/>
  <c r="P21" i="3"/>
  <c r="B62" i="3"/>
  <c r="K49" i="4"/>
  <c r="D49" i="4"/>
  <c r="N38" i="4"/>
  <c r="E74" i="4"/>
  <c r="L74" i="4"/>
  <c r="P37" i="5"/>
  <c r="D78" i="5"/>
  <c r="F78" i="5" s="1"/>
  <c r="K78" i="5"/>
  <c r="M78" i="5" s="1"/>
  <c r="M57" i="2"/>
  <c r="B70" i="1"/>
  <c r="F70" i="1" s="1"/>
  <c r="P29" i="1"/>
  <c r="I70" i="1"/>
  <c r="M70" i="1" s="1"/>
  <c r="D47" i="3"/>
  <c r="K47" i="3"/>
  <c r="N38" i="3"/>
  <c r="E69" i="3"/>
  <c r="L69" i="3"/>
  <c r="M65" i="3"/>
  <c r="N10" i="5"/>
  <c r="L10" i="5"/>
  <c r="O10" i="5"/>
  <c r="M10" i="5"/>
  <c r="L72" i="5"/>
  <c r="E72" i="5"/>
  <c r="J75" i="3"/>
  <c r="C75" i="3"/>
  <c r="B56" i="5"/>
  <c r="F56" i="5" s="1"/>
  <c r="I56" i="5"/>
  <c r="P15" i="5"/>
  <c r="E53" i="1"/>
  <c r="L53" i="1"/>
  <c r="F75" i="3"/>
  <c r="D66" i="5"/>
  <c r="K66" i="5"/>
  <c r="K61" i="5"/>
  <c r="D61" i="5"/>
  <c r="E60" i="2"/>
  <c r="F60" i="2" s="1"/>
  <c r="L60" i="2"/>
  <c r="M60" i="2" s="1"/>
  <c r="J51" i="4"/>
  <c r="C51" i="4"/>
  <c r="K61" i="4"/>
  <c r="D61" i="4"/>
  <c r="E55" i="5"/>
  <c r="L55" i="5"/>
  <c r="J49" i="3"/>
  <c r="M49" i="3" s="1"/>
  <c r="C49" i="3"/>
  <c r="P8" i="3"/>
  <c r="C68" i="1"/>
  <c r="F68" i="1" s="1"/>
  <c r="J68" i="1"/>
  <c r="M68" i="1" s="1"/>
  <c r="N35" i="5"/>
  <c r="M35" i="5"/>
  <c r="L35" i="5"/>
  <c r="O35" i="5"/>
  <c r="K55" i="4"/>
  <c r="D55" i="4"/>
  <c r="J63" i="4"/>
  <c r="M63" i="4" s="1"/>
  <c r="C63" i="4"/>
  <c r="F63" i="4" s="1"/>
  <c r="L57" i="3"/>
  <c r="L79" i="3" s="1"/>
  <c r="E57" i="3"/>
  <c r="E79" i="3" s="1"/>
  <c r="O38" i="3"/>
  <c r="K67" i="4"/>
  <c r="D67" i="4"/>
  <c r="F67" i="4" s="1"/>
  <c r="L48" i="1"/>
  <c r="E48" i="1"/>
  <c r="C54" i="1"/>
  <c r="J54" i="1"/>
  <c r="D74" i="1"/>
  <c r="K74" i="1"/>
  <c r="C74" i="2"/>
  <c r="J74" i="2"/>
  <c r="K64" i="4"/>
  <c r="M64" i="4" s="1"/>
  <c r="D64" i="4"/>
  <c r="F64" i="4" s="1"/>
  <c r="P23" i="4"/>
  <c r="I72" i="5"/>
  <c r="M72" i="5" s="1"/>
  <c r="B72" i="5"/>
  <c r="F72" i="5" s="1"/>
  <c r="P31" i="5"/>
  <c r="J55" i="1"/>
  <c r="C55" i="1"/>
  <c r="P14" i="1"/>
  <c r="P38" i="1" s="1"/>
  <c r="B48" i="2"/>
  <c r="F48" i="2" s="1"/>
  <c r="I48" i="2"/>
  <c r="M48" i="2" s="1"/>
  <c r="P7" i="2"/>
  <c r="C54" i="3"/>
  <c r="J54" i="3"/>
  <c r="F47" i="4"/>
  <c r="B79" i="4"/>
  <c r="I71" i="4"/>
  <c r="P30" i="4"/>
  <c r="B71" i="4"/>
  <c r="N8" i="5"/>
  <c r="L8" i="5"/>
  <c r="O8" i="5"/>
  <c r="M8" i="5"/>
  <c r="E74" i="5"/>
  <c r="L74" i="5"/>
  <c r="C54" i="2"/>
  <c r="J54" i="2"/>
  <c r="L62" i="3"/>
  <c r="E62" i="3"/>
  <c r="B69" i="4"/>
  <c r="P28" i="4"/>
  <c r="I69" i="4"/>
  <c r="B76" i="1"/>
  <c r="F76" i="1" s="1"/>
  <c r="P35" i="1"/>
  <c r="I76" i="1"/>
  <c r="C69" i="3"/>
  <c r="J69" i="3"/>
  <c r="L16" i="5"/>
  <c r="M16" i="5"/>
  <c r="O16" i="5"/>
  <c r="N16" i="5"/>
  <c r="E56" i="2"/>
  <c r="L56" i="2"/>
  <c r="D56" i="5"/>
  <c r="K56" i="5"/>
  <c r="J53" i="1"/>
  <c r="C53" i="1"/>
  <c r="J47" i="2"/>
  <c r="C47" i="2"/>
  <c r="M38" i="2"/>
  <c r="P34" i="3"/>
  <c r="J66" i="5"/>
  <c r="C66" i="5"/>
  <c r="J61" i="5"/>
  <c r="C61" i="5"/>
  <c r="B79" i="2"/>
  <c r="O9" i="5"/>
  <c r="N9" i="5"/>
  <c r="L9" i="5"/>
  <c r="M9" i="5"/>
  <c r="J59" i="3"/>
  <c r="C59" i="3"/>
  <c r="N28" i="5"/>
  <c r="L28" i="5"/>
  <c r="O28" i="5"/>
  <c r="M28" i="5"/>
  <c r="K61" i="3"/>
  <c r="D61" i="3"/>
  <c r="D78" i="1"/>
  <c r="K78" i="1"/>
  <c r="L74" i="2"/>
  <c r="E74" i="2"/>
  <c r="J78" i="2"/>
  <c r="C78" i="2"/>
  <c r="E67" i="3"/>
  <c r="L67" i="3"/>
  <c r="E70" i="4"/>
  <c r="L70" i="4"/>
  <c r="B59" i="1"/>
  <c r="F59" i="1" s="1"/>
  <c r="I59" i="1"/>
  <c r="M59" i="1" s="1"/>
  <c r="P18" i="1"/>
  <c r="C55" i="4"/>
  <c r="F55" i="4" s="1"/>
  <c r="J55" i="4"/>
  <c r="M55" i="4" s="1"/>
  <c r="P14" i="4"/>
  <c r="L63" i="4"/>
  <c r="E63" i="4"/>
  <c r="K57" i="3"/>
  <c r="M57" i="3" s="1"/>
  <c r="D57" i="3"/>
  <c r="B50" i="4"/>
  <c r="F50" i="4" s="1"/>
  <c r="P9" i="4"/>
  <c r="I50" i="4"/>
  <c r="M50" i="4" s="1"/>
  <c r="E78" i="4"/>
  <c r="L78" i="4"/>
  <c r="M56" i="4"/>
  <c r="D48" i="1"/>
  <c r="K48" i="1"/>
  <c r="N38" i="1"/>
  <c r="E54" i="1"/>
  <c r="L54" i="1"/>
  <c r="B74" i="1"/>
  <c r="F74" i="1" s="1"/>
  <c r="I74" i="1"/>
  <c r="P33" i="1"/>
  <c r="L47" i="2"/>
  <c r="L79" i="2" s="1"/>
  <c r="E47" i="2"/>
  <c r="E79" i="2" s="1"/>
  <c r="O38" i="2"/>
  <c r="D74" i="2"/>
  <c r="K74" i="2"/>
  <c r="P32" i="4"/>
  <c r="I73" i="4"/>
  <c r="M73" i="4" s="1"/>
  <c r="B73" i="4"/>
  <c r="F73" i="4" s="1"/>
  <c r="L34" i="5"/>
  <c r="M34" i="5"/>
  <c r="O34" i="5"/>
  <c r="N34" i="5"/>
  <c r="M67" i="4"/>
  <c r="K55" i="1"/>
  <c r="D55" i="1"/>
  <c r="M72" i="1"/>
  <c r="K48" i="2"/>
  <c r="K79" i="2" s="1"/>
  <c r="D48" i="2"/>
  <c r="N38" i="2"/>
  <c r="K71" i="4"/>
  <c r="D71" i="4"/>
  <c r="D55" i="5"/>
  <c r="F55" i="5" s="1"/>
  <c r="K55" i="5"/>
  <c r="P14" i="5"/>
  <c r="M36" i="5"/>
  <c r="O36" i="5"/>
  <c r="N36" i="5"/>
  <c r="L36" i="5"/>
  <c r="P13" i="2"/>
  <c r="I54" i="2"/>
  <c r="B54" i="2"/>
  <c r="F54" i="2" s="1"/>
  <c r="L69" i="4"/>
  <c r="E69" i="4"/>
  <c r="C48" i="5"/>
  <c r="F48" i="5" s="1"/>
  <c r="P7" i="5"/>
  <c r="J48" i="5"/>
  <c r="M48" i="5" s="1"/>
  <c r="D76" i="1"/>
  <c r="K76" i="1"/>
  <c r="C47" i="3"/>
  <c r="C79" i="3" s="1"/>
  <c r="M38" i="3"/>
  <c r="J47" i="3"/>
  <c r="L77" i="3"/>
  <c r="E77" i="3"/>
  <c r="E72" i="4"/>
  <c r="L72" i="4"/>
  <c r="E60" i="5"/>
  <c r="L60" i="5"/>
  <c r="C56" i="2"/>
  <c r="J56" i="2"/>
  <c r="P26" i="4"/>
  <c r="L70" i="5"/>
  <c r="E70" i="5"/>
  <c r="L77" i="1"/>
  <c r="E77" i="1"/>
  <c r="M75" i="3"/>
  <c r="D62" i="5"/>
  <c r="K62" i="5"/>
  <c r="L66" i="5"/>
  <c r="E66" i="5"/>
  <c r="P20" i="5"/>
  <c r="B61" i="5"/>
  <c r="F61" i="5" s="1"/>
  <c r="I61" i="5"/>
  <c r="M61" i="5" s="1"/>
  <c r="P6" i="2"/>
  <c r="P38" i="2" s="1"/>
  <c r="B93" i="3" l="1"/>
  <c r="C80" i="3"/>
  <c r="C93" i="3" s="1"/>
  <c r="B77" i="5"/>
  <c r="P36" i="5"/>
  <c r="I77" i="5"/>
  <c r="J75" i="5"/>
  <c r="C75" i="5"/>
  <c r="I69" i="5"/>
  <c r="P28" i="5"/>
  <c r="B69" i="5"/>
  <c r="D50" i="5"/>
  <c r="K50" i="5"/>
  <c r="D57" i="5"/>
  <c r="K57" i="5"/>
  <c r="M76" i="1"/>
  <c r="C49" i="5"/>
  <c r="J49" i="5"/>
  <c r="M71" i="4"/>
  <c r="L79" i="1"/>
  <c r="J76" i="5"/>
  <c r="C76" i="5"/>
  <c r="M56" i="5"/>
  <c r="C51" i="5"/>
  <c r="J51" i="5"/>
  <c r="M62" i="3"/>
  <c r="D53" i="5"/>
  <c r="K53" i="5"/>
  <c r="K58" i="5"/>
  <c r="D58" i="5"/>
  <c r="J71" i="5"/>
  <c r="C71" i="5"/>
  <c r="M53" i="1"/>
  <c r="J64" i="5"/>
  <c r="C64" i="5"/>
  <c r="E68" i="5"/>
  <c r="L68" i="5"/>
  <c r="B93" i="4"/>
  <c r="F54" i="1"/>
  <c r="J47" i="5"/>
  <c r="C47" i="5"/>
  <c r="M38" i="5"/>
  <c r="M59" i="3"/>
  <c r="F66" i="5"/>
  <c r="F77" i="1"/>
  <c r="M52" i="5"/>
  <c r="E79" i="4"/>
  <c r="L65" i="5"/>
  <c r="E65" i="5"/>
  <c r="M78" i="4"/>
  <c r="F78" i="2"/>
  <c r="K76" i="5"/>
  <c r="D76" i="5"/>
  <c r="E51" i="5"/>
  <c r="L51" i="5"/>
  <c r="K80" i="3"/>
  <c r="D94" i="3" s="1"/>
  <c r="B94" i="3"/>
  <c r="K80" i="4"/>
  <c r="D94" i="4" s="1"/>
  <c r="B94" i="4"/>
  <c r="E53" i="5"/>
  <c r="L53" i="5"/>
  <c r="P17" i="5"/>
  <c r="I58" i="5"/>
  <c r="B58" i="5"/>
  <c r="F61" i="3"/>
  <c r="K71" i="5"/>
  <c r="D71" i="5"/>
  <c r="M62" i="5"/>
  <c r="F49" i="4"/>
  <c r="F79" i="4" s="1"/>
  <c r="F80" i="4" s="1"/>
  <c r="C96" i="4" s="1"/>
  <c r="F54" i="3"/>
  <c r="E64" i="5"/>
  <c r="L64" i="5"/>
  <c r="F77" i="3"/>
  <c r="D68" i="5"/>
  <c r="K68" i="5"/>
  <c r="C79" i="4"/>
  <c r="C80" i="4" s="1"/>
  <c r="C93" i="4" s="1"/>
  <c r="L73" i="5"/>
  <c r="E73" i="5"/>
  <c r="M48" i="1"/>
  <c r="I79" i="1"/>
  <c r="N38" i="5"/>
  <c r="D47" i="5"/>
  <c r="K47" i="5"/>
  <c r="M66" i="5"/>
  <c r="M77" i="1"/>
  <c r="F52" i="5"/>
  <c r="F60" i="5"/>
  <c r="B92" i="3"/>
  <c r="L79" i="4"/>
  <c r="C65" i="5"/>
  <c r="J65" i="5"/>
  <c r="B93" i="1"/>
  <c r="M70" i="4"/>
  <c r="M78" i="2"/>
  <c r="E95" i="1"/>
  <c r="F95" i="1" s="1"/>
  <c r="L57" i="5"/>
  <c r="E57" i="5"/>
  <c r="L77" i="5"/>
  <c r="E77" i="5"/>
  <c r="C57" i="5"/>
  <c r="J57" i="5"/>
  <c r="P8" i="5"/>
  <c r="B49" i="5"/>
  <c r="I49" i="5"/>
  <c r="P10" i="5"/>
  <c r="I51" i="5"/>
  <c r="B51" i="5"/>
  <c r="K79" i="3"/>
  <c r="D79" i="4"/>
  <c r="D80" i="4" s="1"/>
  <c r="C94" i="4" s="1"/>
  <c r="M74" i="5"/>
  <c r="J53" i="5"/>
  <c r="C53" i="5"/>
  <c r="L58" i="5"/>
  <c r="E58" i="5"/>
  <c r="M61" i="3"/>
  <c r="E71" i="5"/>
  <c r="L71" i="5"/>
  <c r="F62" i="5"/>
  <c r="B64" i="5"/>
  <c r="I64" i="5"/>
  <c r="P23" i="5"/>
  <c r="M77" i="3"/>
  <c r="M55" i="2"/>
  <c r="B68" i="5"/>
  <c r="I68" i="5"/>
  <c r="P27" i="5"/>
  <c r="J79" i="4"/>
  <c r="J80" i="4" s="1"/>
  <c r="D93" i="4" s="1"/>
  <c r="D73" i="5"/>
  <c r="K73" i="5"/>
  <c r="B92" i="1"/>
  <c r="I80" i="1"/>
  <c r="D92" i="1" s="1"/>
  <c r="B80" i="1"/>
  <c r="C92" i="1" s="1"/>
  <c r="E47" i="5"/>
  <c r="O38" i="5"/>
  <c r="L47" i="5"/>
  <c r="E63" i="5"/>
  <c r="L63" i="5"/>
  <c r="F59" i="3"/>
  <c r="M70" i="5"/>
  <c r="M56" i="2"/>
  <c r="M72" i="4"/>
  <c r="P38" i="3"/>
  <c r="F57" i="1"/>
  <c r="J79" i="1"/>
  <c r="J80" i="1" s="1"/>
  <c r="D93" i="1" s="1"/>
  <c r="F70" i="4"/>
  <c r="L80" i="2"/>
  <c r="D95" i="2" s="1"/>
  <c r="B95" i="2"/>
  <c r="E95" i="2" s="1"/>
  <c r="F95" i="2" s="1"/>
  <c r="E80" i="2"/>
  <c r="C95" i="2" s="1"/>
  <c r="C77" i="5"/>
  <c r="J77" i="5"/>
  <c r="B94" i="2"/>
  <c r="K80" i="2"/>
  <c r="D94" i="2" s="1"/>
  <c r="B94" i="1"/>
  <c r="F47" i="2"/>
  <c r="B93" i="2"/>
  <c r="P16" i="5"/>
  <c r="B57" i="5"/>
  <c r="I57" i="5"/>
  <c r="M57" i="5" s="1"/>
  <c r="M69" i="4"/>
  <c r="K49" i="5"/>
  <c r="D49" i="5"/>
  <c r="F55" i="1"/>
  <c r="L80" i="3"/>
  <c r="D95" i="3" s="1"/>
  <c r="B95" i="3"/>
  <c r="E95" i="3" s="1"/>
  <c r="F95" i="3" s="1"/>
  <c r="E80" i="3"/>
  <c r="C95" i="3" s="1"/>
  <c r="K51" i="5"/>
  <c r="D51" i="5"/>
  <c r="D79" i="3"/>
  <c r="D80" i="3" s="1"/>
  <c r="C94" i="3" s="1"/>
  <c r="K79" i="4"/>
  <c r="F78" i="1"/>
  <c r="M54" i="3"/>
  <c r="D64" i="5"/>
  <c r="K64" i="5"/>
  <c r="M69" i="3"/>
  <c r="C73" i="5"/>
  <c r="J73" i="5"/>
  <c r="L38" i="5"/>
  <c r="I47" i="5"/>
  <c r="B47" i="5"/>
  <c r="P6" i="5"/>
  <c r="J63" i="5"/>
  <c r="C63" i="5"/>
  <c r="M71" i="3"/>
  <c r="F72" i="4"/>
  <c r="I79" i="3"/>
  <c r="I80" i="3" s="1"/>
  <c r="D92" i="3" s="1"/>
  <c r="M47" i="3"/>
  <c r="M79" i="3" s="1"/>
  <c r="M57" i="1"/>
  <c r="C79" i="1"/>
  <c r="C80" i="1" s="1"/>
  <c r="C93" i="1" s="1"/>
  <c r="F57" i="3"/>
  <c r="M67" i="3"/>
  <c r="F61" i="1"/>
  <c r="E92" i="2"/>
  <c r="K77" i="5"/>
  <c r="D77" i="5"/>
  <c r="P34" i="5"/>
  <c r="I75" i="5"/>
  <c r="M75" i="5" s="1"/>
  <c r="B75" i="5"/>
  <c r="L50" i="5"/>
  <c r="E50" i="5"/>
  <c r="M54" i="2"/>
  <c r="D79" i="2"/>
  <c r="D80" i="2" s="1"/>
  <c r="C94" i="2" s="1"/>
  <c r="D75" i="5"/>
  <c r="K75" i="5"/>
  <c r="K79" i="1"/>
  <c r="K80" i="1" s="1"/>
  <c r="D94" i="1" s="1"/>
  <c r="C69" i="5"/>
  <c r="J69" i="5"/>
  <c r="F71" i="4"/>
  <c r="M55" i="1"/>
  <c r="E76" i="5"/>
  <c r="L76" i="5"/>
  <c r="F62" i="3"/>
  <c r="M78" i="1"/>
  <c r="F61" i="4"/>
  <c r="M51" i="4"/>
  <c r="F53" i="1"/>
  <c r="B80" i="4"/>
  <c r="C92" i="4" s="1"/>
  <c r="B92" i="4"/>
  <c r="I79" i="2"/>
  <c r="F69" i="3"/>
  <c r="F74" i="4"/>
  <c r="P32" i="5"/>
  <c r="B73" i="5"/>
  <c r="F73" i="5" s="1"/>
  <c r="I73" i="5"/>
  <c r="M54" i="1"/>
  <c r="F48" i="1"/>
  <c r="B79" i="1"/>
  <c r="B63" i="5"/>
  <c r="P22" i="5"/>
  <c r="I63" i="5"/>
  <c r="F62" i="4"/>
  <c r="F70" i="5"/>
  <c r="F56" i="2"/>
  <c r="F47" i="3"/>
  <c r="B79" i="3"/>
  <c r="B80" i="3" s="1"/>
  <c r="C92" i="3" s="1"/>
  <c r="P24" i="5"/>
  <c r="I65" i="5"/>
  <c r="M65" i="5" s="1"/>
  <c r="B65" i="5"/>
  <c r="F65" i="5" s="1"/>
  <c r="M80" i="2"/>
  <c r="D96" i="2" s="1"/>
  <c r="K69" i="5"/>
  <c r="D69" i="5"/>
  <c r="L49" i="5"/>
  <c r="E49" i="5"/>
  <c r="J50" i="5"/>
  <c r="C50" i="5"/>
  <c r="C79" i="2"/>
  <c r="C80" i="2" s="1"/>
  <c r="C93" i="2" s="1"/>
  <c r="J79" i="3"/>
  <c r="J80" i="3" s="1"/>
  <c r="D93" i="3" s="1"/>
  <c r="M55" i="5"/>
  <c r="E75" i="5"/>
  <c r="L75" i="5"/>
  <c r="M74" i="1"/>
  <c r="D79" i="1"/>
  <c r="D80" i="1" s="1"/>
  <c r="C94" i="1" s="1"/>
  <c r="L69" i="5"/>
  <c r="E69" i="5"/>
  <c r="P9" i="5"/>
  <c r="I50" i="5"/>
  <c r="M50" i="5" s="1"/>
  <c r="B50" i="5"/>
  <c r="J79" i="2"/>
  <c r="J80" i="2" s="1"/>
  <c r="D93" i="2" s="1"/>
  <c r="F69" i="4"/>
  <c r="E79" i="1"/>
  <c r="B76" i="5"/>
  <c r="F76" i="5" s="1"/>
  <c r="I76" i="5"/>
  <c r="M76" i="5" s="1"/>
  <c r="P35" i="5"/>
  <c r="F49" i="3"/>
  <c r="B53" i="5"/>
  <c r="F53" i="5" s="1"/>
  <c r="I53" i="5"/>
  <c r="M53" i="5" s="1"/>
  <c r="P12" i="5"/>
  <c r="F74" i="2"/>
  <c r="C58" i="5"/>
  <c r="J58" i="5"/>
  <c r="B71" i="5"/>
  <c r="F71" i="5" s="1"/>
  <c r="I71" i="5"/>
  <c r="M71" i="5" s="1"/>
  <c r="P30" i="5"/>
  <c r="F51" i="4"/>
  <c r="M49" i="4"/>
  <c r="I79" i="4"/>
  <c r="I80" i="4" s="1"/>
  <c r="D92" i="4" s="1"/>
  <c r="M47" i="2"/>
  <c r="M79" i="2" s="1"/>
  <c r="J68" i="5"/>
  <c r="C68" i="5"/>
  <c r="M74" i="4"/>
  <c r="D63" i="5"/>
  <c r="K63" i="5"/>
  <c r="M62" i="4"/>
  <c r="M60" i="5"/>
  <c r="B95" i="4"/>
  <c r="E95" i="4" s="1"/>
  <c r="F95" i="4" s="1"/>
  <c r="E80" i="4"/>
  <c r="C95" i="4" s="1"/>
  <c r="L80" i="4"/>
  <c r="D95" i="4" s="1"/>
  <c r="K65" i="5"/>
  <c r="D65" i="5"/>
  <c r="F75" i="2"/>
  <c r="F78" i="4"/>
  <c r="F67" i="3"/>
  <c r="M61" i="1"/>
  <c r="F75" i="5" l="1"/>
  <c r="F92" i="2"/>
  <c r="P38" i="5"/>
  <c r="M68" i="5"/>
  <c r="F64" i="5"/>
  <c r="F51" i="5"/>
  <c r="E93" i="1"/>
  <c r="F93" i="1" s="1"/>
  <c r="E92" i="3"/>
  <c r="B96" i="3"/>
  <c r="D79" i="5"/>
  <c r="D80" i="5" s="1"/>
  <c r="C94" i="5" s="1"/>
  <c r="F58" i="5"/>
  <c r="B93" i="5"/>
  <c r="E93" i="4"/>
  <c r="F93" i="4" s="1"/>
  <c r="B79" i="5"/>
  <c r="B80" i="5" s="1"/>
  <c r="C92" i="5" s="1"/>
  <c r="F47" i="5"/>
  <c r="E94" i="1"/>
  <c r="F94" i="1" s="1"/>
  <c r="M80" i="3"/>
  <c r="D96" i="3" s="1"/>
  <c r="B96" i="1"/>
  <c r="E92" i="1"/>
  <c r="F68" i="5"/>
  <c r="M51" i="5"/>
  <c r="B94" i="5"/>
  <c r="M58" i="5"/>
  <c r="C79" i="5"/>
  <c r="C80" i="5" s="1"/>
  <c r="C93" i="5" s="1"/>
  <c r="E93" i="3"/>
  <c r="F93" i="3" s="1"/>
  <c r="M47" i="5"/>
  <c r="I79" i="5"/>
  <c r="I80" i="5" s="1"/>
  <c r="D92" i="5" s="1"/>
  <c r="L79" i="5"/>
  <c r="E94" i="3"/>
  <c r="F94" i="3" s="1"/>
  <c r="J79" i="5"/>
  <c r="J80" i="5" s="1"/>
  <c r="D93" i="5" s="1"/>
  <c r="M77" i="5"/>
  <c r="F79" i="1"/>
  <c r="F80" i="1" s="1"/>
  <c r="C96" i="1" s="1"/>
  <c r="M63" i="5"/>
  <c r="M73" i="5"/>
  <c r="B96" i="4"/>
  <c r="E92" i="4"/>
  <c r="B92" i="5"/>
  <c r="E93" i="2"/>
  <c r="F93" i="2" s="1"/>
  <c r="E80" i="5"/>
  <c r="C95" i="5" s="1"/>
  <c r="B95" i="5"/>
  <c r="E95" i="5" s="1"/>
  <c r="L80" i="5"/>
  <c r="D95" i="5" s="1"/>
  <c r="M79" i="1"/>
  <c r="M80" i="1" s="1"/>
  <c r="D96" i="1" s="1"/>
  <c r="F69" i="5"/>
  <c r="F79" i="2"/>
  <c r="F80" i="2" s="1"/>
  <c r="C96" i="2" s="1"/>
  <c r="E94" i="2"/>
  <c r="F94" i="2" s="1"/>
  <c r="E79" i="5"/>
  <c r="M49" i="5"/>
  <c r="F77" i="5"/>
  <c r="M79" i="4"/>
  <c r="M80" i="4" s="1"/>
  <c r="D96" i="4" s="1"/>
  <c r="F50" i="5"/>
  <c r="F79" i="3"/>
  <c r="F80" i="3" s="1"/>
  <c r="C96" i="3" s="1"/>
  <c r="F63" i="5"/>
  <c r="B96" i="2"/>
  <c r="F57" i="5"/>
  <c r="M64" i="5"/>
  <c r="F49" i="5"/>
  <c r="K79" i="5"/>
  <c r="K80" i="5" s="1"/>
  <c r="D94" i="5" s="1"/>
  <c r="E94" i="4"/>
  <c r="F94" i="4" s="1"/>
  <c r="M69" i="5"/>
  <c r="F92" i="4" l="1"/>
  <c r="E96" i="4"/>
  <c r="E96" i="2"/>
  <c r="F92" i="1"/>
  <c r="E96" i="1"/>
  <c r="B96" i="5"/>
  <c r="E92" i="5"/>
  <c r="F92" i="3"/>
  <c r="E96" i="3"/>
  <c r="M79" i="5"/>
  <c r="M80" i="5" s="1"/>
  <c r="D96" i="5" s="1"/>
  <c r="E94" i="5"/>
  <c r="F79" i="5"/>
  <c r="F80" i="5" s="1"/>
  <c r="C96" i="5" s="1"/>
  <c r="E93" i="5"/>
  <c r="F96" i="1" l="1"/>
  <c r="B98" i="1"/>
  <c r="F96" i="3"/>
  <c r="B98" i="3"/>
  <c r="F96" i="2"/>
  <c r="B98" i="2"/>
  <c r="F96" i="4"/>
  <c r="B98" i="4"/>
  <c r="E96" i="5"/>
  <c r="B98" i="5" s="1"/>
</calcChain>
</file>

<file path=xl/sharedStrings.xml><?xml version="1.0" encoding="utf-8"?>
<sst xmlns="http://schemas.openxmlformats.org/spreadsheetml/2006/main" count="201" uniqueCount="26">
  <si>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</si>
  <si>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</si>
  <si>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</si>
  <si>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</si>
  <si>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</si>
  <si>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</si>
  <si>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</si>
  <si>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</si>
  <si>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</si>
  <si>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</si>
  <si>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</si>
  <si>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</si>
  <si>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</si>
  <si>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</si>
  <si>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</si>
  <si>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</si>
  <si>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</si>
  <si>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</si>
  <si>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</si>
  <si>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</si>
  <si>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</si>
  <si>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</si>
  <si>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</si>
  <si>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</si>
  <si>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</si>
  <si>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BOQUERÓN 1997
 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</si>
</sst>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#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</xf>
    <xf numFmtId="0" fontId="10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75" fontId="0" fillId="0" borderId="0" xfId="0" applyNumberFormat="1" applyAlignment="1">
      <alignment horizontal="center"/>
    </xf>
    <xf numFmtId="0" fontId="1" fillId="0" borderId="0" xfId="0" applyFont="1" applyFill="1" applyBorder="1" applyAlignment="1"/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Protection="1"/>
    <xf numFmtId="1" fontId="0" fillId="0" borderId="0" xfId="0" applyNumberFormat="1" applyAlignment="1" applyProtection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2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0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906489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2"/>
      <c r="E6" s="11"/>
      <c r="F6" s="13">
        <f t="shared" ref="F6:F37" si="0">SUM(B6:E6)</f>
        <v>0</v>
      </c>
      <c r="G6" s="1"/>
      <c r="H6" s="14">
        <v>3.75</v>
      </c>
      <c r="I6" s="12">
        <v>0</v>
      </c>
      <c r="J6" s="1">
        <f t="shared" ref="J6:J38" si="1">I6/1000</f>
        <v>0</v>
      </c>
      <c r="K6" s="14">
        <v>3.75</v>
      </c>
      <c r="L6" s="15">
        <f t="shared" ref="L6:L37" si="2">IF($F6&gt;0,($I6/1000)*(B6/$F6),0)</f>
        <v>0</v>
      </c>
      <c r="M6" s="15">
        <f t="shared" ref="M6:M37" si="3">IF($F6&gt;0,($I6/1000)*(C6/$F6),0)</f>
        <v>0</v>
      </c>
      <c r="N6" s="15">
        <f t="shared" ref="N6:N37" si="4">IF($F6&gt;0,($I6/1000)*(D6/$F6),0)</f>
        <v>0</v>
      </c>
      <c r="O6" s="15">
        <f t="shared" ref="O6:O37" si="5">IF($F6&gt;0,($I6/1000)*(E6/$F6),0)</f>
        <v>0</v>
      </c>
      <c r="P6" s="16">
        <f t="shared" ref="P6:P37" si="6">SUM(L6:O6)</f>
        <v>0</v>
      </c>
      <c r="Q6" s="3"/>
      <c r="R6" s="3"/>
    </row>
    <row r="7" spans="1:18">
      <c r="A7" s="14">
        <v>4.25</v>
      </c>
      <c r="B7" s="11"/>
      <c r="C7" s="11"/>
      <c r="D7" s="12"/>
      <c r="E7" s="11"/>
      <c r="F7" s="13">
        <f t="shared" si="0"/>
        <v>0</v>
      </c>
      <c r="G7" s="1"/>
      <c r="H7" s="14">
        <v>4.25</v>
      </c>
      <c r="I7" s="12">
        <v>0</v>
      </c>
      <c r="J7" s="1">
        <f t="shared" si="1"/>
        <v>0</v>
      </c>
      <c r="K7" s="14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3"/>
      <c r="R7" s="3"/>
    </row>
    <row r="8" spans="1:18">
      <c r="A8" s="10">
        <v>4.75</v>
      </c>
      <c r="B8" s="11"/>
      <c r="C8" s="11"/>
      <c r="D8" s="12"/>
      <c r="E8" s="11"/>
      <c r="F8" s="13">
        <f t="shared" si="0"/>
        <v>0</v>
      </c>
      <c r="G8" s="1"/>
      <c r="H8" s="14">
        <v>4.75</v>
      </c>
      <c r="I8" s="12">
        <v>0</v>
      </c>
      <c r="J8" s="1">
        <f t="shared" si="1"/>
        <v>0</v>
      </c>
      <c r="K8" s="14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3"/>
      <c r="R8" s="3"/>
    </row>
    <row r="9" spans="1:18">
      <c r="A9" s="14">
        <v>5.25</v>
      </c>
      <c r="B9" s="12"/>
      <c r="C9" s="52">
        <v>1</v>
      </c>
      <c r="D9" s="12"/>
      <c r="E9" s="11"/>
      <c r="F9" s="13">
        <f t="shared" si="0"/>
        <v>1</v>
      </c>
      <c r="G9" s="17"/>
      <c r="H9" s="14">
        <v>5.25</v>
      </c>
      <c r="I9" s="50">
        <v>239152</v>
      </c>
      <c r="J9" s="1">
        <f t="shared" si="1"/>
        <v>239.15199999999999</v>
      </c>
      <c r="K9" s="14">
        <v>5.25</v>
      </c>
      <c r="L9" s="15">
        <f t="shared" si="2"/>
        <v>0</v>
      </c>
      <c r="M9" s="15">
        <f t="shared" si="3"/>
        <v>239.15199999999999</v>
      </c>
      <c r="N9" s="15">
        <f t="shared" si="4"/>
        <v>0</v>
      </c>
      <c r="O9" s="15">
        <f t="shared" si="5"/>
        <v>0</v>
      </c>
      <c r="P9" s="16">
        <f t="shared" si="6"/>
        <v>239.15199999999999</v>
      </c>
      <c r="Q9" s="3"/>
      <c r="R9" s="3"/>
    </row>
    <row r="10" spans="1:18">
      <c r="A10" s="10">
        <v>5.75</v>
      </c>
      <c r="B10" s="12"/>
      <c r="C10" s="52">
        <v>1</v>
      </c>
      <c r="D10" s="12"/>
      <c r="E10" s="11"/>
      <c r="F10" s="13">
        <f t="shared" si="0"/>
        <v>1</v>
      </c>
      <c r="G10" s="1"/>
      <c r="H10" s="14">
        <v>5.75</v>
      </c>
      <c r="I10" s="50">
        <v>956606</v>
      </c>
      <c r="J10" s="1">
        <f t="shared" si="1"/>
        <v>956.60599999999999</v>
      </c>
      <c r="K10" s="14">
        <v>5.75</v>
      </c>
      <c r="L10" s="15">
        <f t="shared" si="2"/>
        <v>0</v>
      </c>
      <c r="M10" s="15">
        <f t="shared" si="3"/>
        <v>956.60599999999999</v>
      </c>
      <c r="N10" s="15">
        <f t="shared" si="4"/>
        <v>0</v>
      </c>
      <c r="O10" s="15">
        <f t="shared" si="5"/>
        <v>0</v>
      </c>
      <c r="P10" s="16">
        <f t="shared" si="6"/>
        <v>956.60599999999999</v>
      </c>
      <c r="Q10" s="3"/>
      <c r="R10" s="3"/>
    </row>
    <row r="11" spans="1:18">
      <c r="A11" s="14">
        <v>6.25</v>
      </c>
      <c r="B11" s="12"/>
      <c r="C11" s="52">
        <v>1</v>
      </c>
      <c r="D11" s="12"/>
      <c r="E11" s="11"/>
      <c r="F11" s="13">
        <f t="shared" si="0"/>
        <v>1</v>
      </c>
      <c r="G11" s="1"/>
      <c r="H11" s="14">
        <v>6.25</v>
      </c>
      <c r="I11" s="50">
        <v>3348121</v>
      </c>
      <c r="J11" s="1">
        <f t="shared" si="1"/>
        <v>3348.1210000000001</v>
      </c>
      <c r="K11" s="14">
        <v>6.25</v>
      </c>
      <c r="L11" s="15">
        <f t="shared" si="2"/>
        <v>0</v>
      </c>
      <c r="M11" s="15">
        <f t="shared" si="3"/>
        <v>3348.1210000000001</v>
      </c>
      <c r="N11" s="15">
        <f t="shared" si="4"/>
        <v>0</v>
      </c>
      <c r="O11" s="15">
        <f t="shared" si="5"/>
        <v>0</v>
      </c>
      <c r="P11" s="16">
        <f t="shared" si="6"/>
        <v>3348.1210000000001</v>
      </c>
      <c r="Q11" s="3"/>
      <c r="R11" s="3"/>
    </row>
    <row r="12" spans="1:18">
      <c r="A12" s="10">
        <v>6.75</v>
      </c>
      <c r="B12" s="12"/>
      <c r="C12" s="52">
        <v>1</v>
      </c>
      <c r="D12" s="12"/>
      <c r="E12" s="11"/>
      <c r="F12" s="13">
        <f t="shared" si="0"/>
        <v>1</v>
      </c>
      <c r="G12" s="1"/>
      <c r="H12" s="14">
        <v>6.75</v>
      </c>
      <c r="I12" s="50">
        <v>7533273</v>
      </c>
      <c r="J12" s="1">
        <f t="shared" si="1"/>
        <v>7533.2730000000001</v>
      </c>
      <c r="K12" s="14">
        <v>6.75</v>
      </c>
      <c r="L12" s="15">
        <f t="shared" si="2"/>
        <v>0</v>
      </c>
      <c r="M12" s="15">
        <f t="shared" si="3"/>
        <v>7533.2730000000001</v>
      </c>
      <c r="N12" s="15">
        <f t="shared" si="4"/>
        <v>0</v>
      </c>
      <c r="O12" s="15">
        <f t="shared" si="5"/>
        <v>0</v>
      </c>
      <c r="P12" s="16">
        <f t="shared" si="6"/>
        <v>7533.2730000000001</v>
      </c>
      <c r="Q12" s="3"/>
      <c r="R12" s="3"/>
    </row>
    <row r="13" spans="1:18">
      <c r="A13" s="14">
        <v>7.25</v>
      </c>
      <c r="B13" s="12"/>
      <c r="C13" s="52">
        <v>1</v>
      </c>
      <c r="D13" s="12"/>
      <c r="E13" s="11"/>
      <c r="F13" s="13">
        <f t="shared" si="0"/>
        <v>1</v>
      </c>
      <c r="G13" s="1"/>
      <c r="H13" s="14">
        <v>7.25</v>
      </c>
      <c r="I13" s="50">
        <v>6696242</v>
      </c>
      <c r="J13" s="1">
        <f t="shared" si="1"/>
        <v>6696.2420000000002</v>
      </c>
      <c r="K13" s="14">
        <v>7.25</v>
      </c>
      <c r="L13" s="15">
        <f t="shared" si="2"/>
        <v>0</v>
      </c>
      <c r="M13" s="15">
        <f t="shared" si="3"/>
        <v>6696.2420000000002</v>
      </c>
      <c r="N13" s="15">
        <f t="shared" si="4"/>
        <v>0</v>
      </c>
      <c r="O13" s="15">
        <f t="shared" si="5"/>
        <v>0</v>
      </c>
      <c r="P13" s="16">
        <f t="shared" si="6"/>
        <v>6696.2420000000002</v>
      </c>
      <c r="Q13" s="3"/>
      <c r="R13" s="3"/>
    </row>
    <row r="14" spans="1:18">
      <c r="A14" s="10">
        <v>7.75</v>
      </c>
      <c r="B14" s="12"/>
      <c r="C14" s="52">
        <v>1</v>
      </c>
      <c r="D14" s="12"/>
      <c r="E14" s="11"/>
      <c r="F14" s="13">
        <f t="shared" si="0"/>
        <v>1</v>
      </c>
      <c r="G14" s="1"/>
      <c r="H14" s="14">
        <v>7.75</v>
      </c>
      <c r="I14" s="50">
        <v>2511091</v>
      </c>
      <c r="J14" s="1">
        <f t="shared" si="1"/>
        <v>2511.0909999999999</v>
      </c>
      <c r="K14" s="14">
        <v>7.75</v>
      </c>
      <c r="L14" s="15">
        <f t="shared" si="2"/>
        <v>0</v>
      </c>
      <c r="M14" s="15">
        <f t="shared" si="3"/>
        <v>2511.0909999999999</v>
      </c>
      <c r="N14" s="15">
        <f t="shared" si="4"/>
        <v>0</v>
      </c>
      <c r="O14" s="15">
        <f t="shared" si="5"/>
        <v>0</v>
      </c>
      <c r="P14" s="16">
        <f t="shared" si="6"/>
        <v>2511.0909999999999</v>
      </c>
      <c r="Q14" s="3"/>
      <c r="R14" s="3"/>
    </row>
    <row r="15" spans="1:18">
      <c r="A15" s="14">
        <v>8.25</v>
      </c>
      <c r="B15" s="12"/>
      <c r="C15" s="52">
        <v>1</v>
      </c>
      <c r="D15" s="12"/>
      <c r="E15" s="11"/>
      <c r="F15" s="13">
        <f t="shared" si="0"/>
        <v>1</v>
      </c>
      <c r="G15" s="1"/>
      <c r="H15" s="14">
        <v>8.25</v>
      </c>
      <c r="I15" s="50">
        <v>840739</v>
      </c>
      <c r="J15" s="1">
        <f t="shared" si="1"/>
        <v>840.73900000000003</v>
      </c>
      <c r="K15" s="14">
        <v>8.25</v>
      </c>
      <c r="L15" s="15">
        <f t="shared" si="2"/>
        <v>0</v>
      </c>
      <c r="M15" s="15">
        <f t="shared" si="3"/>
        <v>840.73900000000003</v>
      </c>
      <c r="N15" s="15">
        <f t="shared" si="4"/>
        <v>0</v>
      </c>
      <c r="O15" s="15">
        <f t="shared" si="5"/>
        <v>0</v>
      </c>
      <c r="P15" s="16">
        <f t="shared" si="6"/>
        <v>840.73900000000003</v>
      </c>
      <c r="Q15" s="3"/>
      <c r="R15" s="3"/>
    </row>
    <row r="16" spans="1:18">
      <c r="A16" s="10">
        <v>8.75</v>
      </c>
      <c r="B16" s="12"/>
      <c r="C16" s="52">
        <v>1</v>
      </c>
      <c r="D16" s="12"/>
      <c r="E16" s="11"/>
      <c r="F16" s="13">
        <f t="shared" si="0"/>
        <v>1</v>
      </c>
      <c r="G16" s="1"/>
      <c r="H16" s="14">
        <v>8.75</v>
      </c>
      <c r="I16" s="50">
        <v>242861</v>
      </c>
      <c r="J16" s="1">
        <f t="shared" si="1"/>
        <v>242.86099999999999</v>
      </c>
      <c r="K16" s="14">
        <v>8.75</v>
      </c>
      <c r="L16" s="15">
        <f t="shared" si="2"/>
        <v>0</v>
      </c>
      <c r="M16" s="15">
        <f t="shared" si="3"/>
        <v>242.86099999999999</v>
      </c>
      <c r="N16" s="15">
        <f t="shared" si="4"/>
        <v>0</v>
      </c>
      <c r="O16" s="15">
        <f t="shared" si="5"/>
        <v>0</v>
      </c>
      <c r="P16" s="16">
        <f t="shared" si="6"/>
        <v>242.86099999999999</v>
      </c>
      <c r="Q16" s="3"/>
      <c r="R16" s="3"/>
    </row>
    <row r="17" spans="1:18">
      <c r="A17" s="14">
        <v>9.25</v>
      </c>
      <c r="C17">
        <v>2</v>
      </c>
      <c r="E17" s="11"/>
      <c r="F17" s="13">
        <f t="shared" si="0"/>
        <v>2</v>
      </c>
      <c r="G17" s="1"/>
      <c r="H17" s="14">
        <v>9.25</v>
      </c>
      <c r="I17" s="50">
        <v>306127</v>
      </c>
      <c r="J17" s="1">
        <f t="shared" si="1"/>
        <v>306.12700000000001</v>
      </c>
      <c r="K17" s="14">
        <v>9.25</v>
      </c>
      <c r="L17" s="15">
        <f t="shared" si="2"/>
        <v>0</v>
      </c>
      <c r="M17" s="15">
        <f t="shared" si="3"/>
        <v>306.12700000000001</v>
      </c>
      <c r="N17" s="15">
        <f t="shared" si="4"/>
        <v>0</v>
      </c>
      <c r="O17" s="15">
        <f t="shared" si="5"/>
        <v>0</v>
      </c>
      <c r="P17" s="16">
        <f t="shared" si="6"/>
        <v>306.12700000000001</v>
      </c>
      <c r="Q17" s="3"/>
      <c r="R17" s="3"/>
    </row>
    <row r="18" spans="1:18">
      <c r="A18" s="10">
        <v>9.75</v>
      </c>
      <c r="C18">
        <v>4</v>
      </c>
      <c r="E18" s="11"/>
      <c r="F18" s="13">
        <f t="shared" si="0"/>
        <v>4</v>
      </c>
      <c r="G18" s="1"/>
      <c r="H18" s="14">
        <v>9.75</v>
      </c>
      <c r="I18" s="50">
        <v>689336</v>
      </c>
      <c r="J18" s="1">
        <f t="shared" si="1"/>
        <v>689.33600000000001</v>
      </c>
      <c r="K18" s="14">
        <v>9.75</v>
      </c>
      <c r="L18" s="15">
        <f t="shared" si="2"/>
        <v>0</v>
      </c>
      <c r="M18" s="15">
        <f t="shared" si="3"/>
        <v>689.33600000000001</v>
      </c>
      <c r="N18" s="15">
        <f t="shared" si="4"/>
        <v>0</v>
      </c>
      <c r="O18" s="15">
        <f t="shared" si="5"/>
        <v>0</v>
      </c>
      <c r="P18" s="16">
        <f t="shared" si="6"/>
        <v>689.33600000000001</v>
      </c>
      <c r="Q18" s="3"/>
      <c r="R18" s="3"/>
    </row>
    <row r="19" spans="1:18">
      <c r="A19" s="14">
        <v>10.25</v>
      </c>
      <c r="C19">
        <v>9</v>
      </c>
      <c r="E19" s="11"/>
      <c r="F19" s="13">
        <f t="shared" si="0"/>
        <v>9</v>
      </c>
      <c r="G19" s="1"/>
      <c r="H19" s="14">
        <v>10.25</v>
      </c>
      <c r="I19" s="50">
        <v>1933857</v>
      </c>
      <c r="J19" s="1">
        <f t="shared" si="1"/>
        <v>1933.857</v>
      </c>
      <c r="K19" s="14">
        <v>10.25</v>
      </c>
      <c r="L19" s="15">
        <f t="shared" si="2"/>
        <v>0</v>
      </c>
      <c r="M19" s="15">
        <f t="shared" si="3"/>
        <v>1933.857</v>
      </c>
      <c r="N19" s="15">
        <f t="shared" si="4"/>
        <v>0</v>
      </c>
      <c r="O19" s="15">
        <f t="shared" si="5"/>
        <v>0</v>
      </c>
      <c r="P19" s="16">
        <f t="shared" si="6"/>
        <v>1933.857</v>
      </c>
      <c r="Q19" s="3"/>
      <c r="R19" s="3"/>
    </row>
    <row r="20" spans="1:18">
      <c r="A20" s="10">
        <v>10.75</v>
      </c>
      <c r="C20">
        <v>16</v>
      </c>
      <c r="E20" s="11"/>
      <c r="F20" s="13">
        <f t="shared" si="0"/>
        <v>16</v>
      </c>
      <c r="G20" s="1"/>
      <c r="H20" s="14">
        <v>10.75</v>
      </c>
      <c r="I20" s="50">
        <v>3744033</v>
      </c>
      <c r="J20" s="1">
        <f t="shared" si="1"/>
        <v>3744.0329999999999</v>
      </c>
      <c r="K20" s="14">
        <v>10.75</v>
      </c>
      <c r="L20" s="15">
        <f t="shared" si="2"/>
        <v>0</v>
      </c>
      <c r="M20" s="15">
        <f t="shared" si="3"/>
        <v>3744.0329999999999</v>
      </c>
      <c r="N20" s="15">
        <f t="shared" si="4"/>
        <v>0</v>
      </c>
      <c r="O20" s="15">
        <f t="shared" si="5"/>
        <v>0</v>
      </c>
      <c r="P20" s="16">
        <f t="shared" si="6"/>
        <v>3744.0329999999999</v>
      </c>
      <c r="Q20" s="3"/>
      <c r="R20" s="3"/>
    </row>
    <row r="21" spans="1:18">
      <c r="A21" s="14">
        <v>11.25</v>
      </c>
      <c r="C21">
        <v>6</v>
      </c>
      <c r="E21" s="11"/>
      <c r="F21" s="13">
        <f t="shared" si="0"/>
        <v>6</v>
      </c>
      <c r="G21" s="1"/>
      <c r="H21" s="14">
        <v>11.25</v>
      </c>
      <c r="I21" s="50">
        <v>7047365</v>
      </c>
      <c r="J21" s="1">
        <f t="shared" si="1"/>
        <v>7047.3649999999998</v>
      </c>
      <c r="K21" s="14">
        <v>11.25</v>
      </c>
      <c r="L21" s="15">
        <f t="shared" si="2"/>
        <v>0</v>
      </c>
      <c r="M21" s="15">
        <f t="shared" si="3"/>
        <v>7047.3649999999998</v>
      </c>
      <c r="N21" s="15">
        <f t="shared" si="4"/>
        <v>0</v>
      </c>
      <c r="O21" s="15">
        <f t="shared" si="5"/>
        <v>0</v>
      </c>
      <c r="P21" s="16">
        <f t="shared" si="6"/>
        <v>7047.3649999999998</v>
      </c>
      <c r="Q21" s="3"/>
      <c r="R21" s="3"/>
    </row>
    <row r="22" spans="1:18">
      <c r="A22" s="10">
        <v>11.75</v>
      </c>
      <c r="C22">
        <v>14</v>
      </c>
      <c r="E22" s="11"/>
      <c r="F22" s="13">
        <f t="shared" si="0"/>
        <v>14</v>
      </c>
      <c r="G22" s="4"/>
      <c r="H22" s="14">
        <v>11.75</v>
      </c>
      <c r="I22" s="50">
        <v>10008740</v>
      </c>
      <c r="J22" s="1">
        <f t="shared" si="1"/>
        <v>10008.74</v>
      </c>
      <c r="K22" s="14">
        <v>11.75</v>
      </c>
      <c r="L22" s="15">
        <f t="shared" si="2"/>
        <v>0</v>
      </c>
      <c r="M22" s="15">
        <f t="shared" si="3"/>
        <v>10008.74</v>
      </c>
      <c r="N22" s="15">
        <f t="shared" si="4"/>
        <v>0</v>
      </c>
      <c r="O22" s="15">
        <f t="shared" si="5"/>
        <v>0</v>
      </c>
      <c r="P22" s="16">
        <f t="shared" si="6"/>
        <v>10008.74</v>
      </c>
      <c r="Q22" s="3"/>
      <c r="R22" s="3"/>
    </row>
    <row r="23" spans="1:18">
      <c r="A23" s="14">
        <v>12.25</v>
      </c>
      <c r="C23">
        <v>18</v>
      </c>
      <c r="E23" s="11"/>
      <c r="F23" s="13">
        <f t="shared" si="0"/>
        <v>18</v>
      </c>
      <c r="G23" s="4"/>
      <c r="H23" s="14">
        <v>12.25</v>
      </c>
      <c r="I23" s="50">
        <v>9921884</v>
      </c>
      <c r="J23" s="1">
        <f t="shared" si="1"/>
        <v>9921.884</v>
      </c>
      <c r="K23" s="14">
        <v>12.25</v>
      </c>
      <c r="L23" s="15">
        <f t="shared" si="2"/>
        <v>0</v>
      </c>
      <c r="M23" s="15">
        <f t="shared" si="3"/>
        <v>9921.884</v>
      </c>
      <c r="N23" s="15">
        <f t="shared" si="4"/>
        <v>0</v>
      </c>
      <c r="O23" s="15">
        <f t="shared" si="5"/>
        <v>0</v>
      </c>
      <c r="P23" s="16">
        <f t="shared" si="6"/>
        <v>9921.884</v>
      </c>
      <c r="Q23" s="3"/>
      <c r="R23" s="3"/>
    </row>
    <row r="24" spans="1:18">
      <c r="A24" s="10">
        <v>12.75</v>
      </c>
      <c r="C24">
        <v>14</v>
      </c>
      <c r="D24">
        <v>10</v>
      </c>
      <c r="E24" s="11"/>
      <c r="F24" s="13">
        <f t="shared" si="0"/>
        <v>24</v>
      </c>
      <c r="G24" s="4"/>
      <c r="H24" s="14">
        <v>12.75</v>
      </c>
      <c r="I24" s="50">
        <v>9863235</v>
      </c>
      <c r="J24" s="1">
        <f t="shared" si="1"/>
        <v>9863.2350000000006</v>
      </c>
      <c r="K24" s="14">
        <v>12.75</v>
      </c>
      <c r="L24" s="15">
        <f t="shared" si="2"/>
        <v>0</v>
      </c>
      <c r="M24" s="15">
        <f t="shared" si="3"/>
        <v>5753.55375</v>
      </c>
      <c r="N24" s="15">
        <f t="shared" si="4"/>
        <v>4109.6812499999996</v>
      </c>
      <c r="O24" s="15">
        <f t="shared" si="5"/>
        <v>0</v>
      </c>
      <c r="P24" s="16">
        <f t="shared" si="6"/>
        <v>9863.2350000000006</v>
      </c>
      <c r="Q24" s="3"/>
      <c r="R24" s="3"/>
    </row>
    <row r="25" spans="1:18">
      <c r="A25" s="14">
        <v>13.25</v>
      </c>
      <c r="C25">
        <v>13</v>
      </c>
      <c r="D25">
        <v>18</v>
      </c>
      <c r="E25" s="11"/>
      <c r="F25" s="13">
        <f t="shared" si="0"/>
        <v>31</v>
      </c>
      <c r="G25" s="4"/>
      <c r="H25" s="14">
        <v>13.25</v>
      </c>
      <c r="I25" s="50">
        <v>9277517</v>
      </c>
      <c r="J25" s="1">
        <f t="shared" si="1"/>
        <v>9277.5169999999998</v>
      </c>
      <c r="K25" s="14">
        <v>13.25</v>
      </c>
      <c r="L25" s="15">
        <f t="shared" si="2"/>
        <v>0</v>
      </c>
      <c r="M25" s="15">
        <f t="shared" si="3"/>
        <v>3890.5716451612898</v>
      </c>
      <c r="N25" s="15">
        <f t="shared" si="4"/>
        <v>5386.94535483871</v>
      </c>
      <c r="O25" s="15">
        <f t="shared" si="5"/>
        <v>0</v>
      </c>
      <c r="P25" s="16">
        <f t="shared" si="6"/>
        <v>9277.5169999999998</v>
      </c>
      <c r="Q25" s="3"/>
      <c r="R25" s="3"/>
    </row>
    <row r="26" spans="1:18">
      <c r="A26" s="10">
        <v>13.75</v>
      </c>
      <c r="C26">
        <v>4</v>
      </c>
      <c r="D26">
        <v>27</v>
      </c>
      <c r="E26" s="11"/>
      <c r="F26" s="13">
        <f t="shared" si="0"/>
        <v>31</v>
      </c>
      <c r="G26" s="4"/>
      <c r="H26" s="14">
        <v>13.75</v>
      </c>
      <c r="I26" s="50">
        <v>9005031</v>
      </c>
      <c r="J26" s="1">
        <f t="shared" si="1"/>
        <v>9005.0310000000009</v>
      </c>
      <c r="K26" s="14">
        <v>13.75</v>
      </c>
      <c r="L26" s="15">
        <f t="shared" si="2"/>
        <v>0</v>
      </c>
      <c r="M26" s="15">
        <f t="shared" si="3"/>
        <v>1161.93948387097</v>
      </c>
      <c r="N26" s="15">
        <f t="shared" si="4"/>
        <v>7843.0915161290304</v>
      </c>
      <c r="O26" s="15">
        <f t="shared" si="5"/>
        <v>0</v>
      </c>
      <c r="P26" s="16">
        <f t="shared" si="6"/>
        <v>9005.0310000000009</v>
      </c>
      <c r="Q26" s="3"/>
      <c r="R26" s="3"/>
    </row>
    <row r="27" spans="1:18">
      <c r="A27" s="14">
        <v>14.25</v>
      </c>
      <c r="C27">
        <v>2</v>
      </c>
      <c r="D27">
        <v>20</v>
      </c>
      <c r="E27" s="11"/>
      <c r="F27" s="13">
        <f t="shared" si="0"/>
        <v>22</v>
      </c>
      <c r="G27" s="4"/>
      <c r="H27" s="14">
        <v>14.25</v>
      </c>
      <c r="I27" s="50">
        <v>2526089</v>
      </c>
      <c r="J27" s="1">
        <f t="shared" si="1"/>
        <v>2526.0889999999999</v>
      </c>
      <c r="K27" s="14">
        <v>14.25</v>
      </c>
      <c r="L27" s="15">
        <f t="shared" si="2"/>
        <v>0</v>
      </c>
      <c r="M27" s="15">
        <f t="shared" si="3"/>
        <v>229.64445454545501</v>
      </c>
      <c r="N27" s="15">
        <f t="shared" si="4"/>
        <v>2296.4445454545498</v>
      </c>
      <c r="O27" s="15">
        <f t="shared" si="5"/>
        <v>0</v>
      </c>
      <c r="P27" s="16">
        <f t="shared" si="6"/>
        <v>2526.0889999999999</v>
      </c>
      <c r="Q27" s="3"/>
      <c r="R27" s="3"/>
    </row>
    <row r="28" spans="1:18">
      <c r="A28" s="10">
        <v>14.75</v>
      </c>
      <c r="B28" s="11"/>
      <c r="C28" s="11"/>
      <c r="D28">
        <v>8</v>
      </c>
      <c r="E28" s="11"/>
      <c r="F28" s="13">
        <f t="shared" si="0"/>
        <v>8</v>
      </c>
      <c r="G28" s="1"/>
      <c r="H28" s="14">
        <v>14.75</v>
      </c>
      <c r="I28" s="50">
        <v>2592002</v>
      </c>
      <c r="J28" s="1">
        <f t="shared" si="1"/>
        <v>2592.002</v>
      </c>
      <c r="K28" s="14">
        <v>14.75</v>
      </c>
      <c r="L28" s="15">
        <f t="shared" si="2"/>
        <v>0</v>
      </c>
      <c r="M28" s="15">
        <f t="shared" si="3"/>
        <v>0</v>
      </c>
      <c r="N28" s="15">
        <f t="shared" si="4"/>
        <v>2592.002</v>
      </c>
      <c r="O28" s="15">
        <f t="shared" si="5"/>
        <v>0</v>
      </c>
      <c r="P28" s="16">
        <f t="shared" si="6"/>
        <v>2592.002</v>
      </c>
      <c r="Q28" s="3"/>
      <c r="R28" s="3"/>
    </row>
    <row r="29" spans="1:18">
      <c r="A29" s="14">
        <v>15.25</v>
      </c>
      <c r="B29" s="11"/>
      <c r="C29" s="11"/>
      <c r="D29">
        <v>4</v>
      </c>
      <c r="E29" s="11"/>
      <c r="F29" s="13">
        <f t="shared" si="0"/>
        <v>4</v>
      </c>
      <c r="G29" s="1"/>
      <c r="H29" s="14">
        <v>15.25</v>
      </c>
      <c r="I29" s="50">
        <v>309836</v>
      </c>
      <c r="J29" s="1">
        <f t="shared" si="1"/>
        <v>309.83600000000001</v>
      </c>
      <c r="K29" s="14">
        <v>15.25</v>
      </c>
      <c r="L29" s="15">
        <f t="shared" si="2"/>
        <v>0</v>
      </c>
      <c r="M29" s="15">
        <f t="shared" si="3"/>
        <v>0</v>
      </c>
      <c r="N29" s="15">
        <f t="shared" si="4"/>
        <v>309.83600000000001</v>
      </c>
      <c r="O29" s="15">
        <f t="shared" si="5"/>
        <v>0</v>
      </c>
      <c r="P29" s="16">
        <f t="shared" si="6"/>
        <v>309.83600000000001</v>
      </c>
      <c r="Q29" s="3"/>
      <c r="R29" s="3"/>
    </row>
    <row r="30" spans="1:18">
      <c r="A30" s="10">
        <v>15.75</v>
      </c>
      <c r="B30" s="11"/>
      <c r="C30" s="11"/>
      <c r="D30">
        <v>1</v>
      </c>
      <c r="E30" s="11"/>
      <c r="F30" s="13">
        <f t="shared" si="0"/>
        <v>1</v>
      </c>
      <c r="G30" s="1"/>
      <c r="H30" s="14">
        <v>15.75</v>
      </c>
      <c r="I30" s="50">
        <v>63267</v>
      </c>
      <c r="J30" s="1">
        <f t="shared" si="1"/>
        <v>63.267000000000003</v>
      </c>
      <c r="K30" s="14">
        <v>15.75</v>
      </c>
      <c r="L30" s="15">
        <f t="shared" si="2"/>
        <v>0</v>
      </c>
      <c r="M30" s="15">
        <f t="shared" si="3"/>
        <v>0</v>
      </c>
      <c r="N30" s="15">
        <f t="shared" si="4"/>
        <v>63.267000000000003</v>
      </c>
      <c r="O30" s="15">
        <f t="shared" si="5"/>
        <v>0</v>
      </c>
      <c r="P30" s="16">
        <f t="shared" si="6"/>
        <v>63.267000000000003</v>
      </c>
      <c r="Q30" s="3"/>
      <c r="R30" s="3"/>
    </row>
    <row r="31" spans="1:18">
      <c r="A31" s="14">
        <v>16.25</v>
      </c>
      <c r="B31" s="11"/>
      <c r="C31" s="11"/>
      <c r="D31">
        <v>1</v>
      </c>
      <c r="E31" s="11"/>
      <c r="F31" s="13">
        <f t="shared" si="0"/>
        <v>1</v>
      </c>
      <c r="G31" s="1"/>
      <c r="H31" s="14">
        <v>16.25</v>
      </c>
      <c r="J31" s="1">
        <f t="shared" si="1"/>
        <v>0</v>
      </c>
      <c r="K31" s="14">
        <v>16.25</v>
      </c>
      <c r="L31" s="15">
        <f t="shared" si="2"/>
        <v>0</v>
      </c>
      <c r="M31" s="15">
        <f t="shared" si="3"/>
        <v>0</v>
      </c>
      <c r="N31" s="15">
        <f t="shared" si="4"/>
        <v>0</v>
      </c>
      <c r="O31" s="15">
        <f t="shared" si="5"/>
        <v>0</v>
      </c>
      <c r="P31" s="16">
        <f t="shared" si="6"/>
        <v>0</v>
      </c>
      <c r="Q31" s="3"/>
      <c r="R31" s="3"/>
    </row>
    <row r="32" spans="1:18">
      <c r="A32" s="10">
        <v>16.75</v>
      </c>
      <c r="B32" s="11"/>
      <c r="C32" s="11"/>
      <c r="D32" s="12"/>
      <c r="E32" s="11"/>
      <c r="F32" s="13">
        <f t="shared" si="0"/>
        <v>0</v>
      </c>
      <c r="G32" s="1"/>
      <c r="H32" s="14">
        <v>16.75</v>
      </c>
      <c r="J32" s="1">
        <f t="shared" si="1"/>
        <v>0</v>
      </c>
      <c r="K32" s="14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3"/>
      <c r="R32" s="3"/>
    </row>
    <row r="33" spans="1:18">
      <c r="A33" s="14">
        <v>17.25</v>
      </c>
      <c r="B33" s="11"/>
      <c r="C33" s="11"/>
      <c r="D33" s="11"/>
      <c r="E33" s="11"/>
      <c r="F33" s="13">
        <f t="shared" si="0"/>
        <v>0</v>
      </c>
      <c r="G33" s="1"/>
      <c r="H33" s="14">
        <v>17.25</v>
      </c>
      <c r="J33" s="1">
        <f t="shared" si="1"/>
        <v>0</v>
      </c>
      <c r="K33" s="14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3"/>
      <c r="R33" s="3"/>
    </row>
    <row r="34" spans="1:18">
      <c r="A34" s="10">
        <v>17.75</v>
      </c>
      <c r="B34" s="11"/>
      <c r="C34" s="11"/>
      <c r="D34" s="11"/>
      <c r="E34" s="11"/>
      <c r="F34" s="13">
        <f t="shared" si="0"/>
        <v>0</v>
      </c>
      <c r="G34" s="1"/>
      <c r="H34" s="14">
        <v>17.75</v>
      </c>
      <c r="J34" s="1">
        <f t="shared" si="1"/>
        <v>0</v>
      </c>
      <c r="K34" s="14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3"/>
      <c r="R34" s="3"/>
    </row>
    <row r="35" spans="1:18">
      <c r="A35" s="14">
        <v>18.25</v>
      </c>
      <c r="B35" s="11"/>
      <c r="C35" s="11"/>
      <c r="D35" s="11"/>
      <c r="E35" s="11"/>
      <c r="F35" s="13">
        <f t="shared" si="0"/>
        <v>0</v>
      </c>
      <c r="G35" s="1"/>
      <c r="H35" s="14">
        <v>18.25</v>
      </c>
      <c r="I35" s="4"/>
      <c r="J35" s="1">
        <f t="shared" si="1"/>
        <v>0</v>
      </c>
      <c r="K35" s="14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3">
        <f t="shared" si="0"/>
        <v>0</v>
      </c>
      <c r="G36" s="1"/>
      <c r="H36" s="14">
        <v>18.75</v>
      </c>
      <c r="I36" s="4"/>
      <c r="J36" s="1">
        <f t="shared" si="1"/>
        <v>0</v>
      </c>
      <c r="K36" s="14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3"/>
      <c r="R36" s="3"/>
    </row>
    <row r="37" spans="1:18">
      <c r="A37" s="14">
        <v>19.25</v>
      </c>
      <c r="B37" s="11"/>
      <c r="C37" s="11"/>
      <c r="D37" s="11"/>
      <c r="E37" s="11"/>
      <c r="F37" s="13">
        <f t="shared" si="0"/>
        <v>0</v>
      </c>
      <c r="G37" s="1"/>
      <c r="H37" s="14">
        <v>19.25</v>
      </c>
      <c r="I37" s="4"/>
      <c r="J37" s="1">
        <f t="shared" si="1"/>
        <v>0</v>
      </c>
      <c r="K37" s="14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3"/>
      <c r="R37" s="3"/>
    </row>
    <row r="38" spans="1:18">
      <c r="A38" s="19" t="s">
        <v>7</v>
      </c>
      <c r="B38" s="20">
        <f>SUM(B6:B37)</f>
        <v>0</v>
      </c>
      <c r="C38" s="20">
        <f>SUM(C6:C37)</f>
        <v>110</v>
      </c>
      <c r="D38" s="20">
        <f>SUM(D6:D37)</f>
        <v>89</v>
      </c>
      <c r="E38" s="20">
        <f>SUM(E6:E37)</f>
        <v>0</v>
      </c>
      <c r="F38" s="21">
        <f>SUM(F6:F37)</f>
        <v>199</v>
      </c>
      <c r="G38" s="22"/>
      <c r="H38" s="19" t="s">
        <v>7</v>
      </c>
      <c r="I38" s="4">
        <f>SUM(I6:I37)</f>
        <v>89656404</v>
      </c>
      <c r="J38" s="1">
        <f t="shared" si="1"/>
        <v>89656.403999999995</v>
      </c>
      <c r="K38" s="19" t="s">
        <v>7</v>
      </c>
      <c r="L38" s="20">
        <f>SUM(L6:L37)</f>
        <v>0</v>
      </c>
      <c r="M38" s="20">
        <f>SUM(M6:M37)</f>
        <v>67055.136333577699</v>
      </c>
      <c r="N38" s="20">
        <f>SUM(N6:N37)</f>
        <v>22601.2676664223</v>
      </c>
      <c r="O38" s="20">
        <f>SUM(O6:O37)</f>
        <v>0</v>
      </c>
      <c r="P38" s="23">
        <f>SUM(P6:P37)</f>
        <v>89656.403999999995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6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3.6009416580698394E-3</v>
      </c>
      <c r="J44" s="27" t="s">
        <v>12</v>
      </c>
      <c r="K44">
        <v>3.2246554515681569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0.25554603204742699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0.38260784806395198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0.54767109757652899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1255.548</v>
      </c>
      <c r="D50" s="15">
        <f t="shared" si="9"/>
        <v>0</v>
      </c>
      <c r="E50" s="15">
        <f t="shared" si="10"/>
        <v>0</v>
      </c>
      <c r="F50" s="13">
        <f t="shared" si="11"/>
        <v>1255.548</v>
      </c>
      <c r="G50" s="1"/>
      <c r="H50" s="14">
        <f t="shared" si="12"/>
        <v>0.75627842098539899</v>
      </c>
      <c r="I50" s="15">
        <f t="shared" si="13"/>
        <v>0</v>
      </c>
      <c r="J50" s="15">
        <f t="shared" si="14"/>
        <v>180.8654969355</v>
      </c>
      <c r="K50" s="15">
        <f t="shared" si="15"/>
        <v>0</v>
      </c>
      <c r="L50" s="15">
        <f t="shared" si="16"/>
        <v>0</v>
      </c>
      <c r="M50" s="29">
        <f t="shared" si="17"/>
        <v>180.8654969355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5500.4844999999996</v>
      </c>
      <c r="D51" s="15">
        <f t="shared" si="9"/>
        <v>0</v>
      </c>
      <c r="E51" s="15">
        <f t="shared" si="10"/>
        <v>0</v>
      </c>
      <c r="F51" s="13">
        <f t="shared" si="11"/>
        <v>5500.4844999999996</v>
      </c>
      <c r="G51" s="1"/>
      <c r="H51" s="14">
        <f t="shared" si="12"/>
        <v>1.0141055086256101</v>
      </c>
      <c r="I51" s="15">
        <f t="shared" si="13"/>
        <v>0</v>
      </c>
      <c r="J51" s="15">
        <f t="shared" si="14"/>
        <v>970.09941418431004</v>
      </c>
      <c r="K51" s="15">
        <f t="shared" si="15"/>
        <v>0</v>
      </c>
      <c r="L51" s="15">
        <f t="shared" si="16"/>
        <v>0</v>
      </c>
      <c r="M51" s="29">
        <f t="shared" si="17"/>
        <v>970.09941418431004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20925.756249999999</v>
      </c>
      <c r="D52" s="15">
        <f t="shared" si="9"/>
        <v>0</v>
      </c>
      <c r="E52" s="15">
        <f t="shared" si="10"/>
        <v>0</v>
      </c>
      <c r="F52" s="13">
        <f t="shared" si="11"/>
        <v>20925.756249999999</v>
      </c>
      <c r="G52" s="1"/>
      <c r="H52" s="14">
        <f t="shared" si="12"/>
        <v>1.3269511090861801</v>
      </c>
      <c r="I52" s="15">
        <f t="shared" si="13"/>
        <v>0</v>
      </c>
      <c r="J52" s="15">
        <f t="shared" si="14"/>
        <v>4442.7928743047296</v>
      </c>
      <c r="K52" s="15">
        <f t="shared" si="15"/>
        <v>0</v>
      </c>
      <c r="L52" s="15">
        <f t="shared" si="16"/>
        <v>0</v>
      </c>
      <c r="M52" s="29">
        <f t="shared" si="17"/>
        <v>4442.7928743047296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50849.592750000003</v>
      </c>
      <c r="D53" s="15">
        <f t="shared" si="9"/>
        <v>0</v>
      </c>
      <c r="E53" s="15">
        <f t="shared" si="10"/>
        <v>0</v>
      </c>
      <c r="F53" s="13">
        <f t="shared" si="11"/>
        <v>50849.592750000003</v>
      </c>
      <c r="G53" s="1"/>
      <c r="H53" s="14">
        <f t="shared" si="12"/>
        <v>1.7007286082639099</v>
      </c>
      <c r="I53" s="15">
        <f t="shared" si="13"/>
        <v>0</v>
      </c>
      <c r="J53" s="15">
        <f t="shared" si="14"/>
        <v>12812.0529049621</v>
      </c>
      <c r="K53" s="15">
        <f t="shared" si="15"/>
        <v>0</v>
      </c>
      <c r="L53" s="15">
        <f t="shared" si="16"/>
        <v>0</v>
      </c>
      <c r="M53" s="29">
        <f t="shared" si="17"/>
        <v>12812.0529049621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48547.754500000003</v>
      </c>
      <c r="D54" s="15">
        <f t="shared" si="9"/>
        <v>0</v>
      </c>
      <c r="E54" s="15">
        <f t="shared" si="10"/>
        <v>0</v>
      </c>
      <c r="F54" s="13">
        <f t="shared" si="11"/>
        <v>48547.754500000003</v>
      </c>
      <c r="G54" s="1"/>
      <c r="H54" s="14">
        <f t="shared" si="12"/>
        <v>2.1414588237065701</v>
      </c>
      <c r="I54" s="15">
        <f t="shared" si="13"/>
        <v>0</v>
      </c>
      <c r="J54" s="15">
        <f t="shared" si="14"/>
        <v>14339.726516574499</v>
      </c>
      <c r="K54" s="15">
        <f t="shared" si="15"/>
        <v>0</v>
      </c>
      <c r="L54" s="15">
        <f t="shared" si="16"/>
        <v>0</v>
      </c>
      <c r="M54" s="29">
        <f t="shared" si="17"/>
        <v>14339.726516574499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19460.955249999999</v>
      </c>
      <c r="D55" s="15">
        <f t="shared" si="9"/>
        <v>0</v>
      </c>
      <c r="E55" s="15">
        <f t="shared" si="10"/>
        <v>0</v>
      </c>
      <c r="F55" s="13">
        <f t="shared" si="11"/>
        <v>19460.955249999999</v>
      </c>
      <c r="G55" s="1"/>
      <c r="H55" s="14">
        <f t="shared" si="12"/>
        <v>2.6552637601716298</v>
      </c>
      <c r="I55" s="15">
        <f t="shared" si="13"/>
        <v>0</v>
      </c>
      <c r="J55" s="15">
        <f t="shared" si="14"/>
        <v>6667.6089307931397</v>
      </c>
      <c r="K55" s="15">
        <f t="shared" si="15"/>
        <v>0</v>
      </c>
      <c r="L55" s="15">
        <f t="shared" si="16"/>
        <v>0</v>
      </c>
      <c r="M55" s="29">
        <f t="shared" si="17"/>
        <v>6667.6089307931397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6936.0967499999997</v>
      </c>
      <c r="D56" s="15">
        <f t="shared" si="9"/>
        <v>0</v>
      </c>
      <c r="E56" s="15">
        <f t="shared" si="10"/>
        <v>0</v>
      </c>
      <c r="F56" s="13">
        <f t="shared" si="11"/>
        <v>6936.0967499999997</v>
      </c>
      <c r="G56" s="1"/>
      <c r="H56" s="14">
        <f t="shared" si="12"/>
        <v>3.24836113963846</v>
      </c>
      <c r="I56" s="15">
        <f t="shared" si="13"/>
        <v>0</v>
      </c>
      <c r="J56" s="15">
        <f t="shared" si="14"/>
        <v>2731.0238961784999</v>
      </c>
      <c r="K56" s="15">
        <f t="shared" si="15"/>
        <v>0</v>
      </c>
      <c r="L56" s="15">
        <f t="shared" si="16"/>
        <v>0</v>
      </c>
      <c r="M56" s="29">
        <f t="shared" si="17"/>
        <v>2731.0238961784999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2125.0337500000001</v>
      </c>
      <c r="D57" s="15">
        <f t="shared" si="9"/>
        <v>0</v>
      </c>
      <c r="E57" s="15">
        <f t="shared" si="10"/>
        <v>0</v>
      </c>
      <c r="F57" s="13">
        <f t="shared" si="11"/>
        <v>2125.0337500000001</v>
      </c>
      <c r="G57" s="1"/>
      <c r="H57" s="14">
        <f t="shared" si="12"/>
        <v>3.9270595652147602</v>
      </c>
      <c r="I57" s="15">
        <f t="shared" si="13"/>
        <v>0</v>
      </c>
      <c r="J57" s="15">
        <f t="shared" si="14"/>
        <v>953.72961306762204</v>
      </c>
      <c r="K57" s="15">
        <f t="shared" si="15"/>
        <v>0</v>
      </c>
      <c r="L57" s="15">
        <f t="shared" si="16"/>
        <v>0</v>
      </c>
      <c r="M57" s="29">
        <f t="shared" si="17"/>
        <v>953.72961306762204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2831.6747500000001</v>
      </c>
      <c r="D58" s="15">
        <f t="shared" si="9"/>
        <v>0</v>
      </c>
      <c r="E58" s="15">
        <f t="shared" si="10"/>
        <v>0</v>
      </c>
      <c r="F58" s="13">
        <f t="shared" si="11"/>
        <v>2831.6747500000001</v>
      </c>
      <c r="G58" s="1"/>
      <c r="H58" s="14">
        <f t="shared" si="12"/>
        <v>4.6977542109936703</v>
      </c>
      <c r="I58" s="15">
        <f t="shared" si="13"/>
        <v>0</v>
      </c>
      <c r="J58" s="15">
        <f t="shared" si="14"/>
        <v>1438.10940334886</v>
      </c>
      <c r="K58" s="15">
        <f t="shared" si="15"/>
        <v>0</v>
      </c>
      <c r="L58" s="15">
        <f t="shared" si="16"/>
        <v>0</v>
      </c>
      <c r="M58" s="29">
        <f t="shared" si="17"/>
        <v>1438.10940334886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6721.0259999999998</v>
      </c>
      <c r="D59" s="15">
        <f t="shared" si="9"/>
        <v>0</v>
      </c>
      <c r="E59" s="15">
        <f t="shared" si="10"/>
        <v>0</v>
      </c>
      <c r="F59" s="13">
        <f t="shared" si="11"/>
        <v>6721.0259999999998</v>
      </c>
      <c r="G59" s="1"/>
      <c r="H59" s="14">
        <f t="shared" si="12"/>
        <v>5.56692295350501</v>
      </c>
      <c r="I59" s="15">
        <f t="shared" si="13"/>
        <v>0</v>
      </c>
      <c r="J59" s="15">
        <f t="shared" si="14"/>
        <v>3837.48040107733</v>
      </c>
      <c r="K59" s="15">
        <f t="shared" si="15"/>
        <v>0</v>
      </c>
      <c r="L59" s="15">
        <f t="shared" si="16"/>
        <v>0</v>
      </c>
      <c r="M59" s="29">
        <f t="shared" si="17"/>
        <v>3837.48040107733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19822.034250000001</v>
      </c>
      <c r="D60" s="15">
        <f t="shared" si="9"/>
        <v>0</v>
      </c>
      <c r="E60" s="15">
        <f t="shared" si="10"/>
        <v>0</v>
      </c>
      <c r="F60" s="13">
        <f t="shared" si="11"/>
        <v>19822.034250000001</v>
      </c>
      <c r="G60" s="1"/>
      <c r="H60" s="14">
        <f t="shared" si="12"/>
        <v>6.5411228778215298</v>
      </c>
      <c r="I60" s="15">
        <f t="shared" si="13"/>
        <v>0</v>
      </c>
      <c r="J60" s="15">
        <f t="shared" si="14"/>
        <v>12649.5962651353</v>
      </c>
      <c r="K60" s="15">
        <f t="shared" si="15"/>
        <v>0</v>
      </c>
      <c r="L60" s="15">
        <f t="shared" si="16"/>
        <v>0</v>
      </c>
      <c r="M60" s="29">
        <f t="shared" si="17"/>
        <v>12649.5962651353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40248.354749999999</v>
      </c>
      <c r="D61" s="15">
        <f t="shared" si="9"/>
        <v>0</v>
      </c>
      <c r="E61" s="15">
        <f t="shared" si="10"/>
        <v>0</v>
      </c>
      <c r="F61" s="13">
        <f t="shared" si="11"/>
        <v>40248.354749999999</v>
      </c>
      <c r="G61" s="1"/>
      <c r="H61" s="14">
        <f t="shared" si="12"/>
        <v>7.6269871044818798</v>
      </c>
      <c r="I61" s="15">
        <f t="shared" si="13"/>
        <v>0</v>
      </c>
      <c r="J61" s="15">
        <f t="shared" si="14"/>
        <v>28555.6914097546</v>
      </c>
      <c r="K61" s="15">
        <f t="shared" si="15"/>
        <v>0</v>
      </c>
      <c r="L61" s="15">
        <f t="shared" si="16"/>
        <v>0</v>
      </c>
      <c r="M61" s="29">
        <f t="shared" si="17"/>
        <v>28555.6914097546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79282.856249999997</v>
      </c>
      <c r="D62" s="15">
        <f t="shared" si="9"/>
        <v>0</v>
      </c>
      <c r="E62" s="15">
        <f t="shared" si="10"/>
        <v>0</v>
      </c>
      <c r="F62" s="13">
        <f t="shared" si="11"/>
        <v>79282.856249999997</v>
      </c>
      <c r="G62" s="1"/>
      <c r="H62" s="14">
        <f t="shared" si="12"/>
        <v>8.8312218934065196</v>
      </c>
      <c r="I62" s="15">
        <f t="shared" si="13"/>
        <v>0</v>
      </c>
      <c r="J62" s="15">
        <f t="shared" si="14"/>
        <v>62236.844078826798</v>
      </c>
      <c r="K62" s="15">
        <f t="shared" si="15"/>
        <v>0</v>
      </c>
      <c r="L62" s="15">
        <f t="shared" si="16"/>
        <v>0</v>
      </c>
      <c r="M62" s="29">
        <f t="shared" si="17"/>
        <v>62236.844078826798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117602.69500000001</v>
      </c>
      <c r="D63" s="15">
        <f t="shared" si="9"/>
        <v>0</v>
      </c>
      <c r="E63" s="15">
        <f t="shared" si="10"/>
        <v>0</v>
      </c>
      <c r="F63" s="13">
        <f t="shared" si="11"/>
        <v>117602.69500000001</v>
      </c>
      <c r="G63" s="1"/>
      <c r="H63" s="14">
        <f t="shared" si="12"/>
        <v>10.160603988750401</v>
      </c>
      <c r="I63" s="15">
        <f t="shared" si="13"/>
        <v>0</v>
      </c>
      <c r="J63" s="15">
        <f t="shared" si="14"/>
        <v>101694.84356636601</v>
      </c>
      <c r="K63" s="15">
        <f t="shared" si="15"/>
        <v>0</v>
      </c>
      <c r="L63" s="15">
        <f t="shared" si="16"/>
        <v>0</v>
      </c>
      <c r="M63" s="29">
        <f t="shared" si="17"/>
        <v>101694.84356636601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121543.079</v>
      </c>
      <c r="D64" s="15">
        <f t="shared" si="9"/>
        <v>0</v>
      </c>
      <c r="E64" s="15">
        <f t="shared" si="10"/>
        <v>0</v>
      </c>
      <c r="F64" s="13">
        <f t="shared" si="11"/>
        <v>121543.079</v>
      </c>
      <c r="G64" s="1"/>
      <c r="H64" s="14">
        <f t="shared" si="12"/>
        <v>11.6219781747385</v>
      </c>
      <c r="I64" s="15">
        <f t="shared" si="13"/>
        <v>0</v>
      </c>
      <c r="J64" s="15">
        <f t="shared" si="14"/>
        <v>115311.919300287</v>
      </c>
      <c r="K64" s="15">
        <f t="shared" si="15"/>
        <v>0</v>
      </c>
      <c r="L64" s="15">
        <f t="shared" si="16"/>
        <v>0</v>
      </c>
      <c r="M64" s="29">
        <f t="shared" si="17"/>
        <v>115311.919300287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73357.810312500005</v>
      </c>
      <c r="D65" s="15">
        <f t="shared" si="9"/>
        <v>52398.435937499999</v>
      </c>
      <c r="E65" s="15">
        <f t="shared" si="10"/>
        <v>0</v>
      </c>
      <c r="F65" s="13">
        <f t="shared" si="11"/>
        <v>125756.24625</v>
      </c>
      <c r="G65" s="1"/>
      <c r="H65" s="14">
        <f t="shared" si="12"/>
        <v>13.2222550173835</v>
      </c>
      <c r="I65" s="15">
        <f t="shared" si="13"/>
        <v>0</v>
      </c>
      <c r="J65" s="15">
        <f t="shared" si="14"/>
        <v>76074.954938723196</v>
      </c>
      <c r="K65" s="15">
        <f t="shared" si="15"/>
        <v>54339.253527659399</v>
      </c>
      <c r="L65" s="15">
        <f t="shared" si="16"/>
        <v>0</v>
      </c>
      <c r="M65" s="29">
        <f t="shared" si="17"/>
        <v>130414.208466383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51550.074298387102</v>
      </c>
      <c r="D66" s="15">
        <f t="shared" si="9"/>
        <v>71377.025951612901</v>
      </c>
      <c r="E66" s="15">
        <f t="shared" si="10"/>
        <v>0</v>
      </c>
      <c r="F66" s="13">
        <f t="shared" si="11"/>
        <v>122927.10025</v>
      </c>
      <c r="G66" s="1"/>
      <c r="H66" s="14">
        <f t="shared" si="12"/>
        <v>14.9684087708796</v>
      </c>
      <c r="I66" s="15">
        <f t="shared" si="13"/>
        <v>0</v>
      </c>
      <c r="J66" s="15">
        <f t="shared" si="14"/>
        <v>58235.666737167703</v>
      </c>
      <c r="K66" s="15">
        <f t="shared" si="15"/>
        <v>80634.000097616896</v>
      </c>
      <c r="L66" s="15">
        <f t="shared" si="16"/>
        <v>0</v>
      </c>
      <c r="M66" s="29">
        <f t="shared" si="17"/>
        <v>138869.66683478499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15976.6679032258</v>
      </c>
      <c r="D67" s="15">
        <f t="shared" si="9"/>
        <v>107842.508346774</v>
      </c>
      <c r="E67" s="15">
        <f t="shared" si="10"/>
        <v>0</v>
      </c>
      <c r="F67" s="13">
        <f t="shared" si="11"/>
        <v>123819.17625</v>
      </c>
      <c r="G67" s="1"/>
      <c r="H67" s="14">
        <f t="shared" si="12"/>
        <v>16.867475430633</v>
      </c>
      <c r="I67" s="15">
        <f t="shared" si="13"/>
        <v>0</v>
      </c>
      <c r="J67" s="15">
        <f t="shared" si="14"/>
        <v>19598.985696076001</v>
      </c>
      <c r="K67" s="15">
        <f t="shared" si="15"/>
        <v>132293.15344851301</v>
      </c>
      <c r="L67" s="15">
        <f t="shared" si="16"/>
        <v>0</v>
      </c>
      <c r="M67" s="29">
        <f t="shared" si="17"/>
        <v>151892.13914458899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3272.4334772727302</v>
      </c>
      <c r="D68" s="15">
        <f t="shared" si="9"/>
        <v>32724.334772727299</v>
      </c>
      <c r="E68" s="15">
        <f t="shared" si="10"/>
        <v>0</v>
      </c>
      <c r="F68" s="13">
        <f t="shared" si="11"/>
        <v>35996.768250000001</v>
      </c>
      <c r="G68" s="1"/>
      <c r="H68" s="14">
        <f t="shared" si="12"/>
        <v>18.926550917473101</v>
      </c>
      <c r="I68" s="15">
        <f t="shared" si="13"/>
        <v>0</v>
      </c>
      <c r="J68" s="15">
        <f t="shared" si="14"/>
        <v>4346.3774618698899</v>
      </c>
      <c r="K68" s="15">
        <f t="shared" si="15"/>
        <v>43463.774618698902</v>
      </c>
      <c r="L68" s="15">
        <f t="shared" si="16"/>
        <v>0</v>
      </c>
      <c r="M68" s="29">
        <f t="shared" si="17"/>
        <v>47810.152080568798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0</v>
      </c>
      <c r="D69" s="15">
        <f t="shared" si="9"/>
        <v>38232.029499999997</v>
      </c>
      <c r="E69" s="15">
        <f t="shared" si="10"/>
        <v>0</v>
      </c>
      <c r="F69" s="13">
        <f t="shared" si="11"/>
        <v>38232.029499999997</v>
      </c>
      <c r="G69" s="1"/>
      <c r="H69" s="14">
        <f t="shared" si="12"/>
        <v>21.152789379728301</v>
      </c>
      <c r="I69" s="15">
        <f t="shared" si="13"/>
        <v>0</v>
      </c>
      <c r="J69" s="15">
        <f t="shared" si="14"/>
        <v>0</v>
      </c>
      <c r="K69" s="15">
        <f t="shared" si="15"/>
        <v>54828.072377834498</v>
      </c>
      <c r="L69" s="15">
        <f t="shared" si="16"/>
        <v>0</v>
      </c>
      <c r="M69" s="29">
        <f t="shared" si="17"/>
        <v>54828.072377834498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4724.9989999999998</v>
      </c>
      <c r="E70" s="15">
        <f t="shared" si="10"/>
        <v>0</v>
      </c>
      <c r="F70" s="13">
        <f t="shared" si="11"/>
        <v>4724.9989999999998</v>
      </c>
      <c r="G70" s="1"/>
      <c r="H70" s="14">
        <f t="shared" si="12"/>
        <v>23.553401601621101</v>
      </c>
      <c r="I70" s="15">
        <f t="shared" si="13"/>
        <v>0</v>
      </c>
      <c r="J70" s="15">
        <f t="shared" si="14"/>
        <v>0</v>
      </c>
      <c r="K70" s="15">
        <f t="shared" si="15"/>
        <v>7297.69173863988</v>
      </c>
      <c r="L70" s="15">
        <f t="shared" si="16"/>
        <v>0</v>
      </c>
      <c r="M70" s="29">
        <f t="shared" si="17"/>
        <v>7297.69173863988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996.45524999999998</v>
      </c>
      <c r="E71" s="15">
        <f t="shared" si="10"/>
        <v>0</v>
      </c>
      <c r="F71" s="13">
        <f t="shared" si="11"/>
        <v>996.45524999999998</v>
      </c>
      <c r="G71" s="1"/>
      <c r="H71" s="14">
        <f t="shared" si="12"/>
        <v>26.135653507927099</v>
      </c>
      <c r="I71" s="15">
        <f t="shared" si="13"/>
        <v>0</v>
      </c>
      <c r="J71" s="15">
        <f t="shared" si="14"/>
        <v>0</v>
      </c>
      <c r="K71" s="15">
        <f t="shared" si="15"/>
        <v>1653.5243904860199</v>
      </c>
      <c r="L71" s="15">
        <f t="shared" si="16"/>
        <v>0</v>
      </c>
      <c r="M71" s="29">
        <f t="shared" si="17"/>
        <v>1653.5243904860199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28.906864756091501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31.874407408060598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35.045704674985998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38.428229728738998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42.029504574834498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45.857098981944397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49.9186294636797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0</v>
      </c>
      <c r="C79" s="20">
        <f>SUM(C47:C78)</f>
        <v>687809.927741386</v>
      </c>
      <c r="D79" s="20">
        <f>SUM(D47:D78)</f>
        <v>308295.78875861398</v>
      </c>
      <c r="E79" s="20">
        <f>SUM(E47:E78)</f>
        <v>0</v>
      </c>
      <c r="F79" s="20">
        <f>SUM(F47:F78)</f>
        <v>996105.71649999998</v>
      </c>
      <c r="G79" s="13"/>
      <c r="H79" s="19" t="s">
        <v>7</v>
      </c>
      <c r="I79" s="20">
        <f>SUM(I47:I78)</f>
        <v>0</v>
      </c>
      <c r="J79" s="20">
        <f>SUM(J47:J78)</f>
        <v>527078.36890563299</v>
      </c>
      <c r="K79" s="20">
        <f>SUM(K47:K78)</f>
        <v>374509.47019944899</v>
      </c>
      <c r="L79" s="20">
        <f>SUM(L47:L78)</f>
        <v>0</v>
      </c>
      <c r="M79" s="20">
        <f>SUM(M47:M78)</f>
        <v>901587.83910508198</v>
      </c>
      <c r="N79" s="3"/>
      <c r="O79" s="3"/>
      <c r="P79" s="3"/>
    </row>
    <row r="80" spans="1:16">
      <c r="A80" s="6" t="s">
        <v>13</v>
      </c>
      <c r="B80" s="21">
        <f>IF(L38&gt;0,B79/L38,0)</f>
        <v>0</v>
      </c>
      <c r="C80" s="21">
        <f>IF(M38&gt;0,C79/M38,0)</f>
        <v>10.2573787087652</v>
      </c>
      <c r="D80" s="21">
        <f>IF(N38&gt;0,D79/N38,0)</f>
        <v>13.640641459091</v>
      </c>
      <c r="E80" s="21">
        <f>IF(O38&gt;0,E79/O38,0)</f>
        <v>0</v>
      </c>
      <c r="F80" s="21">
        <f>IF(P38&gt;0,F79/P38,0)</f>
        <v>11.110257294057901</v>
      </c>
      <c r="G80" s="13"/>
      <c r="H80" s="6" t="s">
        <v>13</v>
      </c>
      <c r="I80" s="21">
        <f>IF(L38&gt;0,I79/L38,0)</f>
        <v>0</v>
      </c>
      <c r="J80" s="21">
        <f>IF(M38&gt;0,J79/M38,0)</f>
        <v>7.86037278760553</v>
      </c>
      <c r="K80" s="21">
        <f>IF(N38&gt;0,K79/N38,0)</f>
        <v>16.570286044434599</v>
      </c>
      <c r="L80" s="21">
        <f>IF(O38&gt;0,L79/O38,0)</f>
        <v>0</v>
      </c>
      <c r="M80" s="21">
        <f>IF(P38&gt;0,M79/P38,0)</f>
        <v>10.056033912592399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4" t="s">
        <v>14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0</v>
      </c>
      <c r="C92" s="33">
        <f>$B$80</f>
        <v>0</v>
      </c>
      <c r="D92" s="33">
        <f>$I$80</f>
        <v>0</v>
      </c>
      <c r="E92" s="3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67055.136329999994</v>
      </c>
      <c r="C93" s="33">
        <f>$C$80</f>
        <v>10.3</v>
      </c>
      <c r="D93" s="33">
        <f>$J$80</f>
        <v>7.9</v>
      </c>
      <c r="E93" s="32">
        <f>B93*D93</f>
        <v>529735.57701000001</v>
      </c>
      <c r="F93" s="1">
        <f>E93/1000</f>
        <v>529.73557701000004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22601.267670000001</v>
      </c>
      <c r="C94" s="33">
        <f>$D$80</f>
        <v>13.6</v>
      </c>
      <c r="D94" s="33">
        <f>$K$80</f>
        <v>16.600000000000001</v>
      </c>
      <c r="E94" s="32">
        <f>B94*D94</f>
        <v>375181.04332</v>
      </c>
      <c r="F94" s="1">
        <f>E94/1000</f>
        <v>375.18104332000001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89656.403999999995</v>
      </c>
      <c r="C96" s="33">
        <f>$F$80</f>
        <v>11.1</v>
      </c>
      <c r="D96" s="33">
        <f>$M$80</f>
        <v>10.1</v>
      </c>
      <c r="E96" s="32">
        <f>SUM(E92:E95)</f>
        <v>904916.62032999995</v>
      </c>
      <c r="F96" s="1">
        <f>E96/1000</f>
        <v>904.91662033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906489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1.0017400000000001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I80" sqref="I80:L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21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1109630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6"/>
      <c r="F6" s="13">
        <f t="shared" ref="F6:F37" si="0">SUM(B6:E6)</f>
        <v>0</v>
      </c>
      <c r="G6" s="1"/>
      <c r="H6" s="14">
        <v>3.75</v>
      </c>
      <c r="I6" s="12">
        <v>0</v>
      </c>
      <c r="J6" s="1">
        <f t="shared" ref="J6:J38" si="1">I6/1000</f>
        <v>0</v>
      </c>
      <c r="K6" s="14">
        <v>3.75</v>
      </c>
      <c r="L6" s="15">
        <f t="shared" ref="L6:L37" si="2">IF($F6&gt;0,($I6/1000)*(B6/$F6),0)</f>
        <v>0</v>
      </c>
      <c r="M6" s="15">
        <f t="shared" ref="M6:M37" si="3">IF($F6&gt;0,($I6/1000)*(C6/$F6),0)</f>
        <v>0</v>
      </c>
      <c r="N6" s="15">
        <f t="shared" ref="N6:N37" si="4">IF($F6&gt;0,($I6/1000)*(D6/$F6),0)</f>
        <v>0</v>
      </c>
      <c r="O6" s="15">
        <f t="shared" ref="O6:O37" si="5">IF($F6&gt;0,($I6/1000)*(E6/$F6),0)</f>
        <v>0</v>
      </c>
      <c r="P6" s="16">
        <f t="shared" ref="P6:P37" si="6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36"/>
      <c r="F7" s="13">
        <f t="shared" si="0"/>
        <v>0</v>
      </c>
      <c r="G7" s="1"/>
      <c r="H7" s="14">
        <v>4.25</v>
      </c>
      <c r="I7" s="12">
        <v>0</v>
      </c>
      <c r="J7" s="1">
        <f t="shared" si="1"/>
        <v>0</v>
      </c>
      <c r="K7" s="14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3"/>
      <c r="R7" s="3"/>
    </row>
    <row r="8" spans="1:18">
      <c r="A8" s="10">
        <v>4.75</v>
      </c>
      <c r="B8" s="11"/>
      <c r="C8" s="11"/>
      <c r="D8" s="11"/>
      <c r="E8" s="36"/>
      <c r="F8" s="13">
        <f t="shared" si="0"/>
        <v>0</v>
      </c>
      <c r="G8" s="1"/>
      <c r="H8" s="14">
        <v>4.75</v>
      </c>
      <c r="I8" s="12">
        <v>0</v>
      </c>
      <c r="J8" s="1">
        <f t="shared" si="1"/>
        <v>0</v>
      </c>
      <c r="K8" s="14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3"/>
      <c r="R8" s="3"/>
    </row>
    <row r="9" spans="1:18">
      <c r="A9" s="14">
        <v>5.25</v>
      </c>
      <c r="B9" s="11"/>
      <c r="C9" s="11"/>
      <c r="D9" s="11"/>
      <c r="E9" s="37"/>
      <c r="F9" s="13">
        <f t="shared" si="0"/>
        <v>0</v>
      </c>
      <c r="G9" s="17"/>
      <c r="H9" s="14">
        <v>5.25</v>
      </c>
      <c r="I9" s="12">
        <v>0</v>
      </c>
      <c r="J9" s="1">
        <f t="shared" si="1"/>
        <v>0</v>
      </c>
      <c r="K9" s="14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3"/>
      <c r="R9" s="3"/>
    </row>
    <row r="10" spans="1:18">
      <c r="A10" s="10">
        <v>5.75</v>
      </c>
      <c r="B10" s="11"/>
      <c r="C10" s="53">
        <v>1</v>
      </c>
      <c r="D10" s="11"/>
      <c r="E10" s="36"/>
      <c r="F10" s="13">
        <f t="shared" si="0"/>
        <v>1</v>
      </c>
      <c r="G10" s="1"/>
      <c r="H10" s="14">
        <v>5.75</v>
      </c>
      <c r="I10" s="39">
        <v>649715</v>
      </c>
      <c r="J10" s="1">
        <f t="shared" si="1"/>
        <v>649.71500000000003</v>
      </c>
      <c r="K10" s="14">
        <v>5.75</v>
      </c>
      <c r="L10" s="15">
        <f t="shared" si="2"/>
        <v>0</v>
      </c>
      <c r="M10" s="15">
        <f t="shared" si="3"/>
        <v>649.71500000000003</v>
      </c>
      <c r="N10" s="15">
        <f t="shared" si="4"/>
        <v>0</v>
      </c>
      <c r="O10" s="15">
        <f t="shared" si="5"/>
        <v>0</v>
      </c>
      <c r="P10" s="16">
        <f t="shared" si="6"/>
        <v>649.71500000000003</v>
      </c>
      <c r="Q10" s="3"/>
      <c r="R10" s="3"/>
    </row>
    <row r="11" spans="1:18">
      <c r="A11" s="14">
        <v>6.25</v>
      </c>
      <c r="B11" s="11"/>
      <c r="C11" s="53">
        <v>1</v>
      </c>
      <c r="D11" s="11"/>
      <c r="E11" s="36"/>
      <c r="F11" s="13">
        <f t="shared" si="0"/>
        <v>1</v>
      </c>
      <c r="G11" s="1"/>
      <c r="H11" s="14">
        <v>6.25</v>
      </c>
      <c r="I11" s="51">
        <v>1299430</v>
      </c>
      <c r="J11" s="1">
        <f t="shared" si="1"/>
        <v>1299.43</v>
      </c>
      <c r="K11" s="14">
        <v>6.25</v>
      </c>
      <c r="L11" s="15">
        <f t="shared" si="2"/>
        <v>0</v>
      </c>
      <c r="M11" s="15">
        <f t="shared" si="3"/>
        <v>1299.43</v>
      </c>
      <c r="N11" s="15">
        <f t="shared" si="4"/>
        <v>0</v>
      </c>
      <c r="O11" s="15">
        <f t="shared" si="5"/>
        <v>0</v>
      </c>
      <c r="P11" s="16">
        <f t="shared" si="6"/>
        <v>1299.43</v>
      </c>
      <c r="Q11" s="3"/>
      <c r="R11" s="3"/>
    </row>
    <row r="12" spans="1:18">
      <c r="A12" s="10">
        <v>6.75</v>
      </c>
      <c r="B12" s="11"/>
      <c r="C12" s="53">
        <v>1</v>
      </c>
      <c r="D12" s="11"/>
      <c r="E12" s="38"/>
      <c r="F12" s="13">
        <f t="shared" si="0"/>
        <v>1</v>
      </c>
      <c r="G12" s="1"/>
      <c r="H12" s="14">
        <v>6.75</v>
      </c>
      <c r="I12" s="51">
        <v>6822008</v>
      </c>
      <c r="J12" s="1">
        <f t="shared" si="1"/>
        <v>6822.0079999999998</v>
      </c>
      <c r="K12" s="14">
        <v>6.75</v>
      </c>
      <c r="L12" s="15">
        <f t="shared" si="2"/>
        <v>0</v>
      </c>
      <c r="M12" s="15">
        <f t="shared" si="3"/>
        <v>6822.0079999999998</v>
      </c>
      <c r="N12" s="15">
        <f t="shared" si="4"/>
        <v>0</v>
      </c>
      <c r="O12" s="15">
        <f t="shared" si="5"/>
        <v>0</v>
      </c>
      <c r="P12" s="16">
        <f t="shared" si="6"/>
        <v>6822.0079999999998</v>
      </c>
      <c r="Q12" s="3"/>
      <c r="R12" s="3"/>
    </row>
    <row r="13" spans="1:18">
      <c r="A13" s="14">
        <v>7.25</v>
      </c>
      <c r="C13">
        <v>1</v>
      </c>
      <c r="D13" s="11"/>
      <c r="E13" s="38"/>
      <c r="F13" s="13">
        <f t="shared" si="0"/>
        <v>1</v>
      </c>
      <c r="G13" s="1"/>
      <c r="H13" s="14">
        <v>7.25</v>
      </c>
      <c r="I13" s="51">
        <v>11370013</v>
      </c>
      <c r="J13" s="1">
        <f t="shared" si="1"/>
        <v>11370.013000000001</v>
      </c>
      <c r="K13" s="14">
        <v>7.25</v>
      </c>
      <c r="L13" s="15">
        <f t="shared" si="2"/>
        <v>0</v>
      </c>
      <c r="M13" s="15">
        <f t="shared" si="3"/>
        <v>11370.013000000001</v>
      </c>
      <c r="N13" s="15">
        <f t="shared" si="4"/>
        <v>0</v>
      </c>
      <c r="O13" s="15">
        <f t="shared" si="5"/>
        <v>0</v>
      </c>
      <c r="P13" s="16">
        <f t="shared" si="6"/>
        <v>11370.013000000001</v>
      </c>
      <c r="Q13" s="3"/>
      <c r="R13" s="3"/>
    </row>
    <row r="14" spans="1:18">
      <c r="A14" s="10">
        <v>7.75</v>
      </c>
      <c r="C14">
        <v>2</v>
      </c>
      <c r="D14" s="39"/>
      <c r="E14" s="40"/>
      <c r="F14" s="13">
        <f t="shared" si="0"/>
        <v>2</v>
      </c>
      <c r="G14" s="1"/>
      <c r="H14" s="14">
        <v>7.75</v>
      </c>
      <c r="I14" s="51">
        <v>10070583</v>
      </c>
      <c r="J14" s="1">
        <f t="shared" si="1"/>
        <v>10070.583000000001</v>
      </c>
      <c r="K14" s="14">
        <v>7.75</v>
      </c>
      <c r="L14" s="15">
        <f t="shared" si="2"/>
        <v>0</v>
      </c>
      <c r="M14" s="15">
        <f t="shared" si="3"/>
        <v>10070.583000000001</v>
      </c>
      <c r="N14" s="15">
        <f t="shared" si="4"/>
        <v>0</v>
      </c>
      <c r="O14" s="15">
        <f t="shared" si="5"/>
        <v>0</v>
      </c>
      <c r="P14" s="16">
        <f t="shared" si="6"/>
        <v>10070.583000000001</v>
      </c>
      <c r="Q14" s="3"/>
      <c r="R14" s="3"/>
    </row>
    <row r="15" spans="1:18">
      <c r="A15" s="14">
        <v>8.25</v>
      </c>
      <c r="C15">
        <v>4</v>
      </c>
      <c r="D15" s="12"/>
      <c r="E15" s="40"/>
      <c r="F15" s="13">
        <f t="shared" si="0"/>
        <v>4</v>
      </c>
      <c r="G15" s="1"/>
      <c r="H15" s="14">
        <v>8.25</v>
      </c>
      <c r="I15" s="51">
        <v>9096010</v>
      </c>
      <c r="J15" s="1">
        <f t="shared" si="1"/>
        <v>9096.01</v>
      </c>
      <c r="K15" s="14">
        <v>8.25</v>
      </c>
      <c r="L15" s="15">
        <f t="shared" si="2"/>
        <v>0</v>
      </c>
      <c r="M15" s="15">
        <f t="shared" si="3"/>
        <v>9096.01</v>
      </c>
      <c r="N15" s="15">
        <f t="shared" si="4"/>
        <v>0</v>
      </c>
      <c r="O15" s="15">
        <f t="shared" si="5"/>
        <v>0</v>
      </c>
      <c r="P15" s="16">
        <f t="shared" si="6"/>
        <v>9096.01</v>
      </c>
      <c r="Q15" s="3"/>
      <c r="R15" s="3"/>
    </row>
    <row r="16" spans="1:18">
      <c r="A16" s="10">
        <v>8.75</v>
      </c>
      <c r="C16">
        <v>2</v>
      </c>
      <c r="D16" s="12"/>
      <c r="E16" s="40"/>
      <c r="F16" s="13">
        <f t="shared" si="0"/>
        <v>2</v>
      </c>
      <c r="G16" s="1"/>
      <c r="H16" s="14">
        <v>8.75</v>
      </c>
      <c r="I16" s="51">
        <v>4872862.5</v>
      </c>
      <c r="J16" s="1">
        <f t="shared" si="1"/>
        <v>4872.8625000000002</v>
      </c>
      <c r="K16" s="14">
        <v>8.75</v>
      </c>
      <c r="L16" s="15">
        <f t="shared" si="2"/>
        <v>0</v>
      </c>
      <c r="M16" s="15">
        <f t="shared" si="3"/>
        <v>4872.8625000000002</v>
      </c>
      <c r="N16" s="15">
        <f t="shared" si="4"/>
        <v>0</v>
      </c>
      <c r="O16" s="15">
        <f t="shared" si="5"/>
        <v>0</v>
      </c>
      <c r="P16" s="16">
        <f t="shared" si="6"/>
        <v>4872.8625000000002</v>
      </c>
      <c r="Q16" s="3"/>
      <c r="R16" s="3"/>
    </row>
    <row r="17" spans="1:18">
      <c r="A17" s="14">
        <v>9.25</v>
      </c>
      <c r="C17">
        <v>1</v>
      </c>
      <c r="E17" s="40"/>
      <c r="F17" s="13">
        <f t="shared" si="0"/>
        <v>1</v>
      </c>
      <c r="G17" s="1"/>
      <c r="H17" s="14">
        <v>9.25</v>
      </c>
      <c r="I17" s="51">
        <v>974572.5</v>
      </c>
      <c r="J17" s="1">
        <f t="shared" si="1"/>
        <v>974.57249999999999</v>
      </c>
      <c r="K17" s="14">
        <v>9.25</v>
      </c>
      <c r="L17" s="15">
        <f t="shared" si="2"/>
        <v>0</v>
      </c>
      <c r="M17" s="15">
        <f t="shared" si="3"/>
        <v>974.57249999999999</v>
      </c>
      <c r="N17" s="15">
        <f t="shared" si="4"/>
        <v>0</v>
      </c>
      <c r="O17" s="15">
        <f t="shared" si="5"/>
        <v>0</v>
      </c>
      <c r="P17" s="16">
        <f t="shared" si="6"/>
        <v>974.57249999999999</v>
      </c>
      <c r="Q17" s="3"/>
      <c r="R17" s="3"/>
    </row>
    <row r="18" spans="1:18">
      <c r="A18" s="10">
        <v>9.75</v>
      </c>
      <c r="C18">
        <v>1</v>
      </c>
      <c r="E18" s="40"/>
      <c r="F18" s="13">
        <f t="shared" si="0"/>
        <v>1</v>
      </c>
      <c r="G18" s="1"/>
      <c r="H18" s="14">
        <v>9.75</v>
      </c>
      <c r="I18" s="51">
        <v>324857.5</v>
      </c>
      <c r="J18" s="1">
        <f t="shared" si="1"/>
        <v>324.85750000000002</v>
      </c>
      <c r="K18" s="14">
        <v>9.75</v>
      </c>
      <c r="L18" s="15">
        <f t="shared" si="2"/>
        <v>0</v>
      </c>
      <c r="M18" s="15">
        <f t="shared" si="3"/>
        <v>324.85750000000002</v>
      </c>
      <c r="N18" s="15">
        <f t="shared" si="4"/>
        <v>0</v>
      </c>
      <c r="O18" s="15">
        <f t="shared" si="5"/>
        <v>0</v>
      </c>
      <c r="P18" s="16">
        <f t="shared" si="6"/>
        <v>324.85750000000002</v>
      </c>
      <c r="Q18" s="3"/>
      <c r="R18" s="3"/>
    </row>
    <row r="19" spans="1:18">
      <c r="A19" s="14">
        <v>10.25</v>
      </c>
      <c r="C19">
        <v>3</v>
      </c>
      <c r="E19" s="40"/>
      <c r="F19" s="13">
        <f t="shared" si="0"/>
        <v>3</v>
      </c>
      <c r="G19" s="1"/>
      <c r="H19" s="14">
        <v>10.25</v>
      </c>
      <c r="I19" s="51">
        <v>1057790</v>
      </c>
      <c r="J19" s="1">
        <f t="shared" si="1"/>
        <v>1057.79</v>
      </c>
      <c r="K19" s="14">
        <v>10.25</v>
      </c>
      <c r="L19" s="15">
        <f t="shared" si="2"/>
        <v>0</v>
      </c>
      <c r="M19" s="15">
        <f t="shared" si="3"/>
        <v>1057.79</v>
      </c>
      <c r="N19" s="15">
        <f t="shared" si="4"/>
        <v>0</v>
      </c>
      <c r="O19" s="15">
        <f t="shared" si="5"/>
        <v>0</v>
      </c>
      <c r="P19" s="16">
        <f t="shared" si="6"/>
        <v>1057.79</v>
      </c>
      <c r="Q19" s="3"/>
      <c r="R19" s="3"/>
    </row>
    <row r="20" spans="1:18">
      <c r="A20" s="10">
        <v>10.75</v>
      </c>
      <c r="C20">
        <v>13</v>
      </c>
      <c r="E20" s="40"/>
      <c r="F20" s="13">
        <f t="shared" si="0"/>
        <v>13</v>
      </c>
      <c r="G20" s="1"/>
      <c r="H20" s="14">
        <v>10.75</v>
      </c>
      <c r="I20" s="51">
        <v>2696824</v>
      </c>
      <c r="J20" s="1">
        <f t="shared" si="1"/>
        <v>2696.8240000000001</v>
      </c>
      <c r="K20" s="14">
        <v>10.75</v>
      </c>
      <c r="L20" s="15">
        <f t="shared" si="2"/>
        <v>0</v>
      </c>
      <c r="M20" s="15">
        <f t="shared" si="3"/>
        <v>2696.8240000000001</v>
      </c>
      <c r="N20" s="15">
        <f t="shared" si="4"/>
        <v>0</v>
      </c>
      <c r="O20" s="15">
        <f t="shared" si="5"/>
        <v>0</v>
      </c>
      <c r="P20" s="16">
        <f t="shared" si="6"/>
        <v>2696.8240000000001</v>
      </c>
      <c r="Q20" s="3"/>
      <c r="R20" s="3"/>
    </row>
    <row r="21" spans="1:18">
      <c r="A21" s="14">
        <v>11.25</v>
      </c>
      <c r="C21">
        <v>16</v>
      </c>
      <c r="E21" s="40"/>
      <c r="F21" s="13">
        <f t="shared" si="0"/>
        <v>16</v>
      </c>
      <c r="G21" s="1"/>
      <c r="H21" s="14">
        <v>11.25</v>
      </c>
      <c r="I21" s="51">
        <v>5075910</v>
      </c>
      <c r="J21" s="1">
        <f t="shared" si="1"/>
        <v>5075.91</v>
      </c>
      <c r="K21" s="14">
        <v>11.25</v>
      </c>
      <c r="L21" s="15">
        <f t="shared" si="2"/>
        <v>0</v>
      </c>
      <c r="M21" s="15">
        <f t="shared" si="3"/>
        <v>5075.91</v>
      </c>
      <c r="N21" s="15">
        <f t="shared" si="4"/>
        <v>0</v>
      </c>
      <c r="O21" s="15">
        <f t="shared" si="5"/>
        <v>0</v>
      </c>
      <c r="P21" s="16">
        <f t="shared" si="6"/>
        <v>5075.91</v>
      </c>
      <c r="Q21" s="3"/>
      <c r="R21" s="3"/>
    </row>
    <row r="22" spans="1:18">
      <c r="A22" s="10">
        <v>11.75</v>
      </c>
      <c r="C22">
        <v>19</v>
      </c>
      <c r="E22" s="40"/>
      <c r="F22" s="13">
        <f t="shared" si="0"/>
        <v>19</v>
      </c>
      <c r="G22" s="4"/>
      <c r="H22" s="14">
        <v>11.75</v>
      </c>
      <c r="I22" s="51">
        <v>7708267</v>
      </c>
      <c r="J22" s="1">
        <f t="shared" si="1"/>
        <v>7708.2669999999998</v>
      </c>
      <c r="K22" s="14">
        <v>11.75</v>
      </c>
      <c r="L22" s="15">
        <f t="shared" si="2"/>
        <v>0</v>
      </c>
      <c r="M22" s="15">
        <f t="shared" si="3"/>
        <v>7708.2669999999998</v>
      </c>
      <c r="N22" s="15">
        <f t="shared" si="4"/>
        <v>0</v>
      </c>
      <c r="O22" s="15">
        <f t="shared" si="5"/>
        <v>0</v>
      </c>
      <c r="P22" s="16">
        <f t="shared" si="6"/>
        <v>7708.2669999999998</v>
      </c>
      <c r="Q22" s="3"/>
      <c r="R22" s="3"/>
    </row>
    <row r="23" spans="1:18">
      <c r="A23" s="14">
        <v>12.25</v>
      </c>
      <c r="C23">
        <v>23</v>
      </c>
      <c r="E23" s="40"/>
      <c r="F23" s="13">
        <f t="shared" si="0"/>
        <v>23</v>
      </c>
      <c r="G23" s="4"/>
      <c r="H23" s="14">
        <v>12.25</v>
      </c>
      <c r="I23" s="51">
        <v>15834388</v>
      </c>
      <c r="J23" s="1">
        <f t="shared" si="1"/>
        <v>15834.388000000001</v>
      </c>
      <c r="K23" s="14">
        <v>12.25</v>
      </c>
      <c r="L23" s="15">
        <f t="shared" si="2"/>
        <v>0</v>
      </c>
      <c r="M23" s="15">
        <f t="shared" si="3"/>
        <v>15834.388000000001</v>
      </c>
      <c r="N23" s="15">
        <f t="shared" si="4"/>
        <v>0</v>
      </c>
      <c r="O23" s="15">
        <f t="shared" si="5"/>
        <v>0</v>
      </c>
      <c r="P23" s="16">
        <f t="shared" si="6"/>
        <v>15834.388000000001</v>
      </c>
      <c r="Q23" s="3"/>
      <c r="R23" s="3"/>
    </row>
    <row r="24" spans="1:18">
      <c r="A24" s="10">
        <v>12.75</v>
      </c>
      <c r="C24">
        <v>30</v>
      </c>
      <c r="E24" s="40"/>
      <c r="F24" s="13">
        <f t="shared" si="0"/>
        <v>30</v>
      </c>
      <c r="G24" s="4"/>
      <c r="H24" s="14">
        <v>12.75</v>
      </c>
      <c r="I24" s="51">
        <v>22010160</v>
      </c>
      <c r="J24" s="1">
        <f t="shared" si="1"/>
        <v>22010.16</v>
      </c>
      <c r="K24" s="14">
        <v>12.75</v>
      </c>
      <c r="L24" s="15">
        <f t="shared" si="2"/>
        <v>0</v>
      </c>
      <c r="M24" s="15">
        <f t="shared" si="3"/>
        <v>22010.16</v>
      </c>
      <c r="N24" s="15">
        <f t="shared" si="4"/>
        <v>0</v>
      </c>
      <c r="O24" s="15">
        <f t="shared" si="5"/>
        <v>0</v>
      </c>
      <c r="P24" s="16">
        <f t="shared" si="6"/>
        <v>22010.16</v>
      </c>
      <c r="Q24" s="3"/>
      <c r="R24" s="3"/>
    </row>
    <row r="25" spans="1:18">
      <c r="A25" s="14">
        <v>13.25</v>
      </c>
      <c r="C25">
        <v>30</v>
      </c>
      <c r="E25" s="40"/>
      <c r="F25" s="13">
        <f t="shared" si="0"/>
        <v>30</v>
      </c>
      <c r="G25" s="4"/>
      <c r="H25" s="14">
        <v>13.25</v>
      </c>
      <c r="I25" s="51">
        <v>17003832</v>
      </c>
      <c r="J25" s="1">
        <f t="shared" si="1"/>
        <v>17003.831999999999</v>
      </c>
      <c r="K25" s="14">
        <v>13.25</v>
      </c>
      <c r="L25" s="15">
        <f t="shared" si="2"/>
        <v>0</v>
      </c>
      <c r="M25" s="15">
        <f t="shared" si="3"/>
        <v>17003.831999999999</v>
      </c>
      <c r="N25" s="15">
        <f t="shared" si="4"/>
        <v>0</v>
      </c>
      <c r="O25" s="15">
        <f t="shared" si="5"/>
        <v>0</v>
      </c>
      <c r="P25" s="16">
        <f t="shared" si="6"/>
        <v>17003.831999999999</v>
      </c>
      <c r="Q25" s="3"/>
      <c r="R25" s="3"/>
    </row>
    <row r="26" spans="1:18">
      <c r="A26" s="10">
        <v>13.75</v>
      </c>
      <c r="C26">
        <v>17</v>
      </c>
      <c r="D26">
        <v>13</v>
      </c>
      <c r="E26" s="40"/>
      <c r="F26" s="13">
        <f t="shared" si="0"/>
        <v>30</v>
      </c>
      <c r="G26" s="4"/>
      <c r="H26" s="14">
        <v>13.75</v>
      </c>
      <c r="I26" s="51">
        <v>9971222</v>
      </c>
      <c r="J26" s="1">
        <f t="shared" si="1"/>
        <v>9971.2219999999998</v>
      </c>
      <c r="K26" s="14">
        <v>13.75</v>
      </c>
      <c r="L26" s="15">
        <f t="shared" si="2"/>
        <v>0</v>
      </c>
      <c r="M26" s="15">
        <f t="shared" si="3"/>
        <v>5650.3591333333297</v>
      </c>
      <c r="N26" s="15">
        <f t="shared" si="4"/>
        <v>4320.86286666667</v>
      </c>
      <c r="O26" s="15">
        <f t="shared" si="5"/>
        <v>0</v>
      </c>
      <c r="P26" s="16">
        <f t="shared" si="6"/>
        <v>9971.2219999999998</v>
      </c>
      <c r="Q26" s="3"/>
      <c r="R26" s="3"/>
    </row>
    <row r="27" spans="1:18">
      <c r="A27" s="14">
        <v>14.25</v>
      </c>
      <c r="C27">
        <v>10</v>
      </c>
      <c r="D27">
        <v>21</v>
      </c>
      <c r="E27" s="40"/>
      <c r="F27" s="13">
        <f t="shared" si="0"/>
        <v>31</v>
      </c>
      <c r="G27" s="4"/>
      <c r="H27" s="14">
        <v>14.25</v>
      </c>
      <c r="I27" s="51">
        <v>3734162</v>
      </c>
      <c r="J27" s="1">
        <f t="shared" si="1"/>
        <v>3734.1619999999998</v>
      </c>
      <c r="K27" s="14">
        <v>14.25</v>
      </c>
      <c r="L27" s="15">
        <f t="shared" si="2"/>
        <v>0</v>
      </c>
      <c r="M27" s="15">
        <f t="shared" si="3"/>
        <v>1204.56838709677</v>
      </c>
      <c r="N27" s="15">
        <f t="shared" si="4"/>
        <v>2529.5936129032302</v>
      </c>
      <c r="O27" s="15">
        <f t="shared" si="5"/>
        <v>0</v>
      </c>
      <c r="P27" s="16">
        <f t="shared" si="6"/>
        <v>3734.1619999999998</v>
      </c>
      <c r="Q27" s="3"/>
      <c r="R27" s="3"/>
    </row>
    <row r="28" spans="1:18">
      <c r="A28" s="10">
        <v>14.75</v>
      </c>
      <c r="C28">
        <v>2</v>
      </c>
      <c r="D28">
        <v>22</v>
      </c>
      <c r="E28" s="40"/>
      <c r="F28" s="13">
        <f t="shared" si="0"/>
        <v>24</v>
      </c>
      <c r="G28" s="1"/>
      <c r="H28" s="14">
        <v>14.75</v>
      </c>
      <c r="I28" s="51">
        <v>1868599</v>
      </c>
      <c r="J28" s="1">
        <f t="shared" si="1"/>
        <v>1868.5989999999999</v>
      </c>
      <c r="K28" s="14">
        <v>14.75</v>
      </c>
      <c r="L28" s="15">
        <f t="shared" si="2"/>
        <v>0</v>
      </c>
      <c r="M28" s="15">
        <f t="shared" si="3"/>
        <v>155.71658333333301</v>
      </c>
      <c r="N28" s="15">
        <f t="shared" si="4"/>
        <v>1712.88241666667</v>
      </c>
      <c r="O28" s="15">
        <f t="shared" si="5"/>
        <v>0</v>
      </c>
      <c r="P28" s="16">
        <f t="shared" si="6"/>
        <v>1868.5989999999999</v>
      </c>
      <c r="Q28" s="3"/>
      <c r="R28" s="3"/>
    </row>
    <row r="29" spans="1:18">
      <c r="A29" s="14">
        <v>15.25</v>
      </c>
      <c r="D29">
        <v>7</v>
      </c>
      <c r="E29" s="40"/>
      <c r="F29" s="13">
        <f t="shared" si="0"/>
        <v>7</v>
      </c>
      <c r="G29" s="1"/>
      <c r="H29" s="14">
        <v>15.25</v>
      </c>
      <c r="I29" s="51">
        <v>798694</v>
      </c>
      <c r="J29" s="1">
        <f t="shared" si="1"/>
        <v>798.69399999999996</v>
      </c>
      <c r="K29" s="14">
        <v>15.25</v>
      </c>
      <c r="L29" s="15">
        <f t="shared" si="2"/>
        <v>0</v>
      </c>
      <c r="M29" s="15">
        <f t="shared" si="3"/>
        <v>0</v>
      </c>
      <c r="N29" s="15">
        <f t="shared" si="4"/>
        <v>798.69399999999996</v>
      </c>
      <c r="O29" s="15">
        <f t="shared" si="5"/>
        <v>0</v>
      </c>
      <c r="P29" s="16">
        <f t="shared" si="6"/>
        <v>798.69399999999996</v>
      </c>
      <c r="Q29" s="3"/>
      <c r="R29" s="3"/>
    </row>
    <row r="30" spans="1:18">
      <c r="A30" s="10">
        <v>15.75</v>
      </c>
      <c r="B30" s="11"/>
      <c r="C30" s="11"/>
      <c r="D30">
        <v>5</v>
      </c>
      <c r="E30" s="40"/>
      <c r="F30" s="13">
        <f t="shared" si="0"/>
        <v>5</v>
      </c>
      <c r="G30" s="1"/>
      <c r="H30" s="14">
        <v>15.75</v>
      </c>
      <c r="I30" s="51">
        <v>279449</v>
      </c>
      <c r="J30" s="1">
        <f t="shared" si="1"/>
        <v>279.44900000000001</v>
      </c>
      <c r="K30" s="14">
        <v>15.75</v>
      </c>
      <c r="L30" s="15">
        <f t="shared" si="2"/>
        <v>0</v>
      </c>
      <c r="M30" s="15">
        <f t="shared" si="3"/>
        <v>0</v>
      </c>
      <c r="N30" s="15">
        <f t="shared" si="4"/>
        <v>279.44900000000001</v>
      </c>
      <c r="O30" s="15">
        <f t="shared" si="5"/>
        <v>0</v>
      </c>
      <c r="P30" s="16">
        <f t="shared" si="6"/>
        <v>279.44900000000001</v>
      </c>
      <c r="Q30" s="3"/>
      <c r="R30" s="3"/>
    </row>
    <row r="31" spans="1:18">
      <c r="A31" s="14">
        <v>16.25</v>
      </c>
      <c r="B31" s="11"/>
      <c r="C31" s="11"/>
      <c r="D31">
        <v>2</v>
      </c>
      <c r="E31" s="36"/>
      <c r="F31" s="13">
        <f t="shared" si="0"/>
        <v>2</v>
      </c>
      <c r="G31" s="1"/>
      <c r="H31" s="14">
        <v>16.25</v>
      </c>
      <c r="I31" s="51">
        <v>186299</v>
      </c>
      <c r="J31" s="1">
        <f t="shared" si="1"/>
        <v>186.29900000000001</v>
      </c>
      <c r="K31" s="14">
        <v>16.25</v>
      </c>
      <c r="L31" s="15">
        <f t="shared" si="2"/>
        <v>0</v>
      </c>
      <c r="M31" s="15">
        <f t="shared" si="3"/>
        <v>0</v>
      </c>
      <c r="N31" s="15">
        <f t="shared" si="4"/>
        <v>186.29900000000001</v>
      </c>
      <c r="O31" s="15">
        <f t="shared" si="5"/>
        <v>0</v>
      </c>
      <c r="P31" s="16">
        <f t="shared" si="6"/>
        <v>186.29900000000001</v>
      </c>
      <c r="Q31" s="3"/>
      <c r="R31" s="3"/>
    </row>
    <row r="32" spans="1:18">
      <c r="A32" s="10">
        <v>16.75</v>
      </c>
      <c r="B32" s="11"/>
      <c r="C32" s="11"/>
      <c r="D32" s="12"/>
      <c r="E32" s="36"/>
      <c r="F32" s="13">
        <f t="shared" si="0"/>
        <v>0</v>
      </c>
      <c r="G32" s="1"/>
      <c r="H32" s="14">
        <v>16.75</v>
      </c>
      <c r="I32" s="12"/>
      <c r="J32" s="1">
        <f t="shared" si="1"/>
        <v>0</v>
      </c>
      <c r="K32" s="14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3"/>
      <c r="R32" s="3"/>
    </row>
    <row r="33" spans="1:18">
      <c r="A33" s="14">
        <v>17.25</v>
      </c>
      <c r="B33" s="36"/>
      <c r="C33" s="36"/>
      <c r="D33" s="36"/>
      <c r="E33" s="36"/>
      <c r="F33" s="13">
        <f t="shared" si="0"/>
        <v>0</v>
      </c>
      <c r="G33" s="1"/>
      <c r="H33" s="14">
        <v>17.25</v>
      </c>
      <c r="J33" s="1">
        <f t="shared" si="1"/>
        <v>0</v>
      </c>
      <c r="K33" s="14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3"/>
      <c r="R33" s="3"/>
    </row>
    <row r="34" spans="1:18">
      <c r="A34" s="10">
        <v>17.75</v>
      </c>
      <c r="B34" s="36"/>
      <c r="C34" s="36"/>
      <c r="D34" s="36"/>
      <c r="E34" s="36"/>
      <c r="F34" s="13">
        <f t="shared" si="0"/>
        <v>0</v>
      </c>
      <c r="G34" s="1"/>
      <c r="H34" s="14">
        <v>17.75</v>
      </c>
      <c r="I34" s="4"/>
      <c r="J34" s="1">
        <f t="shared" si="1"/>
        <v>0</v>
      </c>
      <c r="K34" s="14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3"/>
      <c r="R34" s="3"/>
    </row>
    <row r="35" spans="1:18">
      <c r="A35" s="14">
        <v>18.25</v>
      </c>
      <c r="B35" s="36"/>
      <c r="C35" s="36"/>
      <c r="D35" s="36"/>
      <c r="E35" s="36"/>
      <c r="F35" s="13">
        <f t="shared" si="0"/>
        <v>0</v>
      </c>
      <c r="G35" s="1"/>
      <c r="H35" s="14">
        <v>18.25</v>
      </c>
      <c r="I35" s="4"/>
      <c r="J35" s="1">
        <f t="shared" si="1"/>
        <v>0</v>
      </c>
      <c r="K35" s="14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3"/>
      <c r="R35" s="3"/>
    </row>
    <row r="36" spans="1:18">
      <c r="A36" s="10">
        <v>18.75</v>
      </c>
      <c r="B36" s="36"/>
      <c r="C36" s="36"/>
      <c r="D36" s="36"/>
      <c r="E36" s="36"/>
      <c r="F36" s="13">
        <f t="shared" si="0"/>
        <v>0</v>
      </c>
      <c r="G36" s="1"/>
      <c r="H36" s="14">
        <v>18.75</v>
      </c>
      <c r="I36" s="4"/>
      <c r="J36" s="1">
        <f t="shared" si="1"/>
        <v>0</v>
      </c>
      <c r="K36" s="14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3"/>
      <c r="R36" s="3"/>
    </row>
    <row r="37" spans="1:18">
      <c r="A37" s="14">
        <v>19.25</v>
      </c>
      <c r="B37" s="36"/>
      <c r="C37" s="38"/>
      <c r="D37" s="38"/>
      <c r="E37" s="38"/>
      <c r="F37" s="13">
        <f t="shared" si="0"/>
        <v>0</v>
      </c>
      <c r="G37" s="1"/>
      <c r="H37" s="14">
        <v>19.25</v>
      </c>
      <c r="I37" s="1"/>
      <c r="J37" s="1">
        <f t="shared" si="1"/>
        <v>0</v>
      </c>
      <c r="K37" s="14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3"/>
      <c r="R37" s="3"/>
    </row>
    <row r="38" spans="1:18">
      <c r="A38" s="19" t="s">
        <v>7</v>
      </c>
      <c r="B38" s="20">
        <f>SUM(B6:B37)</f>
        <v>0</v>
      </c>
      <c r="C38" s="20">
        <f>SUM(C6:C37)</f>
        <v>177</v>
      </c>
      <c r="D38" s="20">
        <f>SUM(D6:D37)</f>
        <v>70</v>
      </c>
      <c r="E38" s="20">
        <f>SUM(E6:E37)</f>
        <v>0</v>
      </c>
      <c r="F38" s="21">
        <f>SUM(F6:F37)</f>
        <v>247</v>
      </c>
      <c r="G38" s="22"/>
      <c r="H38" s="19" t="s">
        <v>7</v>
      </c>
      <c r="I38" s="4">
        <f>SUM(I6:I37)</f>
        <v>133705648</v>
      </c>
      <c r="J38" s="1">
        <f t="shared" si="1"/>
        <v>133705.64799999999</v>
      </c>
      <c r="K38" s="19" t="s">
        <v>7</v>
      </c>
      <c r="L38" s="20">
        <f>SUM(L6:L37)</f>
        <v>0</v>
      </c>
      <c r="M38" s="20">
        <f>SUM(M6:M37)</f>
        <v>123877.866603763</v>
      </c>
      <c r="N38" s="20">
        <f>SUM(N6:N37)</f>
        <v>9827.7808962365707</v>
      </c>
      <c r="O38" s="20">
        <f>SUM(O6:O37)</f>
        <v>0</v>
      </c>
      <c r="P38" s="23">
        <f>SUM(P6:P37)</f>
        <v>133705.64749999999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6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4.484420413565152E-3</v>
      </c>
      <c r="J44" s="27" t="s">
        <v>12</v>
      </c>
      <c r="K44">
        <v>3.1519034631532294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0.28906629865077099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0.428871874137085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0.60894665967290196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0.83479323944716799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3735.8612499999999</v>
      </c>
      <c r="D51" s="15">
        <f t="shared" si="9"/>
        <v>0</v>
      </c>
      <c r="E51" s="15">
        <f t="shared" si="10"/>
        <v>0</v>
      </c>
      <c r="F51" s="13">
        <f t="shared" si="11"/>
        <v>3735.8612499999999</v>
      </c>
      <c r="G51" s="1"/>
      <c r="H51" s="14">
        <f t="shared" si="12"/>
        <v>1.1120031855791701</v>
      </c>
      <c r="I51" s="15">
        <f t="shared" si="13"/>
        <v>0</v>
      </c>
      <c r="J51" s="15">
        <f t="shared" si="14"/>
        <v>722.48514971857105</v>
      </c>
      <c r="K51" s="15">
        <f t="shared" si="15"/>
        <v>0</v>
      </c>
      <c r="L51" s="15">
        <f t="shared" si="16"/>
        <v>0</v>
      </c>
      <c r="M51" s="29">
        <f t="shared" si="17"/>
        <v>722.48514971857105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8121.4375</v>
      </c>
      <c r="D52" s="15">
        <f t="shared" si="9"/>
        <v>0</v>
      </c>
      <c r="E52" s="15">
        <f t="shared" si="10"/>
        <v>0</v>
      </c>
      <c r="F52" s="13">
        <f t="shared" si="11"/>
        <v>8121.4375</v>
      </c>
      <c r="G52" s="1"/>
      <c r="H52" s="14">
        <f t="shared" si="12"/>
        <v>1.44624977294787</v>
      </c>
      <c r="I52" s="15">
        <f t="shared" si="13"/>
        <v>0</v>
      </c>
      <c r="J52" s="15">
        <f t="shared" si="14"/>
        <v>1879.30034246165</v>
      </c>
      <c r="K52" s="15">
        <f t="shared" si="15"/>
        <v>0</v>
      </c>
      <c r="L52" s="15">
        <f t="shared" si="16"/>
        <v>0</v>
      </c>
      <c r="M52" s="29">
        <f t="shared" si="17"/>
        <v>1879.30034246165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46048.553999999996</v>
      </c>
      <c r="D53" s="15">
        <f t="shared" si="9"/>
        <v>0</v>
      </c>
      <c r="E53" s="15">
        <f t="shared" si="10"/>
        <v>0</v>
      </c>
      <c r="F53" s="13">
        <f t="shared" si="11"/>
        <v>46048.553999999996</v>
      </c>
      <c r="G53" s="1"/>
      <c r="H53" s="14">
        <f t="shared" si="12"/>
        <v>1.8432818824719399</v>
      </c>
      <c r="I53" s="15">
        <f t="shared" si="13"/>
        <v>0</v>
      </c>
      <c r="J53" s="15">
        <f t="shared" si="14"/>
        <v>12574.8837484786</v>
      </c>
      <c r="K53" s="15">
        <f t="shared" si="15"/>
        <v>0</v>
      </c>
      <c r="L53" s="15">
        <f t="shared" si="16"/>
        <v>0</v>
      </c>
      <c r="M53" s="29">
        <f t="shared" si="17"/>
        <v>12574.8837484786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82432.594249999995</v>
      </c>
      <c r="D54" s="15">
        <f t="shared" si="9"/>
        <v>0</v>
      </c>
      <c r="E54" s="15">
        <f t="shared" si="10"/>
        <v>0</v>
      </c>
      <c r="F54" s="13">
        <f t="shared" si="11"/>
        <v>82432.594249999995</v>
      </c>
      <c r="G54" s="1"/>
      <c r="H54" s="14">
        <f t="shared" si="12"/>
        <v>2.30891881766415</v>
      </c>
      <c r="I54" s="15">
        <f t="shared" si="13"/>
        <v>0</v>
      </c>
      <c r="J54" s="15">
        <f t="shared" si="14"/>
        <v>26252.436972785999</v>
      </c>
      <c r="K54" s="15">
        <f t="shared" si="15"/>
        <v>0</v>
      </c>
      <c r="L54" s="15">
        <f t="shared" si="16"/>
        <v>0</v>
      </c>
      <c r="M54" s="29">
        <f t="shared" si="17"/>
        <v>26252.436972785999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78047.018249999994</v>
      </c>
      <c r="D55" s="15">
        <f t="shared" si="9"/>
        <v>0</v>
      </c>
      <c r="E55" s="15">
        <f t="shared" si="10"/>
        <v>0</v>
      </c>
      <c r="F55" s="13">
        <f t="shared" si="11"/>
        <v>78047.018249999994</v>
      </c>
      <c r="G55" s="1"/>
      <c r="H55" s="14">
        <f t="shared" si="12"/>
        <v>2.8490458390539399</v>
      </c>
      <c r="I55" s="15">
        <f t="shared" si="13"/>
        <v>0</v>
      </c>
      <c r="J55" s="15">
        <f t="shared" si="14"/>
        <v>28691.552592997301</v>
      </c>
      <c r="K55" s="15">
        <f t="shared" si="15"/>
        <v>0</v>
      </c>
      <c r="L55" s="15">
        <f t="shared" si="16"/>
        <v>0</v>
      </c>
      <c r="M55" s="29">
        <f t="shared" si="17"/>
        <v>28691.552592997301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75042.082500000004</v>
      </c>
      <c r="D56" s="15">
        <f t="shared" si="9"/>
        <v>0</v>
      </c>
      <c r="E56" s="15">
        <f t="shared" si="10"/>
        <v>0</v>
      </c>
      <c r="F56" s="13">
        <f t="shared" si="11"/>
        <v>75042.082500000004</v>
      </c>
      <c r="G56" s="1"/>
      <c r="H56" s="14">
        <f t="shared" si="12"/>
        <v>3.4696102737033701</v>
      </c>
      <c r="I56" s="15">
        <f t="shared" si="13"/>
        <v>0</v>
      </c>
      <c r="J56" s="15">
        <f t="shared" si="14"/>
        <v>31559.6097457086</v>
      </c>
      <c r="K56" s="15">
        <f t="shared" si="15"/>
        <v>0</v>
      </c>
      <c r="L56" s="15">
        <f t="shared" si="16"/>
        <v>0</v>
      </c>
      <c r="M56" s="29">
        <f t="shared" si="17"/>
        <v>31559.6097457086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42637.546875</v>
      </c>
      <c r="D57" s="15">
        <f t="shared" si="9"/>
        <v>0</v>
      </c>
      <c r="E57" s="15">
        <f t="shared" si="10"/>
        <v>0</v>
      </c>
      <c r="F57" s="13">
        <f t="shared" si="11"/>
        <v>42637.546875</v>
      </c>
      <c r="G57" s="1"/>
      <c r="H57" s="14">
        <f t="shared" si="12"/>
        <v>4.1766180929568497</v>
      </c>
      <c r="I57" s="15">
        <f t="shared" si="13"/>
        <v>0</v>
      </c>
      <c r="J57" s="15">
        <f t="shared" si="14"/>
        <v>20352.085681990899</v>
      </c>
      <c r="K57" s="15">
        <f t="shared" si="15"/>
        <v>0</v>
      </c>
      <c r="L57" s="15">
        <f t="shared" si="16"/>
        <v>0</v>
      </c>
      <c r="M57" s="29">
        <f t="shared" si="17"/>
        <v>20352.085681990899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9014.7956250000007</v>
      </c>
      <c r="D58" s="15">
        <f t="shared" si="9"/>
        <v>0</v>
      </c>
      <c r="E58" s="15">
        <f t="shared" si="10"/>
        <v>0</v>
      </c>
      <c r="F58" s="13">
        <f t="shared" si="11"/>
        <v>9014.7956250000007</v>
      </c>
      <c r="G58" s="1"/>
      <c r="H58" s="14">
        <f t="shared" si="12"/>
        <v>4.9761308767820802</v>
      </c>
      <c r="I58" s="15">
        <f t="shared" si="13"/>
        <v>0</v>
      </c>
      <c r="J58" s="15">
        <f t="shared" si="14"/>
        <v>4849.6003089126998</v>
      </c>
      <c r="K58" s="15">
        <f t="shared" si="15"/>
        <v>0</v>
      </c>
      <c r="L58" s="15">
        <f t="shared" si="16"/>
        <v>0</v>
      </c>
      <c r="M58" s="29">
        <f t="shared" si="17"/>
        <v>4849.6003089126998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3167.3606249999998</v>
      </c>
      <c r="D59" s="15">
        <f t="shared" si="9"/>
        <v>0</v>
      </c>
      <c r="E59" s="15">
        <f t="shared" si="10"/>
        <v>0</v>
      </c>
      <c r="F59" s="13">
        <f t="shared" si="11"/>
        <v>3167.3606249999998</v>
      </c>
      <c r="G59" s="1"/>
      <c r="H59" s="14">
        <f t="shared" si="12"/>
        <v>5.8742631012048996</v>
      </c>
      <c r="I59" s="15">
        <f t="shared" si="13"/>
        <v>0</v>
      </c>
      <c r="J59" s="15">
        <f t="shared" si="14"/>
        <v>1908.2984253996699</v>
      </c>
      <c r="K59" s="15">
        <f t="shared" si="15"/>
        <v>0</v>
      </c>
      <c r="L59" s="15">
        <f t="shared" si="16"/>
        <v>0</v>
      </c>
      <c r="M59" s="29">
        <f t="shared" si="17"/>
        <v>1908.2984253996699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10842.3475</v>
      </c>
      <c r="D60" s="15">
        <f t="shared" si="9"/>
        <v>0</v>
      </c>
      <c r="E60" s="15">
        <f t="shared" si="10"/>
        <v>0</v>
      </c>
      <c r="F60" s="13">
        <f t="shared" si="11"/>
        <v>10842.3475</v>
      </c>
      <c r="G60" s="1"/>
      <c r="H60" s="14">
        <f t="shared" si="12"/>
        <v>6.87717969867722</v>
      </c>
      <c r="I60" s="15">
        <f t="shared" si="13"/>
        <v>0</v>
      </c>
      <c r="J60" s="15">
        <f t="shared" si="14"/>
        <v>7274.6119134637802</v>
      </c>
      <c r="K60" s="15">
        <f t="shared" si="15"/>
        <v>0</v>
      </c>
      <c r="L60" s="15">
        <f t="shared" si="16"/>
        <v>0</v>
      </c>
      <c r="M60" s="29">
        <f t="shared" si="17"/>
        <v>7274.6119134637802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28990.858</v>
      </c>
      <c r="D61" s="15">
        <f t="shared" si="9"/>
        <v>0</v>
      </c>
      <c r="E61" s="15">
        <f t="shared" si="10"/>
        <v>0</v>
      </c>
      <c r="F61" s="13">
        <f t="shared" si="11"/>
        <v>28990.858</v>
      </c>
      <c r="G61" s="1"/>
      <c r="H61" s="14">
        <f t="shared" si="12"/>
        <v>7.9910938512045497</v>
      </c>
      <c r="I61" s="15">
        <f t="shared" si="13"/>
        <v>0</v>
      </c>
      <c r="J61" s="15">
        <f t="shared" si="14"/>
        <v>21550.573684180901</v>
      </c>
      <c r="K61" s="15">
        <f t="shared" si="15"/>
        <v>0</v>
      </c>
      <c r="L61" s="15">
        <f t="shared" si="16"/>
        <v>0</v>
      </c>
      <c r="M61" s="29">
        <f t="shared" si="17"/>
        <v>21550.573684180901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57103.987500000003</v>
      </c>
      <c r="D62" s="15">
        <f t="shared" si="9"/>
        <v>0</v>
      </c>
      <c r="E62" s="15">
        <f t="shared" si="10"/>
        <v>0</v>
      </c>
      <c r="F62" s="13">
        <f t="shared" si="11"/>
        <v>57103.987500000003</v>
      </c>
      <c r="G62" s="1"/>
      <c r="H62" s="14">
        <f t="shared" si="12"/>
        <v>9.2222649836625603</v>
      </c>
      <c r="I62" s="15">
        <f t="shared" si="13"/>
        <v>0</v>
      </c>
      <c r="J62" s="15">
        <f t="shared" si="14"/>
        <v>46811.387053222599</v>
      </c>
      <c r="K62" s="15">
        <f t="shared" si="15"/>
        <v>0</v>
      </c>
      <c r="L62" s="15">
        <f t="shared" si="16"/>
        <v>0</v>
      </c>
      <c r="M62" s="29">
        <f t="shared" si="17"/>
        <v>46811.387053222599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90572.13725</v>
      </c>
      <c r="D63" s="15">
        <f t="shared" si="9"/>
        <v>0</v>
      </c>
      <c r="E63" s="15">
        <f t="shared" si="10"/>
        <v>0</v>
      </c>
      <c r="F63" s="13">
        <f t="shared" si="11"/>
        <v>90572.13725</v>
      </c>
      <c r="G63" s="1"/>
      <c r="H63" s="14">
        <f t="shared" si="12"/>
        <v>10.576996930606599</v>
      </c>
      <c r="I63" s="15">
        <f t="shared" si="13"/>
        <v>0</v>
      </c>
      <c r="J63" s="15">
        <f t="shared" si="14"/>
        <v>81530.316399296105</v>
      </c>
      <c r="K63" s="15">
        <f t="shared" si="15"/>
        <v>0</v>
      </c>
      <c r="L63" s="15">
        <f t="shared" si="16"/>
        <v>0</v>
      </c>
      <c r="M63" s="29">
        <f t="shared" si="17"/>
        <v>81530.316399296105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193971.253</v>
      </c>
      <c r="D64" s="15">
        <f t="shared" si="9"/>
        <v>0</v>
      </c>
      <c r="E64" s="15">
        <f t="shared" si="10"/>
        <v>0</v>
      </c>
      <c r="F64" s="13">
        <f t="shared" si="11"/>
        <v>193971.253</v>
      </c>
      <c r="G64" s="1"/>
      <c r="H64" s="14">
        <f t="shared" si="12"/>
        <v>12.0616362544752</v>
      </c>
      <c r="I64" s="15">
        <f t="shared" si="13"/>
        <v>0</v>
      </c>
      <c r="J64" s="15">
        <f t="shared" si="14"/>
        <v>190988.62836822699</v>
      </c>
      <c r="K64" s="15">
        <f t="shared" si="15"/>
        <v>0</v>
      </c>
      <c r="L64" s="15">
        <f t="shared" si="16"/>
        <v>0</v>
      </c>
      <c r="M64" s="29">
        <f t="shared" si="17"/>
        <v>190988.62836822699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280629.53999999998</v>
      </c>
      <c r="D65" s="15">
        <f t="shared" si="9"/>
        <v>0</v>
      </c>
      <c r="E65" s="15">
        <f t="shared" si="10"/>
        <v>0</v>
      </c>
      <c r="F65" s="13">
        <f t="shared" si="11"/>
        <v>280629.53999999998</v>
      </c>
      <c r="G65" s="1"/>
      <c r="H65" s="14">
        <f t="shared" si="12"/>
        <v>13.682570696733199</v>
      </c>
      <c r="I65" s="15">
        <f t="shared" si="13"/>
        <v>0</v>
      </c>
      <c r="J65" s="15">
        <f t="shared" si="14"/>
        <v>301155.57024640898</v>
      </c>
      <c r="K65" s="15">
        <f t="shared" si="15"/>
        <v>0</v>
      </c>
      <c r="L65" s="15">
        <f t="shared" si="16"/>
        <v>0</v>
      </c>
      <c r="M65" s="29">
        <f t="shared" si="17"/>
        <v>301155.57024640898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225300.774</v>
      </c>
      <c r="D66" s="15">
        <f t="shared" si="9"/>
        <v>0</v>
      </c>
      <c r="E66" s="15">
        <f t="shared" si="10"/>
        <v>0</v>
      </c>
      <c r="F66" s="13">
        <f t="shared" si="11"/>
        <v>225300.774</v>
      </c>
      <c r="G66" s="1"/>
      <c r="H66" s="14">
        <f t="shared" si="12"/>
        <v>15.446227746413401</v>
      </c>
      <c r="I66" s="15">
        <f t="shared" si="13"/>
        <v>0</v>
      </c>
      <c r="J66" s="15">
        <f t="shared" si="14"/>
        <v>262645.06163375202</v>
      </c>
      <c r="K66" s="15">
        <f t="shared" si="15"/>
        <v>0</v>
      </c>
      <c r="L66" s="15">
        <f t="shared" si="16"/>
        <v>0</v>
      </c>
      <c r="M66" s="29">
        <f t="shared" si="17"/>
        <v>262645.06163375202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77692.438083333298</v>
      </c>
      <c r="D67" s="15">
        <f t="shared" si="9"/>
        <v>59411.8644166667</v>
      </c>
      <c r="E67" s="15">
        <f t="shared" si="10"/>
        <v>0</v>
      </c>
      <c r="F67" s="13">
        <f t="shared" si="11"/>
        <v>137104.30249999999</v>
      </c>
      <c r="G67" s="1"/>
      <c r="H67" s="14">
        <f t="shared" si="12"/>
        <v>17.359073312878198</v>
      </c>
      <c r="I67" s="15">
        <f t="shared" si="13"/>
        <v>0</v>
      </c>
      <c r="J67" s="15">
        <f t="shared" si="14"/>
        <v>98084.998439624207</v>
      </c>
      <c r="K67" s="15">
        <f t="shared" si="15"/>
        <v>75006.175277359798</v>
      </c>
      <c r="L67" s="15">
        <f t="shared" si="16"/>
        <v>0</v>
      </c>
      <c r="M67" s="29">
        <f t="shared" si="17"/>
        <v>173091.17371698399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17165.099516129001</v>
      </c>
      <c r="D68" s="15">
        <f t="shared" si="9"/>
        <v>36046.708983871002</v>
      </c>
      <c r="E68" s="15">
        <f t="shared" si="10"/>
        <v>0</v>
      </c>
      <c r="F68" s="13">
        <f t="shared" si="11"/>
        <v>53211.808499999999</v>
      </c>
      <c r="G68" s="1"/>
      <c r="H68" s="14">
        <f t="shared" si="12"/>
        <v>19.427610491544598</v>
      </c>
      <c r="I68" s="15">
        <f t="shared" si="13"/>
        <v>0</v>
      </c>
      <c r="J68" s="15">
        <f t="shared" si="14"/>
        <v>23401.885434944201</v>
      </c>
      <c r="K68" s="15">
        <f t="shared" si="15"/>
        <v>49143.959413383003</v>
      </c>
      <c r="L68" s="15">
        <f t="shared" si="16"/>
        <v>0</v>
      </c>
      <c r="M68" s="29">
        <f t="shared" si="17"/>
        <v>72545.844848327193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2296.8196041666602</v>
      </c>
      <c r="D69" s="15">
        <f t="shared" si="9"/>
        <v>25265.015645833399</v>
      </c>
      <c r="E69" s="15">
        <f t="shared" si="10"/>
        <v>0</v>
      </c>
      <c r="F69" s="13">
        <f t="shared" si="11"/>
        <v>27561.835250000098</v>
      </c>
      <c r="G69" s="1"/>
      <c r="H69" s="14">
        <f t="shared" si="12"/>
        <v>21.658378412899001</v>
      </c>
      <c r="I69" s="15">
        <f t="shared" si="13"/>
        <v>0</v>
      </c>
      <c r="J69" s="15">
        <f t="shared" si="14"/>
        <v>3372.56868699705</v>
      </c>
      <c r="K69" s="15">
        <f t="shared" si="15"/>
        <v>37098.255556967699</v>
      </c>
      <c r="L69" s="15">
        <f t="shared" si="16"/>
        <v>0</v>
      </c>
      <c r="M69" s="29">
        <f t="shared" si="17"/>
        <v>40470.824243964802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12180.083500000001</v>
      </c>
      <c r="E70" s="15">
        <f t="shared" si="10"/>
        <v>0</v>
      </c>
      <c r="F70" s="13">
        <f t="shared" si="11"/>
        <v>12180.083500000001</v>
      </c>
      <c r="G70" s="1"/>
      <c r="H70" s="14">
        <f t="shared" si="12"/>
        <v>24.057951166443399</v>
      </c>
      <c r="I70" s="15">
        <f t="shared" si="13"/>
        <v>0</v>
      </c>
      <c r="J70" s="15">
        <f t="shared" si="14"/>
        <v>0</v>
      </c>
      <c r="K70" s="15">
        <f t="shared" si="15"/>
        <v>19214.9412489313</v>
      </c>
      <c r="L70" s="15">
        <f t="shared" si="16"/>
        <v>0</v>
      </c>
      <c r="M70" s="29">
        <f t="shared" si="17"/>
        <v>19214.9412489313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4401.3217500000001</v>
      </c>
      <c r="E71" s="15">
        <f t="shared" si="10"/>
        <v>0</v>
      </c>
      <c r="F71" s="13">
        <f t="shared" si="11"/>
        <v>4401.3217500000001</v>
      </c>
      <c r="G71" s="1"/>
      <c r="H71" s="14">
        <f t="shared" si="12"/>
        <v>26.632936792306001</v>
      </c>
      <c r="I71" s="15">
        <f t="shared" si="13"/>
        <v>0</v>
      </c>
      <c r="J71" s="15">
        <f t="shared" si="14"/>
        <v>0</v>
      </c>
      <c r="K71" s="15">
        <f t="shared" si="15"/>
        <v>7442.5475536731201</v>
      </c>
      <c r="L71" s="15">
        <f t="shared" si="16"/>
        <v>0</v>
      </c>
      <c r="M71" s="29">
        <f t="shared" si="17"/>
        <v>7442.5475536731201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3027.3587499999999</v>
      </c>
      <c r="E72" s="15">
        <f t="shared" si="10"/>
        <v>0</v>
      </c>
      <c r="F72" s="13">
        <f t="shared" si="11"/>
        <v>3027.3587499999999</v>
      </c>
      <c r="G72" s="1"/>
      <c r="H72" s="14">
        <f t="shared" si="12"/>
        <v>29.389976334174602</v>
      </c>
      <c r="I72" s="15">
        <f t="shared" si="13"/>
        <v>0</v>
      </c>
      <c r="J72" s="15">
        <f t="shared" si="14"/>
        <v>0</v>
      </c>
      <c r="K72" s="15">
        <f t="shared" si="15"/>
        <v>5475.3232010803904</v>
      </c>
      <c r="L72" s="15">
        <f t="shared" si="16"/>
        <v>0</v>
      </c>
      <c r="M72" s="29">
        <f t="shared" si="17"/>
        <v>5475.3232010803904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32.335742947984699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35.4769410614607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38.820305580169297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42.372601136234302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46.140621376276897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50.131188285514199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0</v>
      </c>
      <c r="C79" s="20">
        <f>SUM(C47:C78)</f>
        <v>1332812.5053286301</v>
      </c>
      <c r="D79" s="20">
        <f>SUM(D47:D78)</f>
        <v>140332.35304637099</v>
      </c>
      <c r="E79" s="20">
        <f>SUM(E47:E78)</f>
        <v>0</v>
      </c>
      <c r="F79" s="20">
        <f>SUM(F47:F78)</f>
        <v>1473144.8583750001</v>
      </c>
      <c r="G79" s="13"/>
      <c r="H79" s="19" t="s">
        <v>7</v>
      </c>
      <c r="I79" s="20">
        <f>SUM(I47:I78)</f>
        <v>0</v>
      </c>
      <c r="J79" s="20">
        <f>SUM(J47:J78)</f>
        <v>1165605.85482857</v>
      </c>
      <c r="K79" s="20">
        <f>SUM(K47:K78)</f>
        <v>193381.20225139501</v>
      </c>
      <c r="L79" s="20">
        <f>SUM(L47:L78)</f>
        <v>0</v>
      </c>
      <c r="M79" s="20">
        <f>SUM(M47:M78)</f>
        <v>1358987.0570799699</v>
      </c>
      <c r="N79" s="3"/>
      <c r="O79" s="3"/>
      <c r="P79" s="3"/>
    </row>
    <row r="80" spans="1:16">
      <c r="A80" s="6" t="s">
        <v>13</v>
      </c>
      <c r="B80" s="21">
        <f>IF(L38&gt;0,B79/L38,0)</f>
        <v>0</v>
      </c>
      <c r="C80" s="21">
        <f>IF(M38&gt;0,C79/M38,0)</f>
        <v>10.7590850720071</v>
      </c>
      <c r="D80" s="21">
        <f>IF(N38&gt;0,D79/N38,0)</f>
        <v>14.279149538235</v>
      </c>
      <c r="E80" s="21">
        <f>IF(O38&gt;0,E79/O38,0)</f>
        <v>0</v>
      </c>
      <c r="F80" s="21">
        <f>IF(P38&gt;0,F79/P38,0)</f>
        <v>11.0178207571599</v>
      </c>
      <c r="G80" s="13"/>
      <c r="H80" s="6" t="s">
        <v>13</v>
      </c>
      <c r="I80" s="21">
        <f>IF(L38&gt;0,I79/L38,0)</f>
        <v>0</v>
      </c>
      <c r="J80" s="21">
        <f>IF(M38&gt;0,J79/M38,0)</f>
        <v>9.4093148904225892</v>
      </c>
      <c r="K80" s="21">
        <f>IF(N38&gt;0,K79/N38,0)</f>
        <v>19.6769956812375</v>
      </c>
      <c r="L80" s="21">
        <f>IF(O38&gt;0,L79/O38,0)</f>
        <v>0</v>
      </c>
      <c r="M80" s="21">
        <f>IF(P38&gt;0,M79/P38,0)</f>
        <v>10.1640213595314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4" t="s">
        <v>14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0</v>
      </c>
      <c r="C92" s="33">
        <f>$B$80</f>
        <v>0</v>
      </c>
      <c r="D92" s="33">
        <f>$I$80</f>
        <v>0</v>
      </c>
      <c r="E92" s="3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123877.86659999999</v>
      </c>
      <c r="C93" s="33">
        <f>$C$80</f>
        <v>10.8</v>
      </c>
      <c r="D93" s="33">
        <f>$J$80</f>
        <v>9.4</v>
      </c>
      <c r="E93" s="32">
        <f>B93*D93</f>
        <v>1164451.9460400001</v>
      </c>
      <c r="F93" s="1">
        <f>E93/1000</f>
        <v>1164.4519460399999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9827.7808999999997</v>
      </c>
      <c r="C94" s="33">
        <f>$D$80</f>
        <v>14.3</v>
      </c>
      <c r="D94" s="33">
        <f>$K$80</f>
        <v>19.7</v>
      </c>
      <c r="E94" s="32">
        <f>B94*D94</f>
        <v>193607.28373</v>
      </c>
      <c r="F94" s="1">
        <f>E94/1000</f>
        <v>193.60728373000001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133705.64749999999</v>
      </c>
      <c r="C96" s="33">
        <f>$F$80</f>
        <v>11</v>
      </c>
      <c r="D96" s="33">
        <f>$M$80</f>
        <v>10.199999999999999</v>
      </c>
      <c r="E96" s="32">
        <f>SUM(E92:E95)</f>
        <v>1358059.2297700001</v>
      </c>
      <c r="F96" s="1">
        <f>E96/1000</f>
        <v>1358.05922977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1109630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0.81706999999999996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6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22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2005978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6"/>
      <c r="F6" s="13">
        <f t="shared" ref="F6:F37" si="0">SUM(B6:E6)</f>
        <v>0</v>
      </c>
      <c r="G6" s="1"/>
      <c r="H6" s="14">
        <v>3.75</v>
      </c>
      <c r="I6" s="12">
        <v>0</v>
      </c>
      <c r="J6" s="1">
        <f t="shared" ref="J6:J38" si="1">I6/1000</f>
        <v>0</v>
      </c>
      <c r="K6" s="14">
        <v>3.75</v>
      </c>
      <c r="L6" s="15">
        <f t="shared" ref="L6:O10" si="2">IF($F6&gt;0,($I6/1000)*(B6/$F6),0)</f>
        <v>0</v>
      </c>
      <c r="M6" s="15">
        <f t="shared" si="2"/>
        <v>0</v>
      </c>
      <c r="N6" s="15">
        <f t="shared" si="2"/>
        <v>0</v>
      </c>
      <c r="O6" s="15">
        <f t="shared" si="2"/>
        <v>0</v>
      </c>
      <c r="P6" s="16">
        <f t="shared" ref="P6:P37" si="3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36"/>
      <c r="F7" s="13">
        <f t="shared" si="0"/>
        <v>0</v>
      </c>
      <c r="G7" s="1"/>
      <c r="H7" s="14">
        <v>4.25</v>
      </c>
      <c r="I7" s="12">
        <v>0</v>
      </c>
      <c r="J7" s="1">
        <f t="shared" si="1"/>
        <v>0</v>
      </c>
      <c r="K7" s="14">
        <v>4.25</v>
      </c>
      <c r="L7" s="15">
        <f t="shared" si="2"/>
        <v>0</v>
      </c>
      <c r="M7" s="15">
        <f t="shared" si="2"/>
        <v>0</v>
      </c>
      <c r="N7" s="15">
        <f t="shared" si="2"/>
        <v>0</v>
      </c>
      <c r="O7" s="15">
        <f t="shared" si="2"/>
        <v>0</v>
      </c>
      <c r="P7" s="16">
        <f t="shared" si="3"/>
        <v>0</v>
      </c>
      <c r="Q7" s="3"/>
      <c r="R7" s="3"/>
    </row>
    <row r="8" spans="1:18">
      <c r="A8" s="10">
        <v>4.75</v>
      </c>
      <c r="B8" s="53">
        <v>1</v>
      </c>
      <c r="C8" s="11"/>
      <c r="D8" s="11"/>
      <c r="E8" s="36"/>
      <c r="F8" s="13">
        <f t="shared" si="0"/>
        <v>1</v>
      </c>
      <c r="G8" s="1"/>
      <c r="H8" s="14">
        <v>4.75</v>
      </c>
      <c r="I8" s="51">
        <v>1062849</v>
      </c>
      <c r="J8" s="1">
        <f t="shared" si="1"/>
        <v>1062.8489999999999</v>
      </c>
      <c r="K8" s="14">
        <v>4.75</v>
      </c>
      <c r="L8" s="15">
        <f t="shared" si="2"/>
        <v>1062.8489999999999</v>
      </c>
      <c r="M8" s="15">
        <f t="shared" si="2"/>
        <v>0</v>
      </c>
      <c r="N8" s="15">
        <f t="shared" si="2"/>
        <v>0</v>
      </c>
      <c r="O8" s="15">
        <f t="shared" si="2"/>
        <v>0</v>
      </c>
      <c r="P8" s="16">
        <f t="shared" si="3"/>
        <v>1062.8489999999999</v>
      </c>
      <c r="Q8" s="3"/>
      <c r="R8" s="3"/>
    </row>
    <row r="9" spans="1:18">
      <c r="A9" s="14">
        <v>5.25</v>
      </c>
      <c r="B9" s="53">
        <v>1</v>
      </c>
      <c r="C9" s="11"/>
      <c r="D9" s="11"/>
      <c r="E9" s="37"/>
      <c r="F9" s="13">
        <f t="shared" si="0"/>
        <v>1</v>
      </c>
      <c r="G9" s="17"/>
      <c r="H9" s="14">
        <v>5.25</v>
      </c>
      <c r="I9" s="51">
        <v>10982774</v>
      </c>
      <c r="J9" s="1">
        <f t="shared" si="1"/>
        <v>10982.773999999999</v>
      </c>
      <c r="K9" s="14">
        <v>5.25</v>
      </c>
      <c r="L9" s="15">
        <f t="shared" si="2"/>
        <v>10982.773999999999</v>
      </c>
      <c r="M9" s="15">
        <f t="shared" si="2"/>
        <v>0</v>
      </c>
      <c r="N9" s="15">
        <f t="shared" si="2"/>
        <v>0</v>
      </c>
      <c r="O9" s="15">
        <f t="shared" si="2"/>
        <v>0</v>
      </c>
      <c r="P9" s="16">
        <f t="shared" si="3"/>
        <v>10982.773999999999</v>
      </c>
      <c r="Q9" s="3"/>
      <c r="R9" s="3"/>
    </row>
    <row r="10" spans="1:18">
      <c r="A10" s="10">
        <v>5.75</v>
      </c>
      <c r="B10" s="53">
        <v>1</v>
      </c>
      <c r="C10" s="11"/>
      <c r="D10" s="11"/>
      <c r="E10" s="36"/>
      <c r="F10" s="13">
        <f t="shared" si="0"/>
        <v>1</v>
      </c>
      <c r="G10" s="1"/>
      <c r="H10" s="14">
        <v>5.75</v>
      </c>
      <c r="I10" s="51">
        <v>36845434</v>
      </c>
      <c r="J10" s="1">
        <f t="shared" si="1"/>
        <v>36845.434000000001</v>
      </c>
      <c r="K10" s="14">
        <v>5.75</v>
      </c>
      <c r="L10" s="15">
        <f t="shared" si="2"/>
        <v>36845.434000000001</v>
      </c>
      <c r="M10" s="15">
        <f t="shared" si="2"/>
        <v>0</v>
      </c>
      <c r="N10" s="15">
        <f t="shared" si="2"/>
        <v>0</v>
      </c>
      <c r="O10" s="15">
        <f t="shared" si="2"/>
        <v>0</v>
      </c>
      <c r="P10" s="16">
        <f t="shared" si="3"/>
        <v>36845.434000000001</v>
      </c>
      <c r="Q10" s="3"/>
      <c r="R10" s="3"/>
    </row>
    <row r="11" spans="1:18">
      <c r="A11" s="14">
        <v>6.25</v>
      </c>
      <c r="B11" s="53">
        <v>1</v>
      </c>
      <c r="C11" s="11"/>
      <c r="D11" s="11"/>
      <c r="E11" s="36"/>
      <c r="F11" s="13">
        <f t="shared" si="0"/>
        <v>1</v>
      </c>
      <c r="G11" s="1"/>
      <c r="H11" s="14">
        <v>6.25</v>
      </c>
      <c r="I11" s="51">
        <v>42864059</v>
      </c>
      <c r="J11" s="1">
        <f t="shared" si="1"/>
        <v>42864.059000000001</v>
      </c>
      <c r="K11" s="14">
        <v>6.25</v>
      </c>
      <c r="L11" s="15">
        <f t="shared" ref="L11:L32" si="4">IF($F11&gt;0,($I12/1000)*(B11/$F11),0)</f>
        <v>23221.623</v>
      </c>
      <c r="M11" s="15">
        <f t="shared" ref="M11:M32" si="5">IF($F11&gt;0,($I12/1000)*(C11/$F11),0)</f>
        <v>0</v>
      </c>
      <c r="N11" s="15">
        <f t="shared" ref="N11:N32" si="6">IF($F11&gt;0,($I12/1000)*(D11/$F11),0)</f>
        <v>0</v>
      </c>
      <c r="O11" s="15">
        <f t="shared" ref="O11:O32" si="7">IF($F11&gt;0,($I12/1000)*(E11/$F11),0)</f>
        <v>0</v>
      </c>
      <c r="P11" s="16">
        <f t="shared" si="3"/>
        <v>23221.623</v>
      </c>
      <c r="Q11" s="3"/>
      <c r="R11" s="3"/>
    </row>
    <row r="12" spans="1:18">
      <c r="A12" s="10">
        <v>6.75</v>
      </c>
      <c r="B12" s="53">
        <v>1</v>
      </c>
      <c r="C12" s="11"/>
      <c r="D12" s="11"/>
      <c r="E12" s="38"/>
      <c r="F12" s="13">
        <f t="shared" si="0"/>
        <v>1</v>
      </c>
      <c r="G12" s="1"/>
      <c r="H12" s="14">
        <v>6.75</v>
      </c>
      <c r="I12" s="51">
        <v>23221623</v>
      </c>
      <c r="J12" s="1">
        <f t="shared" si="1"/>
        <v>23221.623</v>
      </c>
      <c r="K12" s="14">
        <v>6.75</v>
      </c>
      <c r="L12" s="15">
        <f t="shared" si="4"/>
        <v>19299.392</v>
      </c>
      <c r="M12" s="15">
        <f t="shared" si="5"/>
        <v>0</v>
      </c>
      <c r="N12" s="15">
        <f t="shared" si="6"/>
        <v>0</v>
      </c>
      <c r="O12" s="15">
        <f t="shared" si="7"/>
        <v>0</v>
      </c>
      <c r="P12" s="16">
        <f t="shared" si="3"/>
        <v>19299.392</v>
      </c>
      <c r="Q12" s="3"/>
      <c r="R12" s="3"/>
    </row>
    <row r="13" spans="1:18">
      <c r="A13" s="14">
        <v>7.25</v>
      </c>
      <c r="B13">
        <v>7</v>
      </c>
      <c r="C13" s="11"/>
      <c r="D13" s="11"/>
      <c r="E13" s="38"/>
      <c r="F13" s="13">
        <f t="shared" si="0"/>
        <v>7</v>
      </c>
      <c r="G13" s="1"/>
      <c r="H13" s="14">
        <v>7.25</v>
      </c>
      <c r="I13" s="51">
        <v>19299392</v>
      </c>
      <c r="J13" s="1">
        <f t="shared" si="1"/>
        <v>19299.392</v>
      </c>
      <c r="K13" s="14">
        <v>7.25</v>
      </c>
      <c r="L13" s="15">
        <f t="shared" si="4"/>
        <v>12247.023999999999</v>
      </c>
      <c r="M13" s="15">
        <f t="shared" si="5"/>
        <v>0</v>
      </c>
      <c r="N13" s="15">
        <f t="shared" si="6"/>
        <v>0</v>
      </c>
      <c r="O13" s="15">
        <f t="shared" si="7"/>
        <v>0</v>
      </c>
      <c r="P13" s="16">
        <f t="shared" si="3"/>
        <v>12247.023999999999</v>
      </c>
      <c r="Q13" s="3"/>
      <c r="R13" s="3"/>
    </row>
    <row r="14" spans="1:18">
      <c r="A14" s="10">
        <v>7.75</v>
      </c>
      <c r="B14">
        <v>6</v>
      </c>
      <c r="C14" s="39"/>
      <c r="D14" s="39"/>
      <c r="E14" s="38"/>
      <c r="F14" s="13">
        <f t="shared" si="0"/>
        <v>6</v>
      </c>
      <c r="G14" s="1"/>
      <c r="H14" s="14">
        <v>7.75</v>
      </c>
      <c r="I14" s="51">
        <v>12247024</v>
      </c>
      <c r="J14" s="1">
        <f t="shared" si="1"/>
        <v>12247.023999999999</v>
      </c>
      <c r="K14" s="14">
        <v>7.75</v>
      </c>
      <c r="L14" s="15">
        <f t="shared" si="4"/>
        <v>27887.982</v>
      </c>
      <c r="M14" s="15">
        <f t="shared" si="5"/>
        <v>0</v>
      </c>
      <c r="N14" s="15">
        <f t="shared" si="6"/>
        <v>0</v>
      </c>
      <c r="O14" s="15">
        <f t="shared" si="7"/>
        <v>0</v>
      </c>
      <c r="P14" s="16">
        <f t="shared" si="3"/>
        <v>27887.982</v>
      </c>
      <c r="Q14" s="3"/>
      <c r="R14" s="3"/>
    </row>
    <row r="15" spans="1:18">
      <c r="A15" s="14">
        <v>8.25</v>
      </c>
      <c r="B15">
        <v>9</v>
      </c>
      <c r="C15" s="12"/>
      <c r="D15" s="12"/>
      <c r="E15" s="38"/>
      <c r="F15" s="13">
        <f t="shared" si="0"/>
        <v>9</v>
      </c>
      <c r="G15" s="1"/>
      <c r="H15" s="14">
        <v>8.25</v>
      </c>
      <c r="I15" s="51">
        <v>27887982</v>
      </c>
      <c r="J15" s="1">
        <f t="shared" si="1"/>
        <v>27887.982</v>
      </c>
      <c r="K15" s="14">
        <v>8.25</v>
      </c>
      <c r="L15" s="15">
        <f t="shared" si="4"/>
        <v>27302.169000000002</v>
      </c>
      <c r="M15" s="15">
        <f t="shared" si="5"/>
        <v>0</v>
      </c>
      <c r="N15" s="15">
        <f t="shared" si="6"/>
        <v>0</v>
      </c>
      <c r="O15" s="15">
        <f t="shared" si="7"/>
        <v>0</v>
      </c>
      <c r="P15" s="16">
        <f t="shared" si="3"/>
        <v>27302.169000000002</v>
      </c>
      <c r="Q15" s="3"/>
      <c r="R15" s="3"/>
    </row>
    <row r="16" spans="1:18">
      <c r="A16" s="10">
        <v>8.75</v>
      </c>
      <c r="B16">
        <v>10</v>
      </c>
      <c r="D16" s="12"/>
      <c r="E16" s="38"/>
      <c r="F16" s="13">
        <f t="shared" si="0"/>
        <v>10</v>
      </c>
      <c r="G16" s="1"/>
      <c r="H16" s="14">
        <v>8.75</v>
      </c>
      <c r="I16" s="51">
        <v>27302169</v>
      </c>
      <c r="J16" s="1">
        <f t="shared" si="1"/>
        <v>27302.169000000002</v>
      </c>
      <c r="K16" s="14">
        <v>8.75</v>
      </c>
      <c r="L16" s="15">
        <f t="shared" si="4"/>
        <v>17766.656999999999</v>
      </c>
      <c r="M16" s="15">
        <f t="shared" si="5"/>
        <v>0</v>
      </c>
      <c r="N16" s="15">
        <f t="shared" si="6"/>
        <v>0</v>
      </c>
      <c r="O16" s="15">
        <f t="shared" si="7"/>
        <v>0</v>
      </c>
      <c r="P16" s="16">
        <f t="shared" si="3"/>
        <v>17766.656999999999</v>
      </c>
      <c r="Q16" s="3"/>
      <c r="R16" s="3"/>
    </row>
    <row r="17" spans="1:18">
      <c r="A17" s="14">
        <v>9.25</v>
      </c>
      <c r="B17">
        <v>11</v>
      </c>
      <c r="D17" s="12"/>
      <c r="E17" s="38"/>
      <c r="F17" s="13">
        <f t="shared" si="0"/>
        <v>11</v>
      </c>
      <c r="G17" s="1"/>
      <c r="H17" s="14">
        <v>9.25</v>
      </c>
      <c r="I17" s="51">
        <v>17766657</v>
      </c>
      <c r="J17" s="1">
        <f t="shared" si="1"/>
        <v>17766.656999999999</v>
      </c>
      <c r="K17" s="14">
        <v>9.25</v>
      </c>
      <c r="L17" s="15">
        <f t="shared" si="4"/>
        <v>10823.76</v>
      </c>
      <c r="M17" s="15">
        <f t="shared" si="5"/>
        <v>0</v>
      </c>
      <c r="N17" s="15">
        <f t="shared" si="6"/>
        <v>0</v>
      </c>
      <c r="O17" s="15">
        <f t="shared" si="7"/>
        <v>0</v>
      </c>
      <c r="P17" s="16">
        <f t="shared" si="3"/>
        <v>10823.76</v>
      </c>
      <c r="Q17" s="3"/>
      <c r="R17" s="3"/>
    </row>
    <row r="18" spans="1:18">
      <c r="A18" s="10">
        <v>9.75</v>
      </c>
      <c r="B18">
        <v>8</v>
      </c>
      <c r="D18" s="12"/>
      <c r="E18" s="38"/>
      <c r="F18" s="13">
        <f t="shared" si="0"/>
        <v>8</v>
      </c>
      <c r="G18" s="1"/>
      <c r="H18" s="14">
        <v>9.75</v>
      </c>
      <c r="I18" s="51">
        <v>10823760</v>
      </c>
      <c r="J18" s="1">
        <f t="shared" si="1"/>
        <v>10823.76</v>
      </c>
      <c r="K18" s="14">
        <v>9.75</v>
      </c>
      <c r="L18" s="15">
        <f t="shared" si="4"/>
        <v>3893.8209999999999</v>
      </c>
      <c r="M18" s="15">
        <f t="shared" si="5"/>
        <v>0</v>
      </c>
      <c r="N18" s="15">
        <f t="shared" si="6"/>
        <v>0</v>
      </c>
      <c r="O18" s="15">
        <f t="shared" si="7"/>
        <v>0</v>
      </c>
      <c r="P18" s="16">
        <f t="shared" si="3"/>
        <v>3893.8209999999999</v>
      </c>
      <c r="Q18" s="3"/>
      <c r="R18" s="3"/>
    </row>
    <row r="19" spans="1:18">
      <c r="A19" s="14">
        <v>10.25</v>
      </c>
      <c r="B19">
        <v>3</v>
      </c>
      <c r="D19" s="12"/>
      <c r="E19" s="38"/>
      <c r="F19" s="13">
        <f t="shared" si="0"/>
        <v>3</v>
      </c>
      <c r="G19" s="1"/>
      <c r="H19" s="14">
        <v>10.25</v>
      </c>
      <c r="I19" s="51">
        <v>3893821</v>
      </c>
      <c r="J19" s="1">
        <f t="shared" si="1"/>
        <v>3893.8209999999999</v>
      </c>
      <c r="K19" s="14">
        <v>10.25</v>
      </c>
      <c r="L19" s="15">
        <f t="shared" si="4"/>
        <v>2143.877</v>
      </c>
      <c r="M19" s="15">
        <f t="shared" si="5"/>
        <v>0</v>
      </c>
      <c r="N19" s="15">
        <f t="shared" si="6"/>
        <v>0</v>
      </c>
      <c r="O19" s="15">
        <f t="shared" si="7"/>
        <v>0</v>
      </c>
      <c r="P19" s="16">
        <f t="shared" si="3"/>
        <v>2143.877</v>
      </c>
      <c r="Q19" s="3"/>
      <c r="R19" s="3"/>
    </row>
    <row r="20" spans="1:18">
      <c r="A20" s="10">
        <v>10.75</v>
      </c>
      <c r="B20">
        <v>7</v>
      </c>
      <c r="C20">
        <v>3</v>
      </c>
      <c r="D20" s="12"/>
      <c r="E20" s="38"/>
      <c r="F20" s="13">
        <f t="shared" si="0"/>
        <v>10</v>
      </c>
      <c r="G20" s="1"/>
      <c r="H20" s="14">
        <v>10.75</v>
      </c>
      <c r="I20" s="51">
        <v>2143877</v>
      </c>
      <c r="J20" s="1">
        <f t="shared" si="1"/>
        <v>2143.877</v>
      </c>
      <c r="K20" s="14">
        <v>10.75</v>
      </c>
      <c r="L20" s="15">
        <f t="shared" si="4"/>
        <v>3378.2483000000002</v>
      </c>
      <c r="M20" s="15">
        <f t="shared" si="5"/>
        <v>1447.8207</v>
      </c>
      <c r="N20" s="15">
        <f t="shared" si="6"/>
        <v>0</v>
      </c>
      <c r="O20" s="15">
        <f t="shared" si="7"/>
        <v>0</v>
      </c>
      <c r="P20" s="16">
        <f t="shared" si="3"/>
        <v>4826.0690000000004</v>
      </c>
      <c r="Q20" s="3"/>
      <c r="R20" s="3"/>
    </row>
    <row r="21" spans="1:18">
      <c r="A21" s="14">
        <v>11.25</v>
      </c>
      <c r="B21">
        <v>5</v>
      </c>
      <c r="C21">
        <v>12</v>
      </c>
      <c r="D21" s="12"/>
      <c r="E21" s="38"/>
      <c r="F21" s="13">
        <f t="shared" si="0"/>
        <v>17</v>
      </c>
      <c r="G21" s="1"/>
      <c r="H21" s="14">
        <v>11.25</v>
      </c>
      <c r="I21" s="51">
        <v>4826069</v>
      </c>
      <c r="J21" s="1">
        <f t="shared" si="1"/>
        <v>4826.0690000000004</v>
      </c>
      <c r="K21" s="14">
        <v>11.25</v>
      </c>
      <c r="L21" s="15">
        <f t="shared" si="4"/>
        <v>1023.17323529412</v>
      </c>
      <c r="M21" s="15">
        <f t="shared" si="5"/>
        <v>2455.6157647058799</v>
      </c>
      <c r="N21" s="15">
        <f t="shared" si="6"/>
        <v>0</v>
      </c>
      <c r="O21" s="15">
        <f t="shared" si="7"/>
        <v>0</v>
      </c>
      <c r="P21" s="16">
        <f t="shared" si="3"/>
        <v>3478.7890000000002</v>
      </c>
      <c r="Q21" s="3"/>
      <c r="R21" s="3"/>
    </row>
    <row r="22" spans="1:18">
      <c r="A22" s="10">
        <v>11.75</v>
      </c>
      <c r="B22">
        <v>1</v>
      </c>
      <c r="C22">
        <v>20</v>
      </c>
      <c r="D22" s="12"/>
      <c r="E22" s="38"/>
      <c r="F22" s="13">
        <f t="shared" si="0"/>
        <v>21</v>
      </c>
      <c r="G22" s="4"/>
      <c r="H22" s="14">
        <v>11.75</v>
      </c>
      <c r="I22" s="51">
        <v>3478789</v>
      </c>
      <c r="J22" s="1">
        <f t="shared" si="1"/>
        <v>3478.7890000000002</v>
      </c>
      <c r="K22" s="14">
        <v>11.75</v>
      </c>
      <c r="L22" s="15">
        <f t="shared" si="4"/>
        <v>312.23471428571401</v>
      </c>
      <c r="M22" s="15">
        <f t="shared" si="5"/>
        <v>6244.6942857142903</v>
      </c>
      <c r="N22" s="15">
        <f t="shared" si="6"/>
        <v>0</v>
      </c>
      <c r="O22" s="15">
        <f t="shared" si="7"/>
        <v>0</v>
      </c>
      <c r="P22" s="16">
        <f t="shared" si="3"/>
        <v>6556.9290000000001</v>
      </c>
      <c r="Q22" s="3"/>
      <c r="R22" s="3"/>
    </row>
    <row r="23" spans="1:18">
      <c r="A23" s="14">
        <v>12.25</v>
      </c>
      <c r="C23">
        <v>25</v>
      </c>
      <c r="D23" s="12"/>
      <c r="E23" s="38"/>
      <c r="F23" s="13">
        <f t="shared" si="0"/>
        <v>25</v>
      </c>
      <c r="G23" s="4"/>
      <c r="H23" s="14">
        <v>12.25</v>
      </c>
      <c r="I23" s="51">
        <v>6556929</v>
      </c>
      <c r="J23" s="1">
        <f t="shared" si="1"/>
        <v>6556.9290000000001</v>
      </c>
      <c r="K23" s="14">
        <v>12.25</v>
      </c>
      <c r="L23" s="15">
        <f t="shared" si="4"/>
        <v>0</v>
      </c>
      <c r="M23" s="15">
        <f t="shared" si="5"/>
        <v>8738.1370000000006</v>
      </c>
      <c r="N23" s="15">
        <f t="shared" si="6"/>
        <v>0</v>
      </c>
      <c r="O23" s="15">
        <f t="shared" si="7"/>
        <v>0</v>
      </c>
      <c r="P23" s="16">
        <f t="shared" si="3"/>
        <v>8738.1370000000006</v>
      </c>
      <c r="Q23" s="3"/>
      <c r="R23" s="3"/>
    </row>
    <row r="24" spans="1:18">
      <c r="A24" s="10">
        <v>12.75</v>
      </c>
      <c r="B24" s="11"/>
      <c r="C24">
        <v>27</v>
      </c>
      <c r="D24" s="12"/>
      <c r="E24" s="36"/>
      <c r="F24" s="13">
        <f t="shared" si="0"/>
        <v>27</v>
      </c>
      <c r="G24" s="4"/>
      <c r="H24" s="14">
        <v>12.75</v>
      </c>
      <c r="I24" s="51">
        <v>8738137</v>
      </c>
      <c r="J24" s="1">
        <f t="shared" si="1"/>
        <v>8738.1370000000006</v>
      </c>
      <c r="K24" s="14">
        <v>12.75</v>
      </c>
      <c r="L24" s="15">
        <f t="shared" si="4"/>
        <v>0</v>
      </c>
      <c r="M24" s="15">
        <f t="shared" si="5"/>
        <v>15663.427</v>
      </c>
      <c r="N24" s="15">
        <f t="shared" si="6"/>
        <v>0</v>
      </c>
      <c r="O24" s="15">
        <f t="shared" si="7"/>
        <v>0</v>
      </c>
      <c r="P24" s="16">
        <f t="shared" si="3"/>
        <v>15663.427</v>
      </c>
      <c r="Q24" s="3"/>
      <c r="R24" s="3"/>
    </row>
    <row r="25" spans="1:18">
      <c r="A25" s="14">
        <v>13.25</v>
      </c>
      <c r="B25" s="11"/>
      <c r="C25">
        <v>21</v>
      </c>
      <c r="E25" s="36"/>
      <c r="F25" s="13">
        <f t="shared" si="0"/>
        <v>21</v>
      </c>
      <c r="G25" s="4"/>
      <c r="H25" s="14">
        <v>13.25</v>
      </c>
      <c r="I25" s="51">
        <v>15663427</v>
      </c>
      <c r="J25" s="1">
        <f t="shared" si="1"/>
        <v>15663.427</v>
      </c>
      <c r="K25" s="14">
        <v>13.25</v>
      </c>
      <c r="L25" s="15">
        <f t="shared" si="4"/>
        <v>0</v>
      </c>
      <c r="M25" s="15">
        <f t="shared" si="5"/>
        <v>16502.53</v>
      </c>
      <c r="N25" s="15">
        <f t="shared" si="6"/>
        <v>0</v>
      </c>
      <c r="O25" s="15">
        <f t="shared" si="7"/>
        <v>0</v>
      </c>
      <c r="P25" s="16">
        <f t="shared" si="3"/>
        <v>16502.53</v>
      </c>
      <c r="Q25" s="3"/>
      <c r="R25" s="3"/>
    </row>
    <row r="26" spans="1:18">
      <c r="A26" s="10">
        <v>13.75</v>
      </c>
      <c r="B26" s="11"/>
      <c r="C26">
        <v>19</v>
      </c>
      <c r="D26">
        <v>2</v>
      </c>
      <c r="E26" s="36"/>
      <c r="F26" s="13">
        <f t="shared" si="0"/>
        <v>21</v>
      </c>
      <c r="G26" s="4"/>
      <c r="H26" s="14">
        <v>13.75</v>
      </c>
      <c r="I26" s="51">
        <v>16502530</v>
      </c>
      <c r="J26" s="1">
        <f t="shared" si="1"/>
        <v>16502.53</v>
      </c>
      <c r="K26" s="14">
        <v>13.75</v>
      </c>
      <c r="L26" s="15">
        <f t="shared" si="4"/>
        <v>0</v>
      </c>
      <c r="M26" s="15">
        <f t="shared" si="5"/>
        <v>9683.7290952381009</v>
      </c>
      <c r="N26" s="15">
        <f t="shared" si="6"/>
        <v>1019.3399047619</v>
      </c>
      <c r="O26" s="15">
        <f t="shared" si="7"/>
        <v>0</v>
      </c>
      <c r="P26" s="16">
        <f t="shared" si="3"/>
        <v>10703.069</v>
      </c>
      <c r="Q26" s="3"/>
      <c r="R26" s="3"/>
    </row>
    <row r="27" spans="1:18">
      <c r="A27" s="14">
        <v>14.25</v>
      </c>
      <c r="B27" s="11"/>
      <c r="C27">
        <v>29</v>
      </c>
      <c r="D27">
        <v>1</v>
      </c>
      <c r="E27" s="36"/>
      <c r="F27" s="13">
        <f t="shared" si="0"/>
        <v>30</v>
      </c>
      <c r="G27" s="4"/>
      <c r="H27" s="14">
        <v>14.25</v>
      </c>
      <c r="I27" s="51">
        <v>10703069</v>
      </c>
      <c r="J27" s="1">
        <f t="shared" si="1"/>
        <v>10703.069</v>
      </c>
      <c r="K27" s="14">
        <v>14.25</v>
      </c>
      <c r="L27" s="15">
        <f t="shared" si="4"/>
        <v>0</v>
      </c>
      <c r="M27" s="15">
        <f t="shared" si="5"/>
        <v>5437.2515666666704</v>
      </c>
      <c r="N27" s="15">
        <f t="shared" si="6"/>
        <v>187.49143333333299</v>
      </c>
      <c r="O27" s="15">
        <f t="shared" si="7"/>
        <v>0</v>
      </c>
      <c r="P27" s="16">
        <f t="shared" si="3"/>
        <v>5624.7430000000004</v>
      </c>
      <c r="Q27" s="3"/>
      <c r="R27" s="3"/>
    </row>
    <row r="28" spans="1:18">
      <c r="A28" s="10">
        <v>14.75</v>
      </c>
      <c r="B28" s="11"/>
      <c r="C28">
        <v>19</v>
      </c>
      <c r="D28">
        <v>11</v>
      </c>
      <c r="E28" s="36"/>
      <c r="F28" s="13">
        <f t="shared" si="0"/>
        <v>30</v>
      </c>
      <c r="G28" s="1"/>
      <c r="H28" s="14">
        <v>14.75</v>
      </c>
      <c r="I28" s="51">
        <v>5624743</v>
      </c>
      <c r="J28" s="1">
        <f t="shared" si="1"/>
        <v>5624.7430000000004</v>
      </c>
      <c r="K28" s="14">
        <v>14.75</v>
      </c>
      <c r="L28" s="15">
        <f t="shared" si="4"/>
        <v>0</v>
      </c>
      <c r="M28" s="15">
        <f t="shared" si="5"/>
        <v>2737.78283333333</v>
      </c>
      <c r="N28" s="15">
        <f t="shared" si="6"/>
        <v>1585.03216666667</v>
      </c>
      <c r="O28" s="15">
        <f t="shared" si="7"/>
        <v>0</v>
      </c>
      <c r="P28" s="16">
        <f t="shared" si="3"/>
        <v>4322.8149999999996</v>
      </c>
      <c r="Q28" s="3"/>
      <c r="R28" s="3"/>
    </row>
    <row r="29" spans="1:18">
      <c r="A29" s="14">
        <v>15.25</v>
      </c>
      <c r="B29" s="11"/>
      <c r="C29">
        <v>7</v>
      </c>
      <c r="D29">
        <v>20</v>
      </c>
      <c r="E29" s="36"/>
      <c r="F29" s="13">
        <f t="shared" si="0"/>
        <v>27</v>
      </c>
      <c r="G29" s="1"/>
      <c r="H29" s="14">
        <v>15.25</v>
      </c>
      <c r="I29" s="51">
        <v>4322815</v>
      </c>
      <c r="J29" s="1">
        <f t="shared" si="1"/>
        <v>4322.8149999999996</v>
      </c>
      <c r="K29" s="14">
        <v>15.25</v>
      </c>
      <c r="L29" s="15">
        <f t="shared" si="4"/>
        <v>0</v>
      </c>
      <c r="M29" s="15">
        <f t="shared" si="5"/>
        <v>844.27544444444402</v>
      </c>
      <c r="N29" s="15">
        <f t="shared" si="6"/>
        <v>2412.2155555555601</v>
      </c>
      <c r="O29" s="15">
        <f t="shared" si="7"/>
        <v>0</v>
      </c>
      <c r="P29" s="16">
        <f t="shared" si="3"/>
        <v>3256.491</v>
      </c>
      <c r="Q29" s="3"/>
      <c r="R29" s="3"/>
    </row>
    <row r="30" spans="1:18">
      <c r="A30" s="10">
        <v>15.75</v>
      </c>
      <c r="B30" s="11"/>
      <c r="C30">
        <v>3</v>
      </c>
      <c r="D30">
        <v>12</v>
      </c>
      <c r="E30" s="36"/>
      <c r="F30" s="13">
        <f t="shared" si="0"/>
        <v>15</v>
      </c>
      <c r="G30" s="1"/>
      <c r="H30" s="14">
        <v>15.75</v>
      </c>
      <c r="I30" s="51">
        <v>3256491</v>
      </c>
      <c r="J30" s="1">
        <f t="shared" si="1"/>
        <v>3256.491</v>
      </c>
      <c r="K30" s="14">
        <v>15.75</v>
      </c>
      <c r="L30" s="15">
        <f t="shared" si="4"/>
        <v>0</v>
      </c>
      <c r="M30" s="15">
        <f t="shared" si="5"/>
        <v>380.09460000000001</v>
      </c>
      <c r="N30" s="15">
        <f t="shared" si="6"/>
        <v>1520.3784000000001</v>
      </c>
      <c r="O30" s="15">
        <f t="shared" si="7"/>
        <v>0</v>
      </c>
      <c r="P30" s="16">
        <f t="shared" si="3"/>
        <v>1900.473</v>
      </c>
      <c r="Q30" s="3"/>
      <c r="R30" s="3"/>
    </row>
    <row r="31" spans="1:18">
      <c r="A31" s="14">
        <v>16.25</v>
      </c>
      <c r="B31" s="11"/>
      <c r="C31">
        <v>2</v>
      </c>
      <c r="D31">
        <v>9</v>
      </c>
      <c r="E31" s="36"/>
      <c r="F31" s="13">
        <f t="shared" si="0"/>
        <v>11</v>
      </c>
      <c r="G31" s="1"/>
      <c r="H31" s="14">
        <v>16.25</v>
      </c>
      <c r="I31" s="51">
        <v>1900473</v>
      </c>
      <c r="J31" s="1">
        <f t="shared" si="1"/>
        <v>1900.473</v>
      </c>
      <c r="K31" s="14">
        <v>16.25</v>
      </c>
      <c r="L31" s="15">
        <f t="shared" si="4"/>
        <v>0</v>
      </c>
      <c r="M31" s="15">
        <f t="shared" si="5"/>
        <v>53.779454545454499</v>
      </c>
      <c r="N31" s="15">
        <f t="shared" si="6"/>
        <v>242.00754545454501</v>
      </c>
      <c r="O31" s="15">
        <f t="shared" si="7"/>
        <v>0</v>
      </c>
      <c r="P31" s="16">
        <f t="shared" si="3"/>
        <v>295.78699999999998</v>
      </c>
      <c r="Q31" s="3"/>
      <c r="R31" s="3"/>
    </row>
    <row r="32" spans="1:18">
      <c r="A32" s="10">
        <v>16.75</v>
      </c>
      <c r="B32" s="11"/>
      <c r="C32" s="12"/>
      <c r="D32">
        <v>1</v>
      </c>
      <c r="E32" s="36"/>
      <c r="F32" s="13">
        <f t="shared" si="0"/>
        <v>1</v>
      </c>
      <c r="G32" s="1"/>
      <c r="H32" s="14">
        <v>16.75</v>
      </c>
      <c r="I32" s="51">
        <v>295787</v>
      </c>
      <c r="J32" s="1">
        <f t="shared" si="1"/>
        <v>295.78699999999998</v>
      </c>
      <c r="K32" s="14">
        <v>16.75</v>
      </c>
      <c r="L32" s="15">
        <f t="shared" si="4"/>
        <v>0</v>
      </c>
      <c r="M32" s="15">
        <f t="shared" si="5"/>
        <v>0</v>
      </c>
      <c r="N32" s="15">
        <f t="shared" si="6"/>
        <v>0</v>
      </c>
      <c r="O32" s="15">
        <f t="shared" si="7"/>
        <v>0</v>
      </c>
      <c r="P32" s="16">
        <f t="shared" si="3"/>
        <v>0</v>
      </c>
      <c r="Q32" s="3"/>
      <c r="R32" s="3"/>
    </row>
    <row r="33" spans="1:18">
      <c r="A33" s="14">
        <v>17.25</v>
      </c>
      <c r="B33" s="11"/>
      <c r="E33" s="36"/>
      <c r="F33" s="13">
        <f t="shared" si="0"/>
        <v>0</v>
      </c>
      <c r="G33" s="1"/>
      <c r="H33" s="14">
        <v>17.25</v>
      </c>
      <c r="I33" s="12"/>
      <c r="J33" s="1">
        <f t="shared" si="1"/>
        <v>0</v>
      </c>
      <c r="K33" s="14">
        <v>17.25</v>
      </c>
      <c r="L33" s="15">
        <f t="shared" ref="L33:O37" si="8">IF($F33&gt;0,($I33/1000)*(B33/$F33),0)</f>
        <v>0</v>
      </c>
      <c r="M33" s="15">
        <f t="shared" si="8"/>
        <v>0</v>
      </c>
      <c r="N33" s="15">
        <f t="shared" si="8"/>
        <v>0</v>
      </c>
      <c r="O33" s="15">
        <f t="shared" si="8"/>
        <v>0</v>
      </c>
      <c r="P33" s="16">
        <f t="shared" si="3"/>
        <v>0</v>
      </c>
      <c r="Q33" s="3"/>
      <c r="R33" s="3"/>
    </row>
    <row r="34" spans="1:18">
      <c r="A34" s="10">
        <v>17.75</v>
      </c>
      <c r="B34" s="11"/>
      <c r="C34" s="41"/>
      <c r="E34" s="36"/>
      <c r="F34" s="13">
        <f t="shared" si="0"/>
        <v>0</v>
      </c>
      <c r="G34" s="1"/>
      <c r="H34" s="14">
        <v>17.75</v>
      </c>
      <c r="I34" s="12"/>
      <c r="J34" s="1">
        <f t="shared" si="1"/>
        <v>0</v>
      </c>
      <c r="K34" s="14">
        <v>17.75</v>
      </c>
      <c r="L34" s="15">
        <f t="shared" si="8"/>
        <v>0</v>
      </c>
      <c r="M34" s="15">
        <f t="shared" si="8"/>
        <v>0</v>
      </c>
      <c r="N34" s="15">
        <f t="shared" si="8"/>
        <v>0</v>
      </c>
      <c r="O34" s="15">
        <f t="shared" si="8"/>
        <v>0</v>
      </c>
      <c r="P34" s="16">
        <f t="shared" si="3"/>
        <v>0</v>
      </c>
      <c r="Q34" s="3"/>
      <c r="R34" s="3"/>
    </row>
    <row r="35" spans="1:18">
      <c r="A35" s="14">
        <v>18.25</v>
      </c>
      <c r="B35" s="11"/>
      <c r="C35" s="41"/>
      <c r="D35" s="41"/>
      <c r="E35" s="36"/>
      <c r="F35" s="13">
        <f t="shared" si="0"/>
        <v>0</v>
      </c>
      <c r="G35" s="1"/>
      <c r="H35" s="14">
        <v>18.25</v>
      </c>
      <c r="I35" s="4"/>
      <c r="J35" s="1">
        <f t="shared" si="1"/>
        <v>0</v>
      </c>
      <c r="K35" s="14">
        <v>18.25</v>
      </c>
      <c r="L35" s="15">
        <f t="shared" si="8"/>
        <v>0</v>
      </c>
      <c r="M35" s="15">
        <f t="shared" si="8"/>
        <v>0</v>
      </c>
      <c r="N35" s="15">
        <f t="shared" si="8"/>
        <v>0</v>
      </c>
      <c r="O35" s="15">
        <f t="shared" si="8"/>
        <v>0</v>
      </c>
      <c r="P35" s="16">
        <f t="shared" si="3"/>
        <v>0</v>
      </c>
      <c r="Q35" s="3"/>
      <c r="R35" s="3"/>
    </row>
    <row r="36" spans="1:18">
      <c r="A36" s="10">
        <v>18.75</v>
      </c>
      <c r="B36" s="11"/>
      <c r="C36" s="41"/>
      <c r="D36" s="41"/>
      <c r="E36" s="36"/>
      <c r="F36" s="13">
        <f t="shared" si="0"/>
        <v>0</v>
      </c>
      <c r="G36" s="1"/>
      <c r="H36" s="14">
        <v>18.75</v>
      </c>
      <c r="I36" s="4"/>
      <c r="J36" s="1">
        <f t="shared" si="1"/>
        <v>0</v>
      </c>
      <c r="K36" s="14">
        <v>18.75</v>
      </c>
      <c r="L36" s="15">
        <f t="shared" si="8"/>
        <v>0</v>
      </c>
      <c r="M36" s="15">
        <f t="shared" si="8"/>
        <v>0</v>
      </c>
      <c r="N36" s="15">
        <f t="shared" si="8"/>
        <v>0</v>
      </c>
      <c r="O36" s="15">
        <f t="shared" si="8"/>
        <v>0</v>
      </c>
      <c r="P36" s="16">
        <f t="shared" si="3"/>
        <v>0</v>
      </c>
      <c r="Q36" s="3"/>
      <c r="R36" s="3"/>
    </row>
    <row r="37" spans="1:18">
      <c r="A37" s="14">
        <v>19.25</v>
      </c>
      <c r="B37" s="36"/>
      <c r="C37" s="38"/>
      <c r="D37" s="38"/>
      <c r="E37" s="38"/>
      <c r="F37" s="13">
        <f t="shared" si="0"/>
        <v>0</v>
      </c>
      <c r="G37" s="1"/>
      <c r="H37" s="14">
        <v>19.25</v>
      </c>
      <c r="I37" s="1"/>
      <c r="J37" s="1">
        <f t="shared" si="1"/>
        <v>0</v>
      </c>
      <c r="K37" s="14">
        <v>19.25</v>
      </c>
      <c r="L37" s="15">
        <f t="shared" si="8"/>
        <v>0</v>
      </c>
      <c r="M37" s="15">
        <f t="shared" si="8"/>
        <v>0</v>
      </c>
      <c r="N37" s="15">
        <f t="shared" si="8"/>
        <v>0</v>
      </c>
      <c r="O37" s="15">
        <f t="shared" si="8"/>
        <v>0</v>
      </c>
      <c r="P37" s="16">
        <f t="shared" si="3"/>
        <v>0</v>
      </c>
      <c r="Q37" s="3"/>
      <c r="R37" s="3"/>
    </row>
    <row r="38" spans="1:18">
      <c r="A38" s="19" t="s">
        <v>7</v>
      </c>
      <c r="B38" s="20">
        <f>SUM(B6:B37)</f>
        <v>72</v>
      </c>
      <c r="C38" s="20">
        <f>SUM(C6:C37)</f>
        <v>187</v>
      </c>
      <c r="D38" s="20">
        <f>SUM(D6:D37)</f>
        <v>56</v>
      </c>
      <c r="E38" s="20">
        <f>SUM(E6:E37)</f>
        <v>0</v>
      </c>
      <c r="F38" s="21">
        <f>SUM(F6:F37)</f>
        <v>315</v>
      </c>
      <c r="G38" s="22"/>
      <c r="H38" s="19" t="s">
        <v>7</v>
      </c>
      <c r="I38" s="4">
        <f>SUM(I6:I37)</f>
        <v>318210680</v>
      </c>
      <c r="J38" s="1">
        <f t="shared" si="1"/>
        <v>318210.68</v>
      </c>
      <c r="K38" s="19" t="s">
        <v>7</v>
      </c>
      <c r="L38" s="20">
        <f>SUM(L6:L37)</f>
        <v>198191.01824958</v>
      </c>
      <c r="M38" s="20">
        <f>SUM(M6:M37)</f>
        <v>70189.137744648193</v>
      </c>
      <c r="N38" s="20">
        <f>SUM(N6:N37)</f>
        <v>6966.46500577201</v>
      </c>
      <c r="O38" s="20">
        <f>SUM(O6:O37)</f>
        <v>0</v>
      </c>
      <c r="P38" s="23">
        <f>SUM(P6:P37)</f>
        <v>275346.62099999998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6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5.2388487930497031E-3</v>
      </c>
      <c r="J44" s="27" t="s">
        <v>12</v>
      </c>
      <c r="K44">
        <v>3.0939453598750153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9">L6*($A47)</f>
        <v>0</v>
      </c>
      <c r="C47" s="15">
        <f t="shared" ref="C47:C78" si="10">M6*($A47)</f>
        <v>0</v>
      </c>
      <c r="D47" s="15">
        <f t="shared" ref="D47:D78" si="11">N6*($A47)</f>
        <v>0</v>
      </c>
      <c r="E47" s="15">
        <f t="shared" ref="E47:E78" si="12">O6*($A47)</f>
        <v>0</v>
      </c>
      <c r="F47" s="13">
        <f t="shared" ref="F47:F78" si="13">SUM(B47:E47)</f>
        <v>0</v>
      </c>
      <c r="G47" s="1"/>
      <c r="H47" s="14">
        <f t="shared" ref="H47:H78" si="14">$I$44*((A47)^$K$44)</f>
        <v>0.31279315524240803</v>
      </c>
      <c r="I47" s="15">
        <f t="shared" ref="I47:I78" si="15">L6*$H47</f>
        <v>0</v>
      </c>
      <c r="J47" s="15">
        <f t="shared" ref="J47:J78" si="16">M6*$H47</f>
        <v>0</v>
      </c>
      <c r="K47" s="15">
        <f t="shared" ref="K47:K78" si="17">N6*$H47</f>
        <v>0</v>
      </c>
      <c r="L47" s="15">
        <f t="shared" ref="L47:L78" si="18">O6*$H47</f>
        <v>0</v>
      </c>
      <c r="M47" s="29">
        <f t="shared" ref="M47:M78" si="19">SUM(I47:L47)</f>
        <v>0</v>
      </c>
      <c r="N47" s="3"/>
      <c r="O47" s="3"/>
      <c r="P47" s="3"/>
    </row>
    <row r="48" spans="1:18">
      <c r="A48" s="14">
        <v>4.25</v>
      </c>
      <c r="B48" s="15">
        <f t="shared" si="9"/>
        <v>0</v>
      </c>
      <c r="C48" s="15">
        <f t="shared" si="10"/>
        <v>0</v>
      </c>
      <c r="D48" s="15">
        <f t="shared" si="11"/>
        <v>0</v>
      </c>
      <c r="E48" s="15">
        <f t="shared" si="12"/>
        <v>0</v>
      </c>
      <c r="F48" s="13">
        <f t="shared" si="13"/>
        <v>0</v>
      </c>
      <c r="G48" s="1"/>
      <c r="H48" s="14">
        <f t="shared" si="14"/>
        <v>0.46071980114678301</v>
      </c>
      <c r="I48" s="15">
        <f t="shared" si="15"/>
        <v>0</v>
      </c>
      <c r="J48" s="15">
        <f t="shared" si="16"/>
        <v>0</v>
      </c>
      <c r="K48" s="15">
        <f t="shared" si="17"/>
        <v>0</v>
      </c>
      <c r="L48" s="15">
        <f t="shared" si="18"/>
        <v>0</v>
      </c>
      <c r="M48" s="29">
        <f t="shared" si="19"/>
        <v>0</v>
      </c>
      <c r="N48" s="3"/>
      <c r="O48" s="3"/>
      <c r="P48" s="3"/>
    </row>
    <row r="49" spans="1:16">
      <c r="A49" s="14">
        <v>4.75</v>
      </c>
      <c r="B49" s="15">
        <f t="shared" si="9"/>
        <v>5048.5327500000003</v>
      </c>
      <c r="C49" s="15">
        <f t="shared" si="10"/>
        <v>0</v>
      </c>
      <c r="D49" s="15">
        <f t="shared" si="11"/>
        <v>0</v>
      </c>
      <c r="E49" s="15">
        <f t="shared" si="12"/>
        <v>0</v>
      </c>
      <c r="F49" s="13">
        <f t="shared" si="13"/>
        <v>5048.5327500000003</v>
      </c>
      <c r="G49" s="1"/>
      <c r="H49" s="14">
        <f t="shared" si="14"/>
        <v>0.64996342315214195</v>
      </c>
      <c r="I49" s="15">
        <f t="shared" si="15"/>
        <v>690.81297433383099</v>
      </c>
      <c r="J49" s="15">
        <f t="shared" si="16"/>
        <v>0</v>
      </c>
      <c r="K49" s="15">
        <f t="shared" si="17"/>
        <v>0</v>
      </c>
      <c r="L49" s="15">
        <f t="shared" si="18"/>
        <v>0</v>
      </c>
      <c r="M49" s="29">
        <f t="shared" si="19"/>
        <v>690.81297433383099</v>
      </c>
      <c r="N49" s="3"/>
      <c r="O49" s="3"/>
      <c r="P49" s="3"/>
    </row>
    <row r="50" spans="1:16">
      <c r="A50" s="14">
        <v>5.25</v>
      </c>
      <c r="B50" s="15">
        <f t="shared" si="9"/>
        <v>57659.563499999997</v>
      </c>
      <c r="C50" s="15">
        <f t="shared" si="10"/>
        <v>0</v>
      </c>
      <c r="D50" s="15">
        <f t="shared" si="11"/>
        <v>0</v>
      </c>
      <c r="E50" s="15">
        <f t="shared" si="12"/>
        <v>0</v>
      </c>
      <c r="F50" s="13">
        <f t="shared" si="13"/>
        <v>57659.563499999997</v>
      </c>
      <c r="G50" s="1"/>
      <c r="H50" s="14">
        <f t="shared" si="14"/>
        <v>0.88586878499292399</v>
      </c>
      <c r="I50" s="15">
        <f t="shared" si="15"/>
        <v>9729.2966592318808</v>
      </c>
      <c r="J50" s="15">
        <f t="shared" si="16"/>
        <v>0</v>
      </c>
      <c r="K50" s="15">
        <f t="shared" si="17"/>
        <v>0</v>
      </c>
      <c r="L50" s="15">
        <f t="shared" si="18"/>
        <v>0</v>
      </c>
      <c r="M50" s="29">
        <f t="shared" si="19"/>
        <v>9729.2966592318808</v>
      </c>
      <c r="N50" s="3"/>
      <c r="O50" s="3"/>
      <c r="P50" s="3"/>
    </row>
    <row r="51" spans="1:16">
      <c r="A51" s="14">
        <v>5.75</v>
      </c>
      <c r="B51" s="15">
        <f t="shared" si="9"/>
        <v>211861.24549999999</v>
      </c>
      <c r="C51" s="15">
        <f t="shared" si="10"/>
        <v>0</v>
      </c>
      <c r="D51" s="15">
        <f t="shared" si="11"/>
        <v>0</v>
      </c>
      <c r="E51" s="15">
        <f t="shared" si="12"/>
        <v>0</v>
      </c>
      <c r="F51" s="13">
        <f t="shared" si="13"/>
        <v>211861.24549999999</v>
      </c>
      <c r="G51" s="1"/>
      <c r="H51" s="14">
        <f t="shared" si="14"/>
        <v>1.1738339519168699</v>
      </c>
      <c r="I51" s="15">
        <f t="shared" si="15"/>
        <v>43250.421402312197</v>
      </c>
      <c r="J51" s="15">
        <f t="shared" si="16"/>
        <v>0</v>
      </c>
      <c r="K51" s="15">
        <f t="shared" si="17"/>
        <v>0</v>
      </c>
      <c r="L51" s="15">
        <f t="shared" si="18"/>
        <v>0</v>
      </c>
      <c r="M51" s="29">
        <f t="shared" si="19"/>
        <v>43250.421402312197</v>
      </c>
      <c r="N51" s="3"/>
      <c r="O51" s="3"/>
      <c r="P51" s="3"/>
    </row>
    <row r="52" spans="1:16">
      <c r="A52" s="14">
        <v>6.25</v>
      </c>
      <c r="B52" s="15">
        <f t="shared" si="9"/>
        <v>145135.14374999999</v>
      </c>
      <c r="C52" s="15">
        <f t="shared" si="10"/>
        <v>0</v>
      </c>
      <c r="D52" s="15">
        <f t="shared" si="11"/>
        <v>0</v>
      </c>
      <c r="E52" s="15">
        <f t="shared" si="12"/>
        <v>0</v>
      </c>
      <c r="F52" s="13">
        <f t="shared" si="13"/>
        <v>145135.14374999999</v>
      </c>
      <c r="G52" s="1"/>
      <c r="H52" s="14">
        <f t="shared" si="14"/>
        <v>1.5193056413547501</v>
      </c>
      <c r="I52" s="15">
        <f t="shared" si="15"/>
        <v>35280.742825313202</v>
      </c>
      <c r="J52" s="15">
        <f t="shared" si="16"/>
        <v>0</v>
      </c>
      <c r="K52" s="15">
        <f t="shared" si="17"/>
        <v>0</v>
      </c>
      <c r="L52" s="15">
        <f t="shared" si="18"/>
        <v>0</v>
      </c>
      <c r="M52" s="29">
        <f t="shared" si="19"/>
        <v>35280.742825313202</v>
      </c>
      <c r="N52" s="3"/>
      <c r="O52" s="3"/>
      <c r="P52" s="3"/>
    </row>
    <row r="53" spans="1:16">
      <c r="A53" s="14">
        <v>6.75</v>
      </c>
      <c r="B53" s="15">
        <f t="shared" si="9"/>
        <v>130270.89599999999</v>
      </c>
      <c r="C53" s="15">
        <f t="shared" si="10"/>
        <v>0</v>
      </c>
      <c r="D53" s="15">
        <f t="shared" si="11"/>
        <v>0</v>
      </c>
      <c r="E53" s="15">
        <f t="shared" si="12"/>
        <v>0</v>
      </c>
      <c r="F53" s="13">
        <f t="shared" si="13"/>
        <v>130270.89599999999</v>
      </c>
      <c r="G53" s="1"/>
      <c r="H53" s="14">
        <f t="shared" si="14"/>
        <v>1.92777535388002</v>
      </c>
      <c r="I53" s="15">
        <f t="shared" si="15"/>
        <v>37204.892242469199</v>
      </c>
      <c r="J53" s="15">
        <f t="shared" si="16"/>
        <v>0</v>
      </c>
      <c r="K53" s="15">
        <f t="shared" si="17"/>
        <v>0</v>
      </c>
      <c r="L53" s="15">
        <f t="shared" si="18"/>
        <v>0</v>
      </c>
      <c r="M53" s="29">
        <f t="shared" si="19"/>
        <v>37204.892242469199</v>
      </c>
      <c r="N53" s="3"/>
      <c r="O53" s="3"/>
      <c r="P53" s="3"/>
    </row>
    <row r="54" spans="1:16">
      <c r="A54" s="14">
        <v>7.25</v>
      </c>
      <c r="B54" s="15">
        <f t="shared" si="9"/>
        <v>88790.923999999999</v>
      </c>
      <c r="C54" s="15">
        <f t="shared" si="10"/>
        <v>0</v>
      </c>
      <c r="D54" s="15">
        <f t="shared" si="11"/>
        <v>0</v>
      </c>
      <c r="E54" s="15">
        <f t="shared" si="12"/>
        <v>0</v>
      </c>
      <c r="F54" s="13">
        <f t="shared" si="13"/>
        <v>88790.923999999999</v>
      </c>
      <c r="G54" s="1"/>
      <c r="H54" s="14">
        <f t="shared" si="14"/>
        <v>2.4047761005430601</v>
      </c>
      <c r="I54" s="15">
        <f t="shared" si="15"/>
        <v>29451.350617977299</v>
      </c>
      <c r="J54" s="15">
        <f t="shared" si="16"/>
        <v>0</v>
      </c>
      <c r="K54" s="15">
        <f t="shared" si="17"/>
        <v>0</v>
      </c>
      <c r="L54" s="15">
        <f t="shared" si="18"/>
        <v>0</v>
      </c>
      <c r="M54" s="29">
        <f t="shared" si="19"/>
        <v>29451.350617977299</v>
      </c>
      <c r="N54" s="3"/>
      <c r="O54" s="3"/>
      <c r="P54" s="3"/>
    </row>
    <row r="55" spans="1:16">
      <c r="A55" s="14">
        <v>7.75</v>
      </c>
      <c r="B55" s="15">
        <f t="shared" si="9"/>
        <v>216131.86050000001</v>
      </c>
      <c r="C55" s="15">
        <f t="shared" si="10"/>
        <v>0</v>
      </c>
      <c r="D55" s="15">
        <f t="shared" si="11"/>
        <v>0</v>
      </c>
      <c r="E55" s="15">
        <f t="shared" si="12"/>
        <v>0</v>
      </c>
      <c r="F55" s="13">
        <f t="shared" si="13"/>
        <v>216131.86050000001</v>
      </c>
      <c r="G55" s="1"/>
      <c r="H55" s="14">
        <f t="shared" si="14"/>
        <v>2.95587959666338</v>
      </c>
      <c r="I55" s="15">
        <f t="shared" si="15"/>
        <v>82433.516985915601</v>
      </c>
      <c r="J55" s="15">
        <f t="shared" si="16"/>
        <v>0</v>
      </c>
      <c r="K55" s="15">
        <f t="shared" si="17"/>
        <v>0</v>
      </c>
      <c r="L55" s="15">
        <f t="shared" si="18"/>
        <v>0</v>
      </c>
      <c r="M55" s="29">
        <f t="shared" si="19"/>
        <v>82433.516985915601</v>
      </c>
      <c r="N55" s="3"/>
      <c r="O55" s="3"/>
      <c r="P55" s="3"/>
    </row>
    <row r="56" spans="1:16">
      <c r="A56" s="14">
        <v>8.25</v>
      </c>
      <c r="B56" s="15">
        <f t="shared" si="9"/>
        <v>225242.89425000001</v>
      </c>
      <c r="C56" s="15">
        <f t="shared" si="10"/>
        <v>0</v>
      </c>
      <c r="D56" s="15">
        <f t="shared" si="11"/>
        <v>0</v>
      </c>
      <c r="E56" s="15">
        <f t="shared" si="12"/>
        <v>0</v>
      </c>
      <c r="F56" s="13">
        <f t="shared" si="13"/>
        <v>225242.89425000001</v>
      </c>
      <c r="G56" s="1"/>
      <c r="H56" s="14">
        <f t="shared" si="14"/>
        <v>3.58669382761</v>
      </c>
      <c r="I56" s="15">
        <f t="shared" si="15"/>
        <v>97924.521032665099</v>
      </c>
      <c r="J56" s="15">
        <f t="shared" si="16"/>
        <v>0</v>
      </c>
      <c r="K56" s="15">
        <f t="shared" si="17"/>
        <v>0</v>
      </c>
      <c r="L56" s="15">
        <f t="shared" si="18"/>
        <v>0</v>
      </c>
      <c r="M56" s="29">
        <f t="shared" si="19"/>
        <v>97924.521032665099</v>
      </c>
      <c r="N56" s="3"/>
      <c r="O56" s="3"/>
      <c r="P56" s="3"/>
    </row>
    <row r="57" spans="1:16">
      <c r="A57" s="14">
        <v>8.75</v>
      </c>
      <c r="B57" s="15">
        <f t="shared" si="9"/>
        <v>155458.24875</v>
      </c>
      <c r="C57" s="15">
        <f t="shared" si="10"/>
        <v>0</v>
      </c>
      <c r="D57" s="15">
        <f t="shared" si="11"/>
        <v>0</v>
      </c>
      <c r="E57" s="15">
        <f t="shared" si="12"/>
        <v>0</v>
      </c>
      <c r="F57" s="13">
        <f t="shared" si="13"/>
        <v>155458.24875</v>
      </c>
      <c r="G57" s="1"/>
      <c r="H57" s="14">
        <f t="shared" si="14"/>
        <v>4.3028609161756801</v>
      </c>
      <c r="I57" s="15">
        <f t="shared" si="15"/>
        <v>76447.454016399104</v>
      </c>
      <c r="J57" s="15">
        <f t="shared" si="16"/>
        <v>0</v>
      </c>
      <c r="K57" s="15">
        <f t="shared" si="17"/>
        <v>0</v>
      </c>
      <c r="L57" s="15">
        <f t="shared" si="18"/>
        <v>0</v>
      </c>
      <c r="M57" s="29">
        <f t="shared" si="19"/>
        <v>76447.454016399104</v>
      </c>
      <c r="N57" s="3"/>
      <c r="O57" s="3"/>
      <c r="P57" s="3"/>
    </row>
    <row r="58" spans="1:16">
      <c r="A58" s="14">
        <v>9.25</v>
      </c>
      <c r="B58" s="15">
        <f t="shared" si="9"/>
        <v>100119.78</v>
      </c>
      <c r="C58" s="15">
        <f t="shared" si="10"/>
        <v>0</v>
      </c>
      <c r="D58" s="15">
        <f t="shared" si="11"/>
        <v>0</v>
      </c>
      <c r="E58" s="15">
        <f t="shared" si="12"/>
        <v>0</v>
      </c>
      <c r="F58" s="13">
        <f t="shared" si="13"/>
        <v>100119.78</v>
      </c>
      <c r="G58" s="1"/>
      <c r="H58" s="14">
        <f t="shared" si="14"/>
        <v>5.1100552379831496</v>
      </c>
      <c r="I58" s="15">
        <f t="shared" si="15"/>
        <v>55310.011482672497</v>
      </c>
      <c r="J58" s="15">
        <f t="shared" si="16"/>
        <v>0</v>
      </c>
      <c r="K58" s="15">
        <f t="shared" si="17"/>
        <v>0</v>
      </c>
      <c r="L58" s="15">
        <f t="shared" si="18"/>
        <v>0</v>
      </c>
      <c r="M58" s="29">
        <f t="shared" si="19"/>
        <v>55310.011482672497</v>
      </c>
      <c r="N58" s="3"/>
      <c r="O58" s="3"/>
      <c r="P58" s="3"/>
    </row>
    <row r="59" spans="1:16">
      <c r="A59" s="14">
        <v>9.75</v>
      </c>
      <c r="B59" s="15">
        <f t="shared" si="9"/>
        <v>37964.75475</v>
      </c>
      <c r="C59" s="15">
        <f t="shared" si="10"/>
        <v>0</v>
      </c>
      <c r="D59" s="15">
        <f t="shared" si="11"/>
        <v>0</v>
      </c>
      <c r="E59" s="15">
        <f t="shared" si="12"/>
        <v>0</v>
      </c>
      <c r="F59" s="13">
        <f t="shared" si="13"/>
        <v>37964.75475</v>
      </c>
      <c r="G59" s="1"/>
      <c r="H59" s="14">
        <f t="shared" si="14"/>
        <v>6.0139817434241696</v>
      </c>
      <c r="I59" s="15">
        <f t="shared" si="15"/>
        <v>23417.3684061616</v>
      </c>
      <c r="J59" s="15">
        <f t="shared" si="16"/>
        <v>0</v>
      </c>
      <c r="K59" s="15">
        <f t="shared" si="17"/>
        <v>0</v>
      </c>
      <c r="L59" s="15">
        <f t="shared" si="18"/>
        <v>0</v>
      </c>
      <c r="M59" s="29">
        <f t="shared" si="19"/>
        <v>23417.3684061616</v>
      </c>
      <c r="N59" s="3"/>
      <c r="O59" s="3"/>
      <c r="P59" s="3"/>
    </row>
    <row r="60" spans="1:16">
      <c r="A60" s="14">
        <v>10.25</v>
      </c>
      <c r="B60" s="15">
        <f t="shared" si="9"/>
        <v>21974.739249999999</v>
      </c>
      <c r="C60" s="15">
        <f t="shared" si="10"/>
        <v>0</v>
      </c>
      <c r="D60" s="15">
        <f t="shared" si="11"/>
        <v>0</v>
      </c>
      <c r="E60" s="15">
        <f t="shared" si="12"/>
        <v>0</v>
      </c>
      <c r="F60" s="13">
        <f t="shared" si="13"/>
        <v>21974.739249999999</v>
      </c>
      <c r="G60" s="1"/>
      <c r="H60" s="14">
        <f t="shared" si="14"/>
        <v>7.0203744534660002</v>
      </c>
      <c r="I60" s="15">
        <f t="shared" si="15"/>
        <v>15050.8193221733</v>
      </c>
      <c r="J60" s="15">
        <f t="shared" si="16"/>
        <v>0</v>
      </c>
      <c r="K60" s="15">
        <f t="shared" si="17"/>
        <v>0</v>
      </c>
      <c r="L60" s="15">
        <f t="shared" si="18"/>
        <v>0</v>
      </c>
      <c r="M60" s="29">
        <f t="shared" si="19"/>
        <v>15050.8193221733</v>
      </c>
      <c r="N60" s="3"/>
      <c r="O60" s="3"/>
      <c r="P60" s="3"/>
    </row>
    <row r="61" spans="1:16">
      <c r="A61" s="14">
        <v>10.75</v>
      </c>
      <c r="B61" s="15">
        <f t="shared" si="9"/>
        <v>36316.169224999998</v>
      </c>
      <c r="C61" s="15">
        <f t="shared" si="10"/>
        <v>15564.072525</v>
      </c>
      <c r="D61" s="15">
        <f t="shared" si="11"/>
        <v>0</v>
      </c>
      <c r="E61" s="15">
        <f t="shared" si="12"/>
        <v>0</v>
      </c>
      <c r="F61" s="13">
        <f t="shared" si="13"/>
        <v>51880.241750000001</v>
      </c>
      <c r="G61" s="1"/>
      <c r="H61" s="14">
        <f t="shared" si="14"/>
        <v>8.1349951032514305</v>
      </c>
      <c r="I61" s="15">
        <f t="shared" si="15"/>
        <v>27482.033378067499</v>
      </c>
      <c r="J61" s="15">
        <f t="shared" si="16"/>
        <v>11778.014304886099</v>
      </c>
      <c r="K61" s="15">
        <f t="shared" si="17"/>
        <v>0</v>
      </c>
      <c r="L61" s="15">
        <f t="shared" si="18"/>
        <v>0</v>
      </c>
      <c r="M61" s="29">
        <f t="shared" si="19"/>
        <v>39260.047682953598</v>
      </c>
      <c r="N61" s="3"/>
      <c r="O61" s="3"/>
      <c r="P61" s="3"/>
    </row>
    <row r="62" spans="1:16">
      <c r="A62" s="14">
        <v>11.25</v>
      </c>
      <c r="B62" s="15">
        <f t="shared" si="9"/>
        <v>11510.698897058801</v>
      </c>
      <c r="C62" s="15">
        <f t="shared" si="10"/>
        <v>27625.6773529411</v>
      </c>
      <c r="D62" s="15">
        <f t="shared" si="11"/>
        <v>0</v>
      </c>
      <c r="E62" s="15">
        <f t="shared" si="12"/>
        <v>0</v>
      </c>
      <c r="F62" s="13">
        <f t="shared" si="13"/>
        <v>39136.376249999899</v>
      </c>
      <c r="G62" s="1"/>
      <c r="H62" s="14">
        <f t="shared" si="14"/>
        <v>9.3636319124207006</v>
      </c>
      <c r="I62" s="15">
        <f t="shared" si="15"/>
        <v>9580.61755793476</v>
      </c>
      <c r="J62" s="15">
        <f t="shared" si="16"/>
        <v>22993.482139043299</v>
      </c>
      <c r="K62" s="15">
        <f t="shared" si="17"/>
        <v>0</v>
      </c>
      <c r="L62" s="15">
        <f t="shared" si="18"/>
        <v>0</v>
      </c>
      <c r="M62" s="29">
        <f t="shared" si="19"/>
        <v>32574.099696978101</v>
      </c>
      <c r="N62" s="3"/>
      <c r="O62" s="3"/>
      <c r="P62" s="3"/>
    </row>
    <row r="63" spans="1:16">
      <c r="A63" s="14">
        <v>11.75</v>
      </c>
      <c r="B63" s="15">
        <f t="shared" si="9"/>
        <v>3668.7578928571402</v>
      </c>
      <c r="C63" s="15">
        <f t="shared" si="10"/>
        <v>73375.157857142898</v>
      </c>
      <c r="D63" s="15">
        <f t="shared" si="11"/>
        <v>0</v>
      </c>
      <c r="E63" s="15">
        <f t="shared" si="12"/>
        <v>0</v>
      </c>
      <c r="F63" s="13">
        <f t="shared" si="13"/>
        <v>77043.91575</v>
      </c>
      <c r="G63" s="1"/>
      <c r="H63" s="14">
        <f t="shared" si="14"/>
        <v>10.712098464935201</v>
      </c>
      <c r="I63" s="15">
        <f t="shared" si="15"/>
        <v>3344.6890035994802</v>
      </c>
      <c r="J63" s="15">
        <f t="shared" si="16"/>
        <v>66893.780071989706</v>
      </c>
      <c r="K63" s="15">
        <f t="shared" si="17"/>
        <v>0</v>
      </c>
      <c r="L63" s="15">
        <f t="shared" si="18"/>
        <v>0</v>
      </c>
      <c r="M63" s="29">
        <f t="shared" si="19"/>
        <v>70238.469075589193</v>
      </c>
      <c r="N63" s="3"/>
      <c r="O63" s="3"/>
      <c r="P63" s="3"/>
    </row>
    <row r="64" spans="1:16">
      <c r="A64" s="14">
        <v>12.25</v>
      </c>
      <c r="B64" s="15">
        <f t="shared" si="9"/>
        <v>0</v>
      </c>
      <c r="C64" s="15">
        <f t="shared" si="10"/>
        <v>107042.17825</v>
      </c>
      <c r="D64" s="15">
        <f t="shared" si="11"/>
        <v>0</v>
      </c>
      <c r="E64" s="15">
        <f t="shared" si="12"/>
        <v>0</v>
      </c>
      <c r="F64" s="13">
        <f t="shared" si="13"/>
        <v>107042.17825</v>
      </c>
      <c r="G64" s="1"/>
      <c r="H64" s="14">
        <f t="shared" si="14"/>
        <v>12.186232684190401</v>
      </c>
      <c r="I64" s="15">
        <f t="shared" si="15"/>
        <v>0</v>
      </c>
      <c r="J64" s="15">
        <f t="shared" si="16"/>
        <v>106484.970708333</v>
      </c>
      <c r="K64" s="15">
        <f t="shared" si="17"/>
        <v>0</v>
      </c>
      <c r="L64" s="15">
        <f t="shared" si="18"/>
        <v>0</v>
      </c>
      <c r="M64" s="29">
        <f t="shared" si="19"/>
        <v>106484.970708333</v>
      </c>
      <c r="N64" s="3"/>
      <c r="O64" s="3"/>
      <c r="P64" s="3"/>
    </row>
    <row r="65" spans="1:16">
      <c r="A65" s="14">
        <v>12.75</v>
      </c>
      <c r="B65" s="15">
        <f t="shared" si="9"/>
        <v>0</v>
      </c>
      <c r="C65" s="15">
        <f t="shared" si="10"/>
        <v>199708.69425</v>
      </c>
      <c r="D65" s="15">
        <f t="shared" si="11"/>
        <v>0</v>
      </c>
      <c r="E65" s="15">
        <f t="shared" si="12"/>
        <v>0</v>
      </c>
      <c r="F65" s="13">
        <f t="shared" si="13"/>
        <v>199708.69425</v>
      </c>
      <c r="G65" s="1"/>
      <c r="H65" s="14">
        <f t="shared" si="14"/>
        <v>13.791895891580101</v>
      </c>
      <c r="I65" s="15">
        <f t="shared" si="15"/>
        <v>0</v>
      </c>
      <c r="J65" s="15">
        <f t="shared" si="16"/>
        <v>216028.35448936501</v>
      </c>
      <c r="K65" s="15">
        <f t="shared" si="17"/>
        <v>0</v>
      </c>
      <c r="L65" s="15">
        <f t="shared" si="18"/>
        <v>0</v>
      </c>
      <c r="M65" s="29">
        <f t="shared" si="19"/>
        <v>216028.35448936501</v>
      </c>
      <c r="N65" s="3"/>
      <c r="O65" s="3"/>
      <c r="P65" s="3"/>
    </row>
    <row r="66" spans="1:16">
      <c r="A66" s="14">
        <v>13.25</v>
      </c>
      <c r="B66" s="15">
        <f t="shared" si="9"/>
        <v>0</v>
      </c>
      <c r="C66" s="15">
        <f t="shared" si="10"/>
        <v>218658.52249999999</v>
      </c>
      <c r="D66" s="15">
        <f t="shared" si="11"/>
        <v>0</v>
      </c>
      <c r="E66" s="15">
        <f t="shared" si="12"/>
        <v>0</v>
      </c>
      <c r="F66" s="13">
        <f t="shared" si="13"/>
        <v>218658.52249999999</v>
      </c>
      <c r="G66" s="1"/>
      <c r="H66" s="14">
        <f t="shared" si="14"/>
        <v>15.5349719385695</v>
      </c>
      <c r="I66" s="15">
        <f t="shared" si="15"/>
        <v>0</v>
      </c>
      <c r="J66" s="15">
        <f t="shared" si="16"/>
        <v>256366.34046540101</v>
      </c>
      <c r="K66" s="15">
        <f t="shared" si="17"/>
        <v>0</v>
      </c>
      <c r="L66" s="15">
        <f t="shared" si="18"/>
        <v>0</v>
      </c>
      <c r="M66" s="29">
        <f t="shared" si="19"/>
        <v>256366.34046540101</v>
      </c>
      <c r="N66" s="3"/>
      <c r="O66" s="3"/>
      <c r="P66" s="3"/>
    </row>
    <row r="67" spans="1:16">
      <c r="A67" s="14">
        <v>13.75</v>
      </c>
      <c r="B67" s="15">
        <f t="shared" si="9"/>
        <v>0</v>
      </c>
      <c r="C67" s="15">
        <f t="shared" si="10"/>
        <v>133151.27505952399</v>
      </c>
      <c r="D67" s="15">
        <f t="shared" si="11"/>
        <v>14015.9236904761</v>
      </c>
      <c r="E67" s="15">
        <f t="shared" si="12"/>
        <v>0</v>
      </c>
      <c r="F67" s="13">
        <f t="shared" si="13"/>
        <v>147167.19875000001</v>
      </c>
      <c r="G67" s="1"/>
      <c r="H67" s="14">
        <f t="shared" si="14"/>
        <v>17.4213664038686</v>
      </c>
      <c r="I67" s="15">
        <f t="shared" si="15"/>
        <v>0</v>
      </c>
      <c r="J67" s="15">
        <f t="shared" si="16"/>
        <v>168703.79272394601</v>
      </c>
      <c r="K67" s="15">
        <f t="shared" si="17"/>
        <v>17758.293970941599</v>
      </c>
      <c r="L67" s="15">
        <f t="shared" si="18"/>
        <v>0</v>
      </c>
      <c r="M67" s="29">
        <f t="shared" si="19"/>
        <v>186462.08669488801</v>
      </c>
      <c r="N67" s="3"/>
      <c r="O67" s="3"/>
      <c r="P67" s="3"/>
    </row>
    <row r="68" spans="1:16">
      <c r="A68" s="14">
        <v>14.25</v>
      </c>
      <c r="B68" s="15">
        <f t="shared" si="9"/>
        <v>0</v>
      </c>
      <c r="C68" s="15">
        <f t="shared" si="10"/>
        <v>77480.8348250001</v>
      </c>
      <c r="D68" s="15">
        <f t="shared" si="11"/>
        <v>2671.7529249999998</v>
      </c>
      <c r="E68" s="15">
        <f t="shared" si="12"/>
        <v>0</v>
      </c>
      <c r="F68" s="13">
        <f t="shared" si="13"/>
        <v>80152.587750000093</v>
      </c>
      <c r="G68" s="1"/>
      <c r="H68" s="14">
        <f t="shared" si="14"/>
        <v>19.457005848536099</v>
      </c>
      <c r="I68" s="15">
        <f t="shared" si="15"/>
        <v>0</v>
      </c>
      <c r="J68" s="15">
        <f t="shared" si="16"/>
        <v>105792.635532595</v>
      </c>
      <c r="K68" s="15">
        <f t="shared" si="17"/>
        <v>3648.0219149170798</v>
      </c>
      <c r="L68" s="15">
        <f t="shared" si="18"/>
        <v>0</v>
      </c>
      <c r="M68" s="29">
        <f t="shared" si="19"/>
        <v>109440.657447512</v>
      </c>
      <c r="N68" s="3"/>
      <c r="O68" s="3"/>
      <c r="P68" s="3"/>
    </row>
    <row r="69" spans="1:16">
      <c r="A69" s="14">
        <v>14.75</v>
      </c>
      <c r="B69" s="15">
        <f t="shared" si="9"/>
        <v>0</v>
      </c>
      <c r="C69" s="15">
        <f t="shared" si="10"/>
        <v>40382.296791666602</v>
      </c>
      <c r="D69" s="15">
        <f t="shared" si="11"/>
        <v>23379.2244583334</v>
      </c>
      <c r="E69" s="15">
        <f t="shared" si="12"/>
        <v>0</v>
      </c>
      <c r="F69" s="13">
        <f t="shared" si="13"/>
        <v>63761.521249999998</v>
      </c>
      <c r="G69" s="1"/>
      <c r="H69" s="14">
        <f t="shared" si="14"/>
        <v>21.6478371228737</v>
      </c>
      <c r="I69" s="15">
        <f t="shared" si="15"/>
        <v>0</v>
      </c>
      <c r="J69" s="15">
        <f t="shared" si="16"/>
        <v>59267.076853799597</v>
      </c>
      <c r="K69" s="15">
        <f t="shared" si="17"/>
        <v>34312.518178515696</v>
      </c>
      <c r="L69" s="15">
        <f t="shared" si="18"/>
        <v>0</v>
      </c>
      <c r="M69" s="29">
        <f t="shared" si="19"/>
        <v>93579.595032315294</v>
      </c>
      <c r="N69" s="3"/>
      <c r="O69" s="3"/>
      <c r="P69" s="3"/>
    </row>
    <row r="70" spans="1:16">
      <c r="A70" s="14">
        <v>15.25</v>
      </c>
      <c r="B70" s="15">
        <f t="shared" si="9"/>
        <v>0</v>
      </c>
      <c r="C70" s="15">
        <f t="shared" si="10"/>
        <v>12875.200527777801</v>
      </c>
      <c r="D70" s="15">
        <f t="shared" si="11"/>
        <v>36786.287222222301</v>
      </c>
      <c r="E70" s="15">
        <f t="shared" si="12"/>
        <v>0</v>
      </c>
      <c r="F70" s="13">
        <f t="shared" si="13"/>
        <v>49661.487750000102</v>
      </c>
      <c r="G70" s="1"/>
      <c r="H70" s="14">
        <f t="shared" si="14"/>
        <v>23.999826719809398</v>
      </c>
      <c r="I70" s="15">
        <f t="shared" si="15"/>
        <v>0</v>
      </c>
      <c r="J70" s="15">
        <f t="shared" si="16"/>
        <v>20262.464370456699</v>
      </c>
      <c r="K70" s="15">
        <f t="shared" si="17"/>
        <v>57892.7553441622</v>
      </c>
      <c r="L70" s="15">
        <f t="shared" si="18"/>
        <v>0</v>
      </c>
      <c r="M70" s="29">
        <f t="shared" si="19"/>
        <v>78155.219714618899</v>
      </c>
      <c r="N70" s="3"/>
      <c r="O70" s="3"/>
      <c r="P70" s="3"/>
    </row>
    <row r="71" spans="1:16">
      <c r="A71" s="14">
        <v>15.75</v>
      </c>
      <c r="B71" s="15">
        <f t="shared" si="9"/>
        <v>0</v>
      </c>
      <c r="C71" s="15">
        <f t="shared" si="10"/>
        <v>5986.4899500000001</v>
      </c>
      <c r="D71" s="15">
        <f t="shared" si="11"/>
        <v>23945.959800000001</v>
      </c>
      <c r="E71" s="15">
        <f t="shared" si="12"/>
        <v>0</v>
      </c>
      <c r="F71" s="13">
        <f t="shared" si="13"/>
        <v>29932.44975</v>
      </c>
      <c r="G71" s="1"/>
      <c r="H71" s="14">
        <f t="shared" si="14"/>
        <v>26.518960170176001</v>
      </c>
      <c r="I71" s="15">
        <f t="shared" si="15"/>
        <v>0</v>
      </c>
      <c r="J71" s="15">
        <f t="shared" si="16"/>
        <v>10079.713558298999</v>
      </c>
      <c r="K71" s="15">
        <f t="shared" si="17"/>
        <v>40318.854233195903</v>
      </c>
      <c r="L71" s="15">
        <f t="shared" si="18"/>
        <v>0</v>
      </c>
      <c r="M71" s="29">
        <f t="shared" si="19"/>
        <v>50398.567791494897</v>
      </c>
      <c r="N71" s="3"/>
      <c r="O71" s="3"/>
      <c r="P71" s="3"/>
    </row>
    <row r="72" spans="1:16">
      <c r="A72" s="14">
        <v>16.25</v>
      </c>
      <c r="B72" s="15">
        <f t="shared" si="9"/>
        <v>0</v>
      </c>
      <c r="C72" s="15">
        <f t="shared" si="10"/>
        <v>873.91613636363604</v>
      </c>
      <c r="D72" s="15">
        <f t="shared" si="11"/>
        <v>3932.6226136363598</v>
      </c>
      <c r="E72" s="15">
        <f t="shared" si="12"/>
        <v>0</v>
      </c>
      <c r="F72" s="13">
        <f t="shared" si="13"/>
        <v>4806.5387499999997</v>
      </c>
      <c r="G72" s="1"/>
      <c r="H72" s="14">
        <f t="shared" si="14"/>
        <v>29.211241475881302</v>
      </c>
      <c r="I72" s="15">
        <f t="shared" si="15"/>
        <v>0</v>
      </c>
      <c r="J72" s="15">
        <f t="shared" si="16"/>
        <v>1570.9646331684501</v>
      </c>
      <c r="K72" s="15">
        <f t="shared" si="17"/>
        <v>7069.3408492580302</v>
      </c>
      <c r="L72" s="15">
        <f t="shared" si="18"/>
        <v>0</v>
      </c>
      <c r="M72" s="29">
        <f t="shared" si="19"/>
        <v>8640.30548242648</v>
      </c>
      <c r="N72" s="3"/>
      <c r="O72" s="3"/>
      <c r="P72" s="3"/>
    </row>
    <row r="73" spans="1:16">
      <c r="A73" s="14">
        <v>16.75</v>
      </c>
      <c r="B73" s="15">
        <f t="shared" si="9"/>
        <v>0</v>
      </c>
      <c r="C73" s="15">
        <f t="shared" si="10"/>
        <v>0</v>
      </c>
      <c r="D73" s="15">
        <f t="shared" si="11"/>
        <v>0</v>
      </c>
      <c r="E73" s="15">
        <f t="shared" si="12"/>
        <v>0</v>
      </c>
      <c r="F73" s="13">
        <f t="shared" si="13"/>
        <v>0</v>
      </c>
      <c r="G73" s="1"/>
      <c r="H73" s="14">
        <f t="shared" si="14"/>
        <v>32.082692577464499</v>
      </c>
      <c r="I73" s="15">
        <f t="shared" si="15"/>
        <v>0</v>
      </c>
      <c r="J73" s="15">
        <f t="shared" si="16"/>
        <v>0</v>
      </c>
      <c r="K73" s="15">
        <f t="shared" si="17"/>
        <v>0</v>
      </c>
      <c r="L73" s="15">
        <f t="shared" si="18"/>
        <v>0</v>
      </c>
      <c r="M73" s="29">
        <f t="shared" si="19"/>
        <v>0</v>
      </c>
      <c r="N73" s="3"/>
      <c r="O73" s="3"/>
      <c r="P73" s="3"/>
    </row>
    <row r="74" spans="1:16">
      <c r="A74" s="14">
        <v>17.25</v>
      </c>
      <c r="B74" s="15">
        <f t="shared" si="9"/>
        <v>0</v>
      </c>
      <c r="C74" s="15">
        <f t="shared" si="10"/>
        <v>0</v>
      </c>
      <c r="D74" s="15">
        <f t="shared" si="11"/>
        <v>0</v>
      </c>
      <c r="E74" s="15">
        <f t="shared" si="12"/>
        <v>0</v>
      </c>
      <c r="F74" s="13">
        <f t="shared" si="13"/>
        <v>0</v>
      </c>
      <c r="G74" s="1"/>
      <c r="H74" s="14">
        <f t="shared" si="14"/>
        <v>35.1393528529536</v>
      </c>
      <c r="I74" s="15">
        <f t="shared" si="15"/>
        <v>0</v>
      </c>
      <c r="J74" s="15">
        <f t="shared" si="16"/>
        <v>0</v>
      </c>
      <c r="K74" s="15">
        <f t="shared" si="17"/>
        <v>0</v>
      </c>
      <c r="L74" s="15">
        <f t="shared" si="18"/>
        <v>0</v>
      </c>
      <c r="M74" s="29">
        <f t="shared" si="19"/>
        <v>0</v>
      </c>
      <c r="N74" s="3"/>
      <c r="O74" s="3"/>
      <c r="P74" s="3"/>
    </row>
    <row r="75" spans="1:16">
      <c r="A75" s="14">
        <v>17.75</v>
      </c>
      <c r="B75" s="15">
        <f t="shared" si="9"/>
        <v>0</v>
      </c>
      <c r="C75" s="15">
        <f t="shared" si="10"/>
        <v>0</v>
      </c>
      <c r="D75" s="15">
        <f t="shared" si="11"/>
        <v>0</v>
      </c>
      <c r="E75" s="15">
        <f t="shared" si="12"/>
        <v>0</v>
      </c>
      <c r="F75" s="13">
        <f t="shared" si="13"/>
        <v>0</v>
      </c>
      <c r="G75" s="1"/>
      <c r="H75" s="14">
        <f t="shared" si="14"/>
        <v>38.387278645303198</v>
      </c>
      <c r="I75" s="15">
        <f t="shared" si="15"/>
        <v>0</v>
      </c>
      <c r="J75" s="15">
        <f t="shared" si="16"/>
        <v>0</v>
      </c>
      <c r="K75" s="15">
        <f t="shared" si="17"/>
        <v>0</v>
      </c>
      <c r="L75" s="15">
        <f t="shared" si="18"/>
        <v>0</v>
      </c>
      <c r="M75" s="29">
        <f t="shared" si="19"/>
        <v>0</v>
      </c>
      <c r="N75" s="3"/>
      <c r="O75" s="3"/>
      <c r="P75" s="3"/>
    </row>
    <row r="76" spans="1:16">
      <c r="A76" s="14">
        <v>18.25</v>
      </c>
      <c r="B76" s="15">
        <f t="shared" si="9"/>
        <v>0</v>
      </c>
      <c r="C76" s="15">
        <f t="shared" si="10"/>
        <v>0</v>
      </c>
      <c r="D76" s="15">
        <f t="shared" si="11"/>
        <v>0</v>
      </c>
      <c r="E76" s="15">
        <f t="shared" si="12"/>
        <v>0</v>
      </c>
      <c r="F76" s="13">
        <f t="shared" si="13"/>
        <v>0</v>
      </c>
      <c r="G76" s="1"/>
      <c r="H76" s="14">
        <f t="shared" si="14"/>
        <v>41.8325428159987</v>
      </c>
      <c r="I76" s="15">
        <f t="shared" si="15"/>
        <v>0</v>
      </c>
      <c r="J76" s="15">
        <f t="shared" si="16"/>
        <v>0</v>
      </c>
      <c r="K76" s="15">
        <f t="shared" si="17"/>
        <v>0</v>
      </c>
      <c r="L76" s="15">
        <f t="shared" si="18"/>
        <v>0</v>
      </c>
      <c r="M76" s="29">
        <f t="shared" si="19"/>
        <v>0</v>
      </c>
      <c r="N76" s="3"/>
      <c r="O76" s="3"/>
      <c r="P76" s="3"/>
    </row>
    <row r="77" spans="1:16">
      <c r="A77" s="14">
        <v>18.75</v>
      </c>
      <c r="B77" s="15">
        <f t="shared" si="9"/>
        <v>0</v>
      </c>
      <c r="C77" s="15">
        <f t="shared" si="10"/>
        <v>0</v>
      </c>
      <c r="D77" s="15">
        <f t="shared" si="11"/>
        <v>0</v>
      </c>
      <c r="E77" s="15">
        <f t="shared" si="12"/>
        <v>0</v>
      </c>
      <c r="F77" s="13">
        <f t="shared" si="13"/>
        <v>0</v>
      </c>
      <c r="G77" s="1"/>
      <c r="H77" s="14">
        <f t="shared" si="14"/>
        <v>45.4812343226792</v>
      </c>
      <c r="I77" s="15">
        <f t="shared" si="15"/>
        <v>0</v>
      </c>
      <c r="J77" s="15">
        <f t="shared" si="16"/>
        <v>0</v>
      </c>
      <c r="K77" s="15">
        <f t="shared" si="17"/>
        <v>0</v>
      </c>
      <c r="L77" s="15">
        <f t="shared" si="18"/>
        <v>0</v>
      </c>
      <c r="M77" s="29">
        <f t="shared" si="19"/>
        <v>0</v>
      </c>
      <c r="N77" s="3"/>
      <c r="O77" s="3"/>
      <c r="P77" s="3"/>
    </row>
    <row r="78" spans="1:16">
      <c r="A78" s="14">
        <v>19.25</v>
      </c>
      <c r="B78" s="15">
        <f t="shared" si="9"/>
        <v>0</v>
      </c>
      <c r="C78" s="15">
        <f t="shared" si="10"/>
        <v>0</v>
      </c>
      <c r="D78" s="15">
        <f t="shared" si="11"/>
        <v>0</v>
      </c>
      <c r="E78" s="15">
        <f t="shared" si="12"/>
        <v>0</v>
      </c>
      <c r="F78" s="13">
        <f t="shared" si="13"/>
        <v>0</v>
      </c>
      <c r="G78" s="1"/>
      <c r="H78" s="14">
        <f t="shared" si="14"/>
        <v>49.339457818862101</v>
      </c>
      <c r="I78" s="15">
        <f t="shared" si="15"/>
        <v>0</v>
      </c>
      <c r="J78" s="15">
        <f t="shared" si="16"/>
        <v>0</v>
      </c>
      <c r="K78" s="15">
        <f t="shared" si="17"/>
        <v>0</v>
      </c>
      <c r="L78" s="15">
        <f t="shared" si="18"/>
        <v>0</v>
      </c>
      <c r="M78" s="29">
        <f t="shared" si="19"/>
        <v>0</v>
      </c>
      <c r="N78" s="3"/>
      <c r="O78" s="3"/>
      <c r="P78" s="3"/>
    </row>
    <row r="79" spans="1:16">
      <c r="A79" s="19" t="s">
        <v>7</v>
      </c>
      <c r="B79" s="20">
        <f>SUM(B47:B78)</f>
        <v>1447154.2090149201</v>
      </c>
      <c r="C79" s="20">
        <f>SUM(C47:C78)</f>
        <v>912724.31602541602</v>
      </c>
      <c r="D79" s="20">
        <f>SUM(D47:D78)</f>
        <v>104731.770709668</v>
      </c>
      <c r="E79" s="20">
        <f>SUM(E47:E78)</f>
        <v>0</v>
      </c>
      <c r="F79" s="20">
        <f>SUM(F47:F78)</f>
        <v>2464610.29575</v>
      </c>
      <c r="G79" s="13"/>
      <c r="H79" s="19" t="s">
        <v>7</v>
      </c>
      <c r="I79" s="20">
        <f>SUM(I47:I78)</f>
        <v>546598.54790722602</v>
      </c>
      <c r="J79" s="20">
        <f>SUM(J47:J78)</f>
        <v>1046221.58985128</v>
      </c>
      <c r="K79" s="20">
        <f>SUM(K47:K78)</f>
        <v>160999.78449099101</v>
      </c>
      <c r="L79" s="20">
        <f>SUM(L47:L78)</f>
        <v>0</v>
      </c>
      <c r="M79" s="20">
        <f>SUM(M47:M78)</f>
        <v>1753819.9222494999</v>
      </c>
      <c r="N79" s="3"/>
      <c r="O79" s="3"/>
      <c r="P79" s="3"/>
    </row>
    <row r="80" spans="1:16">
      <c r="A80" s="6" t="s">
        <v>13</v>
      </c>
      <c r="B80" s="21">
        <f>IF(L38&gt;0,B79/L38,0)</f>
        <v>7.3018152981712499</v>
      </c>
      <c r="C80" s="21">
        <f>IF(M38&gt;0,C79/M38,0)</f>
        <v>13.0037829976763</v>
      </c>
      <c r="D80" s="21">
        <f>IF(N38&gt;0,D79/N38,0)</f>
        <v>15.033703696622799</v>
      </c>
      <c r="E80" s="21">
        <f>IF(O38&gt;0,E79/O38,0)</f>
        <v>0</v>
      </c>
      <c r="F80" s="21">
        <f>IF(P38&gt;0,F79/P38,0)</f>
        <v>8.9509371380664202</v>
      </c>
      <c r="G80" s="13"/>
      <c r="H80" s="6" t="s">
        <v>13</v>
      </c>
      <c r="I80" s="21">
        <f>IF(L38&gt;0,I79/L38,0)</f>
        <v>2.75793803742862</v>
      </c>
      <c r="J80" s="21">
        <f>IF(M38&gt;0,J79/M38,0)</f>
        <v>14.9057478616918</v>
      </c>
      <c r="K80" s="21">
        <f>IF(N38&gt;0,K79/N38,0)</f>
        <v>23.110685886973702</v>
      </c>
      <c r="L80" s="21">
        <f>IF(O38&gt;0,L79/O38,0)</f>
        <v>0</v>
      </c>
      <c r="M80" s="21">
        <f>IF(P38&gt;0,M79/P38,0)</f>
        <v>6.3694986191586498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4" t="s">
        <v>14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32">
        <f>L$38</f>
        <v>198191.01824999999</v>
      </c>
      <c r="C92" s="33">
        <f>$B$80</f>
        <v>7.3</v>
      </c>
      <c r="D92" s="33">
        <f>$I$80</f>
        <v>2.8</v>
      </c>
      <c r="E92" s="32">
        <f>B92*D92</f>
        <v>554934.85109999997</v>
      </c>
      <c r="F92" s="1">
        <f>E92/1000</f>
        <v>554.93485109999995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32">
        <f>M$38</f>
        <v>70189.137740000006</v>
      </c>
      <c r="C93" s="33">
        <f>$C$80</f>
        <v>13</v>
      </c>
      <c r="D93" s="33">
        <f>$J$80</f>
        <v>14.9</v>
      </c>
      <c r="E93" s="32">
        <f>B93*D93</f>
        <v>1045818.15233</v>
      </c>
      <c r="F93" s="1">
        <f>E93/1000</f>
        <v>1045.81815233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6966.4650099999999</v>
      </c>
      <c r="C94" s="33">
        <f>$D$80</f>
        <v>15</v>
      </c>
      <c r="D94" s="33">
        <f>$K$80</f>
        <v>23.1</v>
      </c>
      <c r="E94" s="32">
        <f>B94*D94</f>
        <v>160925.34172999999</v>
      </c>
      <c r="F94" s="1">
        <f>E94/1000</f>
        <v>160.92534173000001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4">
        <f>SUM(B92:B95)</f>
        <v>275346.62099999998</v>
      </c>
      <c r="C96" s="33">
        <f>$F$80</f>
        <v>9</v>
      </c>
      <c r="D96" s="33">
        <f>$M$80</f>
        <v>6.4</v>
      </c>
      <c r="E96" s="32">
        <f>SUM(E92:E95)</f>
        <v>1761678.34516</v>
      </c>
      <c r="F96" s="1">
        <f>E96/1000</f>
        <v>1761.6783451599999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2005978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5" t="s">
        <v>20</v>
      </c>
      <c r="B98" s="32">
        <f>IF(E96&gt;0,$I$2/E96,"")</f>
        <v>1.1386700000000001</v>
      </c>
      <c r="C98" s="60" t="s">
        <v>23</v>
      </c>
      <c r="D98" s="60"/>
      <c r="E98" s="60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2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24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578007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42"/>
      <c r="F6" s="13">
        <f t="shared" ref="F6:F37" si="0">SUM(B6:E6)</f>
        <v>0</v>
      </c>
      <c r="G6" s="1"/>
      <c r="H6" s="14">
        <v>3.75</v>
      </c>
      <c r="I6" s="12">
        <v>0</v>
      </c>
      <c r="J6" s="1">
        <f t="shared" ref="J6:J38" si="1">I6/1000</f>
        <v>0</v>
      </c>
      <c r="K6" s="14">
        <v>3.75</v>
      </c>
      <c r="L6" s="15">
        <f t="shared" ref="L6:L37" si="2">IF($F6&gt;0,($I6/1000)*(B6/$F6),0)</f>
        <v>0</v>
      </c>
      <c r="M6" s="15">
        <f t="shared" ref="M6:M37" si="3">IF($F6&gt;0,($I6/1000)*(C6/$F6),0)</f>
        <v>0</v>
      </c>
      <c r="N6" s="15">
        <f t="shared" ref="N6:N37" si="4">IF($F6&gt;0,($I6/1000)*(D6/$F6),0)</f>
        <v>0</v>
      </c>
      <c r="O6" s="15">
        <f t="shared" ref="O6:O37" si="5">IF($F6&gt;0,($I6/1000)*(E6/$F6),0)</f>
        <v>0</v>
      </c>
      <c r="P6" s="16">
        <f t="shared" ref="P6:P37" si="6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42"/>
      <c r="F7" s="13">
        <f t="shared" si="0"/>
        <v>0</v>
      </c>
      <c r="G7" s="1"/>
      <c r="H7" s="14">
        <v>4.25</v>
      </c>
      <c r="I7" s="12">
        <v>0</v>
      </c>
      <c r="J7" s="1">
        <f t="shared" si="1"/>
        <v>0</v>
      </c>
      <c r="K7" s="14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3"/>
      <c r="R7" s="3"/>
    </row>
    <row r="8" spans="1:18">
      <c r="A8" s="10">
        <v>4.75</v>
      </c>
      <c r="B8" s="53">
        <v>1</v>
      </c>
      <c r="C8" s="11"/>
      <c r="D8" s="11"/>
      <c r="E8" s="42"/>
      <c r="F8" s="13">
        <f t="shared" si="0"/>
        <v>1</v>
      </c>
      <c r="G8" s="1"/>
      <c r="H8" s="14">
        <v>4.75</v>
      </c>
      <c r="I8" s="51">
        <v>270178</v>
      </c>
      <c r="J8" s="1">
        <f t="shared" si="1"/>
        <v>270.178</v>
      </c>
      <c r="K8" s="14">
        <v>4.75</v>
      </c>
      <c r="L8" s="15">
        <f t="shared" si="2"/>
        <v>270.178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270.178</v>
      </c>
      <c r="Q8" s="3"/>
      <c r="R8" s="3"/>
    </row>
    <row r="9" spans="1:18">
      <c r="A9" s="14">
        <v>5.25</v>
      </c>
      <c r="B9" s="53">
        <v>1</v>
      </c>
      <c r="C9" s="11"/>
      <c r="D9" s="11"/>
      <c r="E9" s="43"/>
      <c r="F9" s="13">
        <f t="shared" si="0"/>
        <v>1</v>
      </c>
      <c r="G9" s="17"/>
      <c r="H9" s="14">
        <v>5.25</v>
      </c>
      <c r="I9" s="51">
        <v>270178</v>
      </c>
      <c r="J9" s="1">
        <f t="shared" si="1"/>
        <v>270.178</v>
      </c>
      <c r="K9" s="14">
        <v>5.25</v>
      </c>
      <c r="L9" s="15">
        <f t="shared" si="2"/>
        <v>270.178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270.178</v>
      </c>
      <c r="Q9" s="3"/>
      <c r="R9" s="3"/>
    </row>
    <row r="10" spans="1:18">
      <c r="A10" s="10">
        <v>5.75</v>
      </c>
      <c r="B10" s="53">
        <v>1</v>
      </c>
      <c r="C10" s="11"/>
      <c r="D10" s="11"/>
      <c r="E10" s="42"/>
      <c r="F10" s="13">
        <f t="shared" si="0"/>
        <v>1</v>
      </c>
      <c r="G10" s="1"/>
      <c r="H10" s="14">
        <v>5.75</v>
      </c>
      <c r="I10" s="51">
        <v>270178</v>
      </c>
      <c r="J10" s="1">
        <f t="shared" si="1"/>
        <v>270.178</v>
      </c>
      <c r="K10" s="14">
        <v>5.75</v>
      </c>
      <c r="L10" s="15">
        <f t="shared" si="2"/>
        <v>270.178</v>
      </c>
      <c r="M10" s="15">
        <f t="shared" si="3"/>
        <v>0</v>
      </c>
      <c r="N10" s="15">
        <f t="shared" si="4"/>
        <v>0</v>
      </c>
      <c r="O10" s="15">
        <f t="shared" si="5"/>
        <v>0</v>
      </c>
      <c r="P10" s="16">
        <f t="shared" si="6"/>
        <v>270.178</v>
      </c>
      <c r="Q10" s="3"/>
      <c r="R10" s="3"/>
    </row>
    <row r="11" spans="1:18">
      <c r="A11" s="14">
        <v>6.25</v>
      </c>
      <c r="B11" s="53">
        <v>1</v>
      </c>
      <c r="C11" s="11"/>
      <c r="D11" s="11"/>
      <c r="E11" s="42"/>
      <c r="F11" s="13">
        <f t="shared" si="0"/>
        <v>1</v>
      </c>
      <c r="G11" s="1"/>
      <c r="H11" s="14">
        <v>6.25</v>
      </c>
      <c r="I11" s="51">
        <v>5673733</v>
      </c>
      <c r="J11" s="1">
        <f t="shared" si="1"/>
        <v>5673.7330000000002</v>
      </c>
      <c r="K11" s="14">
        <v>6.25</v>
      </c>
      <c r="L11" s="15">
        <f t="shared" si="2"/>
        <v>5673.7330000000002</v>
      </c>
      <c r="M11" s="15">
        <f t="shared" si="3"/>
        <v>0</v>
      </c>
      <c r="N11" s="15">
        <f t="shared" si="4"/>
        <v>0</v>
      </c>
      <c r="O11" s="15">
        <f t="shared" si="5"/>
        <v>0</v>
      </c>
      <c r="P11" s="16">
        <f t="shared" si="6"/>
        <v>5673.7330000000002</v>
      </c>
      <c r="Q11" s="3"/>
      <c r="R11" s="3"/>
    </row>
    <row r="12" spans="1:18">
      <c r="A12" s="10">
        <v>6.75</v>
      </c>
      <c r="B12" s="53">
        <v>1</v>
      </c>
      <c r="C12" s="11"/>
      <c r="D12" s="11"/>
      <c r="E12" s="44"/>
      <c r="F12" s="13">
        <f t="shared" si="0"/>
        <v>1</v>
      </c>
      <c r="G12" s="1"/>
      <c r="H12" s="14">
        <v>6.75</v>
      </c>
      <c r="I12" s="51">
        <v>12698356</v>
      </c>
      <c r="J12" s="1">
        <f t="shared" si="1"/>
        <v>12698.356</v>
      </c>
      <c r="K12" s="14">
        <v>6.75</v>
      </c>
      <c r="L12" s="15">
        <f t="shared" si="2"/>
        <v>12698.356</v>
      </c>
      <c r="M12" s="15">
        <f t="shared" si="3"/>
        <v>0</v>
      </c>
      <c r="N12" s="15">
        <f t="shared" si="4"/>
        <v>0</v>
      </c>
      <c r="O12" s="15">
        <f t="shared" si="5"/>
        <v>0</v>
      </c>
      <c r="P12" s="16">
        <f t="shared" si="6"/>
        <v>12698.356</v>
      </c>
      <c r="Q12" s="3"/>
      <c r="R12" s="3"/>
    </row>
    <row r="13" spans="1:18">
      <c r="A13" s="14">
        <v>7.25</v>
      </c>
      <c r="B13">
        <v>1</v>
      </c>
      <c r="C13" s="11"/>
      <c r="D13" s="11"/>
      <c r="E13" s="40"/>
      <c r="F13" s="13">
        <f t="shared" si="0"/>
        <v>1</v>
      </c>
      <c r="G13" s="1"/>
      <c r="H13" s="14">
        <v>7.25</v>
      </c>
      <c r="I13" s="51">
        <v>25126533</v>
      </c>
      <c r="J13" s="1">
        <f t="shared" si="1"/>
        <v>25126.532999999999</v>
      </c>
      <c r="K13" s="14">
        <v>7.25</v>
      </c>
      <c r="L13" s="15">
        <f t="shared" si="2"/>
        <v>25126.532999999999</v>
      </c>
      <c r="M13" s="15">
        <f t="shared" si="3"/>
        <v>0</v>
      </c>
      <c r="N13" s="15">
        <f t="shared" si="4"/>
        <v>0</v>
      </c>
      <c r="O13" s="15">
        <f t="shared" si="5"/>
        <v>0</v>
      </c>
      <c r="P13" s="16">
        <f t="shared" si="6"/>
        <v>25126.532999999999</v>
      </c>
      <c r="Q13" s="3"/>
      <c r="R13" s="3"/>
    </row>
    <row r="14" spans="1:18">
      <c r="A14" s="10">
        <v>7.75</v>
      </c>
      <c r="B14">
        <v>1</v>
      </c>
      <c r="C14" s="39"/>
      <c r="D14" s="39"/>
      <c r="E14" s="40"/>
      <c r="F14" s="13">
        <f t="shared" si="0"/>
        <v>1</v>
      </c>
      <c r="G14" s="1"/>
      <c r="H14" s="14">
        <v>7.75</v>
      </c>
      <c r="I14" s="51">
        <v>17291378</v>
      </c>
      <c r="J14" s="1">
        <f t="shared" si="1"/>
        <v>17291.378000000001</v>
      </c>
      <c r="K14" s="14">
        <v>7.75</v>
      </c>
      <c r="L14" s="15">
        <f t="shared" si="2"/>
        <v>17291.378000000001</v>
      </c>
      <c r="M14" s="15">
        <f t="shared" si="3"/>
        <v>0</v>
      </c>
      <c r="N14" s="15">
        <f t="shared" si="4"/>
        <v>0</v>
      </c>
      <c r="O14" s="15">
        <f t="shared" si="5"/>
        <v>0</v>
      </c>
      <c r="P14" s="16">
        <f t="shared" si="6"/>
        <v>17291.378000000001</v>
      </c>
      <c r="Q14" s="3"/>
      <c r="R14" s="3"/>
    </row>
    <row r="15" spans="1:18">
      <c r="A15" s="14">
        <v>8.25</v>
      </c>
      <c r="B15">
        <v>1</v>
      </c>
      <c r="C15" s="12"/>
      <c r="D15" s="12"/>
      <c r="E15" s="40"/>
      <c r="F15" s="13">
        <f t="shared" si="0"/>
        <v>1</v>
      </c>
      <c r="G15" s="1"/>
      <c r="H15" s="14">
        <v>8.25</v>
      </c>
      <c r="I15" s="51">
        <v>7294800</v>
      </c>
      <c r="J15" s="1">
        <f t="shared" si="1"/>
        <v>7294.8</v>
      </c>
      <c r="K15" s="14">
        <v>8.25</v>
      </c>
      <c r="L15" s="15">
        <f t="shared" si="2"/>
        <v>7294.8</v>
      </c>
      <c r="M15" s="15">
        <f t="shared" si="3"/>
        <v>0</v>
      </c>
      <c r="N15" s="15">
        <f t="shared" si="4"/>
        <v>0</v>
      </c>
      <c r="O15" s="15">
        <f t="shared" si="5"/>
        <v>0</v>
      </c>
      <c r="P15" s="16">
        <f t="shared" si="6"/>
        <v>7294.8</v>
      </c>
      <c r="Q15" s="3"/>
      <c r="R15" s="3"/>
    </row>
    <row r="16" spans="1:18">
      <c r="A16" s="10">
        <v>8.75</v>
      </c>
      <c r="B16">
        <v>1</v>
      </c>
      <c r="C16" s="12"/>
      <c r="D16" s="12"/>
      <c r="E16" s="40"/>
      <c r="F16" s="13">
        <f t="shared" si="0"/>
        <v>1</v>
      </c>
      <c r="G16" s="1"/>
      <c r="H16" s="14">
        <v>8.75</v>
      </c>
      <c r="I16" s="51">
        <v>3782489</v>
      </c>
      <c r="J16" s="1">
        <f t="shared" si="1"/>
        <v>3782.489</v>
      </c>
      <c r="K16" s="14">
        <v>8.75</v>
      </c>
      <c r="L16" s="15">
        <f t="shared" si="2"/>
        <v>3782.489</v>
      </c>
      <c r="M16" s="15">
        <f t="shared" si="3"/>
        <v>0</v>
      </c>
      <c r="N16" s="15">
        <f t="shared" si="4"/>
        <v>0</v>
      </c>
      <c r="O16" s="15">
        <f t="shared" si="5"/>
        <v>0</v>
      </c>
      <c r="P16" s="16">
        <f t="shared" si="6"/>
        <v>3782.489</v>
      </c>
      <c r="Q16" s="3"/>
      <c r="R16" s="3"/>
    </row>
    <row r="17" spans="1:18">
      <c r="A17" s="14">
        <v>9.25</v>
      </c>
      <c r="B17">
        <v>2</v>
      </c>
      <c r="D17" s="12"/>
      <c r="E17" s="40"/>
      <c r="F17" s="13">
        <f t="shared" si="0"/>
        <v>2</v>
      </c>
      <c r="G17" s="1"/>
      <c r="H17" s="14">
        <v>9.25</v>
      </c>
      <c r="I17" s="51">
        <v>962118</v>
      </c>
      <c r="J17" s="1">
        <f t="shared" si="1"/>
        <v>962.11800000000005</v>
      </c>
      <c r="K17" s="14">
        <v>9.25</v>
      </c>
      <c r="L17" s="15">
        <f t="shared" si="2"/>
        <v>962.11800000000005</v>
      </c>
      <c r="M17" s="15">
        <f t="shared" si="3"/>
        <v>0</v>
      </c>
      <c r="N17" s="15">
        <f t="shared" si="4"/>
        <v>0</v>
      </c>
      <c r="O17" s="15">
        <f t="shared" si="5"/>
        <v>0</v>
      </c>
      <c r="P17" s="16">
        <f t="shared" si="6"/>
        <v>962.11800000000005</v>
      </c>
      <c r="Q17" s="3"/>
      <c r="R17" s="3"/>
    </row>
    <row r="18" spans="1:18">
      <c r="A18" s="10">
        <v>9.75</v>
      </c>
      <c r="B18">
        <v>8</v>
      </c>
      <c r="D18" s="12"/>
      <c r="E18" s="40"/>
      <c r="F18" s="13">
        <f t="shared" si="0"/>
        <v>8</v>
      </c>
      <c r="G18" s="1"/>
      <c r="H18" s="14">
        <v>9.75</v>
      </c>
      <c r="I18" s="51">
        <v>1773148</v>
      </c>
      <c r="J18" s="1">
        <f t="shared" si="1"/>
        <v>1773.1479999999999</v>
      </c>
      <c r="K18" s="14">
        <v>9.75</v>
      </c>
      <c r="L18" s="15">
        <f t="shared" si="2"/>
        <v>1773.1479999999999</v>
      </c>
      <c r="M18" s="15">
        <f t="shared" si="3"/>
        <v>0</v>
      </c>
      <c r="N18" s="15">
        <f t="shared" si="4"/>
        <v>0</v>
      </c>
      <c r="O18" s="15">
        <f t="shared" si="5"/>
        <v>0</v>
      </c>
      <c r="P18" s="16">
        <f t="shared" si="6"/>
        <v>1773.1479999999999</v>
      </c>
      <c r="Q18" s="3"/>
      <c r="R18" s="3"/>
    </row>
    <row r="19" spans="1:18">
      <c r="A19" s="14">
        <v>10.25</v>
      </c>
      <c r="B19">
        <v>11</v>
      </c>
      <c r="D19" s="12"/>
      <c r="E19" s="40"/>
      <c r="F19" s="13">
        <f t="shared" si="0"/>
        <v>11</v>
      </c>
      <c r="G19" s="1"/>
      <c r="H19" s="14">
        <v>10.25</v>
      </c>
      <c r="I19" s="51">
        <v>2065040</v>
      </c>
      <c r="J19" s="1">
        <f t="shared" si="1"/>
        <v>2065.04</v>
      </c>
      <c r="K19" s="14">
        <v>10.25</v>
      </c>
      <c r="L19" s="15">
        <f t="shared" si="2"/>
        <v>2065.04</v>
      </c>
      <c r="M19" s="15">
        <f t="shared" si="3"/>
        <v>0</v>
      </c>
      <c r="N19" s="15">
        <f t="shared" si="4"/>
        <v>0</v>
      </c>
      <c r="O19" s="15">
        <f t="shared" si="5"/>
        <v>0</v>
      </c>
      <c r="P19" s="16">
        <f t="shared" si="6"/>
        <v>2065.04</v>
      </c>
      <c r="Q19" s="3"/>
      <c r="R19" s="3"/>
    </row>
    <row r="20" spans="1:18">
      <c r="A20" s="10">
        <v>10.75</v>
      </c>
      <c r="B20">
        <v>18</v>
      </c>
      <c r="D20" s="12"/>
      <c r="E20" s="40"/>
      <c r="F20" s="13">
        <f t="shared" si="0"/>
        <v>18</v>
      </c>
      <c r="G20" s="1"/>
      <c r="H20" s="14">
        <v>10.75</v>
      </c>
      <c r="I20" s="51">
        <v>3646070</v>
      </c>
      <c r="J20" s="1">
        <f t="shared" si="1"/>
        <v>3646.07</v>
      </c>
      <c r="K20" s="14">
        <v>10.75</v>
      </c>
      <c r="L20" s="15">
        <f t="shared" si="2"/>
        <v>3646.07</v>
      </c>
      <c r="M20" s="15">
        <f t="shared" si="3"/>
        <v>0</v>
      </c>
      <c r="N20" s="15">
        <f t="shared" si="4"/>
        <v>0</v>
      </c>
      <c r="O20" s="15">
        <f t="shared" si="5"/>
        <v>0</v>
      </c>
      <c r="P20" s="16">
        <f t="shared" si="6"/>
        <v>3646.07</v>
      </c>
      <c r="Q20" s="3"/>
      <c r="R20" s="3"/>
    </row>
    <row r="21" spans="1:18">
      <c r="A21" s="14">
        <v>11.25</v>
      </c>
      <c r="B21">
        <v>15</v>
      </c>
      <c r="D21" s="12"/>
      <c r="E21" s="40"/>
      <c r="F21" s="13">
        <f t="shared" si="0"/>
        <v>15</v>
      </c>
      <c r="G21" s="1"/>
      <c r="H21" s="14">
        <v>11.25</v>
      </c>
      <c r="I21" s="51">
        <v>5697684</v>
      </c>
      <c r="J21" s="1">
        <f t="shared" si="1"/>
        <v>5697.6840000000002</v>
      </c>
      <c r="K21" s="14">
        <v>11.25</v>
      </c>
      <c r="L21" s="15">
        <f t="shared" si="2"/>
        <v>5697.6840000000002</v>
      </c>
      <c r="M21" s="15">
        <f t="shared" si="3"/>
        <v>0</v>
      </c>
      <c r="N21" s="15">
        <f t="shared" si="4"/>
        <v>0</v>
      </c>
      <c r="O21" s="15">
        <f t="shared" si="5"/>
        <v>0</v>
      </c>
      <c r="P21" s="16">
        <f t="shared" si="6"/>
        <v>5697.6840000000002</v>
      </c>
      <c r="Q21" s="3"/>
      <c r="R21" s="3"/>
    </row>
    <row r="22" spans="1:18">
      <c r="A22" s="10">
        <v>11.75</v>
      </c>
      <c r="B22">
        <v>11</v>
      </c>
      <c r="C22">
        <v>4</v>
      </c>
      <c r="D22" s="12"/>
      <c r="E22" s="40"/>
      <c r="F22" s="13">
        <f t="shared" si="0"/>
        <v>15</v>
      </c>
      <c r="G22" s="4"/>
      <c r="H22" s="14">
        <v>11.75</v>
      </c>
      <c r="I22" s="51">
        <v>6157465</v>
      </c>
      <c r="J22" s="1">
        <f t="shared" si="1"/>
        <v>6157.4650000000001</v>
      </c>
      <c r="K22" s="14">
        <v>11.75</v>
      </c>
      <c r="L22" s="15">
        <f t="shared" si="2"/>
        <v>4515.4743333333299</v>
      </c>
      <c r="M22" s="15">
        <f t="shared" si="3"/>
        <v>1641.99066666667</v>
      </c>
      <c r="N22" s="15">
        <f t="shared" si="4"/>
        <v>0</v>
      </c>
      <c r="O22" s="15">
        <f t="shared" si="5"/>
        <v>0</v>
      </c>
      <c r="P22" s="16">
        <f t="shared" si="6"/>
        <v>6157.4650000000001</v>
      </c>
      <c r="Q22" s="3"/>
      <c r="R22" s="3"/>
    </row>
    <row r="23" spans="1:18">
      <c r="A23" s="14">
        <v>12.25</v>
      </c>
      <c r="B23">
        <v>8</v>
      </c>
      <c r="C23">
        <v>6</v>
      </c>
      <c r="D23" s="12"/>
      <c r="E23" s="40"/>
      <c r="F23" s="13">
        <f t="shared" si="0"/>
        <v>14</v>
      </c>
      <c r="G23" s="4"/>
      <c r="H23" s="14">
        <v>12.25</v>
      </c>
      <c r="I23" s="51">
        <v>6817877</v>
      </c>
      <c r="J23" s="1">
        <f t="shared" si="1"/>
        <v>6817.8770000000004</v>
      </c>
      <c r="K23" s="14">
        <v>12.25</v>
      </c>
      <c r="L23" s="15">
        <f t="shared" si="2"/>
        <v>3895.9297142857099</v>
      </c>
      <c r="M23" s="15">
        <f t="shared" si="3"/>
        <v>2921.94728571429</v>
      </c>
      <c r="N23" s="15">
        <f t="shared" si="4"/>
        <v>0</v>
      </c>
      <c r="O23" s="15">
        <f t="shared" si="5"/>
        <v>0</v>
      </c>
      <c r="P23" s="16">
        <f t="shared" si="6"/>
        <v>6817.8770000000004</v>
      </c>
      <c r="Q23" s="3"/>
      <c r="R23" s="3"/>
    </row>
    <row r="24" spans="1:18">
      <c r="A24" s="10">
        <v>12.75</v>
      </c>
      <c r="B24">
        <v>4</v>
      </c>
      <c r="C24">
        <v>11</v>
      </c>
      <c r="D24" s="12"/>
      <c r="E24" s="40"/>
      <c r="F24" s="13">
        <f t="shared" si="0"/>
        <v>15</v>
      </c>
      <c r="G24" s="4"/>
      <c r="H24" s="14">
        <v>12.75</v>
      </c>
      <c r="I24" s="51">
        <v>4655356</v>
      </c>
      <c r="J24" s="1">
        <f t="shared" si="1"/>
        <v>4655.3559999999998</v>
      </c>
      <c r="K24" s="14">
        <v>12.75</v>
      </c>
      <c r="L24" s="15">
        <f t="shared" si="2"/>
        <v>1241.42826666667</v>
      </c>
      <c r="M24" s="15">
        <f t="shared" si="3"/>
        <v>3413.9277333333298</v>
      </c>
      <c r="N24" s="15">
        <f t="shared" si="4"/>
        <v>0</v>
      </c>
      <c r="O24" s="15">
        <f t="shared" si="5"/>
        <v>0</v>
      </c>
      <c r="P24" s="16">
        <f t="shared" si="6"/>
        <v>4655.3559999999998</v>
      </c>
      <c r="Q24" s="3"/>
      <c r="R24" s="3"/>
    </row>
    <row r="25" spans="1:18">
      <c r="A25" s="14">
        <v>13.25</v>
      </c>
      <c r="C25">
        <v>14</v>
      </c>
      <c r="E25" s="40"/>
      <c r="F25" s="13">
        <f t="shared" si="0"/>
        <v>14</v>
      </c>
      <c r="G25" s="4"/>
      <c r="H25" s="14">
        <v>13.25</v>
      </c>
      <c r="I25" s="51">
        <v>4906911</v>
      </c>
      <c r="J25" s="1">
        <f t="shared" si="1"/>
        <v>4906.9110000000001</v>
      </c>
      <c r="K25" s="14">
        <v>13.25</v>
      </c>
      <c r="L25" s="15">
        <f t="shared" si="2"/>
        <v>0</v>
      </c>
      <c r="M25" s="15">
        <f t="shared" si="3"/>
        <v>4906.9110000000001</v>
      </c>
      <c r="N25" s="15">
        <f t="shared" si="4"/>
        <v>0</v>
      </c>
      <c r="O25" s="15">
        <f t="shared" si="5"/>
        <v>0</v>
      </c>
      <c r="P25" s="16">
        <f t="shared" si="6"/>
        <v>4906.9110000000001</v>
      </c>
      <c r="Q25" s="3"/>
      <c r="R25" s="3"/>
    </row>
    <row r="26" spans="1:18">
      <c r="A26" s="10">
        <v>13.75</v>
      </c>
      <c r="B26" s="11"/>
      <c r="C26">
        <v>15</v>
      </c>
      <c r="E26" s="40"/>
      <c r="F26" s="13">
        <f t="shared" si="0"/>
        <v>15</v>
      </c>
      <c r="G26" s="4"/>
      <c r="H26" s="14">
        <v>13.75</v>
      </c>
      <c r="I26" s="51">
        <v>2703798</v>
      </c>
      <c r="J26" s="1">
        <f t="shared" si="1"/>
        <v>2703.7979999999998</v>
      </c>
      <c r="K26" s="14">
        <v>13.75</v>
      </c>
      <c r="L26" s="15">
        <f t="shared" si="2"/>
        <v>0</v>
      </c>
      <c r="M26" s="15">
        <f t="shared" si="3"/>
        <v>2703.7979999999998</v>
      </c>
      <c r="N26" s="15">
        <f t="shared" si="4"/>
        <v>0</v>
      </c>
      <c r="O26" s="15">
        <f t="shared" si="5"/>
        <v>0</v>
      </c>
      <c r="P26" s="16">
        <f t="shared" si="6"/>
        <v>2703.7979999999998</v>
      </c>
      <c r="Q26" s="3"/>
      <c r="R26" s="3"/>
    </row>
    <row r="27" spans="1:18">
      <c r="A27" s="14">
        <v>14.25</v>
      </c>
      <c r="B27" s="11"/>
      <c r="C27">
        <v>17</v>
      </c>
      <c r="E27" s="40"/>
      <c r="F27" s="13">
        <f t="shared" si="0"/>
        <v>17</v>
      </c>
      <c r="G27" s="4"/>
      <c r="H27" s="14">
        <v>14.25</v>
      </c>
      <c r="I27" s="51">
        <v>2163334</v>
      </c>
      <c r="J27" s="1">
        <f t="shared" si="1"/>
        <v>2163.3339999999998</v>
      </c>
      <c r="K27" s="14">
        <v>14.25</v>
      </c>
      <c r="L27" s="15">
        <f t="shared" si="2"/>
        <v>0</v>
      </c>
      <c r="M27" s="15">
        <f t="shared" si="3"/>
        <v>2163.3339999999998</v>
      </c>
      <c r="N27" s="15">
        <f t="shared" si="4"/>
        <v>0</v>
      </c>
      <c r="O27" s="15">
        <f t="shared" si="5"/>
        <v>0</v>
      </c>
      <c r="P27" s="16">
        <f t="shared" si="6"/>
        <v>2163.3339999999998</v>
      </c>
      <c r="Q27" s="3"/>
      <c r="R27" s="3"/>
    </row>
    <row r="28" spans="1:18">
      <c r="A28" s="10">
        <v>14.75</v>
      </c>
      <c r="B28" s="11"/>
      <c r="C28">
        <v>14</v>
      </c>
      <c r="D28">
        <v>1</v>
      </c>
      <c r="E28" s="40"/>
      <c r="F28" s="13">
        <f t="shared" si="0"/>
        <v>15</v>
      </c>
      <c r="G28" s="1"/>
      <c r="H28" s="14">
        <v>14.75</v>
      </c>
      <c r="I28" s="51">
        <v>1182418</v>
      </c>
      <c r="J28" s="1">
        <f t="shared" si="1"/>
        <v>1182.4179999999999</v>
      </c>
      <c r="K28" s="14">
        <v>14.75</v>
      </c>
      <c r="L28" s="15">
        <f t="shared" si="2"/>
        <v>0</v>
      </c>
      <c r="M28" s="15">
        <f t="shared" si="3"/>
        <v>1103.59013333333</v>
      </c>
      <c r="N28" s="15">
        <f t="shared" si="4"/>
        <v>78.827866666666694</v>
      </c>
      <c r="O28" s="15">
        <f t="shared" si="5"/>
        <v>0</v>
      </c>
      <c r="P28" s="16">
        <f t="shared" si="6"/>
        <v>1182.4179999999999</v>
      </c>
      <c r="Q28" s="3"/>
      <c r="R28" s="3"/>
    </row>
    <row r="29" spans="1:18">
      <c r="A29" s="14">
        <v>15.25</v>
      </c>
      <c r="B29" s="11"/>
      <c r="C29">
        <v>6</v>
      </c>
      <c r="D29">
        <v>6</v>
      </c>
      <c r="E29" s="40"/>
      <c r="F29" s="13">
        <f t="shared" si="0"/>
        <v>12</v>
      </c>
      <c r="G29" s="1"/>
      <c r="H29" s="14">
        <v>15.25</v>
      </c>
      <c r="I29" s="51">
        <v>939098</v>
      </c>
      <c r="J29" s="1">
        <f t="shared" si="1"/>
        <v>939.09799999999996</v>
      </c>
      <c r="K29" s="14">
        <v>15.25</v>
      </c>
      <c r="L29" s="15">
        <f t="shared" si="2"/>
        <v>0</v>
      </c>
      <c r="M29" s="15">
        <f t="shared" si="3"/>
        <v>469.54899999999998</v>
      </c>
      <c r="N29" s="15">
        <f t="shared" si="4"/>
        <v>469.54899999999998</v>
      </c>
      <c r="O29" s="15">
        <f t="shared" si="5"/>
        <v>0</v>
      </c>
      <c r="P29" s="16">
        <f t="shared" si="6"/>
        <v>939.09799999999996</v>
      </c>
      <c r="Q29" s="3"/>
      <c r="R29" s="3"/>
    </row>
    <row r="30" spans="1:18">
      <c r="A30" s="10">
        <v>15.75</v>
      </c>
      <c r="B30" s="11"/>
      <c r="C30">
        <v>3</v>
      </c>
      <c r="D30">
        <v>4</v>
      </c>
      <c r="E30" s="40"/>
      <c r="F30" s="13">
        <f t="shared" si="0"/>
        <v>7</v>
      </c>
      <c r="G30" s="1"/>
      <c r="H30" s="14">
        <v>15.75</v>
      </c>
      <c r="I30" s="51">
        <v>164864</v>
      </c>
      <c r="J30" s="1">
        <f t="shared" si="1"/>
        <v>164.864</v>
      </c>
      <c r="K30" s="14">
        <v>15.75</v>
      </c>
      <c r="L30" s="15">
        <f t="shared" si="2"/>
        <v>0</v>
      </c>
      <c r="M30" s="15">
        <f t="shared" si="3"/>
        <v>70.656000000000006</v>
      </c>
      <c r="N30" s="15">
        <f t="shared" si="4"/>
        <v>94.207999999999998</v>
      </c>
      <c r="O30" s="15">
        <f t="shared" si="5"/>
        <v>0</v>
      </c>
      <c r="P30" s="16">
        <f t="shared" si="6"/>
        <v>164.864</v>
      </c>
      <c r="Q30" s="3"/>
      <c r="R30" s="3"/>
    </row>
    <row r="31" spans="1:18">
      <c r="A31" s="14">
        <v>16.25</v>
      </c>
      <c r="B31" s="11"/>
      <c r="C31">
        <v>1</v>
      </c>
      <c r="D31">
        <v>3</v>
      </c>
      <c r="E31" s="40"/>
      <c r="F31" s="13">
        <f t="shared" si="0"/>
        <v>4</v>
      </c>
      <c r="G31" s="1"/>
      <c r="H31" s="14">
        <v>16.25</v>
      </c>
      <c r="I31" s="51">
        <v>136817</v>
      </c>
      <c r="J31" s="1">
        <f t="shared" si="1"/>
        <v>136.81700000000001</v>
      </c>
      <c r="K31" s="14">
        <v>16.25</v>
      </c>
      <c r="L31" s="15">
        <f t="shared" si="2"/>
        <v>0</v>
      </c>
      <c r="M31" s="15">
        <f t="shared" si="3"/>
        <v>34.204250000000002</v>
      </c>
      <c r="N31" s="15">
        <f t="shared" si="4"/>
        <v>102.61275000000001</v>
      </c>
      <c r="O31" s="15">
        <f t="shared" si="5"/>
        <v>0</v>
      </c>
      <c r="P31" s="16">
        <f t="shared" si="6"/>
        <v>136.81700000000001</v>
      </c>
      <c r="Q31" s="3"/>
      <c r="R31" s="3"/>
    </row>
    <row r="32" spans="1:18">
      <c r="A32" s="10">
        <v>16.75</v>
      </c>
      <c r="B32" s="11"/>
      <c r="C32" s="12"/>
      <c r="E32" s="40"/>
      <c r="F32" s="13">
        <f t="shared" si="0"/>
        <v>0</v>
      </c>
      <c r="G32" s="1"/>
      <c r="H32" s="14">
        <v>16.75</v>
      </c>
      <c r="I32" s="12"/>
      <c r="J32" s="1">
        <f t="shared" si="1"/>
        <v>0</v>
      </c>
      <c r="K32" s="14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3"/>
      <c r="R32" s="3"/>
    </row>
    <row r="33" spans="1:18">
      <c r="A33" s="14">
        <v>17.25</v>
      </c>
      <c r="B33" s="11"/>
      <c r="C33" s="41"/>
      <c r="D33" s="12"/>
      <c r="E33" s="40"/>
      <c r="F33" s="13">
        <f t="shared" si="0"/>
        <v>0</v>
      </c>
      <c r="G33" s="1"/>
      <c r="H33" s="14">
        <v>17.25</v>
      </c>
      <c r="I33" s="12"/>
      <c r="J33" s="1">
        <f t="shared" si="1"/>
        <v>0</v>
      </c>
      <c r="K33" s="14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3"/>
      <c r="R33" s="3"/>
    </row>
    <row r="34" spans="1:18">
      <c r="A34" s="10">
        <v>17.75</v>
      </c>
      <c r="B34" s="11"/>
      <c r="C34" s="41"/>
      <c r="D34" s="12"/>
      <c r="E34" s="40"/>
      <c r="F34" s="13">
        <f t="shared" si="0"/>
        <v>0</v>
      </c>
      <c r="G34" s="1"/>
      <c r="H34" s="14">
        <v>17.75</v>
      </c>
      <c r="J34" s="1">
        <f t="shared" si="1"/>
        <v>0</v>
      </c>
      <c r="K34" s="14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3"/>
      <c r="R34" s="3"/>
    </row>
    <row r="35" spans="1:18">
      <c r="A35" s="14">
        <v>18.25</v>
      </c>
      <c r="B35" s="11"/>
      <c r="C35" s="12"/>
      <c r="D35" s="12"/>
      <c r="E35" s="42"/>
      <c r="F35" s="13">
        <f t="shared" si="0"/>
        <v>0</v>
      </c>
      <c r="G35" s="1"/>
      <c r="H35" s="14">
        <v>18.25</v>
      </c>
      <c r="I35" s="4"/>
      <c r="J35" s="1">
        <f t="shared" si="1"/>
        <v>0</v>
      </c>
      <c r="K35" s="14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3"/>
      <c r="R35" s="3"/>
    </row>
    <row r="36" spans="1:18">
      <c r="A36" s="10">
        <v>18.75</v>
      </c>
      <c r="B36" s="11"/>
      <c r="C36" s="12"/>
      <c r="D36" s="12"/>
      <c r="E36" s="42"/>
      <c r="F36" s="13">
        <f t="shared" si="0"/>
        <v>0</v>
      </c>
      <c r="G36" s="1"/>
      <c r="H36" s="14">
        <v>18.75</v>
      </c>
      <c r="I36" s="4"/>
      <c r="J36" s="1">
        <f t="shared" si="1"/>
        <v>0</v>
      </c>
      <c r="K36" s="14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3"/>
      <c r="R36" s="3"/>
    </row>
    <row r="37" spans="1:18">
      <c r="A37" s="14">
        <v>19.25</v>
      </c>
      <c r="B37" s="42"/>
      <c r="C37" s="44"/>
      <c r="D37" s="44"/>
      <c r="E37" s="44"/>
      <c r="F37" s="13">
        <f t="shared" si="0"/>
        <v>0</v>
      </c>
      <c r="G37" s="1"/>
      <c r="H37" s="14">
        <v>19.25</v>
      </c>
      <c r="I37" s="1"/>
      <c r="J37" s="1">
        <f t="shared" si="1"/>
        <v>0</v>
      </c>
      <c r="K37" s="14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3"/>
      <c r="R37" s="3"/>
    </row>
    <row r="38" spans="1:18">
      <c r="A38" s="19" t="s">
        <v>7</v>
      </c>
      <c r="B38" s="20">
        <f>SUM(B6:B37)</f>
        <v>86</v>
      </c>
      <c r="C38" s="20">
        <f>SUM(C6:C37)</f>
        <v>91</v>
      </c>
      <c r="D38" s="20">
        <f>SUM(D6:D37)</f>
        <v>14</v>
      </c>
      <c r="E38" s="20">
        <f>SUM(E6:E37)</f>
        <v>0</v>
      </c>
      <c r="F38" s="21">
        <f>SUM(F6:F37)</f>
        <v>191</v>
      </c>
      <c r="G38" s="22"/>
      <c r="H38" s="19" t="s">
        <v>7</v>
      </c>
      <c r="I38" s="4">
        <f>SUM(I6:I37)</f>
        <v>116649821</v>
      </c>
      <c r="J38" s="1">
        <f t="shared" si="1"/>
        <v>116649.821</v>
      </c>
      <c r="K38" s="19" t="s">
        <v>7</v>
      </c>
      <c r="L38" s="20">
        <f>SUM(L6:L37)</f>
        <v>96474.715314285699</v>
      </c>
      <c r="M38" s="20">
        <f>SUM(M6:M37)</f>
        <v>19429.9080690476</v>
      </c>
      <c r="N38" s="20">
        <f>SUM(N6:N37)</f>
        <v>745.19761666666705</v>
      </c>
      <c r="O38" s="20">
        <f>SUM(O6:O37)</f>
        <v>0</v>
      </c>
      <c r="P38" s="23">
        <f>SUM(P6:P37)</f>
        <v>116649.821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6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3.4638704203569224E-3</v>
      </c>
      <c r="J44" s="27" t="s">
        <v>12</v>
      </c>
      <c r="K44">
        <v>3.2093859153868847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0.24090704625486301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0.36000142400942198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1283.3454999999999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1283.3454999999999</v>
      </c>
      <c r="G49" s="1"/>
      <c r="H49" s="14">
        <f t="shared" si="12"/>
        <v>0.51443745012215503</v>
      </c>
      <c r="I49" s="15">
        <f t="shared" si="13"/>
        <v>138.989681399104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29">
        <f t="shared" si="17"/>
        <v>138.989681399104</v>
      </c>
      <c r="N49" s="3"/>
      <c r="O49" s="3"/>
      <c r="P49" s="3"/>
    </row>
    <row r="50" spans="1:16">
      <c r="A50" s="14">
        <v>5.25</v>
      </c>
      <c r="B50" s="15">
        <f t="shared" si="7"/>
        <v>1418.4345000000001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1418.4345000000001</v>
      </c>
      <c r="G50" s="1"/>
      <c r="H50" s="14">
        <f t="shared" si="12"/>
        <v>0.70930131066328495</v>
      </c>
      <c r="I50" s="15">
        <f t="shared" si="13"/>
        <v>191.63760951238501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29">
        <f t="shared" si="17"/>
        <v>191.63760951238501</v>
      </c>
      <c r="N50" s="3"/>
      <c r="O50" s="3"/>
      <c r="P50" s="3"/>
    </row>
    <row r="51" spans="1:16">
      <c r="A51" s="14">
        <v>5.75</v>
      </c>
      <c r="B51" s="15">
        <f t="shared" si="7"/>
        <v>1553.5235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1553.5235</v>
      </c>
      <c r="G51" s="1"/>
      <c r="H51" s="14">
        <f t="shared" si="12"/>
        <v>0.94979289893128105</v>
      </c>
      <c r="I51" s="15">
        <f t="shared" si="13"/>
        <v>256.613145847456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29">
        <f t="shared" si="17"/>
        <v>256.613145847456</v>
      </c>
      <c r="N51" s="3"/>
      <c r="O51" s="3"/>
      <c r="P51" s="3"/>
    </row>
    <row r="52" spans="1:16">
      <c r="A52" s="14">
        <v>6.25</v>
      </c>
      <c r="B52" s="15">
        <f t="shared" si="7"/>
        <v>35460.831250000003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35460.831250000003</v>
      </c>
      <c r="G52" s="1"/>
      <c r="H52" s="14">
        <f t="shared" si="12"/>
        <v>1.24121711435576</v>
      </c>
      <c r="I52" s="15">
        <f t="shared" si="13"/>
        <v>7042.3345018850496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29">
        <f t="shared" si="17"/>
        <v>7042.3345018850496</v>
      </c>
      <c r="N52" s="3"/>
      <c r="O52" s="3"/>
      <c r="P52" s="3"/>
    </row>
    <row r="53" spans="1:16">
      <c r="A53" s="14">
        <v>6.75</v>
      </c>
      <c r="B53" s="15">
        <f t="shared" si="7"/>
        <v>85713.903000000006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85713.903000000006</v>
      </c>
      <c r="G53" s="1"/>
      <c r="H53" s="14">
        <f t="shared" si="12"/>
        <v>1.5889765401045499</v>
      </c>
      <c r="I53" s="15">
        <f t="shared" si="13"/>
        <v>20177.389781895901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29">
        <f t="shared" si="17"/>
        <v>20177.389781895901</v>
      </c>
      <c r="N53" s="3"/>
      <c r="O53" s="3"/>
      <c r="P53" s="3"/>
    </row>
    <row r="54" spans="1:16">
      <c r="A54" s="14">
        <v>7.25</v>
      </c>
      <c r="B54" s="15">
        <f t="shared" si="7"/>
        <v>182167.36425000001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182167.36425000001</v>
      </c>
      <c r="G54" s="1"/>
      <c r="H54" s="14">
        <f t="shared" si="12"/>
        <v>1.9985651858819</v>
      </c>
      <c r="I54" s="15">
        <f t="shared" si="13"/>
        <v>50217.014095712701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29">
        <f t="shared" si="17"/>
        <v>50217.014095712701</v>
      </c>
      <c r="N54" s="3"/>
      <c r="O54" s="3"/>
      <c r="P54" s="3"/>
    </row>
    <row r="55" spans="1:16">
      <c r="A55" s="14">
        <v>7.75</v>
      </c>
      <c r="B55" s="15">
        <f t="shared" si="7"/>
        <v>134008.1795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134008.1795</v>
      </c>
      <c r="G55" s="1"/>
      <c r="H55" s="14">
        <f t="shared" si="12"/>
        <v>2.4755630721266799</v>
      </c>
      <c r="I55" s="15">
        <f t="shared" si="13"/>
        <v>42805.896842983697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29">
        <f t="shared" si="17"/>
        <v>42805.896842983697</v>
      </c>
      <c r="N55" s="3"/>
      <c r="O55" s="3"/>
      <c r="P55" s="3"/>
    </row>
    <row r="56" spans="1:16">
      <c r="A56" s="14">
        <v>8.25</v>
      </c>
      <c r="B56" s="15">
        <f t="shared" si="7"/>
        <v>60182.1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3">
        <f t="shared" si="11"/>
        <v>60182.1</v>
      </c>
      <c r="G56" s="1"/>
      <c r="H56" s="14">
        <f t="shared" si="12"/>
        <v>3.0256314913164699</v>
      </c>
      <c r="I56" s="15">
        <f t="shared" si="13"/>
        <v>22071.376602855398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29">
        <f t="shared" si="17"/>
        <v>22071.376602855398</v>
      </c>
      <c r="N56" s="3"/>
      <c r="O56" s="3"/>
      <c r="P56" s="3"/>
    </row>
    <row r="57" spans="1:16">
      <c r="A57" s="14">
        <v>8.75</v>
      </c>
      <c r="B57" s="15">
        <f t="shared" si="7"/>
        <v>33096.778749999998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3">
        <f t="shared" si="11"/>
        <v>33096.778749999998</v>
      </c>
      <c r="G57" s="1"/>
      <c r="H57" s="14">
        <f t="shared" si="12"/>
        <v>3.6545088228712199</v>
      </c>
      <c r="I57" s="15">
        <f t="shared" si="13"/>
        <v>13823.1394229133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29">
        <f t="shared" si="17"/>
        <v>13823.1394229133</v>
      </c>
      <c r="N57" s="3"/>
      <c r="O57" s="3"/>
      <c r="P57" s="3"/>
    </row>
    <row r="58" spans="1:16">
      <c r="A58" s="14">
        <v>9.25</v>
      </c>
      <c r="B58" s="15">
        <f t="shared" si="7"/>
        <v>8899.5915000000005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3">
        <f t="shared" si="11"/>
        <v>8899.5915000000005</v>
      </c>
      <c r="G58" s="1"/>
      <c r="H58" s="14">
        <f t="shared" si="12"/>
        <v>4.3680068069117697</v>
      </c>
      <c r="I58" s="15">
        <f t="shared" si="13"/>
        <v>4202.53797305234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29">
        <f t="shared" si="17"/>
        <v>4202.53797305234</v>
      </c>
      <c r="N58" s="3"/>
      <c r="O58" s="3"/>
      <c r="P58" s="3"/>
    </row>
    <row r="59" spans="1:16">
      <c r="A59" s="14">
        <v>9.75</v>
      </c>
      <c r="B59" s="15">
        <f t="shared" si="7"/>
        <v>17288.192999999999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3">
        <f t="shared" si="11"/>
        <v>17288.192999999999</v>
      </c>
      <c r="G59" s="1"/>
      <c r="H59" s="14">
        <f t="shared" si="12"/>
        <v>5.1720072029055997</v>
      </c>
      <c r="I59" s="15">
        <f t="shared" si="13"/>
        <v>9170.7342278176602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29">
        <f t="shared" si="17"/>
        <v>9170.7342278176602</v>
      </c>
      <c r="N59" s="3"/>
      <c r="O59" s="3"/>
      <c r="P59" s="3"/>
    </row>
    <row r="60" spans="1:16">
      <c r="A60" s="14">
        <v>10.25</v>
      </c>
      <c r="B60" s="15">
        <f t="shared" si="7"/>
        <v>21166.66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3">
        <f t="shared" si="11"/>
        <v>21166.66</v>
      </c>
      <c r="G60" s="1"/>
      <c r="H60" s="14">
        <f t="shared" si="12"/>
        <v>6.0724587745599097</v>
      </c>
      <c r="I60" s="15">
        <f t="shared" si="13"/>
        <v>12539.870267817199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29">
        <f t="shared" si="17"/>
        <v>12539.870267817199</v>
      </c>
      <c r="N60" s="3"/>
      <c r="O60" s="3"/>
      <c r="P60" s="3"/>
    </row>
    <row r="61" spans="1:16">
      <c r="A61" s="14">
        <v>10.75</v>
      </c>
      <c r="B61" s="15">
        <f t="shared" si="7"/>
        <v>39195.252500000002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3">
        <f t="shared" si="11"/>
        <v>39195.252500000002</v>
      </c>
      <c r="G61" s="1"/>
      <c r="H61" s="14">
        <f t="shared" si="12"/>
        <v>7.0753745538405504</v>
      </c>
      <c r="I61" s="15">
        <f t="shared" si="13"/>
        <v>25797.310899521399</v>
      </c>
      <c r="J61" s="15">
        <f t="shared" si="14"/>
        <v>0</v>
      </c>
      <c r="K61" s="15">
        <f t="shared" si="15"/>
        <v>0</v>
      </c>
      <c r="L61" s="15">
        <f t="shared" si="16"/>
        <v>0</v>
      </c>
      <c r="M61" s="29">
        <f t="shared" si="17"/>
        <v>25797.310899521399</v>
      </c>
      <c r="N61" s="3"/>
      <c r="O61" s="3"/>
      <c r="P61" s="3"/>
    </row>
    <row r="62" spans="1:16">
      <c r="A62" s="14">
        <v>11.25</v>
      </c>
      <c r="B62" s="15">
        <f t="shared" si="7"/>
        <v>64098.945</v>
      </c>
      <c r="C62" s="15">
        <f t="shared" si="8"/>
        <v>0</v>
      </c>
      <c r="D62" s="15">
        <f t="shared" si="9"/>
        <v>0</v>
      </c>
      <c r="E62" s="15">
        <f t="shared" si="10"/>
        <v>0</v>
      </c>
      <c r="F62" s="13">
        <f t="shared" si="11"/>
        <v>64098.945</v>
      </c>
      <c r="G62" s="1"/>
      <c r="H62" s="14">
        <f t="shared" si="12"/>
        <v>8.1868293457927894</v>
      </c>
      <c r="I62" s="15">
        <f t="shared" si="13"/>
        <v>46645.966574254002</v>
      </c>
      <c r="J62" s="15">
        <f t="shared" si="14"/>
        <v>0</v>
      </c>
      <c r="K62" s="15">
        <f t="shared" si="15"/>
        <v>0</v>
      </c>
      <c r="L62" s="15">
        <f t="shared" si="16"/>
        <v>0</v>
      </c>
      <c r="M62" s="29">
        <f t="shared" si="17"/>
        <v>46645.966574254002</v>
      </c>
      <c r="N62" s="3"/>
      <c r="O62" s="3"/>
      <c r="P62" s="3"/>
    </row>
    <row r="63" spans="1:16">
      <c r="A63" s="14">
        <v>11.75</v>
      </c>
      <c r="B63" s="15">
        <f t="shared" si="7"/>
        <v>53056.823416666601</v>
      </c>
      <c r="C63" s="15">
        <f t="shared" si="8"/>
        <v>19293.390333333398</v>
      </c>
      <c r="D63" s="15">
        <f t="shared" si="9"/>
        <v>0</v>
      </c>
      <c r="E63" s="15">
        <f t="shared" si="10"/>
        <v>0</v>
      </c>
      <c r="F63" s="13">
        <f t="shared" si="11"/>
        <v>72350.213749999995</v>
      </c>
      <c r="G63" s="1"/>
      <c r="H63" s="14">
        <f t="shared" si="12"/>
        <v>9.4129574426571505</v>
      </c>
      <c r="I63" s="15">
        <f t="shared" si="13"/>
        <v>42503.967733077297</v>
      </c>
      <c r="J63" s="15">
        <f t="shared" si="14"/>
        <v>15455.9882665736</v>
      </c>
      <c r="K63" s="15">
        <f t="shared" si="15"/>
        <v>0</v>
      </c>
      <c r="L63" s="15">
        <f t="shared" si="16"/>
        <v>0</v>
      </c>
      <c r="M63" s="29">
        <f t="shared" si="17"/>
        <v>57959.955999650898</v>
      </c>
      <c r="N63" s="3"/>
      <c r="O63" s="3"/>
      <c r="P63" s="3"/>
    </row>
    <row r="64" spans="1:16">
      <c r="A64" s="14">
        <v>12.25</v>
      </c>
      <c r="B64" s="15">
        <f t="shared" si="7"/>
        <v>47725.138999999901</v>
      </c>
      <c r="C64" s="15">
        <f t="shared" si="8"/>
        <v>35793.854250000099</v>
      </c>
      <c r="D64" s="15">
        <f t="shared" si="9"/>
        <v>0</v>
      </c>
      <c r="E64" s="15">
        <f t="shared" si="10"/>
        <v>0</v>
      </c>
      <c r="F64" s="13">
        <f t="shared" si="11"/>
        <v>83518.99325</v>
      </c>
      <c r="G64" s="1"/>
      <c r="H64" s="14">
        <f t="shared" si="12"/>
        <v>10.7599505211266</v>
      </c>
      <c r="I64" s="15">
        <f t="shared" si="13"/>
        <v>41920.010959501102</v>
      </c>
      <c r="J64" s="15">
        <f t="shared" si="14"/>
        <v>31440.008219625899</v>
      </c>
      <c r="K64" s="15">
        <f t="shared" si="15"/>
        <v>0</v>
      </c>
      <c r="L64" s="15">
        <f t="shared" si="16"/>
        <v>0</v>
      </c>
      <c r="M64" s="29">
        <f t="shared" si="17"/>
        <v>73360.019179127004</v>
      </c>
      <c r="N64" s="3"/>
      <c r="O64" s="3"/>
      <c r="P64" s="3"/>
    </row>
    <row r="65" spans="1:16">
      <c r="A65" s="14">
        <v>12.75</v>
      </c>
      <c r="B65" s="15">
        <f t="shared" si="7"/>
        <v>15828.2104</v>
      </c>
      <c r="C65" s="15">
        <f t="shared" si="8"/>
        <v>43527.578600000001</v>
      </c>
      <c r="D65" s="15">
        <f t="shared" si="9"/>
        <v>0</v>
      </c>
      <c r="E65" s="15">
        <f t="shared" si="10"/>
        <v>0</v>
      </c>
      <c r="F65" s="13">
        <f t="shared" si="11"/>
        <v>59355.788999999997</v>
      </c>
      <c r="G65" s="1"/>
      <c r="H65" s="14">
        <f t="shared" si="12"/>
        <v>12.2340557008429</v>
      </c>
      <c r="I65" s="15">
        <f t="shared" si="13"/>
        <v>15187.702563000899</v>
      </c>
      <c r="J65" s="15">
        <f t="shared" si="14"/>
        <v>41766.182048252304</v>
      </c>
      <c r="K65" s="15">
        <f t="shared" si="15"/>
        <v>0</v>
      </c>
      <c r="L65" s="15">
        <f t="shared" si="16"/>
        <v>0</v>
      </c>
      <c r="M65" s="29">
        <f t="shared" si="17"/>
        <v>56953.884611253197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65016.570749999999</v>
      </c>
      <c r="D66" s="15">
        <f t="shared" si="9"/>
        <v>0</v>
      </c>
      <c r="E66" s="15">
        <f t="shared" si="10"/>
        <v>0</v>
      </c>
      <c r="F66" s="13">
        <f t="shared" si="11"/>
        <v>65016.570749999999</v>
      </c>
      <c r="G66" s="1"/>
      <c r="H66" s="14">
        <f t="shared" si="12"/>
        <v>13.8415737456431</v>
      </c>
      <c r="I66" s="15">
        <f t="shared" si="13"/>
        <v>0</v>
      </c>
      <c r="J66" s="15">
        <f t="shared" si="14"/>
        <v>67919.370469807298</v>
      </c>
      <c r="K66" s="15">
        <f t="shared" si="15"/>
        <v>0</v>
      </c>
      <c r="L66" s="15">
        <f t="shared" si="16"/>
        <v>0</v>
      </c>
      <c r="M66" s="29">
        <f t="shared" si="17"/>
        <v>67919.370469807298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37177.222500000003</v>
      </c>
      <c r="D67" s="15">
        <f t="shared" si="9"/>
        <v>0</v>
      </c>
      <c r="E67" s="15">
        <f t="shared" si="10"/>
        <v>0</v>
      </c>
      <c r="F67" s="13">
        <f t="shared" si="11"/>
        <v>37177.222500000003</v>
      </c>
      <c r="G67" s="1"/>
      <c r="H67" s="14">
        <f t="shared" si="12"/>
        <v>15.588857391837101</v>
      </c>
      <c r="I67" s="15">
        <f t="shared" si="13"/>
        <v>0</v>
      </c>
      <c r="J67" s="15">
        <f t="shared" si="14"/>
        <v>42149.121438334398</v>
      </c>
      <c r="K67" s="15">
        <f t="shared" si="15"/>
        <v>0</v>
      </c>
      <c r="L67" s="15">
        <f t="shared" si="16"/>
        <v>0</v>
      </c>
      <c r="M67" s="29">
        <f t="shared" si="17"/>
        <v>42149.121438334398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30827.5095</v>
      </c>
      <c r="D68" s="15">
        <f t="shared" si="9"/>
        <v>0</v>
      </c>
      <c r="E68" s="15">
        <f t="shared" si="10"/>
        <v>0</v>
      </c>
      <c r="F68" s="13">
        <f t="shared" si="11"/>
        <v>30827.5095</v>
      </c>
      <c r="G68" s="1"/>
      <c r="H68" s="14">
        <f t="shared" si="12"/>
        <v>17.482309790056</v>
      </c>
      <c r="I68" s="15">
        <f t="shared" si="13"/>
        <v>0</v>
      </c>
      <c r="J68" s="15">
        <f t="shared" si="14"/>
        <v>37820.075167360999</v>
      </c>
      <c r="K68" s="15">
        <f t="shared" si="15"/>
        <v>0</v>
      </c>
      <c r="L68" s="15">
        <f t="shared" si="16"/>
        <v>0</v>
      </c>
      <c r="M68" s="29">
        <f t="shared" si="17"/>
        <v>37820.075167360999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16277.954466666601</v>
      </c>
      <c r="D69" s="15">
        <f t="shared" si="9"/>
        <v>1162.7110333333301</v>
      </c>
      <c r="E69" s="15">
        <f t="shared" si="10"/>
        <v>0</v>
      </c>
      <c r="F69" s="13">
        <f t="shared" si="11"/>
        <v>17440.665499999901</v>
      </c>
      <c r="G69" s="1"/>
      <c r="H69" s="14">
        <f t="shared" si="12"/>
        <v>19.528383049084098</v>
      </c>
      <c r="I69" s="15">
        <f t="shared" si="13"/>
        <v>0</v>
      </c>
      <c r="J69" s="15">
        <f t="shared" si="14"/>
        <v>21551.3308529231</v>
      </c>
      <c r="K69" s="15">
        <f t="shared" si="15"/>
        <v>1539.3807752088001</v>
      </c>
      <c r="L69" s="15">
        <f t="shared" si="16"/>
        <v>0</v>
      </c>
      <c r="M69" s="29">
        <f t="shared" si="17"/>
        <v>23090.711628131899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7160.6222500000003</v>
      </c>
      <c r="D70" s="15">
        <f t="shared" si="9"/>
        <v>7160.6222500000003</v>
      </c>
      <c r="E70" s="15">
        <f t="shared" si="10"/>
        <v>0</v>
      </c>
      <c r="F70" s="13">
        <f t="shared" si="11"/>
        <v>14321.244500000001</v>
      </c>
      <c r="G70" s="1"/>
      <c r="H70" s="14">
        <f t="shared" si="12"/>
        <v>21.733576871631101</v>
      </c>
      <c r="I70" s="15">
        <f t="shared" si="13"/>
        <v>0</v>
      </c>
      <c r="J70" s="15">
        <f t="shared" si="14"/>
        <v>10204.979286497501</v>
      </c>
      <c r="K70" s="15">
        <f t="shared" si="15"/>
        <v>10204.979286497501</v>
      </c>
      <c r="L70" s="15">
        <f t="shared" si="16"/>
        <v>0</v>
      </c>
      <c r="M70" s="29">
        <f t="shared" si="17"/>
        <v>20409.958572995001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1112.8320000000001</v>
      </c>
      <c r="D71" s="15">
        <f t="shared" si="9"/>
        <v>1483.7760000000001</v>
      </c>
      <c r="E71" s="15">
        <f t="shared" si="10"/>
        <v>0</v>
      </c>
      <c r="F71" s="13">
        <f t="shared" si="11"/>
        <v>2596.6080000000002</v>
      </c>
      <c r="G71" s="1"/>
      <c r="H71" s="14">
        <f t="shared" si="12"/>
        <v>24.104437273304701</v>
      </c>
      <c r="I71" s="15">
        <f t="shared" si="13"/>
        <v>0</v>
      </c>
      <c r="J71" s="15">
        <f t="shared" si="14"/>
        <v>1703.12311998262</v>
      </c>
      <c r="K71" s="15">
        <f t="shared" si="15"/>
        <v>2270.8308266434901</v>
      </c>
      <c r="L71" s="15">
        <f t="shared" si="16"/>
        <v>0</v>
      </c>
      <c r="M71" s="29">
        <f t="shared" si="17"/>
        <v>3973.9539466261099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555.81906249999997</v>
      </c>
      <c r="D72" s="15">
        <f t="shared" si="9"/>
        <v>1667.4571874999999</v>
      </c>
      <c r="E72" s="15">
        <f t="shared" si="10"/>
        <v>0</v>
      </c>
      <c r="F72" s="13">
        <f t="shared" si="11"/>
        <v>2223.2762499999999</v>
      </c>
      <c r="G72" s="1"/>
      <c r="H72" s="14">
        <f t="shared" si="12"/>
        <v>26.647555377131699</v>
      </c>
      <c r="I72" s="15">
        <f t="shared" si="13"/>
        <v>0</v>
      </c>
      <c r="J72" s="15">
        <f t="shared" si="14"/>
        <v>911.45964600825698</v>
      </c>
      <c r="K72" s="15">
        <f t="shared" si="15"/>
        <v>2734.3789380247699</v>
      </c>
      <c r="L72" s="15">
        <f t="shared" si="16"/>
        <v>0</v>
      </c>
      <c r="M72" s="29">
        <f t="shared" si="17"/>
        <v>3645.8385840330302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29.369566276903601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32.277147963409703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35.3770203082968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38.675944100873402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42.180720133680303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45.8981883330855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802143.27506666596</v>
      </c>
      <c r="C79" s="20">
        <f>SUM(C47:C78)</f>
        <v>256743.35371249999</v>
      </c>
      <c r="D79" s="20">
        <f>SUM(D47:D78)</f>
        <v>11474.566470833301</v>
      </c>
      <c r="E79" s="20">
        <f>SUM(E47:E78)</f>
        <v>0</v>
      </c>
      <c r="F79" s="20">
        <f>SUM(F47:F78)</f>
        <v>1070361.1952500001</v>
      </c>
      <c r="G79" s="13"/>
      <c r="H79" s="19" t="s">
        <v>7</v>
      </c>
      <c r="I79" s="20">
        <f>SUM(I47:I78)</f>
        <v>354692.49288304697</v>
      </c>
      <c r="J79" s="20">
        <f>SUM(J47:J78)</f>
        <v>270921.63851536601</v>
      </c>
      <c r="K79" s="20">
        <f>SUM(K47:K78)</f>
        <v>16749.569826374602</v>
      </c>
      <c r="L79" s="20">
        <f>SUM(L47:L78)</f>
        <v>0</v>
      </c>
      <c r="M79" s="20">
        <f>SUM(M47:M78)</f>
        <v>642363.70122478798</v>
      </c>
      <c r="N79" s="3"/>
      <c r="O79" s="3"/>
      <c r="P79" s="3"/>
    </row>
    <row r="80" spans="1:16">
      <c r="A80" s="6" t="s">
        <v>13</v>
      </c>
      <c r="B80" s="21">
        <f>IF(L38&gt;0,B79/L38,0)</f>
        <v>8.3145441005295897</v>
      </c>
      <c r="C80" s="21">
        <f>IF(M38&gt;0,C79/M38,0)</f>
        <v>13.2138223608736</v>
      </c>
      <c r="D80" s="21">
        <f>IF(N38&gt;0,D79/N38,0)</f>
        <v>15.398018209129599</v>
      </c>
      <c r="E80" s="21">
        <f>IF(O38&gt;0,E79/O38,0)</f>
        <v>0</v>
      </c>
      <c r="F80" s="21">
        <f>IF(P38&gt;0,F79/P38,0)</f>
        <v>9.1758494447239691</v>
      </c>
      <c r="G80" s="13"/>
      <c r="H80" s="6" t="s">
        <v>13</v>
      </c>
      <c r="I80" s="21">
        <f>IF(L38&gt;0,I79/L38,0)</f>
        <v>3.6765331903552698</v>
      </c>
      <c r="J80" s="21">
        <f>IF(M38&gt;0,J79/M38,0)</f>
        <v>13.9435368171892</v>
      </c>
      <c r="K80" s="21">
        <f>IF(N38&gt;0,K79/N38,0)</f>
        <v>22.4766819589371</v>
      </c>
      <c r="L80" s="21">
        <f>IF(O38&gt;0,L79/O38,0)</f>
        <v>0</v>
      </c>
      <c r="M80" s="21">
        <f>IF(P38&gt;0,M79/P38,0)</f>
        <v>5.5067697122723196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4" t="s">
        <v>14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96474.71531</v>
      </c>
      <c r="C92" s="33">
        <f>$B$80</f>
        <v>8.3000000000000007</v>
      </c>
      <c r="D92" s="33">
        <f>$I$80</f>
        <v>3.7</v>
      </c>
      <c r="E92" s="32">
        <f>B92*D92</f>
        <v>356956.44665</v>
      </c>
      <c r="F92" s="1">
        <f>E92/1000</f>
        <v>356.95644664999998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19429.908070000001</v>
      </c>
      <c r="C93" s="33">
        <f>$C$80</f>
        <v>13.2</v>
      </c>
      <c r="D93" s="33">
        <f>$J$80</f>
        <v>13.9</v>
      </c>
      <c r="E93" s="32">
        <f>B93*D93</f>
        <v>270075.72217000002</v>
      </c>
      <c r="F93" s="1">
        <f>E93/1000</f>
        <v>270.07572217000001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745.19762000000003</v>
      </c>
      <c r="C94" s="33">
        <f>$D$80</f>
        <v>15.4</v>
      </c>
      <c r="D94" s="33">
        <f>$K$80</f>
        <v>22.5</v>
      </c>
      <c r="E94" s="32">
        <f>B94*D94</f>
        <v>16766.946449999999</v>
      </c>
      <c r="F94" s="1">
        <f>E94/1000</f>
        <v>16.766946449999999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116649.821</v>
      </c>
      <c r="C96" s="33">
        <f>$F$80</f>
        <v>9.1999999999999993</v>
      </c>
      <c r="D96" s="33">
        <f>$M$80</f>
        <v>5.5</v>
      </c>
      <c r="E96" s="32">
        <f>SUM(E92:E95)</f>
        <v>643799.11526999995</v>
      </c>
      <c r="F96" s="1">
        <f>E96/1000</f>
        <v>643.79911527000002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578007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0.89781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9" zoomScale="80" zoomScaleNormal="80" workbookViewId="0">
      <selection activeCell="G94" sqref="G94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7" t="s">
        <v>24</v>
      </c>
      <c r="B1" s="57"/>
      <c r="C1" s="57"/>
      <c r="D1" s="57"/>
      <c r="E1" s="57"/>
      <c r="F1" s="57"/>
      <c r="G1" s="1"/>
      <c r="H1" s="58" t="s">
        <v>1</v>
      </c>
      <c r="I1" s="5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7">
        <f>SUM('1Q'!I2,'2Q'!I2,'3Q'!I2,'4Q'!I2)</f>
        <v>4600104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48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9" t="s">
        <v>4</v>
      </c>
      <c r="C4" s="59"/>
      <c r="D4" s="59"/>
      <c r="E4" s="59"/>
      <c r="F4" s="59"/>
      <c r="G4" s="1"/>
      <c r="H4" s="5" t="s">
        <v>3</v>
      </c>
      <c r="I4" s="48"/>
      <c r="J4" s="1"/>
      <c r="K4" s="5" t="s">
        <v>3</v>
      </c>
      <c r="L4" s="58" t="s">
        <v>5</v>
      </c>
      <c r="M4" s="58"/>
      <c r="N4" s="58"/>
      <c r="O4" s="58"/>
      <c r="P4" s="58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49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45">
        <f>IF(SUM('1Q'!B6+'2Q'!B6+'3Q'!B6+'4Q'!B6)&gt;0,SUM('1Q'!B6+'2Q'!B6+'3Q'!B6+'4Q'!B6),0)</f>
        <v>0</v>
      </c>
      <c r="C6" s="45">
        <f>IF(SUM('1Q'!C6+'2Q'!C6+'3Q'!C6+'4Q'!C6)&gt;0,SUM('1Q'!C6+'2Q'!C6+'3Q'!C6+'4Q'!C6),0)</f>
        <v>0</v>
      </c>
      <c r="D6" s="45">
        <f>IF(SUM('1Q'!D6+'2Q'!D6+'3Q'!D6+'4Q'!D6)&gt;0,SUM('1Q'!D6+'2Q'!D6+'3Q'!D6+'4Q'!D6),0)</f>
        <v>0</v>
      </c>
      <c r="E6" s="45">
        <f>IF(SUM('1Q'!E6+'2Q'!E6+'3Q'!E6+'4Q'!E6)&gt;0,SUM('1Q'!E6+'2Q'!E6+'3Q'!E6+'4Q'!E6),0)</f>
        <v>0</v>
      </c>
      <c r="F6" s="13">
        <f t="shared" ref="F6:F37" si="0">SUM(B6:E6)</f>
        <v>0</v>
      </c>
      <c r="G6" s="1"/>
      <c r="H6" s="14">
        <v>3.75</v>
      </c>
      <c r="I6" s="47">
        <f>SUM('1Q'!I6,'2Q'!I6,'3Q'!I6,'4Q'!I6)</f>
        <v>0</v>
      </c>
      <c r="J6" s="1"/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45">
        <f>IF(SUM('1Q'!B7+'2Q'!B7+'3Q'!B7+'4Q'!B7)&gt;0,SUM('1Q'!B7+'2Q'!B7+'3Q'!B7+'4Q'!B7),0)</f>
        <v>0</v>
      </c>
      <c r="C7" s="45">
        <f>IF(SUM('1Q'!C7+'2Q'!C7+'3Q'!C7+'4Q'!C7)&gt;0,SUM('1Q'!C7+'2Q'!C7+'3Q'!C7+'4Q'!C7),0)</f>
        <v>0</v>
      </c>
      <c r="D7" s="45">
        <f>IF(SUM('1Q'!D7+'2Q'!D7+'3Q'!D7+'4Q'!D7)&gt;0,SUM('1Q'!D7+'2Q'!D7+'3Q'!D7+'4Q'!D7),0)</f>
        <v>0</v>
      </c>
      <c r="E7" s="45">
        <f>IF(SUM('1Q'!E7+'2Q'!E7+'3Q'!E7+'4Q'!E7)&gt;0,SUM('1Q'!E7+'2Q'!E7+'3Q'!E7+'4Q'!E7),0)</f>
        <v>0</v>
      </c>
      <c r="F7" s="13">
        <f t="shared" si="0"/>
        <v>0</v>
      </c>
      <c r="G7" s="1"/>
      <c r="H7" s="14">
        <v>4.25</v>
      </c>
      <c r="I7" s="47">
        <f>SUM('1Q'!I7,'2Q'!I7,'3Q'!I7,'4Q'!I7)</f>
        <v>0</v>
      </c>
      <c r="J7" s="1"/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45">
        <f>IF(SUM('1Q'!B8+'2Q'!B8+'3Q'!B8+'4Q'!B8)&gt;0,SUM('1Q'!B8+'2Q'!B8+'3Q'!B8+'4Q'!B8),0)</f>
        <v>2</v>
      </c>
      <c r="C8" s="45">
        <f>IF(SUM('1Q'!C8+'2Q'!C8+'3Q'!C8+'4Q'!C8)&gt;0,SUM('1Q'!C8+'2Q'!C8+'3Q'!C8+'4Q'!C8),0)</f>
        <v>0</v>
      </c>
      <c r="D8" s="45">
        <f>IF(SUM('1Q'!D8+'2Q'!D8+'3Q'!D8+'4Q'!D8)&gt;0,SUM('1Q'!D8+'2Q'!D8+'3Q'!D8+'4Q'!D8),0)</f>
        <v>0</v>
      </c>
      <c r="E8" s="45">
        <f>IF(SUM('1Q'!E8+'2Q'!E8+'3Q'!E8+'4Q'!E8)&gt;0,SUM('1Q'!E8+'2Q'!E8+'3Q'!E8+'4Q'!E8),0)</f>
        <v>0</v>
      </c>
      <c r="F8" s="13">
        <f t="shared" si="0"/>
        <v>2</v>
      </c>
      <c r="G8" s="1"/>
      <c r="H8" s="14">
        <v>4.75</v>
      </c>
      <c r="I8" s="47">
        <f>SUM('1Q'!I8,'2Q'!I8,'3Q'!I8,'4Q'!I8)</f>
        <v>1333027</v>
      </c>
      <c r="J8" s="1"/>
      <c r="K8" s="14">
        <v>4.75</v>
      </c>
      <c r="L8" s="15">
        <f t="shared" si="1"/>
        <v>1333.027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1333.027</v>
      </c>
      <c r="Q8" s="3"/>
      <c r="R8" s="3"/>
    </row>
    <row r="9" spans="1:18">
      <c r="A9" s="14">
        <v>5.25</v>
      </c>
      <c r="B9" s="45">
        <f>IF(SUM('1Q'!B9+'2Q'!B9+'3Q'!B9+'4Q'!B9)&gt;0,SUM('1Q'!B9+'2Q'!B9+'3Q'!B9+'4Q'!B9),0)</f>
        <v>2</v>
      </c>
      <c r="C9" s="45">
        <f>IF(SUM('1Q'!C9+'2Q'!C9+'3Q'!C9+'4Q'!C9)&gt;0,SUM('1Q'!C9+'2Q'!C9+'3Q'!C9+'4Q'!C9),0)</f>
        <v>1</v>
      </c>
      <c r="D9" s="45">
        <f>IF(SUM('1Q'!D9+'2Q'!D9+'3Q'!D9+'4Q'!D9)&gt;0,SUM('1Q'!D9+'2Q'!D9+'3Q'!D9+'4Q'!D9),0)</f>
        <v>0</v>
      </c>
      <c r="E9" s="45">
        <f>IF(SUM('1Q'!E9+'2Q'!E9+'3Q'!E9+'4Q'!E9)&gt;0,SUM('1Q'!E9+'2Q'!E9+'3Q'!E9+'4Q'!E9),0)</f>
        <v>0</v>
      </c>
      <c r="F9" s="13">
        <f t="shared" si="0"/>
        <v>3</v>
      </c>
      <c r="G9" s="17"/>
      <c r="H9" s="14">
        <v>5.25</v>
      </c>
      <c r="I9" s="47">
        <f>SUM('1Q'!I9,'2Q'!I9,'3Q'!I9,'4Q'!I9)</f>
        <v>11492104</v>
      </c>
      <c r="J9" s="1"/>
      <c r="K9" s="14">
        <v>5.25</v>
      </c>
      <c r="L9" s="15">
        <f t="shared" si="1"/>
        <v>7661.4026666666696</v>
      </c>
      <c r="M9" s="15">
        <f t="shared" si="2"/>
        <v>3830.7013333333298</v>
      </c>
      <c r="N9" s="15">
        <f t="shared" si="3"/>
        <v>0</v>
      </c>
      <c r="O9" s="15">
        <f t="shared" si="4"/>
        <v>0</v>
      </c>
      <c r="P9" s="16">
        <f t="shared" si="5"/>
        <v>11492.103999999999</v>
      </c>
      <c r="Q9" s="3"/>
      <c r="R9" s="3"/>
    </row>
    <row r="10" spans="1:18">
      <c r="A10" s="10">
        <v>5.75</v>
      </c>
      <c r="B10" s="45">
        <f>IF(SUM('1Q'!B10+'2Q'!B10+'3Q'!B10+'4Q'!B10)&gt;0,SUM('1Q'!B10+'2Q'!B10+'3Q'!B10+'4Q'!B10),0)</f>
        <v>2</v>
      </c>
      <c r="C10" s="45">
        <f>IF(SUM('1Q'!C10+'2Q'!C10+'3Q'!C10+'4Q'!C10)&gt;0,SUM('1Q'!C10+'2Q'!C10+'3Q'!C10+'4Q'!C10),0)</f>
        <v>2</v>
      </c>
      <c r="D10" s="45">
        <f>IF(SUM('1Q'!D10+'2Q'!D10+'3Q'!D10+'4Q'!D10)&gt;0,SUM('1Q'!D10+'2Q'!D10+'3Q'!D10+'4Q'!D10),0)</f>
        <v>0</v>
      </c>
      <c r="E10" s="45">
        <f>IF(SUM('1Q'!E10+'2Q'!E10+'3Q'!E10+'4Q'!E10)&gt;0,SUM('1Q'!E10+'2Q'!E10+'3Q'!E10+'4Q'!E10),0)</f>
        <v>0</v>
      </c>
      <c r="F10" s="13">
        <f t="shared" si="0"/>
        <v>4</v>
      </c>
      <c r="G10" s="1"/>
      <c r="H10" s="14">
        <v>5.75</v>
      </c>
      <c r="I10" s="47">
        <f>SUM('1Q'!I10,'2Q'!I10,'3Q'!I10,'4Q'!I10)</f>
        <v>38721933</v>
      </c>
      <c r="J10" s="1"/>
      <c r="K10" s="14">
        <v>5.75</v>
      </c>
      <c r="L10" s="15">
        <f t="shared" si="1"/>
        <v>19360.966499999999</v>
      </c>
      <c r="M10" s="15">
        <f t="shared" si="2"/>
        <v>19360.966499999999</v>
      </c>
      <c r="N10" s="15">
        <f t="shared" si="3"/>
        <v>0</v>
      </c>
      <c r="O10" s="15">
        <f t="shared" si="4"/>
        <v>0</v>
      </c>
      <c r="P10" s="16">
        <f t="shared" si="5"/>
        <v>38721.932999999997</v>
      </c>
      <c r="Q10" s="3"/>
      <c r="R10" s="3"/>
    </row>
    <row r="11" spans="1:18">
      <c r="A11" s="14">
        <v>6.25</v>
      </c>
      <c r="B11" s="45">
        <f>IF(SUM('1Q'!B11+'2Q'!B11+'3Q'!B11+'4Q'!B11)&gt;0,SUM('1Q'!B11+'2Q'!B11+'3Q'!B11+'4Q'!B11),0)</f>
        <v>2</v>
      </c>
      <c r="C11" s="45">
        <f>IF(SUM('1Q'!C11+'2Q'!C11+'3Q'!C11+'4Q'!C11)&gt;0,SUM('1Q'!C11+'2Q'!C11+'3Q'!C11+'4Q'!C11),0)</f>
        <v>2</v>
      </c>
      <c r="D11" s="45">
        <f>IF(SUM('1Q'!D11+'2Q'!D11+'3Q'!D11+'4Q'!D11)&gt;0,SUM('1Q'!D11+'2Q'!D11+'3Q'!D11+'4Q'!D11),0)</f>
        <v>0</v>
      </c>
      <c r="E11" s="45">
        <f>IF(SUM('1Q'!E11+'2Q'!E11+'3Q'!E11+'4Q'!E11)&gt;0,SUM('1Q'!E11+'2Q'!E11+'3Q'!E11+'4Q'!E11),0)</f>
        <v>0</v>
      </c>
      <c r="F11" s="13">
        <f t="shared" si="0"/>
        <v>4</v>
      </c>
      <c r="G11" s="1"/>
      <c r="H11" s="14">
        <v>6.25</v>
      </c>
      <c r="I11" s="47">
        <f>SUM('1Q'!I11,'2Q'!I11,'3Q'!I11,'4Q'!I11)</f>
        <v>53185343</v>
      </c>
      <c r="J11" s="1"/>
      <c r="K11" s="14">
        <v>6.25</v>
      </c>
      <c r="L11" s="15">
        <f t="shared" si="1"/>
        <v>26592.6715</v>
      </c>
      <c r="M11" s="15">
        <f t="shared" si="2"/>
        <v>26592.6715</v>
      </c>
      <c r="N11" s="15">
        <f t="shared" si="3"/>
        <v>0</v>
      </c>
      <c r="O11" s="15">
        <f t="shared" si="4"/>
        <v>0</v>
      </c>
      <c r="P11" s="16">
        <f t="shared" si="5"/>
        <v>53185.343000000001</v>
      </c>
      <c r="Q11" s="3"/>
      <c r="R11" s="3"/>
    </row>
    <row r="12" spans="1:18">
      <c r="A12" s="10">
        <v>6.75</v>
      </c>
      <c r="B12" s="45">
        <f>IF(SUM('1Q'!B12+'2Q'!B12+'3Q'!B12+'4Q'!B12)&gt;0,SUM('1Q'!B12+'2Q'!B12+'3Q'!B12+'4Q'!B12),0)</f>
        <v>2</v>
      </c>
      <c r="C12" s="45">
        <f>IF(SUM('1Q'!C12+'2Q'!C12+'3Q'!C12+'4Q'!C12)&gt;0,SUM('1Q'!C12+'2Q'!C12+'3Q'!C12+'4Q'!C12),0)</f>
        <v>2</v>
      </c>
      <c r="D12" s="45">
        <f>IF(SUM('1Q'!D12+'2Q'!D12+'3Q'!D12+'4Q'!D12)&gt;0,SUM('1Q'!D12+'2Q'!D12+'3Q'!D12+'4Q'!D12),0)</f>
        <v>0</v>
      </c>
      <c r="E12" s="45">
        <f>IF(SUM('1Q'!E12+'2Q'!E12+'3Q'!E12+'4Q'!E12)&gt;0,SUM('1Q'!E12+'2Q'!E12+'3Q'!E12+'4Q'!E12),0)</f>
        <v>0</v>
      </c>
      <c r="F12" s="13">
        <f t="shared" si="0"/>
        <v>4</v>
      </c>
      <c r="G12" s="1"/>
      <c r="H12" s="14">
        <v>6.75</v>
      </c>
      <c r="I12" s="47">
        <f>SUM('1Q'!I12,'2Q'!I12,'3Q'!I12,'4Q'!I12)</f>
        <v>50275260</v>
      </c>
      <c r="J12" s="1"/>
      <c r="K12" s="14">
        <v>6.75</v>
      </c>
      <c r="L12" s="15">
        <f t="shared" si="1"/>
        <v>25137.63</v>
      </c>
      <c r="M12" s="15">
        <f t="shared" si="2"/>
        <v>25137.63</v>
      </c>
      <c r="N12" s="15">
        <f t="shared" si="3"/>
        <v>0</v>
      </c>
      <c r="O12" s="15">
        <f t="shared" si="4"/>
        <v>0</v>
      </c>
      <c r="P12" s="16">
        <f t="shared" si="5"/>
        <v>50275.26</v>
      </c>
      <c r="Q12" s="3"/>
      <c r="R12" s="3"/>
    </row>
    <row r="13" spans="1:18">
      <c r="A13" s="14">
        <v>7.25</v>
      </c>
      <c r="B13" s="45">
        <f>IF(SUM('1Q'!B13+'2Q'!B13+'3Q'!B13+'4Q'!B13)&gt;0,SUM('1Q'!B13+'2Q'!B13+'3Q'!B13+'4Q'!B13),0)</f>
        <v>8</v>
      </c>
      <c r="C13" s="45">
        <f>IF(SUM('1Q'!C13+'2Q'!C13+'3Q'!C13+'4Q'!C13)&gt;0,SUM('1Q'!C13+'2Q'!C13+'3Q'!C13+'4Q'!C13),0)</f>
        <v>2</v>
      </c>
      <c r="D13" s="45">
        <f>IF(SUM('1Q'!D13+'2Q'!D13+'3Q'!D13+'4Q'!D13)&gt;0,SUM('1Q'!D13+'2Q'!D13+'3Q'!D13+'4Q'!D13),0)</f>
        <v>0</v>
      </c>
      <c r="E13" s="45">
        <f>IF(SUM('1Q'!E13+'2Q'!E13+'3Q'!E13+'4Q'!E13)&gt;0,SUM('1Q'!E13+'2Q'!E13+'3Q'!E13+'4Q'!E13),0)</f>
        <v>0</v>
      </c>
      <c r="F13" s="13">
        <f t="shared" si="0"/>
        <v>10</v>
      </c>
      <c r="G13" s="1"/>
      <c r="H13" s="14">
        <v>7.25</v>
      </c>
      <c r="I13" s="47">
        <f>SUM('1Q'!I13,'2Q'!I13,'3Q'!I13,'4Q'!I13)</f>
        <v>62492180</v>
      </c>
      <c r="J13" s="1"/>
      <c r="K13" s="14">
        <v>7.25</v>
      </c>
      <c r="L13" s="15">
        <f t="shared" si="1"/>
        <v>49993.743999999999</v>
      </c>
      <c r="M13" s="15">
        <f t="shared" si="2"/>
        <v>12498.436</v>
      </c>
      <c r="N13" s="15">
        <f t="shared" si="3"/>
        <v>0</v>
      </c>
      <c r="O13" s="15">
        <f t="shared" si="4"/>
        <v>0</v>
      </c>
      <c r="P13" s="16">
        <f t="shared" si="5"/>
        <v>62492.18</v>
      </c>
      <c r="Q13" s="3"/>
      <c r="R13" s="3"/>
    </row>
    <row r="14" spans="1:18">
      <c r="A14" s="10">
        <v>7.75</v>
      </c>
      <c r="B14" s="45">
        <f>IF(SUM('1Q'!B14+'2Q'!B14+'3Q'!B14+'4Q'!B14)&gt;0,SUM('1Q'!B14+'2Q'!B14+'3Q'!B14+'4Q'!B14),0)</f>
        <v>7</v>
      </c>
      <c r="C14" s="45">
        <f>IF(SUM('1Q'!C14+'2Q'!C14+'3Q'!C14+'4Q'!C14)&gt;0,SUM('1Q'!C14+'2Q'!C14+'3Q'!C14+'4Q'!C14),0)</f>
        <v>3</v>
      </c>
      <c r="D14" s="45">
        <f>IF(SUM('1Q'!D14+'2Q'!D14+'3Q'!D14+'4Q'!D14)&gt;0,SUM('1Q'!D14+'2Q'!D14+'3Q'!D14+'4Q'!D14),0)</f>
        <v>0</v>
      </c>
      <c r="E14" s="45">
        <f>IF(SUM('1Q'!E14+'2Q'!E14+'3Q'!E14+'4Q'!E14)&gt;0,SUM('1Q'!E14+'2Q'!E14+'3Q'!E14+'4Q'!E14),0)</f>
        <v>0</v>
      </c>
      <c r="F14" s="13">
        <f t="shared" si="0"/>
        <v>10</v>
      </c>
      <c r="G14" s="1"/>
      <c r="H14" s="14">
        <v>7.75</v>
      </c>
      <c r="I14" s="47">
        <f>SUM('1Q'!I14,'2Q'!I14,'3Q'!I14,'4Q'!I14)</f>
        <v>42120076</v>
      </c>
      <c r="J14" s="4"/>
      <c r="K14" s="14">
        <v>7.75</v>
      </c>
      <c r="L14" s="15">
        <f t="shared" si="1"/>
        <v>29484.053199999998</v>
      </c>
      <c r="M14" s="15">
        <f t="shared" si="2"/>
        <v>12636.022800000001</v>
      </c>
      <c r="N14" s="15">
        <f t="shared" si="3"/>
        <v>0</v>
      </c>
      <c r="O14" s="15">
        <f t="shared" si="4"/>
        <v>0</v>
      </c>
      <c r="P14" s="16">
        <f t="shared" si="5"/>
        <v>42120.076000000001</v>
      </c>
      <c r="Q14" s="3"/>
      <c r="R14" s="3"/>
    </row>
    <row r="15" spans="1:18">
      <c r="A15" s="14">
        <v>8.25</v>
      </c>
      <c r="B15" s="45">
        <f>IF(SUM('1Q'!B15+'2Q'!B15+'3Q'!B15+'4Q'!B15)&gt;0,SUM('1Q'!B15+'2Q'!B15+'3Q'!B15+'4Q'!B15),0)</f>
        <v>10</v>
      </c>
      <c r="C15" s="45">
        <f>IF(SUM('1Q'!C15+'2Q'!C15+'3Q'!C15+'4Q'!C15)&gt;0,SUM('1Q'!C15+'2Q'!C15+'3Q'!C15+'4Q'!C15),0)</f>
        <v>5</v>
      </c>
      <c r="D15" s="45">
        <f>IF(SUM('1Q'!D15+'2Q'!D15+'3Q'!D15+'4Q'!D15)&gt;0,SUM('1Q'!D15+'2Q'!D15+'3Q'!D15+'4Q'!D15),0)</f>
        <v>0</v>
      </c>
      <c r="E15" s="45">
        <f>IF(SUM('1Q'!E15+'2Q'!E15+'3Q'!E15+'4Q'!E15)&gt;0,SUM('1Q'!E15+'2Q'!E15+'3Q'!E15+'4Q'!E15),0)</f>
        <v>0</v>
      </c>
      <c r="F15" s="13">
        <f t="shared" si="0"/>
        <v>15</v>
      </c>
      <c r="G15" s="1"/>
      <c r="H15" s="14">
        <v>8.25</v>
      </c>
      <c r="I15" s="47">
        <f>SUM('1Q'!I15,'2Q'!I15,'3Q'!I15,'4Q'!I15)</f>
        <v>45119531</v>
      </c>
      <c r="J15" s="4"/>
      <c r="K15" s="14">
        <v>8.25</v>
      </c>
      <c r="L15" s="15">
        <f t="shared" si="1"/>
        <v>30079.687333333299</v>
      </c>
      <c r="M15" s="15">
        <f t="shared" si="2"/>
        <v>15039.8436666667</v>
      </c>
      <c r="N15" s="15">
        <f t="shared" si="3"/>
        <v>0</v>
      </c>
      <c r="O15" s="15">
        <f t="shared" si="4"/>
        <v>0</v>
      </c>
      <c r="P15" s="16">
        <f t="shared" si="5"/>
        <v>45119.531000000003</v>
      </c>
      <c r="Q15" s="3"/>
      <c r="R15" s="3"/>
    </row>
    <row r="16" spans="1:18">
      <c r="A16" s="10">
        <v>8.75</v>
      </c>
      <c r="B16" s="45">
        <f>IF(SUM('1Q'!B16+'2Q'!B16+'3Q'!B16+'4Q'!B16)&gt;0,SUM('1Q'!B16+'2Q'!B16+'3Q'!B16+'4Q'!B16),0)</f>
        <v>11</v>
      </c>
      <c r="C16" s="45">
        <f>IF(SUM('1Q'!C16+'2Q'!C16+'3Q'!C16+'4Q'!C16)&gt;0,SUM('1Q'!C16+'2Q'!C16+'3Q'!C16+'4Q'!C16),0)</f>
        <v>3</v>
      </c>
      <c r="D16" s="45">
        <f>IF(SUM('1Q'!D16+'2Q'!D16+'3Q'!D16+'4Q'!D16)&gt;0,SUM('1Q'!D16+'2Q'!D16+'3Q'!D16+'4Q'!D16),0)</f>
        <v>0</v>
      </c>
      <c r="E16" s="45">
        <f>IF(SUM('1Q'!E16+'2Q'!E16+'3Q'!E16+'4Q'!E16)&gt;0,SUM('1Q'!E16+'2Q'!E16+'3Q'!E16+'4Q'!E16),0)</f>
        <v>0</v>
      </c>
      <c r="F16" s="13">
        <f t="shared" si="0"/>
        <v>14</v>
      </c>
      <c r="G16" s="1"/>
      <c r="H16" s="14">
        <v>8.75</v>
      </c>
      <c r="I16" s="47">
        <f>SUM('1Q'!I16,'2Q'!I16,'3Q'!I16,'4Q'!I16)</f>
        <v>36200382</v>
      </c>
      <c r="J16" s="4"/>
      <c r="K16" s="14">
        <v>8.75</v>
      </c>
      <c r="L16" s="15">
        <f t="shared" si="1"/>
        <v>28443.1572857143</v>
      </c>
      <c r="M16" s="15">
        <f t="shared" si="2"/>
        <v>7757.2247142857104</v>
      </c>
      <c r="N16" s="15">
        <f t="shared" si="3"/>
        <v>0</v>
      </c>
      <c r="O16" s="15">
        <f t="shared" si="4"/>
        <v>0</v>
      </c>
      <c r="P16" s="16">
        <f t="shared" si="5"/>
        <v>36200.381999999998</v>
      </c>
      <c r="Q16" s="3"/>
      <c r="R16" s="3"/>
    </row>
    <row r="17" spans="1:18">
      <c r="A17" s="14">
        <v>9.25</v>
      </c>
      <c r="B17" s="45">
        <f>IF(SUM('1Q'!B17+'2Q'!B17+'3Q'!B17+'4Q'!B17)&gt;0,SUM('1Q'!B17+'2Q'!B17+'3Q'!B17+'4Q'!B17),0)</f>
        <v>13</v>
      </c>
      <c r="C17" s="45">
        <f>IF(SUM('1Q'!C17+'2Q'!C17+'3Q'!C17+'4Q'!C17)&gt;0,SUM('1Q'!C17+'2Q'!C17+'3Q'!C17+'4Q'!C17),0)</f>
        <v>3</v>
      </c>
      <c r="D17" s="45">
        <f>IF(SUM('1Q'!D17+'2Q'!D17+'3Q'!D17+'4Q'!D17)&gt;0,SUM('1Q'!D17+'2Q'!D17+'3Q'!D17+'4Q'!D17),0)</f>
        <v>0</v>
      </c>
      <c r="E17" s="45">
        <f>IF(SUM('1Q'!E17+'2Q'!E17+'3Q'!E17+'4Q'!E17)&gt;0,SUM('1Q'!E17+'2Q'!E17+'3Q'!E17+'4Q'!E17),0)</f>
        <v>0</v>
      </c>
      <c r="F17" s="13">
        <f t="shared" si="0"/>
        <v>16</v>
      </c>
      <c r="G17" s="1"/>
      <c r="H17" s="14">
        <v>9.25</v>
      </c>
      <c r="I17" s="47">
        <f>SUM('1Q'!I17,'2Q'!I17,'3Q'!I17,'4Q'!I17)</f>
        <v>20009475</v>
      </c>
      <c r="J17" s="4"/>
      <c r="K17" s="14">
        <v>9.25</v>
      </c>
      <c r="L17" s="15">
        <f t="shared" si="1"/>
        <v>16257.698437499999</v>
      </c>
      <c r="M17" s="15">
        <f t="shared" si="2"/>
        <v>3751.7765625000002</v>
      </c>
      <c r="N17" s="15">
        <f t="shared" si="3"/>
        <v>0</v>
      </c>
      <c r="O17" s="15">
        <f t="shared" si="4"/>
        <v>0</v>
      </c>
      <c r="P17" s="16">
        <f t="shared" si="5"/>
        <v>20009.474999999999</v>
      </c>
      <c r="Q17" s="3"/>
      <c r="R17" s="3"/>
    </row>
    <row r="18" spans="1:18">
      <c r="A18" s="10">
        <v>9.75</v>
      </c>
      <c r="B18" s="45">
        <f>IF(SUM('1Q'!B18+'2Q'!B18+'3Q'!B18+'4Q'!B18)&gt;0,SUM('1Q'!B18+'2Q'!B18+'3Q'!B18+'4Q'!B18),0)</f>
        <v>16</v>
      </c>
      <c r="C18" s="45">
        <f>IF(SUM('1Q'!C18+'2Q'!C18+'3Q'!C18+'4Q'!C18)&gt;0,SUM('1Q'!C18+'2Q'!C18+'3Q'!C18+'4Q'!C18),0)</f>
        <v>5</v>
      </c>
      <c r="D18" s="45">
        <f>IF(SUM('1Q'!D18+'2Q'!D18+'3Q'!D18+'4Q'!D18)&gt;0,SUM('1Q'!D18+'2Q'!D18+'3Q'!D18+'4Q'!D18),0)</f>
        <v>0</v>
      </c>
      <c r="E18" s="45">
        <f>IF(SUM('1Q'!E18+'2Q'!E18+'3Q'!E18+'4Q'!E18)&gt;0,SUM('1Q'!E18+'2Q'!E18+'3Q'!E18+'4Q'!E18),0)</f>
        <v>0</v>
      </c>
      <c r="F18" s="13">
        <f t="shared" si="0"/>
        <v>21</v>
      </c>
      <c r="G18" s="1"/>
      <c r="H18" s="14">
        <v>9.75</v>
      </c>
      <c r="I18" s="47">
        <f>SUM('1Q'!I18,'2Q'!I18,'3Q'!I18,'4Q'!I18)</f>
        <v>13611102</v>
      </c>
      <c r="J18" s="4"/>
      <c r="K18" s="14">
        <v>9.75</v>
      </c>
      <c r="L18" s="15">
        <f t="shared" si="1"/>
        <v>10370.3634285714</v>
      </c>
      <c r="M18" s="15">
        <f t="shared" si="2"/>
        <v>3240.7385714285701</v>
      </c>
      <c r="N18" s="15">
        <f t="shared" si="3"/>
        <v>0</v>
      </c>
      <c r="O18" s="15">
        <f t="shared" si="4"/>
        <v>0</v>
      </c>
      <c r="P18" s="16">
        <f t="shared" si="5"/>
        <v>13611.102000000001</v>
      </c>
      <c r="Q18" s="3"/>
      <c r="R18" s="3"/>
    </row>
    <row r="19" spans="1:18">
      <c r="A19" s="14">
        <v>10.25</v>
      </c>
      <c r="B19" s="45">
        <f>IF(SUM('1Q'!B19+'2Q'!B19+'3Q'!B19+'4Q'!B19)&gt;0,SUM('1Q'!B19+'2Q'!B19+'3Q'!B19+'4Q'!B19),0)</f>
        <v>14</v>
      </c>
      <c r="C19" s="45">
        <f>IF(SUM('1Q'!C19+'2Q'!C19+'3Q'!C19+'4Q'!C19)&gt;0,SUM('1Q'!C19+'2Q'!C19+'3Q'!C19+'4Q'!C19),0)</f>
        <v>12</v>
      </c>
      <c r="D19" s="45">
        <f>IF(SUM('1Q'!D19+'2Q'!D19+'3Q'!D19+'4Q'!D19)&gt;0,SUM('1Q'!D19+'2Q'!D19+'3Q'!D19+'4Q'!D19),0)</f>
        <v>0</v>
      </c>
      <c r="E19" s="45">
        <f>IF(SUM('1Q'!E19+'2Q'!E19+'3Q'!E19+'4Q'!E19)&gt;0,SUM('1Q'!E19+'2Q'!E19+'3Q'!E19+'4Q'!E19),0)</f>
        <v>0</v>
      </c>
      <c r="F19" s="13">
        <f t="shared" si="0"/>
        <v>26</v>
      </c>
      <c r="G19" s="1"/>
      <c r="H19" s="14">
        <v>10.25</v>
      </c>
      <c r="I19" s="47">
        <f>SUM('1Q'!I19,'2Q'!I19,'3Q'!I19,'4Q'!I19)</f>
        <v>8950508</v>
      </c>
      <c r="J19" s="4"/>
      <c r="K19" s="14">
        <v>10.25</v>
      </c>
      <c r="L19" s="15">
        <f t="shared" si="1"/>
        <v>4819.5043076923102</v>
      </c>
      <c r="M19" s="15">
        <f t="shared" si="2"/>
        <v>4131.0036923076896</v>
      </c>
      <c r="N19" s="15">
        <f t="shared" si="3"/>
        <v>0</v>
      </c>
      <c r="O19" s="15">
        <f t="shared" si="4"/>
        <v>0</v>
      </c>
      <c r="P19" s="16">
        <f t="shared" si="5"/>
        <v>8950.5079999999998</v>
      </c>
      <c r="Q19" s="3"/>
      <c r="R19" s="3"/>
    </row>
    <row r="20" spans="1:18">
      <c r="A20" s="10">
        <v>10.75</v>
      </c>
      <c r="B20" s="45">
        <f>IF(SUM('1Q'!B20+'2Q'!B20+'3Q'!B20+'4Q'!B20)&gt;0,SUM('1Q'!B20+'2Q'!B20+'3Q'!B20+'4Q'!B20),0)</f>
        <v>25</v>
      </c>
      <c r="C20" s="45">
        <f>IF(SUM('1Q'!C20+'2Q'!C20+'3Q'!C20+'4Q'!C20)&gt;0,SUM('1Q'!C20+'2Q'!C20+'3Q'!C20+'4Q'!C20),0)</f>
        <v>32</v>
      </c>
      <c r="D20" s="45">
        <f>IF(SUM('1Q'!D20+'2Q'!D20+'3Q'!D20+'4Q'!D20)&gt;0,SUM('1Q'!D20+'2Q'!D20+'3Q'!D20+'4Q'!D20),0)</f>
        <v>0</v>
      </c>
      <c r="E20" s="45">
        <f>IF(SUM('1Q'!E20+'2Q'!E20+'3Q'!E20+'4Q'!E20)&gt;0,SUM('1Q'!E20+'2Q'!E20+'3Q'!E20+'4Q'!E20),0)</f>
        <v>0</v>
      </c>
      <c r="F20" s="13">
        <f t="shared" si="0"/>
        <v>57</v>
      </c>
      <c r="G20" s="1"/>
      <c r="H20" s="14">
        <v>10.75</v>
      </c>
      <c r="I20" s="47">
        <f>SUM('1Q'!I20,'2Q'!I20,'3Q'!I20,'4Q'!I20)</f>
        <v>12230804</v>
      </c>
      <c r="J20" s="4"/>
      <c r="K20" s="14">
        <v>10.75</v>
      </c>
      <c r="L20" s="15">
        <f t="shared" si="1"/>
        <v>5364.38771929825</v>
      </c>
      <c r="M20" s="15">
        <f t="shared" si="2"/>
        <v>6866.4162807017501</v>
      </c>
      <c r="N20" s="15">
        <f t="shared" si="3"/>
        <v>0</v>
      </c>
      <c r="O20" s="15">
        <f t="shared" si="4"/>
        <v>0</v>
      </c>
      <c r="P20" s="16">
        <f t="shared" si="5"/>
        <v>12230.804</v>
      </c>
      <c r="Q20" s="3"/>
      <c r="R20" s="3"/>
    </row>
    <row r="21" spans="1:18">
      <c r="A21" s="14">
        <v>11.25</v>
      </c>
      <c r="B21" s="45">
        <f>IF(SUM('1Q'!B21+'2Q'!B21+'3Q'!B21+'4Q'!B21)&gt;0,SUM('1Q'!B21+'2Q'!B21+'3Q'!B21+'4Q'!B21),0)</f>
        <v>20</v>
      </c>
      <c r="C21" s="45">
        <f>IF(SUM('1Q'!C21+'2Q'!C21+'3Q'!C21+'4Q'!C21)&gt;0,SUM('1Q'!C21+'2Q'!C21+'3Q'!C21+'4Q'!C21),0)</f>
        <v>34</v>
      </c>
      <c r="D21" s="45">
        <f>IF(SUM('1Q'!D21+'2Q'!D21+'3Q'!D21+'4Q'!D21)&gt;0,SUM('1Q'!D21+'2Q'!D21+'3Q'!D21+'4Q'!D21),0)</f>
        <v>0</v>
      </c>
      <c r="E21" s="45">
        <f>IF(SUM('1Q'!E21+'2Q'!E21+'3Q'!E21+'4Q'!E21)&gt;0,SUM('1Q'!E21+'2Q'!E21+'3Q'!E21+'4Q'!E21),0)</f>
        <v>0</v>
      </c>
      <c r="F21" s="13">
        <f t="shared" si="0"/>
        <v>54</v>
      </c>
      <c r="G21" s="1"/>
      <c r="H21" s="14">
        <v>11.25</v>
      </c>
      <c r="I21" s="47">
        <f>SUM('1Q'!I21,'2Q'!I21,'3Q'!I21,'4Q'!I21)</f>
        <v>22647028</v>
      </c>
      <c r="J21" s="4"/>
      <c r="K21" s="14">
        <v>11.25</v>
      </c>
      <c r="L21" s="15">
        <f t="shared" si="1"/>
        <v>8387.7881481481509</v>
      </c>
      <c r="M21" s="15">
        <f t="shared" si="2"/>
        <v>14259.2398518519</v>
      </c>
      <c r="N21" s="15">
        <f t="shared" si="3"/>
        <v>0</v>
      </c>
      <c r="O21" s="15">
        <f t="shared" si="4"/>
        <v>0</v>
      </c>
      <c r="P21" s="16">
        <f t="shared" si="5"/>
        <v>22647.027999999998</v>
      </c>
      <c r="Q21" s="3"/>
      <c r="R21" s="3"/>
    </row>
    <row r="22" spans="1:18">
      <c r="A22" s="10">
        <v>11.75</v>
      </c>
      <c r="B22" s="45">
        <f>IF(SUM('1Q'!B22+'2Q'!B22+'3Q'!B22+'4Q'!B22)&gt;0,SUM('1Q'!B22+'2Q'!B22+'3Q'!B22+'4Q'!B22),0)</f>
        <v>12</v>
      </c>
      <c r="C22" s="45">
        <f>IF(SUM('1Q'!C22+'2Q'!C22+'3Q'!C22+'4Q'!C22)&gt;0,SUM('1Q'!C22+'2Q'!C22+'3Q'!C22+'4Q'!C22),0)</f>
        <v>57</v>
      </c>
      <c r="D22" s="45">
        <f>IF(SUM('1Q'!D22+'2Q'!D22+'3Q'!D22+'4Q'!D22)&gt;0,SUM('1Q'!D22+'2Q'!D22+'3Q'!D22+'4Q'!D22),0)</f>
        <v>0</v>
      </c>
      <c r="E22" s="45">
        <f>IF(SUM('1Q'!E22+'2Q'!E22+'3Q'!E22+'4Q'!E22)&gt;0,SUM('1Q'!E22+'2Q'!E22+'3Q'!E22+'4Q'!E22),0)</f>
        <v>0</v>
      </c>
      <c r="F22" s="13">
        <f t="shared" si="0"/>
        <v>69</v>
      </c>
      <c r="G22" s="4"/>
      <c r="H22" s="14">
        <v>11.75</v>
      </c>
      <c r="I22" s="47">
        <f>SUM('1Q'!I22,'2Q'!I22,'3Q'!I22,'4Q'!I22)</f>
        <v>27353261</v>
      </c>
      <c r="J22" s="4"/>
      <c r="K22" s="14">
        <v>11.75</v>
      </c>
      <c r="L22" s="15">
        <f t="shared" si="1"/>
        <v>4757.0888695652202</v>
      </c>
      <c r="M22" s="15">
        <f t="shared" si="2"/>
        <v>22596.172130434799</v>
      </c>
      <c r="N22" s="15">
        <f t="shared" si="3"/>
        <v>0</v>
      </c>
      <c r="O22" s="15">
        <f t="shared" si="4"/>
        <v>0</v>
      </c>
      <c r="P22" s="16">
        <f t="shared" si="5"/>
        <v>27353.260999999999</v>
      </c>
      <c r="Q22" s="3"/>
      <c r="R22" s="3"/>
    </row>
    <row r="23" spans="1:18">
      <c r="A23" s="14">
        <v>12.25</v>
      </c>
      <c r="B23" s="45">
        <f>IF(SUM('1Q'!B23+'2Q'!B23+'3Q'!B23+'4Q'!B23)&gt;0,SUM('1Q'!B23+'2Q'!B23+'3Q'!B23+'4Q'!B23),0)</f>
        <v>8</v>
      </c>
      <c r="C23" s="45">
        <f>IF(SUM('1Q'!C23+'2Q'!C23+'3Q'!C23+'4Q'!C23)&gt;0,SUM('1Q'!C23+'2Q'!C23+'3Q'!C23+'4Q'!C23),0)</f>
        <v>72</v>
      </c>
      <c r="D23" s="45">
        <f>IF(SUM('1Q'!D23+'2Q'!D23+'3Q'!D23+'4Q'!D23)&gt;0,SUM('1Q'!D23+'2Q'!D23+'3Q'!D23+'4Q'!D23),0)</f>
        <v>0</v>
      </c>
      <c r="E23" s="45">
        <f>IF(SUM('1Q'!E23+'2Q'!E23+'3Q'!E23+'4Q'!E23)&gt;0,SUM('1Q'!E23+'2Q'!E23+'3Q'!E23+'4Q'!E23),0)</f>
        <v>0</v>
      </c>
      <c r="F23" s="13">
        <f t="shared" si="0"/>
        <v>80</v>
      </c>
      <c r="G23" s="4"/>
      <c r="H23" s="14">
        <v>12.25</v>
      </c>
      <c r="I23" s="47">
        <f>SUM('1Q'!I23,'2Q'!I23,'3Q'!I23,'4Q'!I23)</f>
        <v>39131078</v>
      </c>
      <c r="J23" s="4"/>
      <c r="K23" s="14">
        <v>12.25</v>
      </c>
      <c r="L23" s="15">
        <f t="shared" si="1"/>
        <v>3913.1078000000002</v>
      </c>
      <c r="M23" s="15">
        <f t="shared" si="2"/>
        <v>35217.970200000003</v>
      </c>
      <c r="N23" s="15">
        <f t="shared" si="3"/>
        <v>0</v>
      </c>
      <c r="O23" s="15">
        <f t="shared" si="4"/>
        <v>0</v>
      </c>
      <c r="P23" s="16">
        <f t="shared" si="5"/>
        <v>39131.078000000001</v>
      </c>
      <c r="Q23" s="3"/>
      <c r="R23" s="3"/>
    </row>
    <row r="24" spans="1:18">
      <c r="A24" s="10">
        <v>12.75</v>
      </c>
      <c r="B24" s="45">
        <f>IF(SUM('1Q'!B24+'2Q'!B24+'3Q'!B24+'4Q'!B24)&gt;0,SUM('1Q'!B24+'2Q'!B24+'3Q'!B24+'4Q'!B24),0)</f>
        <v>4</v>
      </c>
      <c r="C24" s="45">
        <f>IF(SUM('1Q'!C24+'2Q'!C24+'3Q'!C24+'4Q'!C24)&gt;0,SUM('1Q'!C24+'2Q'!C24+'3Q'!C24+'4Q'!C24),0)</f>
        <v>82</v>
      </c>
      <c r="D24" s="45">
        <f>IF(SUM('1Q'!D24+'2Q'!D24+'3Q'!D24+'4Q'!D24)&gt;0,SUM('1Q'!D24+'2Q'!D24+'3Q'!D24+'4Q'!D24),0)</f>
        <v>10</v>
      </c>
      <c r="E24" s="45">
        <f>IF(SUM('1Q'!E24+'2Q'!E24+'3Q'!E24+'4Q'!E24)&gt;0,SUM('1Q'!E24+'2Q'!E24+'3Q'!E24+'4Q'!E24),0)</f>
        <v>0</v>
      </c>
      <c r="F24" s="13">
        <f t="shared" si="0"/>
        <v>96</v>
      </c>
      <c r="G24" s="4"/>
      <c r="H24" s="14">
        <v>12.75</v>
      </c>
      <c r="I24" s="47">
        <f>SUM('1Q'!I24,'2Q'!I24,'3Q'!I24,'4Q'!I24)</f>
        <v>45266888</v>
      </c>
      <c r="J24" s="4"/>
      <c r="K24" s="14">
        <v>12.75</v>
      </c>
      <c r="L24" s="15">
        <f t="shared" si="1"/>
        <v>1886.1203333333301</v>
      </c>
      <c r="M24" s="15">
        <f t="shared" si="2"/>
        <v>38665.466833333303</v>
      </c>
      <c r="N24" s="15">
        <f t="shared" si="3"/>
        <v>4715.30083333333</v>
      </c>
      <c r="O24" s="15">
        <f t="shared" si="4"/>
        <v>0</v>
      </c>
      <c r="P24" s="16">
        <f t="shared" si="5"/>
        <v>45266.887999999999</v>
      </c>
      <c r="Q24" s="3"/>
      <c r="R24" s="3"/>
    </row>
    <row r="25" spans="1:18">
      <c r="A25" s="14">
        <v>13.25</v>
      </c>
      <c r="B25" s="45">
        <f>IF(SUM('1Q'!B25+'2Q'!B25+'3Q'!B25+'4Q'!B25)&gt;0,SUM('1Q'!B25+'2Q'!B25+'3Q'!B25+'4Q'!B25),0)</f>
        <v>0</v>
      </c>
      <c r="C25" s="45">
        <f>IF(SUM('1Q'!C25+'2Q'!C25+'3Q'!C25+'4Q'!C25)&gt;0,SUM('1Q'!C25+'2Q'!C25+'3Q'!C25+'4Q'!C25),0)</f>
        <v>78</v>
      </c>
      <c r="D25" s="45">
        <f>IF(SUM('1Q'!D25+'2Q'!D25+'3Q'!D25+'4Q'!D25)&gt;0,SUM('1Q'!D25+'2Q'!D25+'3Q'!D25+'4Q'!D25),0)</f>
        <v>18</v>
      </c>
      <c r="E25" s="45">
        <f>IF(SUM('1Q'!E25+'2Q'!E25+'3Q'!E25+'4Q'!E25)&gt;0,SUM('1Q'!E25+'2Q'!E25+'3Q'!E25+'4Q'!E25),0)</f>
        <v>0</v>
      </c>
      <c r="F25" s="13">
        <f t="shared" si="0"/>
        <v>96</v>
      </c>
      <c r="G25" s="4"/>
      <c r="H25" s="14">
        <v>13.25</v>
      </c>
      <c r="I25" s="47">
        <f>SUM('1Q'!I25,'2Q'!I25,'3Q'!I25,'4Q'!I25)</f>
        <v>46851687</v>
      </c>
      <c r="J25" s="4"/>
      <c r="K25" s="14">
        <v>13.25</v>
      </c>
      <c r="L25" s="15">
        <f t="shared" si="1"/>
        <v>0</v>
      </c>
      <c r="M25" s="15">
        <f t="shared" si="2"/>
        <v>38066.995687499999</v>
      </c>
      <c r="N25" s="15">
        <f t="shared" si="3"/>
        <v>8784.6913124999992</v>
      </c>
      <c r="O25" s="15">
        <f t="shared" si="4"/>
        <v>0</v>
      </c>
      <c r="P25" s="16">
        <f t="shared" si="5"/>
        <v>46851.686999999998</v>
      </c>
      <c r="Q25" s="3"/>
      <c r="R25" s="3"/>
    </row>
    <row r="26" spans="1:18">
      <c r="A26" s="10">
        <v>13.75</v>
      </c>
      <c r="B26" s="45">
        <f>IF(SUM('1Q'!B26+'2Q'!B26+'3Q'!B26+'4Q'!B26)&gt;0,SUM('1Q'!B26+'2Q'!B26+'3Q'!B26+'4Q'!B26),0)</f>
        <v>0</v>
      </c>
      <c r="C26" s="45">
        <f>IF(SUM('1Q'!C26+'2Q'!C26+'3Q'!C26+'4Q'!C26)&gt;0,SUM('1Q'!C26+'2Q'!C26+'3Q'!C26+'4Q'!C26),0)</f>
        <v>55</v>
      </c>
      <c r="D26" s="45">
        <f>IF(SUM('1Q'!D26+'2Q'!D26+'3Q'!D26+'4Q'!D26)&gt;0,SUM('1Q'!D26+'2Q'!D26+'3Q'!D26+'4Q'!D26),0)</f>
        <v>42</v>
      </c>
      <c r="E26" s="45">
        <f>IF(SUM('1Q'!E26+'2Q'!E26+'3Q'!E26+'4Q'!E26)&gt;0,SUM('1Q'!E26+'2Q'!E26+'3Q'!E26+'4Q'!E26),0)</f>
        <v>0</v>
      </c>
      <c r="F26" s="13">
        <f t="shared" si="0"/>
        <v>97</v>
      </c>
      <c r="G26" s="4"/>
      <c r="H26" s="14">
        <v>13.75</v>
      </c>
      <c r="I26" s="47">
        <f>SUM('1Q'!I26,'2Q'!I26,'3Q'!I26,'4Q'!I26)</f>
        <v>38182581</v>
      </c>
      <c r="J26" s="4"/>
      <c r="K26" s="14">
        <v>13.75</v>
      </c>
      <c r="L26" s="15">
        <f t="shared" si="1"/>
        <v>0</v>
      </c>
      <c r="M26" s="15">
        <f t="shared" si="2"/>
        <v>21649.9170618557</v>
      </c>
      <c r="N26" s="15">
        <f t="shared" si="3"/>
        <v>16532.663938144298</v>
      </c>
      <c r="O26" s="15">
        <f t="shared" si="4"/>
        <v>0</v>
      </c>
      <c r="P26" s="16">
        <f t="shared" si="5"/>
        <v>38182.580999999998</v>
      </c>
      <c r="Q26" s="3"/>
      <c r="R26" s="3"/>
    </row>
    <row r="27" spans="1:18">
      <c r="A27" s="14">
        <v>14.25</v>
      </c>
      <c r="B27" s="45">
        <f>IF(SUM('1Q'!B27+'2Q'!B27+'3Q'!B27+'4Q'!B27)&gt;0,SUM('1Q'!B27+'2Q'!B27+'3Q'!B27+'4Q'!B27),0)</f>
        <v>0</v>
      </c>
      <c r="C27" s="45">
        <f>IF(SUM('1Q'!C27+'2Q'!C27+'3Q'!C27+'4Q'!C27)&gt;0,SUM('1Q'!C27+'2Q'!C27+'3Q'!C27+'4Q'!C27),0)</f>
        <v>58</v>
      </c>
      <c r="D27" s="45">
        <f>IF(SUM('1Q'!D27+'2Q'!D27+'3Q'!D27+'4Q'!D27)&gt;0,SUM('1Q'!D27+'2Q'!D27+'3Q'!D27+'4Q'!D27),0)</f>
        <v>42</v>
      </c>
      <c r="E27" s="45">
        <f>IF(SUM('1Q'!E27+'2Q'!E27+'3Q'!E27+'4Q'!E27)&gt;0,SUM('1Q'!E27+'2Q'!E27+'3Q'!E27+'4Q'!E27),0)</f>
        <v>0</v>
      </c>
      <c r="F27" s="13">
        <f t="shared" si="0"/>
        <v>100</v>
      </c>
      <c r="G27" s="4"/>
      <c r="H27" s="14">
        <v>14.25</v>
      </c>
      <c r="I27" s="47">
        <f>SUM('1Q'!I27,'2Q'!I27,'3Q'!I27,'4Q'!I27)</f>
        <v>19126654</v>
      </c>
      <c r="J27" s="4"/>
      <c r="K27" s="14">
        <v>14.25</v>
      </c>
      <c r="L27" s="15">
        <f t="shared" si="1"/>
        <v>0</v>
      </c>
      <c r="M27" s="15">
        <f t="shared" si="2"/>
        <v>11093.45932</v>
      </c>
      <c r="N27" s="15">
        <f t="shared" si="3"/>
        <v>8033.1946799999996</v>
      </c>
      <c r="O27" s="15">
        <f t="shared" si="4"/>
        <v>0</v>
      </c>
      <c r="P27" s="16">
        <f t="shared" si="5"/>
        <v>19126.653999999999</v>
      </c>
      <c r="Q27" s="3"/>
      <c r="R27" s="3"/>
    </row>
    <row r="28" spans="1:18">
      <c r="A28" s="10">
        <v>14.75</v>
      </c>
      <c r="B28" s="45">
        <f>IF(SUM('1Q'!B28+'2Q'!B28+'3Q'!B28+'4Q'!B28)&gt;0,SUM('1Q'!B28+'2Q'!B28+'3Q'!B28+'4Q'!B28),0)</f>
        <v>0</v>
      </c>
      <c r="C28" s="45">
        <f>IF(SUM('1Q'!C28+'2Q'!C28+'3Q'!C28+'4Q'!C28)&gt;0,SUM('1Q'!C28+'2Q'!C28+'3Q'!C28+'4Q'!C28),0)</f>
        <v>35</v>
      </c>
      <c r="D28" s="45">
        <f>IF(SUM('1Q'!D28+'2Q'!D28+'3Q'!D28+'4Q'!D28)&gt;0,SUM('1Q'!D28+'2Q'!D28+'3Q'!D28+'4Q'!D28),0)</f>
        <v>42</v>
      </c>
      <c r="E28" s="45">
        <f>IF(SUM('1Q'!E28+'2Q'!E28+'3Q'!E28+'4Q'!E28)&gt;0,SUM('1Q'!E28+'2Q'!E28+'3Q'!E28+'4Q'!E28),0)</f>
        <v>0</v>
      </c>
      <c r="F28" s="13">
        <f t="shared" si="0"/>
        <v>77</v>
      </c>
      <c r="G28" s="1"/>
      <c r="H28" s="14">
        <v>14.75</v>
      </c>
      <c r="I28" s="47">
        <f>SUM('1Q'!I28,'2Q'!I28,'3Q'!I28,'4Q'!I28)</f>
        <v>11267762</v>
      </c>
      <c r="J28" s="4"/>
      <c r="K28" s="14">
        <v>14.75</v>
      </c>
      <c r="L28" s="15">
        <f t="shared" si="1"/>
        <v>0</v>
      </c>
      <c r="M28" s="15">
        <f t="shared" si="2"/>
        <v>5121.71</v>
      </c>
      <c r="N28" s="15">
        <f t="shared" si="3"/>
        <v>6146.0519999999997</v>
      </c>
      <c r="O28" s="15">
        <f t="shared" si="4"/>
        <v>0</v>
      </c>
      <c r="P28" s="16">
        <f t="shared" si="5"/>
        <v>11267.762000000001</v>
      </c>
      <c r="Q28" s="3"/>
      <c r="R28" s="3"/>
    </row>
    <row r="29" spans="1:18">
      <c r="A29" s="14">
        <v>15.25</v>
      </c>
      <c r="B29" s="45">
        <f>IF(SUM('1Q'!B29+'2Q'!B29+'3Q'!B29+'4Q'!B29)&gt;0,SUM('1Q'!B29+'2Q'!B29+'3Q'!B29+'4Q'!B29),0)</f>
        <v>0</v>
      </c>
      <c r="C29" s="45">
        <f>IF(SUM('1Q'!C29+'2Q'!C29+'3Q'!C29+'4Q'!C29)&gt;0,SUM('1Q'!C29+'2Q'!C29+'3Q'!C29+'4Q'!C29),0)</f>
        <v>13</v>
      </c>
      <c r="D29" s="45">
        <f>IF(SUM('1Q'!D29+'2Q'!D29+'3Q'!D29+'4Q'!D29)&gt;0,SUM('1Q'!D29+'2Q'!D29+'3Q'!D29+'4Q'!D29),0)</f>
        <v>37</v>
      </c>
      <c r="E29" s="45">
        <f>IF(SUM('1Q'!E29+'2Q'!E29+'3Q'!E29+'4Q'!E29)&gt;0,SUM('1Q'!E29+'2Q'!E29+'3Q'!E29+'4Q'!E29),0)</f>
        <v>0</v>
      </c>
      <c r="F29" s="13">
        <f t="shared" si="0"/>
        <v>50</v>
      </c>
      <c r="G29" s="1"/>
      <c r="H29" s="14">
        <v>15.25</v>
      </c>
      <c r="I29" s="47">
        <f>SUM('1Q'!I29,'2Q'!I29,'3Q'!I29,'4Q'!I29)</f>
        <v>6370443</v>
      </c>
      <c r="J29" s="4"/>
      <c r="K29" s="14">
        <v>15.25</v>
      </c>
      <c r="L29" s="15">
        <f t="shared" si="1"/>
        <v>0</v>
      </c>
      <c r="M29" s="15">
        <f t="shared" si="2"/>
        <v>1656.3151800000001</v>
      </c>
      <c r="N29" s="15">
        <f t="shared" si="3"/>
        <v>4714.1278199999997</v>
      </c>
      <c r="O29" s="15">
        <f t="shared" si="4"/>
        <v>0</v>
      </c>
      <c r="P29" s="16">
        <f t="shared" si="5"/>
        <v>6370.4430000000002</v>
      </c>
      <c r="Q29" s="3"/>
      <c r="R29" s="3"/>
    </row>
    <row r="30" spans="1:18">
      <c r="A30" s="10">
        <v>15.75</v>
      </c>
      <c r="B30" s="45">
        <f>IF(SUM('1Q'!B30+'2Q'!B30+'3Q'!B30+'4Q'!B30)&gt;0,SUM('1Q'!B30+'2Q'!B30+'3Q'!B30+'4Q'!B30),0)</f>
        <v>0</v>
      </c>
      <c r="C30" s="45">
        <f>IF(SUM('1Q'!C30+'2Q'!C30+'3Q'!C30+'4Q'!C30)&gt;0,SUM('1Q'!C30+'2Q'!C30+'3Q'!C30+'4Q'!C30),0)</f>
        <v>6</v>
      </c>
      <c r="D30" s="45">
        <f>IF(SUM('1Q'!D30+'2Q'!D30+'3Q'!D30+'4Q'!D30)&gt;0,SUM('1Q'!D30+'2Q'!D30+'3Q'!D30+'4Q'!D30),0)</f>
        <v>22</v>
      </c>
      <c r="E30" s="45">
        <f>IF(SUM('1Q'!E30+'2Q'!E30+'3Q'!E30+'4Q'!E30)&gt;0,SUM('1Q'!E30+'2Q'!E30+'3Q'!E30+'4Q'!E30),0)</f>
        <v>0</v>
      </c>
      <c r="F30" s="13">
        <f t="shared" si="0"/>
        <v>28</v>
      </c>
      <c r="G30" s="1"/>
      <c r="H30" s="14">
        <v>15.75</v>
      </c>
      <c r="I30" s="47">
        <f>SUM('1Q'!I30,'2Q'!I30,'3Q'!I30,'4Q'!I30)</f>
        <v>3764071</v>
      </c>
      <c r="J30" s="4"/>
      <c r="K30" s="14">
        <v>15.75</v>
      </c>
      <c r="L30" s="15">
        <f t="shared" si="1"/>
        <v>0</v>
      </c>
      <c r="M30" s="15">
        <f t="shared" si="2"/>
        <v>806.58664285714303</v>
      </c>
      <c r="N30" s="15">
        <f t="shared" si="3"/>
        <v>2957.4843571428601</v>
      </c>
      <c r="O30" s="15">
        <f t="shared" si="4"/>
        <v>0</v>
      </c>
      <c r="P30" s="16">
        <f t="shared" si="5"/>
        <v>3764.0709999999999</v>
      </c>
      <c r="Q30" s="3"/>
      <c r="R30" s="3"/>
    </row>
    <row r="31" spans="1:18">
      <c r="A31" s="14">
        <v>16.25</v>
      </c>
      <c r="B31" s="45">
        <f>IF(SUM('1Q'!B31+'2Q'!B31+'3Q'!B31+'4Q'!B31)&gt;0,SUM('1Q'!B31+'2Q'!B31+'3Q'!B31+'4Q'!B31),0)</f>
        <v>0</v>
      </c>
      <c r="C31" s="45">
        <f>IF(SUM('1Q'!C31+'2Q'!C31+'3Q'!C31+'4Q'!C31)&gt;0,SUM('1Q'!C31+'2Q'!C31+'3Q'!C31+'4Q'!C31),0)</f>
        <v>3</v>
      </c>
      <c r="D31" s="45">
        <f>IF(SUM('1Q'!D31+'2Q'!D31+'3Q'!D31+'4Q'!D31)&gt;0,SUM('1Q'!D31+'2Q'!D31+'3Q'!D31+'4Q'!D31),0)</f>
        <v>15</v>
      </c>
      <c r="E31" s="45">
        <f>IF(SUM('1Q'!E31+'2Q'!E31+'3Q'!E31+'4Q'!E31)&gt;0,SUM('1Q'!E31+'2Q'!E31+'3Q'!E31+'4Q'!E31),0)</f>
        <v>0</v>
      </c>
      <c r="F31" s="13">
        <f t="shared" si="0"/>
        <v>18</v>
      </c>
      <c r="G31" s="1"/>
      <c r="H31" s="14">
        <v>16.25</v>
      </c>
      <c r="I31" s="47">
        <f>SUM('1Q'!I31,'2Q'!I31,'3Q'!I31,'4Q'!I31)</f>
        <v>2223589</v>
      </c>
      <c r="J31" s="4"/>
      <c r="K31" s="14">
        <v>16.25</v>
      </c>
      <c r="L31" s="15">
        <f t="shared" si="1"/>
        <v>0</v>
      </c>
      <c r="M31" s="15">
        <f t="shared" si="2"/>
        <v>370.598166666667</v>
      </c>
      <c r="N31" s="15">
        <f t="shared" si="3"/>
        <v>1852.9908333333301</v>
      </c>
      <c r="O31" s="15">
        <f t="shared" si="4"/>
        <v>0</v>
      </c>
      <c r="P31" s="16">
        <f t="shared" si="5"/>
        <v>2223.5889999999999</v>
      </c>
      <c r="Q31" s="3"/>
      <c r="R31" s="3"/>
    </row>
    <row r="32" spans="1:18">
      <c r="A32" s="10">
        <v>16.75</v>
      </c>
      <c r="B32" s="45">
        <f>IF(SUM('1Q'!B32+'2Q'!B32+'3Q'!B32+'4Q'!B32)&gt;0,SUM('1Q'!B32+'2Q'!B32+'3Q'!B32+'4Q'!B32),0)</f>
        <v>0</v>
      </c>
      <c r="C32" s="45">
        <f>IF(SUM('1Q'!C32+'2Q'!C32+'3Q'!C32+'4Q'!C32)&gt;0,SUM('1Q'!C32+'2Q'!C32+'3Q'!C32+'4Q'!C32),0)</f>
        <v>0</v>
      </c>
      <c r="D32" s="45">
        <f>IF(SUM('1Q'!D32+'2Q'!D32+'3Q'!D32+'4Q'!D32)&gt;0,SUM('1Q'!D32+'2Q'!D32+'3Q'!D32+'4Q'!D32),0)</f>
        <v>1</v>
      </c>
      <c r="E32" s="45">
        <f>IF(SUM('1Q'!E32+'2Q'!E32+'3Q'!E32+'4Q'!E32)&gt;0,SUM('1Q'!E32+'2Q'!E32+'3Q'!E32+'4Q'!E32),0)</f>
        <v>0</v>
      </c>
      <c r="F32" s="13">
        <f t="shared" si="0"/>
        <v>1</v>
      </c>
      <c r="G32" s="1"/>
      <c r="H32" s="14">
        <v>16.75</v>
      </c>
      <c r="I32" s="47">
        <f>SUM('1Q'!I32,'2Q'!I32,'3Q'!I32,'4Q'!I32)</f>
        <v>295787</v>
      </c>
      <c r="J32" s="18"/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295.78699999999998</v>
      </c>
      <c r="O32" s="15">
        <f t="shared" si="4"/>
        <v>0</v>
      </c>
      <c r="P32" s="16">
        <f t="shared" si="5"/>
        <v>295.78699999999998</v>
      </c>
      <c r="Q32" s="3"/>
      <c r="R32" s="3"/>
    </row>
    <row r="33" spans="1:18">
      <c r="A33" s="14">
        <v>17.25</v>
      </c>
      <c r="B33" s="45">
        <f>IF(SUM('1Q'!B33+'2Q'!B33+'3Q'!B33+'4Q'!B33)&gt;0,SUM('1Q'!B33+'2Q'!B33+'3Q'!B33+'4Q'!B33),0)</f>
        <v>0</v>
      </c>
      <c r="C33" s="45">
        <f>IF(SUM('1Q'!C33+'2Q'!C33+'3Q'!C33+'4Q'!C33)&gt;0,SUM('1Q'!C33+'2Q'!C33+'3Q'!C33+'4Q'!C33),0)</f>
        <v>0</v>
      </c>
      <c r="D33" s="45">
        <f>IF(SUM('1Q'!D33+'2Q'!D33+'3Q'!D33+'4Q'!D33)&gt;0,SUM('1Q'!D33+'2Q'!D33+'3Q'!D33+'4Q'!D33),0)</f>
        <v>0</v>
      </c>
      <c r="E33" s="45">
        <f>IF(SUM('1Q'!E33+'2Q'!E33+'3Q'!E33+'4Q'!E33)&gt;0,SUM('1Q'!E33+'2Q'!E33+'3Q'!E33+'4Q'!E33),0)</f>
        <v>0</v>
      </c>
      <c r="F33" s="13">
        <f t="shared" si="0"/>
        <v>0</v>
      </c>
      <c r="G33" s="1"/>
      <c r="H33" s="14">
        <v>17.25</v>
      </c>
      <c r="I33" s="47">
        <f>SUM('1Q'!I33,'2Q'!I33,'3Q'!I33,'4Q'!I33)</f>
        <v>0</v>
      </c>
      <c r="J33" s="18"/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45">
        <f>IF(SUM('1Q'!B34+'2Q'!B34+'3Q'!B34+'4Q'!B34)&gt;0,SUM('1Q'!B34+'2Q'!B34+'3Q'!B34+'4Q'!B34),0)</f>
        <v>0</v>
      </c>
      <c r="C34" s="45">
        <f>IF(SUM('1Q'!C34+'2Q'!C34+'3Q'!C34+'4Q'!C34)&gt;0,SUM('1Q'!C34+'2Q'!C34+'3Q'!C34+'4Q'!C34),0)</f>
        <v>0</v>
      </c>
      <c r="D34" s="45">
        <f>IF(SUM('1Q'!D34+'2Q'!D34+'3Q'!D34+'4Q'!D34)&gt;0,SUM('1Q'!D34+'2Q'!D34+'3Q'!D34+'4Q'!D34),0)</f>
        <v>0</v>
      </c>
      <c r="E34" s="45">
        <f>IF(SUM('1Q'!E34+'2Q'!E34+'3Q'!E34+'4Q'!E34)&gt;0,SUM('1Q'!E34+'2Q'!E34+'3Q'!E34+'4Q'!E34),0)</f>
        <v>0</v>
      </c>
      <c r="F34" s="13">
        <f t="shared" si="0"/>
        <v>0</v>
      </c>
      <c r="G34" s="1"/>
      <c r="H34" s="14">
        <v>17.75</v>
      </c>
      <c r="I34" s="47">
        <f>SUM('1Q'!I34,'2Q'!I34,'3Q'!I34,'4Q'!I34)</f>
        <v>0</v>
      </c>
      <c r="J34" s="18"/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45">
        <f>IF(SUM('1Q'!B35+'2Q'!B35+'3Q'!B35+'4Q'!B35)&gt;0,SUM('1Q'!B35+'2Q'!B35+'3Q'!B35+'4Q'!B35),0)</f>
        <v>0</v>
      </c>
      <c r="C35" s="45">
        <f>IF(SUM('1Q'!C35+'2Q'!C35+'3Q'!C35+'4Q'!C35)&gt;0,SUM('1Q'!C35+'2Q'!C35+'3Q'!C35+'4Q'!C35),0)</f>
        <v>0</v>
      </c>
      <c r="D35" s="45">
        <f>IF(SUM('1Q'!D35+'2Q'!D35+'3Q'!D35+'4Q'!D35)&gt;0,SUM('1Q'!D35+'2Q'!D35+'3Q'!D35+'4Q'!D35),0)</f>
        <v>0</v>
      </c>
      <c r="E35" s="45">
        <f>IF(SUM('1Q'!E35+'2Q'!E35+'3Q'!E35+'4Q'!E35)&gt;0,SUM('1Q'!E35+'2Q'!E35+'3Q'!E35+'4Q'!E35),0)</f>
        <v>0</v>
      </c>
      <c r="F35" s="13">
        <f t="shared" si="0"/>
        <v>0</v>
      </c>
      <c r="G35" s="1"/>
      <c r="H35" s="14">
        <v>18.25</v>
      </c>
      <c r="I35" s="47">
        <f>SUM('1Q'!I35,'2Q'!I35,'3Q'!I35,'4Q'!I35)</f>
        <v>0</v>
      </c>
      <c r="J35" s="1"/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45">
        <f>IF(SUM('1Q'!B36+'2Q'!B36+'3Q'!B36+'4Q'!B36)&gt;0,SUM('1Q'!B36+'2Q'!B36+'3Q'!B36+'4Q'!B36),0)</f>
        <v>0</v>
      </c>
      <c r="C36" s="45">
        <f>IF(SUM('1Q'!C36+'2Q'!C36+'3Q'!C36+'4Q'!C36)&gt;0,SUM('1Q'!C36+'2Q'!C36+'3Q'!C36+'4Q'!C36),0)</f>
        <v>0</v>
      </c>
      <c r="D36" s="45">
        <f>IF(SUM('1Q'!D36+'2Q'!D36+'3Q'!D36+'4Q'!D36)&gt;0,SUM('1Q'!D36+'2Q'!D36+'3Q'!D36+'4Q'!D36),0)</f>
        <v>0</v>
      </c>
      <c r="E36" s="45">
        <f>IF(SUM('1Q'!E36+'2Q'!E36+'3Q'!E36+'4Q'!E36)&gt;0,SUM('1Q'!E36+'2Q'!E36+'3Q'!E36+'4Q'!E36),0)</f>
        <v>0</v>
      </c>
      <c r="F36" s="13">
        <f t="shared" si="0"/>
        <v>0</v>
      </c>
      <c r="G36" s="1"/>
      <c r="H36" s="14">
        <v>18.75</v>
      </c>
      <c r="I36" s="47">
        <f>SUM('1Q'!I36,'2Q'!I36,'3Q'!I36,'4Q'!I36)</f>
        <v>0</v>
      </c>
      <c r="J36" s="1"/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45">
        <f>IF(SUM('1Q'!B37+'2Q'!B37+'3Q'!B37+'4Q'!B37)&gt;0,SUM('1Q'!B37+'2Q'!B37+'3Q'!B37+'4Q'!B37),0)</f>
        <v>0</v>
      </c>
      <c r="C37" s="45">
        <f>IF(SUM('1Q'!C37+'2Q'!C37+'3Q'!C37+'4Q'!C37)&gt;0,SUM('1Q'!C37+'2Q'!C37+'3Q'!C37+'4Q'!C37),0)</f>
        <v>0</v>
      </c>
      <c r="D37" s="45">
        <f>IF(SUM('1Q'!D37+'2Q'!D37+'3Q'!D37+'4Q'!D37)&gt;0,SUM('1Q'!D37+'2Q'!D37+'3Q'!D37+'4Q'!D37),0)</f>
        <v>0</v>
      </c>
      <c r="E37" s="45">
        <f>IF(SUM('1Q'!E37+'2Q'!E37+'3Q'!E37+'4Q'!E37)&gt;0,SUM('1Q'!E37+'2Q'!E37+'3Q'!E37+'4Q'!E37),0)</f>
        <v>0</v>
      </c>
      <c r="F37" s="13">
        <f t="shared" si="0"/>
        <v>0</v>
      </c>
      <c r="G37" s="1"/>
      <c r="H37" s="14">
        <v>19.25</v>
      </c>
      <c r="I37" s="47">
        <f>SUM('1Q'!I37,'2Q'!I37,'3Q'!I37,'4Q'!I37)</f>
        <v>0</v>
      </c>
      <c r="J37" s="1"/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19" t="s">
        <v>7</v>
      </c>
      <c r="B38" s="20">
        <f>SUM(B6:B37)</f>
        <v>158</v>
      </c>
      <c r="C38" s="20">
        <f>SUM(C6:C37)</f>
        <v>565</v>
      </c>
      <c r="D38" s="20">
        <f>SUM(D6:D37)</f>
        <v>229</v>
      </c>
      <c r="E38" s="20">
        <f>SUM(E6:E37)</f>
        <v>0</v>
      </c>
      <c r="F38" s="21">
        <f>SUM(F6:F37)</f>
        <v>952</v>
      </c>
      <c r="G38" s="22"/>
      <c r="H38" s="19" t="s">
        <v>7</v>
      </c>
      <c r="I38" s="47">
        <f>SUM(I6:I37)</f>
        <v>658222554</v>
      </c>
      <c r="J38" s="1"/>
      <c r="K38" s="19" t="s">
        <v>7</v>
      </c>
      <c r="L38" s="20">
        <f>SUM(L6:L37)</f>
        <v>273842.398529823</v>
      </c>
      <c r="M38" s="20">
        <f>SUM(M6:M37)</f>
        <v>330347.86269572302</v>
      </c>
      <c r="N38" s="20">
        <f>SUM(N6:N37)</f>
        <v>54032.292774453803</v>
      </c>
      <c r="O38" s="20">
        <f>SUM(O6:O37)</f>
        <v>0</v>
      </c>
      <c r="P38" s="23">
        <f>SUM(P6:P37)</f>
        <v>658222.554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8" t="s">
        <v>9</v>
      </c>
      <c r="C42" s="58"/>
      <c r="D42" s="58"/>
      <c r="E42" s="1"/>
      <c r="F42" s="1"/>
      <c r="G42" s="26"/>
      <c r="H42" s="1"/>
      <c r="I42" s="58" t="s">
        <v>10</v>
      </c>
      <c r="J42" s="58"/>
      <c r="K42" s="58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 s="46">
        <v>4.4832255068613311E-3</v>
      </c>
      <c r="J44" s="27" t="s">
        <v>12</v>
      </c>
      <c r="K44" s="46">
        <v>3.1416459499353206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6">L6*($A47)</f>
        <v>0</v>
      </c>
      <c r="C47" s="15">
        <f t="shared" ref="C47:C78" si="7">M6*($A47)</f>
        <v>0</v>
      </c>
      <c r="D47" s="15">
        <f t="shared" ref="D47:D78" si="8">N6*($A47)</f>
        <v>0</v>
      </c>
      <c r="E47" s="15">
        <f t="shared" ref="E47:E78" si="9">O6*($A47)</f>
        <v>0</v>
      </c>
      <c r="F47" s="13">
        <f t="shared" ref="F47:F78" si="10">SUM(B47:E47)</f>
        <v>0</v>
      </c>
      <c r="G47" s="1"/>
      <c r="H47" s="14">
        <f t="shared" ref="H47:H78" si="11">$I$44*((A47)^$K$44)</f>
        <v>0.28509762003547701</v>
      </c>
      <c r="I47" s="15">
        <f t="shared" ref="I47:I78" si="12">L6*$H47</f>
        <v>0</v>
      </c>
      <c r="J47" s="15">
        <f t="shared" ref="J47:J78" si="13">M6*$H47</f>
        <v>0</v>
      </c>
      <c r="K47" s="15">
        <f t="shared" ref="K47:K78" si="14">N6*$H47</f>
        <v>0</v>
      </c>
      <c r="L47" s="15">
        <f t="shared" ref="L47:L78" si="15">O6*$H47</f>
        <v>0</v>
      </c>
      <c r="M47" s="29">
        <f t="shared" ref="M47:M78" si="16">SUM(I47:L47)</f>
        <v>0</v>
      </c>
      <c r="N47" s="3"/>
      <c r="O47" s="3"/>
      <c r="P47" s="3"/>
    </row>
    <row r="48" spans="1:18">
      <c r="A48" s="14">
        <v>4.25</v>
      </c>
      <c r="B48" s="15">
        <f t="shared" si="6"/>
        <v>0</v>
      </c>
      <c r="C48" s="15">
        <f t="shared" si="7"/>
        <v>0</v>
      </c>
      <c r="D48" s="15">
        <f t="shared" si="8"/>
        <v>0</v>
      </c>
      <c r="E48" s="15">
        <f t="shared" si="9"/>
        <v>0</v>
      </c>
      <c r="F48" s="13">
        <f t="shared" si="10"/>
        <v>0</v>
      </c>
      <c r="G48" s="1"/>
      <c r="H48" s="14">
        <f t="shared" si="11"/>
        <v>0.42244105792816</v>
      </c>
      <c r="I48" s="15">
        <f t="shared" si="12"/>
        <v>0</v>
      </c>
      <c r="J48" s="15">
        <f t="shared" si="13"/>
        <v>0</v>
      </c>
      <c r="K48" s="15">
        <f t="shared" si="14"/>
        <v>0</v>
      </c>
      <c r="L48" s="15">
        <f t="shared" si="15"/>
        <v>0</v>
      </c>
      <c r="M48" s="29">
        <f t="shared" si="16"/>
        <v>0</v>
      </c>
      <c r="N48" s="3"/>
      <c r="O48" s="3"/>
      <c r="P48" s="3"/>
    </row>
    <row r="49" spans="1:16">
      <c r="A49" s="14">
        <v>4.75</v>
      </c>
      <c r="B49" s="15">
        <f t="shared" si="6"/>
        <v>6331.8782499999998</v>
      </c>
      <c r="C49" s="15">
        <f t="shared" si="7"/>
        <v>0</v>
      </c>
      <c r="D49" s="15">
        <f t="shared" si="8"/>
        <v>0</v>
      </c>
      <c r="E49" s="15">
        <f t="shared" si="9"/>
        <v>0</v>
      </c>
      <c r="F49" s="13">
        <f t="shared" si="10"/>
        <v>6331.8782499999998</v>
      </c>
      <c r="G49" s="1"/>
      <c r="H49" s="14">
        <f t="shared" si="11"/>
        <v>0.599131732882351</v>
      </c>
      <c r="I49" s="15">
        <f t="shared" si="12"/>
        <v>798.65877648896196</v>
      </c>
      <c r="J49" s="15">
        <f t="shared" si="13"/>
        <v>0</v>
      </c>
      <c r="K49" s="15">
        <f t="shared" si="14"/>
        <v>0</v>
      </c>
      <c r="L49" s="15">
        <f t="shared" si="15"/>
        <v>0</v>
      </c>
      <c r="M49" s="29">
        <f t="shared" si="16"/>
        <v>798.65877648896196</v>
      </c>
      <c r="N49" s="3"/>
      <c r="O49" s="3"/>
      <c r="P49" s="3"/>
    </row>
    <row r="50" spans="1:16">
      <c r="A50" s="14">
        <v>5.25</v>
      </c>
      <c r="B50" s="15">
        <f t="shared" si="6"/>
        <v>40222.364000000001</v>
      </c>
      <c r="C50" s="15">
        <f t="shared" si="7"/>
        <v>20111.182000000001</v>
      </c>
      <c r="D50" s="15">
        <f t="shared" si="8"/>
        <v>0</v>
      </c>
      <c r="E50" s="15">
        <f t="shared" si="9"/>
        <v>0</v>
      </c>
      <c r="F50" s="13">
        <f t="shared" si="10"/>
        <v>60333.546000000002</v>
      </c>
      <c r="G50" s="1"/>
      <c r="H50" s="14">
        <f t="shared" si="11"/>
        <v>0.82049538632235197</v>
      </c>
      <c r="I50" s="15">
        <f t="shared" si="12"/>
        <v>6286.1455407577696</v>
      </c>
      <c r="J50" s="15">
        <f t="shared" si="13"/>
        <v>3143.0727703788798</v>
      </c>
      <c r="K50" s="15">
        <f t="shared" si="14"/>
        <v>0</v>
      </c>
      <c r="L50" s="15">
        <f t="shared" si="15"/>
        <v>0</v>
      </c>
      <c r="M50" s="29">
        <f t="shared" si="16"/>
        <v>9429.2183111366503</v>
      </c>
      <c r="N50" s="3"/>
      <c r="O50" s="3"/>
      <c r="P50" s="3"/>
    </row>
    <row r="51" spans="1:16">
      <c r="A51" s="14">
        <v>5.75</v>
      </c>
      <c r="B51" s="15">
        <f t="shared" si="6"/>
        <v>111325.557375</v>
      </c>
      <c r="C51" s="15">
        <f t="shared" si="7"/>
        <v>111325.557375</v>
      </c>
      <c r="D51" s="15">
        <f t="shared" si="8"/>
        <v>0</v>
      </c>
      <c r="E51" s="15">
        <f t="shared" si="9"/>
        <v>0</v>
      </c>
      <c r="F51" s="13">
        <f t="shared" si="10"/>
        <v>222651.11475000001</v>
      </c>
      <c r="G51" s="1"/>
      <c r="H51" s="14">
        <f t="shared" si="11"/>
        <v>1.0919380304968</v>
      </c>
      <c r="I51" s="15">
        <f t="shared" si="12"/>
        <v>21140.975628524498</v>
      </c>
      <c r="J51" s="15">
        <f t="shared" si="13"/>
        <v>21140.975628524498</v>
      </c>
      <c r="K51" s="15">
        <f t="shared" si="14"/>
        <v>0</v>
      </c>
      <c r="L51" s="15">
        <f t="shared" si="15"/>
        <v>0</v>
      </c>
      <c r="M51" s="29">
        <f t="shared" si="16"/>
        <v>42281.951257048997</v>
      </c>
      <c r="N51" s="3"/>
      <c r="O51" s="3"/>
      <c r="P51" s="3"/>
    </row>
    <row r="52" spans="1:16">
      <c r="A52" s="14">
        <v>6.25</v>
      </c>
      <c r="B52" s="15">
        <f t="shared" si="6"/>
        <v>166204.19687499999</v>
      </c>
      <c r="C52" s="15">
        <f t="shared" si="7"/>
        <v>166204.19687499999</v>
      </c>
      <c r="D52" s="15">
        <f t="shared" si="8"/>
        <v>0</v>
      </c>
      <c r="E52" s="15">
        <f t="shared" si="9"/>
        <v>0</v>
      </c>
      <c r="F52" s="13">
        <f t="shared" si="10"/>
        <v>332408.39374999999</v>
      </c>
      <c r="G52" s="1"/>
      <c r="H52" s="14">
        <f t="shared" si="11"/>
        <v>1.41893930063268</v>
      </c>
      <c r="I52" s="15">
        <f t="shared" si="12"/>
        <v>37733.386700164599</v>
      </c>
      <c r="J52" s="15">
        <f t="shared" si="13"/>
        <v>37733.386700164599</v>
      </c>
      <c r="K52" s="15">
        <f t="shared" si="14"/>
        <v>0</v>
      </c>
      <c r="L52" s="15">
        <f t="shared" si="15"/>
        <v>0</v>
      </c>
      <c r="M52" s="29">
        <f t="shared" si="16"/>
        <v>75466.773400329199</v>
      </c>
      <c r="N52" s="3"/>
      <c r="O52" s="3"/>
      <c r="P52" s="3"/>
    </row>
    <row r="53" spans="1:16">
      <c r="A53" s="14">
        <v>6.75</v>
      </c>
      <c r="B53" s="15">
        <f t="shared" si="6"/>
        <v>169679.0025</v>
      </c>
      <c r="C53" s="15">
        <f t="shared" si="7"/>
        <v>169679.0025</v>
      </c>
      <c r="D53" s="15">
        <f t="shared" si="8"/>
        <v>0</v>
      </c>
      <c r="E53" s="15">
        <f t="shared" si="9"/>
        <v>0</v>
      </c>
      <c r="F53" s="13">
        <f t="shared" si="10"/>
        <v>339358.005</v>
      </c>
      <c r="G53" s="1"/>
      <c r="H53" s="14">
        <f t="shared" si="11"/>
        <v>1.8070468971078799</v>
      </c>
      <c r="I53" s="15">
        <f t="shared" si="12"/>
        <v>45424.876292146</v>
      </c>
      <c r="J53" s="15">
        <f t="shared" si="13"/>
        <v>45424.876292146</v>
      </c>
      <c r="K53" s="15">
        <f t="shared" si="14"/>
        <v>0</v>
      </c>
      <c r="L53" s="15">
        <f t="shared" si="15"/>
        <v>0</v>
      </c>
      <c r="M53" s="29">
        <f t="shared" si="16"/>
        <v>90849.752584292</v>
      </c>
      <c r="N53" s="3"/>
      <c r="O53" s="3"/>
      <c r="P53" s="3"/>
    </row>
    <row r="54" spans="1:16">
      <c r="A54" s="14">
        <v>7.25</v>
      </c>
      <c r="B54" s="15">
        <f t="shared" si="6"/>
        <v>362454.64399999997</v>
      </c>
      <c r="C54" s="15">
        <f t="shared" si="7"/>
        <v>90613.660999999993</v>
      </c>
      <c r="D54" s="15">
        <f t="shared" si="8"/>
        <v>0</v>
      </c>
      <c r="E54" s="15">
        <f t="shared" si="9"/>
        <v>0</v>
      </c>
      <c r="F54" s="13">
        <f t="shared" si="10"/>
        <v>453068.30499999999</v>
      </c>
      <c r="G54" s="1"/>
      <c r="H54" s="14">
        <f t="shared" si="11"/>
        <v>2.2618718644529299</v>
      </c>
      <c r="I54" s="15">
        <f t="shared" si="12"/>
        <v>113079.442952262</v>
      </c>
      <c r="J54" s="15">
        <f t="shared" si="13"/>
        <v>28269.860738065599</v>
      </c>
      <c r="K54" s="15">
        <f t="shared" si="14"/>
        <v>0</v>
      </c>
      <c r="L54" s="15">
        <f t="shared" si="15"/>
        <v>0</v>
      </c>
      <c r="M54" s="29">
        <f t="shared" si="16"/>
        <v>141349.303690328</v>
      </c>
      <c r="N54" s="3"/>
      <c r="O54" s="3"/>
      <c r="P54" s="3"/>
    </row>
    <row r="55" spans="1:16">
      <c r="A55" s="14">
        <v>7.75</v>
      </c>
      <c r="B55" s="15">
        <f t="shared" si="6"/>
        <v>228501.4123</v>
      </c>
      <c r="C55" s="15">
        <f t="shared" si="7"/>
        <v>97929.176699999996</v>
      </c>
      <c r="D55" s="15">
        <f t="shared" si="8"/>
        <v>0</v>
      </c>
      <c r="E55" s="15">
        <f t="shared" si="9"/>
        <v>0</v>
      </c>
      <c r="F55" s="13">
        <f t="shared" si="10"/>
        <v>326430.58899999998</v>
      </c>
      <c r="G55" s="1"/>
      <c r="H55" s="14">
        <f t="shared" si="11"/>
        <v>2.78908452755639</v>
      </c>
      <c r="I55" s="15">
        <f t="shared" si="12"/>
        <v>82233.516589769497</v>
      </c>
      <c r="J55" s="15">
        <f t="shared" si="13"/>
        <v>35242.9356813298</v>
      </c>
      <c r="K55" s="15">
        <f t="shared" si="14"/>
        <v>0</v>
      </c>
      <c r="L55" s="15">
        <f t="shared" si="15"/>
        <v>0</v>
      </c>
      <c r="M55" s="29">
        <f t="shared" si="16"/>
        <v>117476.452271099</v>
      </c>
      <c r="N55" s="3"/>
      <c r="O55" s="3"/>
      <c r="P55" s="3"/>
    </row>
    <row r="56" spans="1:16">
      <c r="A56" s="14">
        <v>8.25</v>
      </c>
      <c r="B56" s="15">
        <f t="shared" si="6"/>
        <v>248157.42050000001</v>
      </c>
      <c r="C56" s="15">
        <f t="shared" si="7"/>
        <v>124078.71025</v>
      </c>
      <c r="D56" s="15">
        <f t="shared" si="8"/>
        <v>0</v>
      </c>
      <c r="E56" s="15">
        <f t="shared" si="9"/>
        <v>0</v>
      </c>
      <c r="F56" s="13">
        <f t="shared" si="10"/>
        <v>372236.13075000001</v>
      </c>
      <c r="G56" s="1"/>
      <c r="H56" s="14">
        <f t="shared" si="11"/>
        <v>3.39441095394035</v>
      </c>
      <c r="I56" s="15">
        <f t="shared" si="12"/>
        <v>102102.820175367</v>
      </c>
      <c r="J56" s="15">
        <f t="shared" si="13"/>
        <v>51051.410087683798</v>
      </c>
      <c r="K56" s="15">
        <f t="shared" si="14"/>
        <v>0</v>
      </c>
      <c r="L56" s="15">
        <f t="shared" si="15"/>
        <v>0</v>
      </c>
      <c r="M56" s="29">
        <f t="shared" si="16"/>
        <v>153154.23026305099</v>
      </c>
      <c r="N56" s="3"/>
      <c r="O56" s="3"/>
      <c r="P56" s="3"/>
    </row>
    <row r="57" spans="1:16">
      <c r="A57" s="14">
        <v>8.75</v>
      </c>
      <c r="B57" s="15">
        <f t="shared" si="6"/>
        <v>248877.62625</v>
      </c>
      <c r="C57" s="15">
        <f t="shared" si="7"/>
        <v>67875.716249999998</v>
      </c>
      <c r="D57" s="15">
        <f t="shared" si="8"/>
        <v>0</v>
      </c>
      <c r="E57" s="15">
        <f t="shared" si="9"/>
        <v>0</v>
      </c>
      <c r="F57" s="13">
        <f t="shared" si="10"/>
        <v>316753.34250000003</v>
      </c>
      <c r="G57" s="1"/>
      <c r="H57" s="14">
        <f t="shared" si="11"/>
        <v>4.08362984403625</v>
      </c>
      <c r="I57" s="15">
        <f t="shared" si="12"/>
        <v>116151.32595056</v>
      </c>
      <c r="J57" s="15">
        <f t="shared" si="13"/>
        <v>31677.634350152701</v>
      </c>
      <c r="K57" s="15">
        <f t="shared" si="14"/>
        <v>0</v>
      </c>
      <c r="L57" s="15">
        <f t="shared" si="15"/>
        <v>0</v>
      </c>
      <c r="M57" s="29">
        <f t="shared" si="16"/>
        <v>147828.96030071299</v>
      </c>
      <c r="N57" s="3"/>
      <c r="O57" s="3"/>
      <c r="P57" s="3"/>
    </row>
    <row r="58" spans="1:16">
      <c r="A58" s="14">
        <v>9.25</v>
      </c>
      <c r="B58" s="15">
        <f t="shared" si="6"/>
        <v>150383.71054687499</v>
      </c>
      <c r="C58" s="15">
        <f t="shared" si="7"/>
        <v>34703.933203125001</v>
      </c>
      <c r="D58" s="15">
        <f t="shared" si="8"/>
        <v>0</v>
      </c>
      <c r="E58" s="15">
        <f t="shared" si="9"/>
        <v>0</v>
      </c>
      <c r="F58" s="13">
        <f t="shared" si="10"/>
        <v>185087.64374999999</v>
      </c>
      <c r="G58" s="1"/>
      <c r="H58" s="14">
        <f t="shared" si="11"/>
        <v>4.8625697745882803</v>
      </c>
      <c r="I58" s="15">
        <f t="shared" si="12"/>
        <v>79054.193026558598</v>
      </c>
      <c r="J58" s="15">
        <f t="shared" si="13"/>
        <v>18243.275313821199</v>
      </c>
      <c r="K58" s="15">
        <f t="shared" si="14"/>
        <v>0</v>
      </c>
      <c r="L58" s="15">
        <f t="shared" si="15"/>
        <v>0</v>
      </c>
      <c r="M58" s="29">
        <f t="shared" si="16"/>
        <v>97297.468340379797</v>
      </c>
      <c r="N58" s="3"/>
      <c r="O58" s="3"/>
      <c r="P58" s="3"/>
    </row>
    <row r="59" spans="1:16">
      <c r="A59" s="14">
        <v>9.75</v>
      </c>
      <c r="B59" s="15">
        <f t="shared" si="6"/>
        <v>101111.04342857101</v>
      </c>
      <c r="C59" s="15">
        <f t="shared" si="7"/>
        <v>31597.201071428601</v>
      </c>
      <c r="D59" s="15">
        <f t="shared" si="8"/>
        <v>0</v>
      </c>
      <c r="E59" s="15">
        <f t="shared" si="9"/>
        <v>0</v>
      </c>
      <c r="F59" s="13">
        <f t="shared" si="10"/>
        <v>132708.2445</v>
      </c>
      <c r="G59" s="1"/>
      <c r="H59" s="14">
        <f t="shared" si="11"/>
        <v>5.7371067369918398</v>
      </c>
      <c r="I59" s="15">
        <f t="shared" si="12"/>
        <v>59495.881891110803</v>
      </c>
      <c r="J59" s="15">
        <f t="shared" si="13"/>
        <v>18592.4630909722</v>
      </c>
      <c r="K59" s="15">
        <f t="shared" si="14"/>
        <v>0</v>
      </c>
      <c r="L59" s="15">
        <f t="shared" si="15"/>
        <v>0</v>
      </c>
      <c r="M59" s="29">
        <f t="shared" si="16"/>
        <v>78088.344982082999</v>
      </c>
      <c r="N59" s="3"/>
      <c r="O59" s="3"/>
      <c r="P59" s="3"/>
    </row>
    <row r="60" spans="1:16">
      <c r="A60" s="14">
        <v>10.25</v>
      </c>
      <c r="B60" s="15">
        <f t="shared" si="6"/>
        <v>49399.919153846196</v>
      </c>
      <c r="C60" s="15">
        <f t="shared" si="7"/>
        <v>42342.787846153798</v>
      </c>
      <c r="D60" s="15">
        <f t="shared" si="8"/>
        <v>0</v>
      </c>
      <c r="E60" s="15">
        <f t="shared" si="9"/>
        <v>0</v>
      </c>
      <c r="F60" s="13">
        <f t="shared" si="10"/>
        <v>91742.706999999995</v>
      </c>
      <c r="G60" s="1"/>
      <c r="H60" s="14">
        <f t="shared" si="11"/>
        <v>6.7131619246255996</v>
      </c>
      <c r="I60" s="15">
        <f t="shared" si="12"/>
        <v>32354.112813969099</v>
      </c>
      <c r="J60" s="15">
        <f t="shared" si="13"/>
        <v>27732.096697687699</v>
      </c>
      <c r="K60" s="15">
        <f t="shared" si="14"/>
        <v>0</v>
      </c>
      <c r="L60" s="15">
        <f t="shared" si="15"/>
        <v>0</v>
      </c>
      <c r="M60" s="29">
        <f t="shared" si="16"/>
        <v>60086.209511656802</v>
      </c>
      <c r="N60" s="3"/>
      <c r="O60" s="3"/>
      <c r="P60" s="3"/>
    </row>
    <row r="61" spans="1:16">
      <c r="A61" s="14">
        <v>10.75</v>
      </c>
      <c r="B61" s="15">
        <f t="shared" si="6"/>
        <v>57667.167982456202</v>
      </c>
      <c r="C61" s="15">
        <f t="shared" si="7"/>
        <v>73813.975017543795</v>
      </c>
      <c r="D61" s="15">
        <f t="shared" si="8"/>
        <v>0</v>
      </c>
      <c r="E61" s="15">
        <f t="shared" si="9"/>
        <v>0</v>
      </c>
      <c r="F61" s="13">
        <f t="shared" si="10"/>
        <v>131481.14300000001</v>
      </c>
      <c r="G61" s="1"/>
      <c r="H61" s="14">
        <f t="shared" si="11"/>
        <v>7.7966997324053002</v>
      </c>
      <c r="I61" s="15">
        <f t="shared" si="12"/>
        <v>41824.520295570903</v>
      </c>
      <c r="J61" s="15">
        <f t="shared" si="13"/>
        <v>53535.385978330698</v>
      </c>
      <c r="K61" s="15">
        <f t="shared" si="14"/>
        <v>0</v>
      </c>
      <c r="L61" s="15">
        <f t="shared" si="15"/>
        <v>0</v>
      </c>
      <c r="M61" s="29">
        <f t="shared" si="16"/>
        <v>95359.906273901594</v>
      </c>
      <c r="N61" s="3"/>
      <c r="O61" s="3"/>
      <c r="P61" s="3"/>
    </row>
    <row r="62" spans="1:16">
      <c r="A62" s="14">
        <v>11.25</v>
      </c>
      <c r="B62" s="15">
        <f t="shared" si="6"/>
        <v>94362.616666666698</v>
      </c>
      <c r="C62" s="15">
        <f t="shared" si="7"/>
        <v>160416.448333334</v>
      </c>
      <c r="D62" s="15">
        <f t="shared" si="8"/>
        <v>0</v>
      </c>
      <c r="E62" s="15">
        <f t="shared" si="9"/>
        <v>0</v>
      </c>
      <c r="F62" s="13">
        <f t="shared" si="10"/>
        <v>254779.06500000099</v>
      </c>
      <c r="G62" s="1"/>
      <c r="H62" s="14">
        <f t="shared" si="11"/>
        <v>8.9937259387631503</v>
      </c>
      <c r="I62" s="15">
        <f t="shared" si="12"/>
        <v>75437.467836850105</v>
      </c>
      <c r="J62" s="15">
        <f t="shared" si="13"/>
        <v>128243.695322646</v>
      </c>
      <c r="K62" s="15">
        <f t="shared" si="14"/>
        <v>0</v>
      </c>
      <c r="L62" s="15">
        <f t="shared" si="15"/>
        <v>0</v>
      </c>
      <c r="M62" s="29">
        <f t="shared" si="16"/>
        <v>203681.16315949601</v>
      </c>
      <c r="N62" s="3"/>
      <c r="O62" s="3"/>
      <c r="P62" s="3"/>
    </row>
    <row r="63" spans="1:16">
      <c r="A63" s="14">
        <v>11.75</v>
      </c>
      <c r="B63" s="15">
        <f t="shared" si="6"/>
        <v>55895.794217391303</v>
      </c>
      <c r="C63" s="15">
        <f t="shared" si="7"/>
        <v>265505.022532609</v>
      </c>
      <c r="D63" s="15">
        <f t="shared" si="8"/>
        <v>0</v>
      </c>
      <c r="E63" s="15">
        <f t="shared" si="9"/>
        <v>0</v>
      </c>
      <c r="F63" s="13">
        <f t="shared" si="10"/>
        <v>321400.81675</v>
      </c>
      <c r="G63" s="1"/>
      <c r="H63" s="14">
        <f t="shared" si="11"/>
        <v>10.310286045643499</v>
      </c>
      <c r="I63" s="15">
        <f t="shared" si="12"/>
        <v>49046.946989764299</v>
      </c>
      <c r="J63" s="15">
        <f t="shared" si="13"/>
        <v>232972.99820137999</v>
      </c>
      <c r="K63" s="15">
        <f t="shared" si="14"/>
        <v>0</v>
      </c>
      <c r="L63" s="15">
        <f t="shared" si="15"/>
        <v>0</v>
      </c>
      <c r="M63" s="29">
        <f t="shared" si="16"/>
        <v>282019.94519114401</v>
      </c>
      <c r="N63" s="3"/>
      <c r="O63" s="3"/>
      <c r="P63" s="3"/>
    </row>
    <row r="64" spans="1:16">
      <c r="A64" s="14">
        <v>12.25</v>
      </c>
      <c r="B64" s="15">
        <f t="shared" si="6"/>
        <v>47935.570549999997</v>
      </c>
      <c r="C64" s="15">
        <f t="shared" si="7"/>
        <v>431420.13494999998</v>
      </c>
      <c r="D64" s="15">
        <f t="shared" si="8"/>
        <v>0</v>
      </c>
      <c r="E64" s="15">
        <f t="shared" si="9"/>
        <v>0</v>
      </c>
      <c r="F64" s="13">
        <f t="shared" si="10"/>
        <v>479355.70549999998</v>
      </c>
      <c r="G64" s="1"/>
      <c r="H64" s="14">
        <f t="shared" si="11"/>
        <v>11.7524637563199</v>
      </c>
      <c r="I64" s="15">
        <f t="shared" si="12"/>
        <v>45988.657594072698</v>
      </c>
      <c r="J64" s="15">
        <f t="shared" si="13"/>
        <v>413897.91834665398</v>
      </c>
      <c r="K64" s="15">
        <f t="shared" si="14"/>
        <v>0</v>
      </c>
      <c r="L64" s="15">
        <f t="shared" si="15"/>
        <v>0</v>
      </c>
      <c r="M64" s="29">
        <f t="shared" si="16"/>
        <v>459886.57594072702</v>
      </c>
      <c r="N64" s="3"/>
      <c r="O64" s="3"/>
      <c r="P64" s="3"/>
    </row>
    <row r="65" spans="1:16">
      <c r="A65" s="14">
        <v>12.75</v>
      </c>
      <c r="B65" s="15">
        <f t="shared" si="6"/>
        <v>24048.034250000001</v>
      </c>
      <c r="C65" s="15">
        <f t="shared" si="7"/>
        <v>492984.70212500001</v>
      </c>
      <c r="D65" s="15">
        <f t="shared" si="8"/>
        <v>60120.085625</v>
      </c>
      <c r="E65" s="15">
        <f t="shared" si="9"/>
        <v>0</v>
      </c>
      <c r="F65" s="13">
        <f t="shared" si="10"/>
        <v>577152.82200000004</v>
      </c>
      <c r="G65" s="1"/>
      <c r="H65" s="14">
        <f t="shared" si="11"/>
        <v>13.3263795741763</v>
      </c>
      <c r="I65" s="15">
        <f t="shared" si="12"/>
        <v>25135.1554845719</v>
      </c>
      <c r="J65" s="15">
        <f t="shared" si="13"/>
        <v>515270.687433724</v>
      </c>
      <c r="K65" s="15">
        <f t="shared" si="14"/>
        <v>62837.888711429798</v>
      </c>
      <c r="L65" s="15">
        <f t="shared" si="15"/>
        <v>0</v>
      </c>
      <c r="M65" s="29">
        <f t="shared" si="16"/>
        <v>603243.73162972601</v>
      </c>
      <c r="N65" s="3"/>
      <c r="O65" s="3"/>
      <c r="P65" s="3"/>
    </row>
    <row r="66" spans="1:16">
      <c r="A66" s="14">
        <v>13.25</v>
      </c>
      <c r="B66" s="15">
        <f t="shared" si="6"/>
        <v>0</v>
      </c>
      <c r="C66" s="15">
        <f t="shared" si="7"/>
        <v>504387.69285937498</v>
      </c>
      <c r="D66" s="15">
        <f t="shared" si="8"/>
        <v>116397.159890625</v>
      </c>
      <c r="E66" s="15">
        <f t="shared" si="9"/>
        <v>0</v>
      </c>
      <c r="F66" s="13">
        <f t="shared" si="10"/>
        <v>620784.85274999996</v>
      </c>
      <c r="G66" s="1"/>
      <c r="H66" s="14">
        <f t="shared" si="11"/>
        <v>15.0381895082632</v>
      </c>
      <c r="I66" s="15">
        <f t="shared" si="12"/>
        <v>0</v>
      </c>
      <c r="J66" s="15">
        <f t="shared" si="13"/>
        <v>572458.69515886297</v>
      </c>
      <c r="K66" s="15">
        <f t="shared" si="14"/>
        <v>132105.85272896799</v>
      </c>
      <c r="L66" s="15">
        <f t="shared" si="15"/>
        <v>0</v>
      </c>
      <c r="M66" s="29">
        <f t="shared" si="16"/>
        <v>704564.547887831</v>
      </c>
      <c r="N66" s="3"/>
      <c r="O66" s="3"/>
      <c r="P66" s="3"/>
    </row>
    <row r="67" spans="1:16">
      <c r="A67" s="14">
        <v>13.75</v>
      </c>
      <c r="B67" s="15">
        <f t="shared" si="6"/>
        <v>0</v>
      </c>
      <c r="C67" s="15">
        <f t="shared" si="7"/>
        <v>297686.35960051598</v>
      </c>
      <c r="D67" s="15">
        <f t="shared" si="8"/>
        <v>227324.12914948401</v>
      </c>
      <c r="E67" s="15">
        <f t="shared" si="9"/>
        <v>0</v>
      </c>
      <c r="F67" s="13">
        <f t="shared" si="10"/>
        <v>525010.48875000002</v>
      </c>
      <c r="G67" s="1"/>
      <c r="H67" s="14">
        <f t="shared" si="11"/>
        <v>16.8940838736034</v>
      </c>
      <c r="I67" s="15">
        <f t="shared" si="12"/>
        <v>0</v>
      </c>
      <c r="J67" s="15">
        <f t="shared" si="13"/>
        <v>365755.51469954703</v>
      </c>
      <c r="K67" s="15">
        <f t="shared" si="14"/>
        <v>279304.21122510801</v>
      </c>
      <c r="L67" s="15">
        <f t="shared" si="15"/>
        <v>0</v>
      </c>
      <c r="M67" s="29">
        <f t="shared" si="16"/>
        <v>645059.72592465498</v>
      </c>
      <c r="N67" s="3"/>
      <c r="O67" s="3"/>
      <c r="P67" s="3"/>
    </row>
    <row r="68" spans="1:16">
      <c r="A68" s="14">
        <v>14.25</v>
      </c>
      <c r="B68" s="15">
        <f t="shared" si="6"/>
        <v>0</v>
      </c>
      <c r="C68" s="15">
        <f t="shared" si="7"/>
        <v>158081.79530999999</v>
      </c>
      <c r="D68" s="15">
        <f t="shared" si="8"/>
        <v>114473.02419</v>
      </c>
      <c r="E68" s="15">
        <f t="shared" si="9"/>
        <v>0</v>
      </c>
      <c r="F68" s="13">
        <f t="shared" si="10"/>
        <v>272554.81949999998</v>
      </c>
      <c r="G68" s="1"/>
      <c r="H68" s="14">
        <f t="shared" si="11"/>
        <v>18.900286175975801</v>
      </c>
      <c r="I68" s="15">
        <f t="shared" si="12"/>
        <v>0</v>
      </c>
      <c r="J68" s="15">
        <f t="shared" si="13"/>
        <v>209669.55582954601</v>
      </c>
      <c r="K68" s="15">
        <f t="shared" si="14"/>
        <v>151829.678359326</v>
      </c>
      <c r="L68" s="15">
        <f t="shared" si="15"/>
        <v>0</v>
      </c>
      <c r="M68" s="29">
        <f t="shared" si="16"/>
        <v>361499.23418887198</v>
      </c>
      <c r="N68" s="3"/>
      <c r="O68" s="3"/>
      <c r="P68" s="3"/>
    </row>
    <row r="69" spans="1:16">
      <c r="A69" s="14">
        <v>14.75</v>
      </c>
      <c r="B69" s="15">
        <f t="shared" si="6"/>
        <v>0</v>
      </c>
      <c r="C69" s="15">
        <f t="shared" si="7"/>
        <v>75545.222500000003</v>
      </c>
      <c r="D69" s="15">
        <f t="shared" si="8"/>
        <v>90654.267000000007</v>
      </c>
      <c r="E69" s="15">
        <f t="shared" si="9"/>
        <v>0</v>
      </c>
      <c r="F69" s="13">
        <f t="shared" si="10"/>
        <v>166199.4895</v>
      </c>
      <c r="G69" s="1"/>
      <c r="H69" s="14">
        <f t="shared" si="11"/>
        <v>21.063052072360598</v>
      </c>
      <c r="I69" s="15">
        <f t="shared" si="12"/>
        <v>0</v>
      </c>
      <c r="J69" s="15">
        <f t="shared" si="13"/>
        <v>107878.84442953</v>
      </c>
      <c r="K69" s="15">
        <f t="shared" si="14"/>
        <v>129454.613315436</v>
      </c>
      <c r="L69" s="15">
        <f t="shared" si="15"/>
        <v>0</v>
      </c>
      <c r="M69" s="29">
        <f t="shared" si="16"/>
        <v>237333.457744966</v>
      </c>
      <c r="N69" s="3"/>
      <c r="O69" s="3"/>
      <c r="P69" s="3"/>
    </row>
    <row r="70" spans="1:16">
      <c r="A70" s="14">
        <v>15.25</v>
      </c>
      <c r="B70" s="15">
        <f t="shared" si="6"/>
        <v>0</v>
      </c>
      <c r="C70" s="15">
        <f t="shared" si="7"/>
        <v>25258.806495000001</v>
      </c>
      <c r="D70" s="15">
        <f t="shared" si="8"/>
        <v>71890.449255</v>
      </c>
      <c r="E70" s="15">
        <f t="shared" si="9"/>
        <v>0</v>
      </c>
      <c r="F70" s="13">
        <f t="shared" si="10"/>
        <v>97149.255749999997</v>
      </c>
      <c r="G70" s="1"/>
      <c r="H70" s="14">
        <f t="shared" si="11"/>
        <v>23.388668399423501</v>
      </c>
      <c r="I70" s="15">
        <f t="shared" si="12"/>
        <v>0</v>
      </c>
      <c r="J70" s="15">
        <f t="shared" si="13"/>
        <v>38739.006509951403</v>
      </c>
      <c r="K70" s="15">
        <f t="shared" si="14"/>
        <v>110257.172374477</v>
      </c>
      <c r="L70" s="15">
        <f t="shared" si="15"/>
        <v>0</v>
      </c>
      <c r="M70" s="29">
        <f t="shared" si="16"/>
        <v>148996.17888442799</v>
      </c>
      <c r="N70" s="3"/>
      <c r="O70" s="3"/>
      <c r="P70" s="3"/>
    </row>
    <row r="71" spans="1:16">
      <c r="A71" s="14">
        <v>15.75</v>
      </c>
      <c r="B71" s="15">
        <f t="shared" si="6"/>
        <v>0</v>
      </c>
      <c r="C71" s="15">
        <f t="shared" si="7"/>
        <v>12703.739625</v>
      </c>
      <c r="D71" s="15">
        <f t="shared" si="8"/>
        <v>46580.378624999998</v>
      </c>
      <c r="E71" s="15">
        <f t="shared" si="9"/>
        <v>0</v>
      </c>
      <c r="F71" s="13">
        <f t="shared" si="10"/>
        <v>59284.11825</v>
      </c>
      <c r="G71" s="1"/>
      <c r="H71" s="14">
        <f t="shared" si="11"/>
        <v>25.883452263419699</v>
      </c>
      <c r="I71" s="15">
        <f t="shared" si="12"/>
        <v>0</v>
      </c>
      <c r="J71" s="15">
        <f t="shared" si="13"/>
        <v>20877.246866704802</v>
      </c>
      <c r="K71" s="15">
        <f t="shared" si="14"/>
        <v>76549.905177917695</v>
      </c>
      <c r="L71" s="15">
        <f t="shared" si="15"/>
        <v>0</v>
      </c>
      <c r="M71" s="29">
        <f t="shared" si="16"/>
        <v>97427.152044622504</v>
      </c>
      <c r="N71" s="3"/>
      <c r="O71" s="3"/>
      <c r="P71" s="3"/>
    </row>
    <row r="72" spans="1:16">
      <c r="A72" s="14">
        <v>16.25</v>
      </c>
      <c r="B72" s="15">
        <f t="shared" si="6"/>
        <v>0</v>
      </c>
      <c r="C72" s="15">
        <f t="shared" si="7"/>
        <v>6022.2202083333405</v>
      </c>
      <c r="D72" s="15">
        <f t="shared" si="8"/>
        <v>30111.101041666599</v>
      </c>
      <c r="E72" s="15">
        <f t="shared" si="9"/>
        <v>0</v>
      </c>
      <c r="F72" s="13">
        <f t="shared" si="10"/>
        <v>36133.321249999899</v>
      </c>
      <c r="G72" s="1"/>
      <c r="H72" s="14">
        <f t="shared" si="11"/>
        <v>28.5537501857408</v>
      </c>
      <c r="I72" s="15">
        <f t="shared" si="12"/>
        <v>0</v>
      </c>
      <c r="J72" s="15">
        <f t="shared" si="13"/>
        <v>10581.967470293501</v>
      </c>
      <c r="K72" s="15">
        <f t="shared" si="14"/>
        <v>52909.837351467599</v>
      </c>
      <c r="L72" s="15">
        <f t="shared" si="15"/>
        <v>0</v>
      </c>
      <c r="M72" s="29">
        <f t="shared" si="16"/>
        <v>63491.804821761099</v>
      </c>
      <c r="N72" s="3"/>
      <c r="O72" s="3"/>
      <c r="P72" s="3"/>
    </row>
    <row r="73" spans="1:16">
      <c r="A73" s="14">
        <v>16.75</v>
      </c>
      <c r="B73" s="15">
        <f t="shared" si="6"/>
        <v>0</v>
      </c>
      <c r="C73" s="15">
        <f t="shared" si="7"/>
        <v>0</v>
      </c>
      <c r="D73" s="15">
        <f t="shared" si="8"/>
        <v>4954.4322499999998</v>
      </c>
      <c r="E73" s="15">
        <f t="shared" si="9"/>
        <v>0</v>
      </c>
      <c r="F73" s="13">
        <f t="shared" si="10"/>
        <v>4954.4322499999998</v>
      </c>
      <c r="G73" s="1"/>
      <c r="H73" s="14">
        <f t="shared" si="11"/>
        <v>31.405937299035902</v>
      </c>
      <c r="I73" s="15">
        <f t="shared" si="12"/>
        <v>0</v>
      </c>
      <c r="J73" s="15">
        <f t="shared" si="13"/>
        <v>0</v>
      </c>
      <c r="K73" s="15">
        <f t="shared" si="14"/>
        <v>9289.4679758699294</v>
      </c>
      <c r="L73" s="15">
        <f t="shared" si="15"/>
        <v>0</v>
      </c>
      <c r="M73" s="29">
        <f t="shared" si="16"/>
        <v>9289.4679758699294</v>
      </c>
      <c r="N73" s="3"/>
      <c r="O73" s="3"/>
      <c r="P73" s="3"/>
    </row>
    <row r="74" spans="1:16">
      <c r="A74" s="14">
        <v>17.25</v>
      </c>
      <c r="B74" s="15">
        <f t="shared" si="6"/>
        <v>0</v>
      </c>
      <c r="C74" s="15">
        <f t="shared" si="7"/>
        <v>0</v>
      </c>
      <c r="D74" s="15">
        <f t="shared" si="8"/>
        <v>0</v>
      </c>
      <c r="E74" s="15">
        <f t="shared" si="9"/>
        <v>0</v>
      </c>
      <c r="F74" s="13">
        <f t="shared" si="10"/>
        <v>0</v>
      </c>
      <c r="G74" s="1"/>
      <c r="H74" s="14">
        <f t="shared" si="11"/>
        <v>34.4464165894438</v>
      </c>
      <c r="I74" s="15">
        <f t="shared" si="12"/>
        <v>0</v>
      </c>
      <c r="J74" s="15">
        <f t="shared" si="13"/>
        <v>0</v>
      </c>
      <c r="K74" s="15">
        <f t="shared" si="14"/>
        <v>0</v>
      </c>
      <c r="L74" s="15">
        <f t="shared" si="15"/>
        <v>0</v>
      </c>
      <c r="M74" s="29">
        <f t="shared" si="16"/>
        <v>0</v>
      </c>
      <c r="N74" s="3"/>
      <c r="O74" s="3"/>
      <c r="P74" s="3"/>
    </row>
    <row r="75" spans="1:16">
      <c r="A75" s="14">
        <v>17.75</v>
      </c>
      <c r="B75" s="15">
        <f t="shared" si="6"/>
        <v>0</v>
      </c>
      <c r="C75" s="15">
        <f t="shared" si="7"/>
        <v>0</v>
      </c>
      <c r="D75" s="15">
        <f t="shared" si="8"/>
        <v>0</v>
      </c>
      <c r="E75" s="15">
        <f t="shared" si="9"/>
        <v>0</v>
      </c>
      <c r="F75" s="13">
        <f t="shared" si="10"/>
        <v>0</v>
      </c>
      <c r="G75" s="1"/>
      <c r="H75" s="14">
        <f t="shared" si="11"/>
        <v>37.681618180988004</v>
      </c>
      <c r="I75" s="15">
        <f t="shared" si="12"/>
        <v>0</v>
      </c>
      <c r="J75" s="15">
        <f t="shared" si="13"/>
        <v>0</v>
      </c>
      <c r="K75" s="15">
        <f t="shared" si="14"/>
        <v>0</v>
      </c>
      <c r="L75" s="15">
        <f t="shared" si="15"/>
        <v>0</v>
      </c>
      <c r="M75" s="29">
        <f t="shared" si="16"/>
        <v>0</v>
      </c>
      <c r="N75" s="3"/>
      <c r="O75" s="3"/>
      <c r="P75" s="3"/>
    </row>
    <row r="76" spans="1:16">
      <c r="A76" s="14">
        <v>18.25</v>
      </c>
      <c r="B76" s="15">
        <f t="shared" si="6"/>
        <v>0</v>
      </c>
      <c r="C76" s="15">
        <f t="shared" si="7"/>
        <v>0</v>
      </c>
      <c r="D76" s="15">
        <f t="shared" si="8"/>
        <v>0</v>
      </c>
      <c r="E76" s="15">
        <f t="shared" si="9"/>
        <v>0</v>
      </c>
      <c r="F76" s="13">
        <f t="shared" si="10"/>
        <v>0</v>
      </c>
      <c r="G76" s="1"/>
      <c r="H76" s="14">
        <f t="shared" si="11"/>
        <v>41.117998658630803</v>
      </c>
      <c r="I76" s="15">
        <f t="shared" si="12"/>
        <v>0</v>
      </c>
      <c r="J76" s="15">
        <f t="shared" si="13"/>
        <v>0</v>
      </c>
      <c r="K76" s="15">
        <f t="shared" si="14"/>
        <v>0</v>
      </c>
      <c r="L76" s="15">
        <f t="shared" si="15"/>
        <v>0</v>
      </c>
      <c r="M76" s="29">
        <f t="shared" si="16"/>
        <v>0</v>
      </c>
      <c r="N76" s="3"/>
      <c r="O76" s="3"/>
      <c r="P76" s="3"/>
    </row>
    <row r="77" spans="1:16">
      <c r="A77" s="14">
        <v>18.75</v>
      </c>
      <c r="B77" s="15">
        <f t="shared" si="6"/>
        <v>0</v>
      </c>
      <c r="C77" s="15">
        <f t="shared" si="7"/>
        <v>0</v>
      </c>
      <c r="D77" s="15">
        <f t="shared" si="8"/>
        <v>0</v>
      </c>
      <c r="E77" s="15">
        <f t="shared" si="9"/>
        <v>0</v>
      </c>
      <c r="F77" s="13">
        <f t="shared" si="10"/>
        <v>0</v>
      </c>
      <c r="G77" s="1"/>
      <c r="H77" s="14">
        <f t="shared" si="11"/>
        <v>44.7620404268635</v>
      </c>
      <c r="I77" s="15">
        <f t="shared" si="12"/>
        <v>0</v>
      </c>
      <c r="J77" s="15">
        <f t="shared" si="13"/>
        <v>0</v>
      </c>
      <c r="K77" s="15">
        <f t="shared" si="14"/>
        <v>0</v>
      </c>
      <c r="L77" s="15">
        <f t="shared" si="15"/>
        <v>0</v>
      </c>
      <c r="M77" s="29">
        <f t="shared" si="16"/>
        <v>0</v>
      </c>
      <c r="N77" s="3"/>
      <c r="O77" s="3"/>
      <c r="P77" s="3"/>
    </row>
    <row r="78" spans="1:16">
      <c r="A78" s="14">
        <v>19.25</v>
      </c>
      <c r="B78" s="15">
        <f t="shared" si="6"/>
        <v>0</v>
      </c>
      <c r="C78" s="15">
        <f t="shared" si="7"/>
        <v>0</v>
      </c>
      <c r="D78" s="15">
        <f t="shared" si="8"/>
        <v>0</v>
      </c>
      <c r="E78" s="15">
        <f t="shared" si="9"/>
        <v>0</v>
      </c>
      <c r="F78" s="13">
        <f t="shared" si="10"/>
        <v>0</v>
      </c>
      <c r="G78" s="1"/>
      <c r="H78" s="14">
        <f t="shared" si="11"/>
        <v>48.6202511010422</v>
      </c>
      <c r="I78" s="15">
        <f t="shared" si="12"/>
        <v>0</v>
      </c>
      <c r="J78" s="15">
        <f t="shared" si="13"/>
        <v>0</v>
      </c>
      <c r="K78" s="15">
        <f t="shared" si="14"/>
        <v>0</v>
      </c>
      <c r="L78" s="15">
        <f t="shared" si="15"/>
        <v>0</v>
      </c>
      <c r="M78" s="29">
        <f t="shared" si="16"/>
        <v>0</v>
      </c>
      <c r="N78" s="3"/>
      <c r="O78" s="3"/>
      <c r="P78" s="3"/>
    </row>
    <row r="79" spans="1:16">
      <c r="A79" s="19" t="s">
        <v>7</v>
      </c>
      <c r="B79" s="20">
        <f>SUM(B47:B78)</f>
        <v>2162557.95884581</v>
      </c>
      <c r="C79" s="20">
        <f>SUM(C47:C78)</f>
        <v>3460287.2446274199</v>
      </c>
      <c r="D79" s="20">
        <f>SUM(D47:D78)</f>
        <v>762505.02702677599</v>
      </c>
      <c r="E79" s="20">
        <f>SUM(E47:E78)</f>
        <v>0</v>
      </c>
      <c r="F79" s="20">
        <f>SUM(F47:F78)</f>
        <v>6385350.2304999996</v>
      </c>
      <c r="G79" s="13"/>
      <c r="H79" s="19" t="s">
        <v>7</v>
      </c>
      <c r="I79" s="20">
        <f>SUM(I47:I78)</f>
        <v>933288.08453850902</v>
      </c>
      <c r="J79" s="20">
        <f>SUM(J47:J78)</f>
        <v>2988133.5035981</v>
      </c>
      <c r="K79" s="20">
        <f>SUM(K47:K78)</f>
        <v>1004538.62722</v>
      </c>
      <c r="L79" s="20">
        <f>SUM(L47:L78)</f>
        <v>0</v>
      </c>
      <c r="M79" s="20">
        <f>SUM(M47:M78)</f>
        <v>4925960.2153566098</v>
      </c>
      <c r="N79" s="3"/>
      <c r="O79" s="3"/>
      <c r="P79" s="3"/>
    </row>
    <row r="80" spans="1:16">
      <c r="A80" s="6" t="s">
        <v>13</v>
      </c>
      <c r="B80" s="21">
        <f>IF(L38&gt;0,B79/L38,0)</f>
        <v>7.8970896050280404</v>
      </c>
      <c r="C80" s="21">
        <f>IF(M38&gt;0,C79/M38,0)</f>
        <v>10.474677258059399</v>
      </c>
      <c r="D80" s="21">
        <f>IF(N38&gt;0,D79/N38,0)</f>
        <v>14.1120242705541</v>
      </c>
      <c r="E80" s="21">
        <f>IF(O38&gt;0,E79/O38,0)</f>
        <v>0</v>
      </c>
      <c r="F80" s="21">
        <f>IF(P38&gt;0,F79/P38,0)</f>
        <v>9.7008985664444403</v>
      </c>
      <c r="G80" s="13"/>
      <c r="H80" s="6" t="s">
        <v>13</v>
      </c>
      <c r="I80" s="21">
        <f>IF(L38&gt;0,I79/L38,0)</f>
        <v>3.4081212023742502</v>
      </c>
      <c r="J80" s="21">
        <f>IF(M38&gt;0,J79/M38,0)</f>
        <v>9.0454149732169196</v>
      </c>
      <c r="K80" s="21">
        <f>IF(N38&gt;0,K79/N38,0)</f>
        <v>18.591449217474999</v>
      </c>
      <c r="L80" s="21">
        <f>IF(O38&gt;0,L79/O38,0)</f>
        <v>0</v>
      </c>
      <c r="M80" s="21">
        <f>IF(P38&gt;0,M79/P38,0)</f>
        <v>7.4837305185331102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4" t="s">
        <v>25</v>
      </c>
      <c r="B85" s="54"/>
      <c r="C85" s="54"/>
      <c r="D85" s="54"/>
      <c r="E85" s="54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4"/>
      <c r="B86" s="54"/>
      <c r="C86" s="54"/>
      <c r="D86" s="54"/>
      <c r="E86" s="54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5" t="s">
        <v>15</v>
      </c>
      <c r="B89" s="56" t="s">
        <v>16</v>
      </c>
      <c r="C89" s="56" t="s">
        <v>17</v>
      </c>
      <c r="D89" s="56" t="s">
        <v>18</v>
      </c>
      <c r="E89" s="56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5"/>
      <c r="B90" s="55"/>
      <c r="C90" s="55"/>
      <c r="D90" s="55"/>
      <c r="E90" s="56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273842.39853000001</v>
      </c>
      <c r="C92" s="33">
        <f>$B$80</f>
        <v>7.9</v>
      </c>
      <c r="D92" s="33">
        <f>$I$80</f>
        <v>3.4</v>
      </c>
      <c r="E92" s="32">
        <f>B92*D92</f>
        <v>931064.15500000003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330347.8627</v>
      </c>
      <c r="C93" s="33">
        <f>$C$80</f>
        <v>10.5</v>
      </c>
      <c r="D93" s="33">
        <f>$J$80</f>
        <v>9</v>
      </c>
      <c r="E93" s="32">
        <f>B93*D93</f>
        <v>2973130.7642999999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54032.29277</v>
      </c>
      <c r="C94" s="33">
        <f>$D$80</f>
        <v>14.1</v>
      </c>
      <c r="D94" s="33">
        <f>$K$80</f>
        <v>18.600000000000001</v>
      </c>
      <c r="E94" s="32">
        <f>B94*D94</f>
        <v>1005000.64552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658222.554</v>
      </c>
      <c r="C96" s="33">
        <f>$F$80</f>
        <v>9.6999999999999993</v>
      </c>
      <c r="D96" s="33">
        <f>$M$80</f>
        <v>7.5</v>
      </c>
      <c r="E96" s="32">
        <f>SUM(E92:E95)</f>
        <v>4909195.56482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4600104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0.93703999999999998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2023-09-19T12:31:52Z</dcterms:created>
  <dcterms:modified xsi:type="dcterms:W3CDTF">2023-09-19T12:31:52Z</dcterms:modified>
</cp:coreProperties>
</file>