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E8EA59AA-ECC7-9F4E-A05A-531030DE7283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F7" i="1"/>
  <c r="L7" i="1" s="1"/>
  <c r="O7" i="1"/>
  <c r="E48" i="1" s="1"/>
  <c r="F8" i="1"/>
  <c r="N8" i="1"/>
  <c r="O8" i="1"/>
  <c r="L49" i="1" s="1"/>
  <c r="F9" i="1"/>
  <c r="O9" i="1" s="1"/>
  <c r="L9" i="1"/>
  <c r="M9" i="1"/>
  <c r="C50" i="1" s="1"/>
  <c r="F10" i="1"/>
  <c r="N10" i="1"/>
  <c r="O10" i="1"/>
  <c r="E51" i="1" s="1"/>
  <c r="F11" i="1"/>
  <c r="L11" i="1"/>
  <c r="F12" i="1"/>
  <c r="O12" i="1" s="1"/>
  <c r="F13" i="1"/>
  <c r="F14" i="1"/>
  <c r="N14" i="1" s="1"/>
  <c r="O14" i="1"/>
  <c r="L55" i="1" s="1"/>
  <c r="F15" i="1"/>
  <c r="L15" i="1"/>
  <c r="M15" i="1"/>
  <c r="O15" i="1"/>
  <c r="L56" i="1" s="1"/>
  <c r="F16" i="1"/>
  <c r="O16" i="1" s="1"/>
  <c r="E57" i="1" s="1"/>
  <c r="N16" i="1"/>
  <c r="F17" i="1"/>
  <c r="L17" i="1"/>
  <c r="M17" i="1"/>
  <c r="J58" i="1" s="1"/>
  <c r="O17" i="1"/>
  <c r="E58" i="1" s="1"/>
  <c r="F18" i="1"/>
  <c r="F19" i="1"/>
  <c r="O19" i="1" s="1"/>
  <c r="E60" i="1" s="1"/>
  <c r="F20" i="1"/>
  <c r="N20" i="1"/>
  <c r="O20" i="1"/>
  <c r="L61" i="1" s="1"/>
  <c r="F21" i="1"/>
  <c r="L21" i="1" s="1"/>
  <c r="F22" i="1"/>
  <c r="N22" i="1"/>
  <c r="O22" i="1"/>
  <c r="E63" i="1" s="1"/>
  <c r="F23" i="1"/>
  <c r="L23" i="1"/>
  <c r="F24" i="1"/>
  <c r="N24" i="1"/>
  <c r="O24" i="1"/>
  <c r="F25" i="1"/>
  <c r="O25" i="1" s="1"/>
  <c r="F26" i="1"/>
  <c r="N26" i="1" s="1"/>
  <c r="F27" i="1"/>
  <c r="L27" i="1"/>
  <c r="M27" i="1"/>
  <c r="J68" i="1" s="1"/>
  <c r="O27" i="1"/>
  <c r="L68" i="1" s="1"/>
  <c r="F28" i="1"/>
  <c r="O28" i="1" s="1"/>
  <c r="E69" i="1" s="1"/>
  <c r="N28" i="1"/>
  <c r="F29" i="1"/>
  <c r="L29" i="1"/>
  <c r="M29" i="1"/>
  <c r="J70" i="1" s="1"/>
  <c r="O29" i="1"/>
  <c r="L70" i="1" s="1"/>
  <c r="F30" i="1"/>
  <c r="F31" i="1"/>
  <c r="L31" i="1" s="1"/>
  <c r="O31" i="1"/>
  <c r="E72" i="1" s="1"/>
  <c r="F32" i="1"/>
  <c r="N32" i="1"/>
  <c r="O32" i="1"/>
  <c r="E73" i="1" s="1"/>
  <c r="F33" i="1"/>
  <c r="O33" i="1" s="1"/>
  <c r="L33" i="1"/>
  <c r="M33" i="1"/>
  <c r="F34" i="1"/>
  <c r="N34" i="1"/>
  <c r="O34" i="1"/>
  <c r="L75" i="1" s="1"/>
  <c r="F35" i="1"/>
  <c r="L35" i="1"/>
  <c r="F36" i="1"/>
  <c r="O36" i="1" s="1"/>
  <c r="L77" i="1" s="1"/>
  <c r="F37" i="1"/>
  <c r="O37" i="1" s="1"/>
  <c r="B38" i="1"/>
  <c r="C38" i="1"/>
  <c r="D38" i="1"/>
  <c r="E38" i="1"/>
  <c r="I38" i="1"/>
  <c r="J38" i="1" s="1"/>
  <c r="H47" i="1"/>
  <c r="H48" i="1"/>
  <c r="E49" i="1"/>
  <c r="H49" i="1"/>
  <c r="E50" i="1"/>
  <c r="H50" i="1"/>
  <c r="H51" i="1"/>
  <c r="L51" i="1" s="1"/>
  <c r="H52" i="1"/>
  <c r="H53" i="1"/>
  <c r="H54" i="1"/>
  <c r="H55" i="1"/>
  <c r="C56" i="1"/>
  <c r="H56" i="1"/>
  <c r="J56" i="1"/>
  <c r="H57" i="1"/>
  <c r="L57" i="1"/>
  <c r="C58" i="1"/>
  <c r="H58" i="1"/>
  <c r="L58" i="1"/>
  <c r="H59" i="1"/>
  <c r="H60" i="1"/>
  <c r="E61" i="1"/>
  <c r="H61" i="1"/>
  <c r="H62" i="1"/>
  <c r="H63" i="1"/>
  <c r="L63" i="1" s="1"/>
  <c r="H64" i="1"/>
  <c r="E65" i="1"/>
  <c r="H65" i="1"/>
  <c r="L65" i="1"/>
  <c r="H66" i="1"/>
  <c r="H67" i="1"/>
  <c r="C68" i="1"/>
  <c r="E68" i="1"/>
  <c r="H68" i="1"/>
  <c r="H69" i="1"/>
  <c r="L69" i="1"/>
  <c r="C70" i="1"/>
  <c r="E70" i="1"/>
  <c r="H70" i="1"/>
  <c r="H71" i="1"/>
  <c r="H72" i="1"/>
  <c r="L72" i="1" s="1"/>
  <c r="H73" i="1"/>
  <c r="L73" i="1"/>
  <c r="C74" i="1"/>
  <c r="H74" i="1"/>
  <c r="E75" i="1"/>
  <c r="H75" i="1"/>
  <c r="H76" i="1"/>
  <c r="H77" i="1"/>
  <c r="H78" i="1"/>
  <c r="B97" i="1"/>
  <c r="F6" i="2"/>
  <c r="L6" i="2"/>
  <c r="I47" i="2" s="1"/>
  <c r="M6" i="2"/>
  <c r="N6" i="2"/>
  <c r="D47" i="2" s="1"/>
  <c r="O6" i="2"/>
  <c r="F7" i="2"/>
  <c r="N7" i="2" s="1"/>
  <c r="L7" i="2"/>
  <c r="I48" i="2"/>
  <c r="O7" i="2"/>
  <c r="L48" i="2" s="1"/>
  <c r="F8" i="2"/>
  <c r="N8" i="2" s="1"/>
  <c r="F9" i="2"/>
  <c r="N9" i="2"/>
  <c r="F10" i="2"/>
  <c r="M10" i="2" s="1"/>
  <c r="J51" i="2" s="1"/>
  <c r="L10" i="2"/>
  <c r="B51" i="2" s="1"/>
  <c r="F11" i="2"/>
  <c r="L11" i="2" s="1"/>
  <c r="I52" i="2" s="1"/>
  <c r="N11" i="2"/>
  <c r="O11" i="2"/>
  <c r="E52" i="2" s="1"/>
  <c r="F12" i="2"/>
  <c r="O12" i="2"/>
  <c r="F13" i="2"/>
  <c r="L13" i="2" s="1"/>
  <c r="B54" i="2" s="1"/>
  <c r="N13" i="2"/>
  <c r="O13" i="2"/>
  <c r="L54" i="2" s="1"/>
  <c r="F14" i="2"/>
  <c r="M14" i="2"/>
  <c r="F15" i="2"/>
  <c r="N15" i="2" s="1"/>
  <c r="K56" i="2" s="1"/>
  <c r="O15" i="2"/>
  <c r="E56" i="2" s="1"/>
  <c r="F16" i="2"/>
  <c r="F17" i="2"/>
  <c r="N17" i="2" s="1"/>
  <c r="F18" i="2"/>
  <c r="M18" i="2" s="1"/>
  <c r="J59" i="2" s="1"/>
  <c r="F19" i="2"/>
  <c r="O19" i="2" s="1"/>
  <c r="L60" i="2" s="1"/>
  <c r="N19" i="2"/>
  <c r="D60" i="2" s="1"/>
  <c r="F20" i="2"/>
  <c r="L20" i="2"/>
  <c r="P20" i="2" s="1"/>
  <c r="M20" i="2"/>
  <c r="N20" i="2"/>
  <c r="O20" i="2"/>
  <c r="E61" i="2" s="1"/>
  <c r="F21" i="2"/>
  <c r="N21" i="2" s="1"/>
  <c r="O21" i="2"/>
  <c r="F22" i="2"/>
  <c r="F23" i="2"/>
  <c r="F24" i="2"/>
  <c r="L24" i="2"/>
  <c r="P24" i="2" s="1"/>
  <c r="M24" i="2"/>
  <c r="C65" i="2" s="1"/>
  <c r="N24" i="2"/>
  <c r="O24" i="2"/>
  <c r="F25" i="2"/>
  <c r="N25" i="2"/>
  <c r="D66" i="2" s="1"/>
  <c r="O25" i="2"/>
  <c r="E66" i="2" s="1"/>
  <c r="F26" i="2"/>
  <c r="N26" i="2"/>
  <c r="K67" i="2"/>
  <c r="O26" i="2"/>
  <c r="E67" i="2" s="1"/>
  <c r="F27" i="2"/>
  <c r="N27" i="2" s="1"/>
  <c r="D68" i="2" s="1"/>
  <c r="O27" i="2"/>
  <c r="L68" i="2" s="1"/>
  <c r="F28" i="2"/>
  <c r="L28" i="2"/>
  <c r="I69" i="2" s="1"/>
  <c r="M28" i="2"/>
  <c r="C69" i="2" s="1"/>
  <c r="F29" i="2"/>
  <c r="O29" i="2" s="1"/>
  <c r="E70" i="2" s="1"/>
  <c r="F30" i="2"/>
  <c r="L30" i="2" s="1"/>
  <c r="B71" i="2" s="1"/>
  <c r="M30" i="2"/>
  <c r="J71" i="2" s="1"/>
  <c r="N30" i="2"/>
  <c r="D71" i="2" s="1"/>
  <c r="O30" i="2"/>
  <c r="F31" i="2"/>
  <c r="N31" i="2" s="1"/>
  <c r="D72" i="2"/>
  <c r="O31" i="2"/>
  <c r="E72" i="2" s="1"/>
  <c r="F32" i="2"/>
  <c r="L32" i="2" s="1"/>
  <c r="F33" i="2"/>
  <c r="O33" i="2" s="1"/>
  <c r="E74" i="2" s="1"/>
  <c r="N33" i="2"/>
  <c r="F34" i="2"/>
  <c r="L34" i="2"/>
  <c r="B75" i="2" s="1"/>
  <c r="M34" i="2"/>
  <c r="F35" i="2"/>
  <c r="N35" i="2"/>
  <c r="D76" i="2"/>
  <c r="O35" i="2"/>
  <c r="F36" i="2"/>
  <c r="L36" i="2" s="1"/>
  <c r="P36" i="2" s="1"/>
  <c r="M36" i="2"/>
  <c r="C77" i="2" s="1"/>
  <c r="N36" i="2"/>
  <c r="O36" i="2"/>
  <c r="F37" i="2"/>
  <c r="N37" i="2" s="1"/>
  <c r="O37" i="2"/>
  <c r="E78" i="2" s="1"/>
  <c r="B38" i="2"/>
  <c r="C38" i="2"/>
  <c r="D38" i="2"/>
  <c r="E38" i="2"/>
  <c r="I38" i="2"/>
  <c r="J38" i="2" s="1"/>
  <c r="B47" i="2"/>
  <c r="E47" i="2"/>
  <c r="H47" i="2"/>
  <c r="L47" i="2"/>
  <c r="B48" i="2"/>
  <c r="E48" i="2"/>
  <c r="H48" i="2"/>
  <c r="H49" i="2"/>
  <c r="H50" i="2"/>
  <c r="H51" i="2"/>
  <c r="H52" i="2"/>
  <c r="L52" i="2"/>
  <c r="H53" i="2"/>
  <c r="E54" i="2"/>
  <c r="H54" i="2"/>
  <c r="H55" i="2"/>
  <c r="J55" i="2"/>
  <c r="H56" i="2"/>
  <c r="L56" i="2"/>
  <c r="H57" i="2"/>
  <c r="H58" i="2"/>
  <c r="H59" i="2"/>
  <c r="E60" i="2"/>
  <c r="H60" i="2"/>
  <c r="B61" i="2"/>
  <c r="C61" i="2"/>
  <c r="H61" i="2"/>
  <c r="D62" i="2"/>
  <c r="E62" i="2"/>
  <c r="H62" i="2"/>
  <c r="H63" i="2"/>
  <c r="H64" i="2"/>
  <c r="D65" i="2"/>
  <c r="E65" i="2"/>
  <c r="H65" i="2"/>
  <c r="K65" i="2" s="1"/>
  <c r="H66" i="2"/>
  <c r="D67" i="2"/>
  <c r="H67" i="2"/>
  <c r="L67" i="2"/>
  <c r="H68" i="2"/>
  <c r="B69" i="2"/>
  <c r="H69" i="2"/>
  <c r="H70" i="2"/>
  <c r="L70" i="2"/>
  <c r="H71" i="2"/>
  <c r="I71" i="2" s="1"/>
  <c r="H72" i="2"/>
  <c r="L72" i="2"/>
  <c r="H73" i="2"/>
  <c r="H74" i="2"/>
  <c r="L74" i="2"/>
  <c r="H75" i="2"/>
  <c r="J75" i="2"/>
  <c r="H76" i="2"/>
  <c r="K76" i="2"/>
  <c r="D77" i="2"/>
  <c r="E77" i="2"/>
  <c r="H77" i="2"/>
  <c r="H78" i="2"/>
  <c r="B97" i="2"/>
  <c r="F6" i="3"/>
  <c r="N6" i="3"/>
  <c r="D47" i="3" s="1"/>
  <c r="F7" i="3"/>
  <c r="L7" i="3" s="1"/>
  <c r="O7" i="3"/>
  <c r="E48" i="3"/>
  <c r="F8" i="3"/>
  <c r="N8" i="3" s="1"/>
  <c r="O8" i="3"/>
  <c r="L49" i="3" s="1"/>
  <c r="F9" i="3"/>
  <c r="O9" i="3" s="1"/>
  <c r="L9" i="3"/>
  <c r="M9" i="3"/>
  <c r="N9" i="3"/>
  <c r="D50" i="3" s="1"/>
  <c r="F10" i="3"/>
  <c r="L10" i="3" s="1"/>
  <c r="F11" i="3"/>
  <c r="L11" i="3" s="1"/>
  <c r="M11" i="3"/>
  <c r="C52" i="3" s="1"/>
  <c r="N11" i="3"/>
  <c r="F12" i="3"/>
  <c r="M12" i="3" s="1"/>
  <c r="N12" i="3"/>
  <c r="D53" i="3" s="1"/>
  <c r="L12" i="3"/>
  <c r="C53" i="3"/>
  <c r="F13" i="3"/>
  <c r="L13" i="3" s="1"/>
  <c r="B54" i="3" s="1"/>
  <c r="F14" i="3"/>
  <c r="N14" i="3"/>
  <c r="F15" i="3"/>
  <c r="L15" i="3"/>
  <c r="O15" i="3"/>
  <c r="F16" i="3"/>
  <c r="N16" i="3" s="1"/>
  <c r="F17" i="3"/>
  <c r="O17" i="3" s="1"/>
  <c r="M17" i="3"/>
  <c r="J58" i="3" s="1"/>
  <c r="F18" i="3"/>
  <c r="O18" i="3" s="1"/>
  <c r="E59" i="3" s="1"/>
  <c r="N18" i="3"/>
  <c r="D59" i="3" s="1"/>
  <c r="L18" i="3"/>
  <c r="I59" i="3" s="1"/>
  <c r="M18" i="3"/>
  <c r="J59" i="3" s="1"/>
  <c r="F19" i="3"/>
  <c r="L19" i="3"/>
  <c r="I60" i="3" s="1"/>
  <c r="M19" i="3"/>
  <c r="J60" i="3" s="1"/>
  <c r="N19" i="3"/>
  <c r="F20" i="3"/>
  <c r="N20" i="3" s="1"/>
  <c r="M20" i="3"/>
  <c r="J61" i="3" s="1"/>
  <c r="F21" i="3"/>
  <c r="L21" i="3"/>
  <c r="F22" i="3"/>
  <c r="N22" i="3"/>
  <c r="D63" i="3" s="1"/>
  <c r="F23" i="3"/>
  <c r="O23" i="3" s="1"/>
  <c r="L64" i="3" s="1"/>
  <c r="F24" i="3"/>
  <c r="O24" i="3" s="1"/>
  <c r="L65" i="3" s="1"/>
  <c r="F25" i="3"/>
  <c r="L25" i="3" s="1"/>
  <c r="B66" i="3" s="1"/>
  <c r="N25" i="3"/>
  <c r="D66" i="3" s="1"/>
  <c r="F26" i="3"/>
  <c r="N26" i="3" s="1"/>
  <c r="L26" i="3"/>
  <c r="B67" i="3" s="1"/>
  <c r="M26" i="3"/>
  <c r="C67" i="3" s="1"/>
  <c r="J67" i="3"/>
  <c r="O26" i="3"/>
  <c r="F27" i="3"/>
  <c r="L27" i="3"/>
  <c r="B68" i="3" s="1"/>
  <c r="M27" i="3"/>
  <c r="N27" i="3"/>
  <c r="K68" i="3" s="1"/>
  <c r="F28" i="3"/>
  <c r="N28" i="3" s="1"/>
  <c r="L28" i="3"/>
  <c r="M28" i="3"/>
  <c r="C69" i="3" s="1"/>
  <c r="F29" i="3"/>
  <c r="L29" i="3" s="1"/>
  <c r="F30" i="3"/>
  <c r="N30" i="3"/>
  <c r="D71" i="3" s="1"/>
  <c r="F31" i="3"/>
  <c r="L31" i="3" s="1"/>
  <c r="O31" i="3"/>
  <c r="E72" i="3" s="1"/>
  <c r="F32" i="3"/>
  <c r="N32" i="3" s="1"/>
  <c r="D73" i="3" s="1"/>
  <c r="F33" i="3"/>
  <c r="N33" i="3" s="1"/>
  <c r="D74" i="3" s="1"/>
  <c r="M33" i="3"/>
  <c r="C74" i="3" s="1"/>
  <c r="F34" i="3"/>
  <c r="O34" i="3" s="1"/>
  <c r="N34" i="3"/>
  <c r="K75" i="3" s="1"/>
  <c r="L34" i="3"/>
  <c r="M34" i="3"/>
  <c r="J75" i="3" s="1"/>
  <c r="F35" i="3"/>
  <c r="L35" i="3" s="1"/>
  <c r="I76" i="3" s="1"/>
  <c r="N35" i="3"/>
  <c r="K76" i="3" s="1"/>
  <c r="F36" i="3"/>
  <c r="L36" i="3" s="1"/>
  <c r="N36" i="3"/>
  <c r="M36" i="3"/>
  <c r="J77" i="3" s="1"/>
  <c r="F37" i="3"/>
  <c r="O37" i="3" s="1"/>
  <c r="B38" i="3"/>
  <c r="C38" i="3"/>
  <c r="D38" i="3"/>
  <c r="E38" i="3"/>
  <c r="F38" i="3"/>
  <c r="I38" i="3"/>
  <c r="J38" i="3" s="1"/>
  <c r="H47" i="3"/>
  <c r="H48" i="3"/>
  <c r="I48" i="3" s="1"/>
  <c r="E49" i="3"/>
  <c r="H49" i="3"/>
  <c r="B50" i="3"/>
  <c r="C50" i="3"/>
  <c r="E50" i="3"/>
  <c r="H50" i="3"/>
  <c r="L50" i="3" s="1"/>
  <c r="H51" i="3"/>
  <c r="D52" i="3"/>
  <c r="H52" i="3"/>
  <c r="J52" i="3"/>
  <c r="B53" i="3"/>
  <c r="H53" i="3"/>
  <c r="I53" i="3"/>
  <c r="K53" i="3"/>
  <c r="H54" i="3"/>
  <c r="H55" i="3"/>
  <c r="E56" i="3"/>
  <c r="H56" i="3"/>
  <c r="I56" i="3"/>
  <c r="L56" i="3"/>
  <c r="H57" i="3"/>
  <c r="C58" i="3"/>
  <c r="E58" i="3"/>
  <c r="H58" i="3"/>
  <c r="L58" i="3"/>
  <c r="B59" i="3"/>
  <c r="H59" i="3"/>
  <c r="L59" i="3"/>
  <c r="B60" i="3"/>
  <c r="C60" i="3"/>
  <c r="H60" i="3"/>
  <c r="H61" i="3"/>
  <c r="B62" i="3"/>
  <c r="H62" i="3"/>
  <c r="H63" i="3"/>
  <c r="K63" i="3" s="1"/>
  <c r="H64" i="3"/>
  <c r="H65" i="3"/>
  <c r="H66" i="3"/>
  <c r="I66" i="3"/>
  <c r="D67" i="3"/>
  <c r="H67" i="3"/>
  <c r="K67" i="3"/>
  <c r="I67" i="3"/>
  <c r="D68" i="3"/>
  <c r="H68" i="3"/>
  <c r="I68" i="3"/>
  <c r="B69" i="3"/>
  <c r="D69" i="3"/>
  <c r="H69" i="3"/>
  <c r="I69" i="3"/>
  <c r="J69" i="3"/>
  <c r="B70" i="3"/>
  <c r="H70" i="3"/>
  <c r="H71" i="3"/>
  <c r="K71" i="3"/>
  <c r="H72" i="3"/>
  <c r="I72" i="3"/>
  <c r="L72" i="3"/>
  <c r="H73" i="3"/>
  <c r="K73" i="3"/>
  <c r="H74" i="3"/>
  <c r="B75" i="3"/>
  <c r="C75" i="3"/>
  <c r="D75" i="3"/>
  <c r="H75" i="3"/>
  <c r="B76" i="3"/>
  <c r="H76" i="3"/>
  <c r="B77" i="3"/>
  <c r="D77" i="3"/>
  <c r="H77" i="3"/>
  <c r="K77" i="3" s="1"/>
  <c r="H78" i="3"/>
  <c r="B97" i="3"/>
  <c r="F6" i="4"/>
  <c r="O6" i="4"/>
  <c r="F7" i="4"/>
  <c r="M7" i="4" s="1"/>
  <c r="N7" i="4"/>
  <c r="D48" i="4" s="1"/>
  <c r="L7" i="4"/>
  <c r="B48" i="4"/>
  <c r="F48" i="4" s="1"/>
  <c r="O7" i="4"/>
  <c r="E48" i="4" s="1"/>
  <c r="F8" i="4"/>
  <c r="O8" i="4"/>
  <c r="F9" i="4"/>
  <c r="L9" i="4"/>
  <c r="I50" i="4" s="1"/>
  <c r="F10" i="4"/>
  <c r="F11" i="4"/>
  <c r="N11" i="4"/>
  <c r="L11" i="4"/>
  <c r="M11" i="4"/>
  <c r="O11" i="4"/>
  <c r="L52" i="4" s="1"/>
  <c r="F12" i="4"/>
  <c r="O12" i="4" s="1"/>
  <c r="F13" i="4"/>
  <c r="M13" i="4" s="1"/>
  <c r="C54" i="4" s="1"/>
  <c r="N13" i="4"/>
  <c r="D54" i="4" s="1"/>
  <c r="L13" i="4"/>
  <c r="O13" i="4"/>
  <c r="E54" i="4"/>
  <c r="F14" i="4"/>
  <c r="L14" i="4" s="1"/>
  <c r="O14" i="4"/>
  <c r="E55" i="4" s="1"/>
  <c r="F15" i="4"/>
  <c r="N15" i="4"/>
  <c r="D56" i="4"/>
  <c r="L15" i="4"/>
  <c r="B56" i="4" s="1"/>
  <c r="M15" i="4"/>
  <c r="C56" i="4" s="1"/>
  <c r="F56" i="4" s="1"/>
  <c r="O15" i="4"/>
  <c r="F16" i="4"/>
  <c r="O16" i="4"/>
  <c r="F17" i="4"/>
  <c r="O17" i="4"/>
  <c r="F18" i="4"/>
  <c r="O18" i="4" s="1"/>
  <c r="L59" i="4" s="1"/>
  <c r="F19" i="4"/>
  <c r="F20" i="4"/>
  <c r="L20" i="4" s="1"/>
  <c r="O20" i="4"/>
  <c r="F21" i="4"/>
  <c r="N21" i="4"/>
  <c r="K62" i="4" s="1"/>
  <c r="L21" i="4"/>
  <c r="I62" i="4" s="1"/>
  <c r="M21" i="4"/>
  <c r="C62" i="4"/>
  <c r="O21" i="4"/>
  <c r="E62" i="4" s="1"/>
  <c r="F22" i="4"/>
  <c r="O22" i="4"/>
  <c r="E63" i="4" s="1"/>
  <c r="F23" i="4"/>
  <c r="N23" i="4"/>
  <c r="L23" i="4"/>
  <c r="F24" i="4"/>
  <c r="O24" i="4"/>
  <c r="F25" i="4"/>
  <c r="L25" i="4" s="1"/>
  <c r="B66" i="4" s="1"/>
  <c r="O25" i="4"/>
  <c r="L66" i="4" s="1"/>
  <c r="F26" i="4"/>
  <c r="F27" i="4"/>
  <c r="M27" i="4" s="1"/>
  <c r="N27" i="4"/>
  <c r="D68" i="4"/>
  <c r="L27" i="4"/>
  <c r="I68" i="4" s="1"/>
  <c r="M68" i="4" s="1"/>
  <c r="O27" i="4"/>
  <c r="E68" i="4"/>
  <c r="F28" i="4"/>
  <c r="N28" i="4" s="1"/>
  <c r="O28" i="4"/>
  <c r="F29" i="4"/>
  <c r="N29" i="4" s="1"/>
  <c r="L29" i="4"/>
  <c r="I70" i="4" s="1"/>
  <c r="M29" i="4"/>
  <c r="J70" i="4" s="1"/>
  <c r="F30" i="4"/>
  <c r="O30" i="4"/>
  <c r="F31" i="4"/>
  <c r="M31" i="4" s="1"/>
  <c r="C72" i="4" s="1"/>
  <c r="N31" i="4"/>
  <c r="K72" i="4" s="1"/>
  <c r="F32" i="4"/>
  <c r="L32" i="4" s="1"/>
  <c r="O32" i="4"/>
  <c r="F33" i="4"/>
  <c r="M33" i="4" s="1"/>
  <c r="F34" i="4"/>
  <c r="O34" i="4"/>
  <c r="F35" i="4"/>
  <c r="N35" i="4" s="1"/>
  <c r="F36" i="4"/>
  <c r="O36" i="4"/>
  <c r="E77" i="4" s="1"/>
  <c r="F37" i="4"/>
  <c r="L37" i="4" s="1"/>
  <c r="B38" i="4"/>
  <c r="C38" i="4"/>
  <c r="D38" i="4"/>
  <c r="E38" i="4"/>
  <c r="I38" i="4"/>
  <c r="J38" i="4" s="1"/>
  <c r="H47" i="4"/>
  <c r="C48" i="4"/>
  <c r="H48" i="4"/>
  <c r="I48" i="4"/>
  <c r="H49" i="4"/>
  <c r="H50" i="4"/>
  <c r="H51" i="4"/>
  <c r="C52" i="4"/>
  <c r="D52" i="4"/>
  <c r="E52" i="4"/>
  <c r="H52" i="4"/>
  <c r="H53" i="4"/>
  <c r="J53" i="4" s="1"/>
  <c r="M53" i="4" s="1"/>
  <c r="B54" i="4"/>
  <c r="H54" i="4"/>
  <c r="J54" i="4" s="1"/>
  <c r="H55" i="4"/>
  <c r="E56" i="4"/>
  <c r="H56" i="4"/>
  <c r="L56" i="4"/>
  <c r="H57" i="4"/>
  <c r="E58" i="4"/>
  <c r="H58" i="4"/>
  <c r="L58" i="4"/>
  <c r="H59" i="4"/>
  <c r="H60" i="4"/>
  <c r="H61" i="4"/>
  <c r="B62" i="4"/>
  <c r="D62" i="4"/>
  <c r="H62" i="4"/>
  <c r="J62" i="4"/>
  <c r="M62" i="4" s="1"/>
  <c r="H63" i="4"/>
  <c r="D64" i="4"/>
  <c r="H64" i="4"/>
  <c r="K64" i="4"/>
  <c r="H65" i="4"/>
  <c r="H66" i="4"/>
  <c r="I66" i="4"/>
  <c r="H67" i="4"/>
  <c r="B68" i="4"/>
  <c r="F68" i="4" s="1"/>
  <c r="C68" i="4"/>
  <c r="H68" i="4"/>
  <c r="H69" i="4"/>
  <c r="B70" i="4"/>
  <c r="D70" i="4"/>
  <c r="H70" i="4"/>
  <c r="H71" i="4"/>
  <c r="H72" i="4"/>
  <c r="H73" i="4"/>
  <c r="H74" i="4"/>
  <c r="H75" i="4"/>
  <c r="L75" i="4" s="1"/>
  <c r="H76" i="4"/>
  <c r="H77" i="4"/>
  <c r="H78" i="4"/>
  <c r="B97" i="4"/>
  <c r="B6" i="5"/>
  <c r="C6" i="5"/>
  <c r="D6" i="5"/>
  <c r="E6" i="5"/>
  <c r="B7" i="5"/>
  <c r="C7" i="5"/>
  <c r="D7" i="5"/>
  <c r="E7" i="5"/>
  <c r="B8" i="5"/>
  <c r="C8" i="5"/>
  <c r="D8" i="5"/>
  <c r="F8" i="5" s="1"/>
  <c r="E8" i="5"/>
  <c r="B9" i="5"/>
  <c r="C9" i="5"/>
  <c r="D9" i="5"/>
  <c r="E9" i="5"/>
  <c r="F9" i="5" s="1"/>
  <c r="B10" i="5"/>
  <c r="C10" i="5"/>
  <c r="D10" i="5"/>
  <c r="F10" i="5" s="1"/>
  <c r="E10" i="5"/>
  <c r="B11" i="5"/>
  <c r="F11" i="5" s="1"/>
  <c r="C11" i="5"/>
  <c r="D11" i="5"/>
  <c r="E11" i="5"/>
  <c r="B12" i="5"/>
  <c r="C12" i="5"/>
  <c r="D12" i="5"/>
  <c r="E12" i="5"/>
  <c r="B13" i="5"/>
  <c r="C13" i="5"/>
  <c r="D13" i="5"/>
  <c r="E13" i="5"/>
  <c r="B14" i="5"/>
  <c r="F14" i="5" s="1"/>
  <c r="C14" i="5"/>
  <c r="D14" i="5"/>
  <c r="E14" i="5"/>
  <c r="B15" i="5"/>
  <c r="C15" i="5"/>
  <c r="F15" i="5" s="1"/>
  <c r="D15" i="5"/>
  <c r="E15" i="5"/>
  <c r="B16" i="5"/>
  <c r="C16" i="5"/>
  <c r="F16" i="5"/>
  <c r="M16" i="5" s="1"/>
  <c r="D16" i="5"/>
  <c r="E16" i="5"/>
  <c r="B17" i="5"/>
  <c r="F17" i="5" s="1"/>
  <c r="C17" i="5"/>
  <c r="D17" i="5"/>
  <c r="E17" i="5"/>
  <c r="B18" i="5"/>
  <c r="C18" i="5"/>
  <c r="F18" i="5" s="1"/>
  <c r="D18" i="5"/>
  <c r="E18" i="5"/>
  <c r="B19" i="5"/>
  <c r="C19" i="5"/>
  <c r="F19" i="5" s="1"/>
  <c r="D19" i="5"/>
  <c r="E19" i="5"/>
  <c r="B20" i="5"/>
  <c r="C20" i="5"/>
  <c r="D20" i="5"/>
  <c r="F20" i="5" s="1"/>
  <c r="E20" i="5"/>
  <c r="B21" i="5"/>
  <c r="F21" i="5" s="1"/>
  <c r="C21" i="5"/>
  <c r="D21" i="5"/>
  <c r="E21" i="5"/>
  <c r="B22" i="5"/>
  <c r="C22" i="5"/>
  <c r="D22" i="5"/>
  <c r="E22" i="5"/>
  <c r="B23" i="5"/>
  <c r="F23" i="5" s="1"/>
  <c r="C23" i="5"/>
  <c r="D23" i="5"/>
  <c r="E23" i="5"/>
  <c r="B24" i="5"/>
  <c r="C24" i="5"/>
  <c r="F24" i="5" s="1"/>
  <c r="D24" i="5"/>
  <c r="E24" i="5"/>
  <c r="B25" i="5"/>
  <c r="C25" i="5"/>
  <c r="D25" i="5"/>
  <c r="F25" i="5" s="1"/>
  <c r="E25" i="5"/>
  <c r="B26" i="5"/>
  <c r="F26" i="5" s="1"/>
  <c r="C26" i="5"/>
  <c r="D26" i="5"/>
  <c r="E26" i="5"/>
  <c r="B27" i="5"/>
  <c r="F27" i="5" s="1"/>
  <c r="C27" i="5"/>
  <c r="D27" i="5"/>
  <c r="E27" i="5"/>
  <c r="B28" i="5"/>
  <c r="C28" i="5"/>
  <c r="F28" i="5" s="1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F31" i="5" s="1"/>
  <c r="E31" i="5"/>
  <c r="B32" i="5"/>
  <c r="F32" i="5" s="1"/>
  <c r="C32" i="5"/>
  <c r="D32" i="5"/>
  <c r="E32" i="5"/>
  <c r="B33" i="5"/>
  <c r="F33" i="5" s="1"/>
  <c r="C33" i="5"/>
  <c r="D33" i="5"/>
  <c r="E33" i="5"/>
  <c r="B34" i="5"/>
  <c r="C34" i="5"/>
  <c r="F34" i="5" s="1"/>
  <c r="D34" i="5"/>
  <c r="E34" i="5"/>
  <c r="B35" i="5"/>
  <c r="C35" i="5"/>
  <c r="D35" i="5"/>
  <c r="E35" i="5"/>
  <c r="B36" i="5"/>
  <c r="C36" i="5"/>
  <c r="F36" i="5" s="1"/>
  <c r="D36" i="5"/>
  <c r="E36" i="5"/>
  <c r="B37" i="5"/>
  <c r="C37" i="5"/>
  <c r="F37" i="5" s="1"/>
  <c r="D37" i="5"/>
  <c r="E37" i="5"/>
  <c r="B38" i="5"/>
  <c r="I38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P7" i="4"/>
  <c r="L68" i="4"/>
  <c r="F62" i="4"/>
  <c r="K68" i="4"/>
  <c r="L62" i="4"/>
  <c r="F54" i="4"/>
  <c r="L48" i="3"/>
  <c r="F50" i="3"/>
  <c r="P18" i="3"/>
  <c r="I54" i="2"/>
  <c r="B52" i="2"/>
  <c r="I51" i="2"/>
  <c r="K72" i="2"/>
  <c r="L16" i="5"/>
  <c r="O16" i="5"/>
  <c r="N16" i="5"/>
  <c r="L77" i="4"/>
  <c r="E69" i="4"/>
  <c r="L69" i="4"/>
  <c r="E61" i="4"/>
  <c r="L53" i="4"/>
  <c r="E53" i="4"/>
  <c r="E47" i="4"/>
  <c r="L47" i="4"/>
  <c r="L71" i="4"/>
  <c r="E71" i="4"/>
  <c r="L63" i="4"/>
  <c r="L55" i="4"/>
  <c r="E73" i="4"/>
  <c r="L73" i="4"/>
  <c r="E65" i="4"/>
  <c r="L65" i="4"/>
  <c r="E57" i="4"/>
  <c r="L57" i="4"/>
  <c r="L49" i="4"/>
  <c r="E49" i="4"/>
  <c r="E75" i="4"/>
  <c r="E59" i="4"/>
  <c r="B78" i="4"/>
  <c r="B50" i="4"/>
  <c r="L48" i="4"/>
  <c r="P15" i="4"/>
  <c r="K56" i="4"/>
  <c r="P11" i="4"/>
  <c r="K48" i="4"/>
  <c r="L36" i="4"/>
  <c r="M36" i="4"/>
  <c r="L34" i="4"/>
  <c r="M34" i="4"/>
  <c r="M32" i="4"/>
  <c r="P32" i="4" s="1"/>
  <c r="L30" i="4"/>
  <c r="P30" i="4" s="1"/>
  <c r="M30" i="4"/>
  <c r="L28" i="4"/>
  <c r="M28" i="4"/>
  <c r="L24" i="4"/>
  <c r="M24" i="4"/>
  <c r="L22" i="4"/>
  <c r="P22" i="4" s="1"/>
  <c r="M22" i="4"/>
  <c r="M20" i="4"/>
  <c r="L18" i="4"/>
  <c r="M18" i="4"/>
  <c r="L16" i="4"/>
  <c r="I57" i="4" s="1"/>
  <c r="M16" i="4"/>
  <c r="C57" i="4" s="1"/>
  <c r="M14" i="4"/>
  <c r="P14" i="4" s="1"/>
  <c r="L12" i="4"/>
  <c r="B53" i="4" s="1"/>
  <c r="F53" i="4" s="1"/>
  <c r="M12" i="4"/>
  <c r="L10" i="4"/>
  <c r="M10" i="4"/>
  <c r="L8" i="4"/>
  <c r="M8" i="4"/>
  <c r="L6" i="4"/>
  <c r="I47" i="4" s="1"/>
  <c r="M6" i="4"/>
  <c r="I56" i="4"/>
  <c r="K54" i="4"/>
  <c r="N36" i="4"/>
  <c r="N34" i="4"/>
  <c r="N32" i="4"/>
  <c r="J72" i="4"/>
  <c r="N30" i="4"/>
  <c r="J68" i="4"/>
  <c r="N26" i="4"/>
  <c r="N24" i="4"/>
  <c r="K65" i="4" s="1"/>
  <c r="M65" i="4" s="1"/>
  <c r="N22" i="4"/>
  <c r="N20" i="4"/>
  <c r="N18" i="4"/>
  <c r="N16" i="4"/>
  <c r="J56" i="4"/>
  <c r="N14" i="4"/>
  <c r="N12" i="4"/>
  <c r="J52" i="4"/>
  <c r="N8" i="4"/>
  <c r="J48" i="4"/>
  <c r="M48" i="4" s="1"/>
  <c r="N6" i="4"/>
  <c r="D56" i="2"/>
  <c r="D54" i="2"/>
  <c r="K54" i="2"/>
  <c r="K52" i="2"/>
  <c r="D52" i="2"/>
  <c r="D50" i="2"/>
  <c r="K50" i="2"/>
  <c r="K48" i="2"/>
  <c r="D48" i="2"/>
  <c r="B76" i="1"/>
  <c r="I76" i="1"/>
  <c r="B68" i="1"/>
  <c r="I68" i="1"/>
  <c r="M68" i="1" s="1"/>
  <c r="K63" i="1"/>
  <c r="D63" i="1"/>
  <c r="K55" i="1"/>
  <c r="D55" i="1"/>
  <c r="B52" i="1"/>
  <c r="I52" i="1"/>
  <c r="J74" i="3"/>
  <c r="K59" i="3"/>
  <c r="M59" i="3"/>
  <c r="J50" i="3"/>
  <c r="M32" i="3"/>
  <c r="C73" i="3" s="1"/>
  <c r="N31" i="3"/>
  <c r="O30" i="3"/>
  <c r="O29" i="3"/>
  <c r="M24" i="3"/>
  <c r="N23" i="3"/>
  <c r="O22" i="3"/>
  <c r="E63" i="3" s="1"/>
  <c r="O21" i="3"/>
  <c r="M16" i="3"/>
  <c r="C57" i="3" s="1"/>
  <c r="N15" i="3"/>
  <c r="O14" i="3"/>
  <c r="O13" i="3"/>
  <c r="M8" i="3"/>
  <c r="N7" i="3"/>
  <c r="O6" i="3"/>
  <c r="L77" i="2"/>
  <c r="L61" i="2"/>
  <c r="K60" i="2"/>
  <c r="D73" i="1"/>
  <c r="K73" i="1"/>
  <c r="I70" i="1"/>
  <c r="B70" i="1"/>
  <c r="D65" i="1"/>
  <c r="K65" i="1"/>
  <c r="I62" i="1"/>
  <c r="B62" i="1"/>
  <c r="D57" i="1"/>
  <c r="K57" i="1"/>
  <c r="D49" i="1"/>
  <c r="K49" i="1"/>
  <c r="K74" i="3"/>
  <c r="K66" i="3"/>
  <c r="K78" i="2"/>
  <c r="K75" i="1"/>
  <c r="D75" i="1"/>
  <c r="B72" i="1"/>
  <c r="I72" i="1"/>
  <c r="K67" i="1"/>
  <c r="D67" i="1"/>
  <c r="B64" i="1"/>
  <c r="I64" i="1"/>
  <c r="B56" i="1"/>
  <c r="I56" i="1"/>
  <c r="K51" i="1"/>
  <c r="D51" i="1"/>
  <c r="B48" i="1"/>
  <c r="I48" i="1"/>
  <c r="M37" i="3"/>
  <c r="L30" i="3"/>
  <c r="M29" i="3"/>
  <c r="L22" i="3"/>
  <c r="P22" i="3" s="1"/>
  <c r="M21" i="3"/>
  <c r="L14" i="3"/>
  <c r="I55" i="3" s="1"/>
  <c r="M13" i="3"/>
  <c r="P13" i="3" s="1"/>
  <c r="L6" i="3"/>
  <c r="I77" i="2"/>
  <c r="K68" i="2"/>
  <c r="I65" i="2"/>
  <c r="I74" i="1"/>
  <c r="B74" i="1"/>
  <c r="D69" i="1"/>
  <c r="K69" i="1"/>
  <c r="D61" i="1"/>
  <c r="K61" i="1"/>
  <c r="I58" i="1"/>
  <c r="B58" i="1"/>
  <c r="I50" i="1"/>
  <c r="B50" i="1"/>
  <c r="B72" i="3"/>
  <c r="I70" i="3"/>
  <c r="I62" i="3"/>
  <c r="B56" i="3"/>
  <c r="I54" i="3"/>
  <c r="B48" i="3"/>
  <c r="N37" i="3"/>
  <c r="O36" i="3"/>
  <c r="E77" i="3" s="1"/>
  <c r="P36" i="3"/>
  <c r="O35" i="3"/>
  <c r="L32" i="3"/>
  <c r="M31" i="3"/>
  <c r="M30" i="3"/>
  <c r="C71" i="3" s="1"/>
  <c r="N29" i="3"/>
  <c r="K70" i="3" s="1"/>
  <c r="O28" i="3"/>
  <c r="P28" i="3" s="1"/>
  <c r="O27" i="3"/>
  <c r="P27" i="3"/>
  <c r="L24" i="3"/>
  <c r="M23" i="3"/>
  <c r="C64" i="3" s="1"/>
  <c r="M22" i="3"/>
  <c r="J63" i="3" s="1"/>
  <c r="N21" i="3"/>
  <c r="O20" i="3"/>
  <c r="O19" i="3"/>
  <c r="P19" i="3"/>
  <c r="L16" i="3"/>
  <c r="M15" i="3"/>
  <c r="P15" i="3"/>
  <c r="M14" i="3"/>
  <c r="N13" i="3"/>
  <c r="O12" i="3"/>
  <c r="O11" i="3"/>
  <c r="P9" i="3"/>
  <c r="L8" i="3"/>
  <c r="M7" i="3"/>
  <c r="J48" i="3" s="1"/>
  <c r="M6" i="3"/>
  <c r="J47" i="3" s="1"/>
  <c r="D78" i="2"/>
  <c r="L65" i="2"/>
  <c r="I61" i="2"/>
  <c r="L37" i="2"/>
  <c r="I78" i="2" s="1"/>
  <c r="L35" i="2"/>
  <c r="L33" i="2"/>
  <c r="L31" i="2"/>
  <c r="L29" i="2"/>
  <c r="L27" i="2"/>
  <c r="B68" i="2" s="1"/>
  <c r="L25" i="2"/>
  <c r="B66" i="2" s="1"/>
  <c r="L23" i="2"/>
  <c r="L21" i="2"/>
  <c r="L19" i="2"/>
  <c r="L17" i="2"/>
  <c r="L15" i="2"/>
  <c r="B56" i="2" s="1"/>
  <c r="J77" i="2"/>
  <c r="C75" i="2"/>
  <c r="C71" i="2"/>
  <c r="J69" i="2"/>
  <c r="J65" i="2"/>
  <c r="J61" i="2"/>
  <c r="C59" i="2"/>
  <c r="C55" i="2"/>
  <c r="C51" i="2"/>
  <c r="C47" i="2"/>
  <c r="F47" i="2" s="1"/>
  <c r="F38" i="2"/>
  <c r="M37" i="2"/>
  <c r="M35" i="2"/>
  <c r="C76" i="2" s="1"/>
  <c r="M33" i="2"/>
  <c r="M31" i="2"/>
  <c r="M29" i="2"/>
  <c r="M27" i="2"/>
  <c r="C68" i="2" s="1"/>
  <c r="M25" i="2"/>
  <c r="M23" i="2"/>
  <c r="C64" i="2" s="1"/>
  <c r="M21" i="2"/>
  <c r="M19" i="2"/>
  <c r="M17" i="2"/>
  <c r="M15" i="2"/>
  <c r="P15" i="2" s="1"/>
  <c r="M13" i="2"/>
  <c r="C54" i="2" s="1"/>
  <c r="M11" i="2"/>
  <c r="C52" i="2" s="1"/>
  <c r="F52" i="2" s="1"/>
  <c r="M9" i="2"/>
  <c r="M7" i="2"/>
  <c r="J48" i="2" s="1"/>
  <c r="N37" i="1"/>
  <c r="L36" i="1"/>
  <c r="I77" i="1" s="1"/>
  <c r="N35" i="1"/>
  <c r="K76" i="1" s="1"/>
  <c r="L34" i="1"/>
  <c r="P34" i="1" s="1"/>
  <c r="N33" i="1"/>
  <c r="P33" i="1"/>
  <c r="L32" i="1"/>
  <c r="N31" i="1"/>
  <c r="L30" i="1"/>
  <c r="N29" i="1"/>
  <c r="P29" i="1" s="1"/>
  <c r="L28" i="1"/>
  <c r="B69" i="1" s="1"/>
  <c r="N27" i="1"/>
  <c r="L26" i="1"/>
  <c r="B67" i="1" s="1"/>
  <c r="N25" i="1"/>
  <c r="L24" i="1"/>
  <c r="N23" i="1"/>
  <c r="L22" i="1"/>
  <c r="N21" i="1"/>
  <c r="D62" i="1" s="1"/>
  <c r="L20" i="1"/>
  <c r="N19" i="1"/>
  <c r="L18" i="1"/>
  <c r="N17" i="1"/>
  <c r="P17" i="1" s="1"/>
  <c r="L16" i="1"/>
  <c r="N15" i="1"/>
  <c r="K56" i="1" s="1"/>
  <c r="L14" i="1"/>
  <c r="P14" i="1" s="1"/>
  <c r="N13" i="1"/>
  <c r="D54" i="1" s="1"/>
  <c r="L12" i="1"/>
  <c r="N11" i="1"/>
  <c r="L10" i="1"/>
  <c r="N9" i="1"/>
  <c r="L8" i="1"/>
  <c r="P8" i="1" s="1"/>
  <c r="N7" i="1"/>
  <c r="L6" i="1"/>
  <c r="M36" i="1"/>
  <c r="M34" i="1"/>
  <c r="M32" i="1"/>
  <c r="M30" i="1"/>
  <c r="J71" i="1" s="1"/>
  <c r="M28" i="1"/>
  <c r="M26" i="1"/>
  <c r="M24" i="1"/>
  <c r="M22" i="1"/>
  <c r="M20" i="1"/>
  <c r="M18" i="1"/>
  <c r="C59" i="1" s="1"/>
  <c r="M16" i="1"/>
  <c r="C57" i="1" s="1"/>
  <c r="F57" i="1" s="1"/>
  <c r="M14" i="1"/>
  <c r="C55" i="1" s="1"/>
  <c r="M12" i="1"/>
  <c r="M10" i="1"/>
  <c r="M8" i="1"/>
  <c r="C49" i="1" s="1"/>
  <c r="M6" i="1"/>
  <c r="J47" i="1" s="1"/>
  <c r="M56" i="4"/>
  <c r="J57" i="1"/>
  <c r="C73" i="1"/>
  <c r="J73" i="1"/>
  <c r="M73" i="1" s="1"/>
  <c r="D56" i="1"/>
  <c r="K68" i="1"/>
  <c r="D68" i="1"/>
  <c r="C50" i="2"/>
  <c r="J50" i="2"/>
  <c r="C58" i="2"/>
  <c r="J58" i="2"/>
  <c r="I56" i="2"/>
  <c r="I72" i="2"/>
  <c r="P31" i="2"/>
  <c r="B72" i="2"/>
  <c r="L61" i="3"/>
  <c r="E61" i="3"/>
  <c r="C70" i="3"/>
  <c r="J70" i="3"/>
  <c r="L54" i="3"/>
  <c r="E54" i="3"/>
  <c r="K72" i="3"/>
  <c r="D72" i="3"/>
  <c r="K53" i="4"/>
  <c r="D53" i="4"/>
  <c r="K69" i="4"/>
  <c r="D69" i="4"/>
  <c r="C53" i="4"/>
  <c r="J65" i="4"/>
  <c r="C65" i="4"/>
  <c r="C77" i="4"/>
  <c r="J77" i="4"/>
  <c r="B57" i="5"/>
  <c r="P16" i="5"/>
  <c r="I57" i="5"/>
  <c r="B51" i="1"/>
  <c r="F51" i="1" s="1"/>
  <c r="P10" i="1"/>
  <c r="I51" i="1"/>
  <c r="B55" i="1"/>
  <c r="I55" i="1"/>
  <c r="I67" i="1"/>
  <c r="B75" i="1"/>
  <c r="I75" i="1"/>
  <c r="C56" i="2"/>
  <c r="J72" i="2"/>
  <c r="C72" i="2"/>
  <c r="B70" i="2"/>
  <c r="I70" i="2"/>
  <c r="J51" i="1"/>
  <c r="C51" i="1"/>
  <c r="J67" i="1"/>
  <c r="C67" i="1"/>
  <c r="J75" i="1"/>
  <c r="C75" i="1"/>
  <c r="F75" i="1" s="1"/>
  <c r="I53" i="1"/>
  <c r="B53" i="1"/>
  <c r="I57" i="1"/>
  <c r="M57" i="1" s="1"/>
  <c r="P16" i="1"/>
  <c r="B57" i="1"/>
  <c r="I61" i="1"/>
  <c r="P20" i="1"/>
  <c r="B61" i="1"/>
  <c r="I65" i="1"/>
  <c r="P24" i="1"/>
  <c r="B65" i="1"/>
  <c r="I69" i="1"/>
  <c r="P28" i="1"/>
  <c r="I73" i="1"/>
  <c r="P32" i="1"/>
  <c r="B73" i="1"/>
  <c r="F73" i="1" s="1"/>
  <c r="J52" i="2"/>
  <c r="M52" i="2"/>
  <c r="P11" i="2"/>
  <c r="J60" i="2"/>
  <c r="C60" i="2"/>
  <c r="J68" i="2"/>
  <c r="J76" i="2"/>
  <c r="B58" i="2"/>
  <c r="I58" i="2"/>
  <c r="P25" i="2"/>
  <c r="I66" i="2"/>
  <c r="B74" i="2"/>
  <c r="P33" i="2"/>
  <c r="I74" i="2"/>
  <c r="C48" i="3"/>
  <c r="L53" i="3"/>
  <c r="E53" i="3"/>
  <c r="F53" i="3" s="1"/>
  <c r="B57" i="3"/>
  <c r="I57" i="3"/>
  <c r="D62" i="3"/>
  <c r="K62" i="3"/>
  <c r="M62" i="3" s="1"/>
  <c r="J71" i="3"/>
  <c r="E76" i="3"/>
  <c r="L76" i="3"/>
  <c r="C62" i="3"/>
  <c r="F62" i="3" s="1"/>
  <c r="J62" i="3"/>
  <c r="I71" i="3"/>
  <c r="P30" i="3"/>
  <c r="B71" i="3"/>
  <c r="K48" i="3"/>
  <c r="D48" i="3"/>
  <c r="E55" i="3"/>
  <c r="L55" i="3"/>
  <c r="L62" i="3"/>
  <c r="E62" i="3"/>
  <c r="J73" i="3"/>
  <c r="K49" i="4"/>
  <c r="D49" i="4"/>
  <c r="D55" i="4"/>
  <c r="K55" i="4"/>
  <c r="D65" i="4"/>
  <c r="D71" i="4"/>
  <c r="K71" i="4"/>
  <c r="P8" i="4"/>
  <c r="B49" i="4"/>
  <c r="I49" i="4"/>
  <c r="P12" i="4"/>
  <c r="I53" i="4"/>
  <c r="P16" i="4"/>
  <c r="B57" i="4"/>
  <c r="P20" i="4"/>
  <c r="B61" i="4"/>
  <c r="I61" i="4"/>
  <c r="P24" i="4"/>
  <c r="B65" i="4"/>
  <c r="F65" i="4" s="1"/>
  <c r="I65" i="4"/>
  <c r="P28" i="4"/>
  <c r="B69" i="4"/>
  <c r="I69" i="4"/>
  <c r="B73" i="4"/>
  <c r="I73" i="4"/>
  <c r="P36" i="4"/>
  <c r="I77" i="4"/>
  <c r="B77" i="4"/>
  <c r="C57" i="5"/>
  <c r="J57" i="5"/>
  <c r="M65" i="2"/>
  <c r="P27" i="1"/>
  <c r="C65" i="1"/>
  <c r="J65" i="1"/>
  <c r="K52" i="1"/>
  <c r="D52" i="1"/>
  <c r="K72" i="1"/>
  <c r="D72" i="1"/>
  <c r="C74" i="2"/>
  <c r="J74" i="2"/>
  <c r="E52" i="3"/>
  <c r="L52" i="3"/>
  <c r="D70" i="3"/>
  <c r="D59" i="4"/>
  <c r="K59" i="4"/>
  <c r="J57" i="4"/>
  <c r="J69" i="4"/>
  <c r="C69" i="4"/>
  <c r="J55" i="1"/>
  <c r="B63" i="1"/>
  <c r="P22" i="1"/>
  <c r="I63" i="1"/>
  <c r="B78" i="2"/>
  <c r="P37" i="2"/>
  <c r="E60" i="3"/>
  <c r="L60" i="3"/>
  <c r="J64" i="3"/>
  <c r="L69" i="3"/>
  <c r="E69" i="3"/>
  <c r="F69" i="3"/>
  <c r="B73" i="3"/>
  <c r="I73" i="3"/>
  <c r="D78" i="3"/>
  <c r="K78" i="3"/>
  <c r="P14" i="3"/>
  <c r="B55" i="3"/>
  <c r="C78" i="3"/>
  <c r="J78" i="3"/>
  <c r="J57" i="3"/>
  <c r="K64" i="3"/>
  <c r="D64" i="3"/>
  <c r="E71" i="3"/>
  <c r="L71" i="3"/>
  <c r="E78" i="3"/>
  <c r="L78" i="3"/>
  <c r="D47" i="4"/>
  <c r="K47" i="4"/>
  <c r="K57" i="4"/>
  <c r="D57" i="4"/>
  <c r="D63" i="4"/>
  <c r="K63" i="4"/>
  <c r="K73" i="4"/>
  <c r="D73" i="4"/>
  <c r="P6" i="4"/>
  <c r="B47" i="4"/>
  <c r="I51" i="4"/>
  <c r="B51" i="4"/>
  <c r="I55" i="4"/>
  <c r="B55" i="4"/>
  <c r="P18" i="4"/>
  <c r="I59" i="4"/>
  <c r="M59" i="4" s="1"/>
  <c r="B59" i="4"/>
  <c r="I63" i="4"/>
  <c r="B63" i="4"/>
  <c r="I71" i="4"/>
  <c r="B71" i="4"/>
  <c r="P34" i="4"/>
  <c r="I75" i="4"/>
  <c r="B75" i="4"/>
  <c r="L57" i="5"/>
  <c r="E57" i="5"/>
  <c r="M56" i="1"/>
  <c r="P29" i="3"/>
  <c r="P11" i="3"/>
  <c r="J49" i="1"/>
  <c r="K48" i="1"/>
  <c r="D48" i="1"/>
  <c r="K60" i="1"/>
  <c r="D60" i="1"/>
  <c r="K64" i="1"/>
  <c r="D64" i="1"/>
  <c r="D76" i="1"/>
  <c r="C66" i="2"/>
  <c r="J66" i="2"/>
  <c r="I64" i="2"/>
  <c r="B64" i="2"/>
  <c r="J56" i="3"/>
  <c r="C56" i="3"/>
  <c r="B65" i="3"/>
  <c r="I65" i="3"/>
  <c r="I47" i="3"/>
  <c r="B47" i="3"/>
  <c r="E47" i="3"/>
  <c r="L47" i="3"/>
  <c r="C65" i="3"/>
  <c r="J65" i="3"/>
  <c r="D75" i="4"/>
  <c r="K75" i="4"/>
  <c r="C49" i="4"/>
  <c r="J49" i="4"/>
  <c r="J61" i="4"/>
  <c r="C61" i="4"/>
  <c r="J73" i="4"/>
  <c r="C73" i="4"/>
  <c r="C47" i="1"/>
  <c r="J63" i="1"/>
  <c r="C63" i="1"/>
  <c r="B47" i="1"/>
  <c r="I47" i="1"/>
  <c r="B59" i="1"/>
  <c r="I59" i="1"/>
  <c r="B71" i="1"/>
  <c r="I71" i="1"/>
  <c r="P7" i="2"/>
  <c r="C48" i="2"/>
  <c r="F48" i="2"/>
  <c r="J64" i="2"/>
  <c r="B62" i="2"/>
  <c r="P21" i="2"/>
  <c r="I62" i="2"/>
  <c r="J55" i="3"/>
  <c r="C55" i="3"/>
  <c r="C53" i="1"/>
  <c r="J53" i="1"/>
  <c r="C61" i="1"/>
  <c r="J61" i="1"/>
  <c r="C69" i="1"/>
  <c r="J69" i="1"/>
  <c r="C77" i="1"/>
  <c r="J77" i="1"/>
  <c r="D50" i="1"/>
  <c r="F50" i="1" s="1"/>
  <c r="K50" i="1"/>
  <c r="K54" i="1"/>
  <c r="D58" i="1"/>
  <c r="F58" i="1" s="1"/>
  <c r="K58" i="1"/>
  <c r="K62" i="1"/>
  <c r="D66" i="1"/>
  <c r="K66" i="1"/>
  <c r="D70" i="1"/>
  <c r="F70" i="1"/>
  <c r="K70" i="1"/>
  <c r="M70" i="1"/>
  <c r="D74" i="1"/>
  <c r="K74" i="1"/>
  <c r="D78" i="1"/>
  <c r="K78" i="1"/>
  <c r="F54" i="2"/>
  <c r="P13" i="2"/>
  <c r="J54" i="2"/>
  <c r="M54" i="2"/>
  <c r="C62" i="2"/>
  <c r="J62" i="2"/>
  <c r="C70" i="2"/>
  <c r="J70" i="2"/>
  <c r="J78" i="2"/>
  <c r="C78" i="2"/>
  <c r="F78" i="2" s="1"/>
  <c r="I60" i="2"/>
  <c r="M60" i="2" s="1"/>
  <c r="P19" i="2"/>
  <c r="B60" i="2"/>
  <c r="F60" i="2" s="1"/>
  <c r="I68" i="2"/>
  <c r="P27" i="2"/>
  <c r="I76" i="2"/>
  <c r="P35" i="2"/>
  <c r="B76" i="2"/>
  <c r="P8" i="3"/>
  <c r="B49" i="3"/>
  <c r="I49" i="3"/>
  <c r="D54" i="3"/>
  <c r="K54" i="3"/>
  <c r="C63" i="3"/>
  <c r="E68" i="3"/>
  <c r="L68" i="3"/>
  <c r="J72" i="3"/>
  <c r="M72" i="3"/>
  <c r="C72" i="3"/>
  <c r="F72" i="3" s="1"/>
  <c r="L77" i="3"/>
  <c r="C54" i="3"/>
  <c r="J54" i="3"/>
  <c r="M54" i="3" s="1"/>
  <c r="I63" i="3"/>
  <c r="B63" i="3"/>
  <c r="C49" i="3"/>
  <c r="J49" i="3"/>
  <c r="K56" i="3"/>
  <c r="D56" i="3"/>
  <c r="L63" i="3"/>
  <c r="L70" i="3"/>
  <c r="M70" i="3" s="1"/>
  <c r="E70" i="3"/>
  <c r="K61" i="4"/>
  <c r="D61" i="4"/>
  <c r="D67" i="4"/>
  <c r="K67" i="4"/>
  <c r="D77" i="4"/>
  <c r="K77" i="4"/>
  <c r="J47" i="4"/>
  <c r="C47" i="4"/>
  <c r="J51" i="4"/>
  <c r="C51" i="4"/>
  <c r="J55" i="4"/>
  <c r="C55" i="4"/>
  <c r="C59" i="4"/>
  <c r="J59" i="4"/>
  <c r="C63" i="4"/>
  <c r="J63" i="4"/>
  <c r="C71" i="4"/>
  <c r="J71" i="4"/>
  <c r="C75" i="4"/>
  <c r="J75" i="4"/>
  <c r="D57" i="5"/>
  <c r="K57" i="5"/>
  <c r="F68" i="1"/>
  <c r="F56" i="3"/>
  <c r="P9" i="1"/>
  <c r="P31" i="3"/>
  <c r="P15" i="1"/>
  <c r="P21" i="3"/>
  <c r="P12" i="3"/>
  <c r="M69" i="4"/>
  <c r="F48" i="3"/>
  <c r="M68" i="2"/>
  <c r="M51" i="1"/>
  <c r="M63" i="3"/>
  <c r="M56" i="3"/>
  <c r="M63" i="4"/>
  <c r="F77" i="4"/>
  <c r="F57" i="4"/>
  <c r="M71" i="3"/>
  <c r="F69" i="1"/>
  <c r="M61" i="1"/>
  <c r="F70" i="3"/>
  <c r="F47" i="4"/>
  <c r="F63" i="3"/>
  <c r="F54" i="3"/>
  <c r="F62" i="2"/>
  <c r="M75" i="4"/>
  <c r="M73" i="4"/>
  <c r="F69" i="4"/>
  <c r="M57" i="4"/>
  <c r="M48" i="3"/>
  <c r="F65" i="1"/>
  <c r="M55" i="1"/>
  <c r="M57" i="5"/>
  <c r="M72" i="2"/>
  <c r="F56" i="2"/>
  <c r="F75" i="4"/>
  <c r="M71" i="4"/>
  <c r="M55" i="4"/>
  <c r="F49" i="4"/>
  <c r="F71" i="3"/>
  <c r="M69" i="1"/>
  <c r="F61" i="1"/>
  <c r="M48" i="2"/>
  <c r="M47" i="4"/>
  <c r="F71" i="4"/>
  <c r="F55" i="4"/>
  <c r="M63" i="1"/>
  <c r="M77" i="4"/>
  <c r="F61" i="4"/>
  <c r="M49" i="4"/>
  <c r="F66" i="2"/>
  <c r="M65" i="1"/>
  <c r="M75" i="1"/>
  <c r="F57" i="5"/>
  <c r="F72" i="2"/>
  <c r="M47" i="3" l="1"/>
  <c r="F59" i="4"/>
  <c r="O37" i="5"/>
  <c r="N37" i="5"/>
  <c r="M37" i="5"/>
  <c r="L37" i="5"/>
  <c r="M34" i="5"/>
  <c r="O34" i="5"/>
  <c r="L34" i="5"/>
  <c r="N34" i="5"/>
  <c r="M28" i="5"/>
  <c r="O28" i="5"/>
  <c r="N28" i="5"/>
  <c r="L28" i="5"/>
  <c r="N19" i="5"/>
  <c r="M19" i="5"/>
  <c r="L19" i="5"/>
  <c r="O19" i="5"/>
  <c r="M10" i="5"/>
  <c r="L10" i="5"/>
  <c r="O10" i="5"/>
  <c r="N10" i="5"/>
  <c r="P24" i="3"/>
  <c r="N20" i="5"/>
  <c r="L20" i="5"/>
  <c r="O20" i="5"/>
  <c r="M20" i="5"/>
  <c r="O8" i="5"/>
  <c r="N8" i="5"/>
  <c r="M8" i="5"/>
  <c r="L8" i="5"/>
  <c r="D76" i="4"/>
  <c r="K76" i="4"/>
  <c r="F63" i="1"/>
  <c r="O32" i="5"/>
  <c r="N32" i="5"/>
  <c r="L32" i="5"/>
  <c r="M32" i="5"/>
  <c r="O26" i="5"/>
  <c r="M26" i="5"/>
  <c r="N26" i="5"/>
  <c r="L26" i="5"/>
  <c r="M23" i="5"/>
  <c r="O23" i="5"/>
  <c r="N23" i="5"/>
  <c r="L23" i="5"/>
  <c r="O17" i="5"/>
  <c r="N17" i="5"/>
  <c r="M17" i="5"/>
  <c r="L17" i="5"/>
  <c r="O9" i="5"/>
  <c r="N9" i="5"/>
  <c r="M9" i="5"/>
  <c r="L9" i="5"/>
  <c r="F63" i="4"/>
  <c r="M58" i="1"/>
  <c r="M36" i="5"/>
  <c r="L36" i="5"/>
  <c r="O36" i="5"/>
  <c r="N36" i="5"/>
  <c r="M24" i="5"/>
  <c r="L24" i="5"/>
  <c r="O24" i="5"/>
  <c r="N24" i="5"/>
  <c r="M18" i="5"/>
  <c r="O18" i="5"/>
  <c r="L18" i="5"/>
  <c r="N18" i="5"/>
  <c r="O14" i="5"/>
  <c r="M14" i="5"/>
  <c r="L14" i="5"/>
  <c r="N14" i="5"/>
  <c r="N11" i="5"/>
  <c r="M11" i="5"/>
  <c r="L11" i="5"/>
  <c r="O11" i="5"/>
  <c r="F73" i="4"/>
  <c r="M61" i="2"/>
  <c r="M33" i="5"/>
  <c r="O33" i="5"/>
  <c r="N33" i="5"/>
  <c r="L33" i="5"/>
  <c r="O31" i="5"/>
  <c r="N31" i="5"/>
  <c r="M31" i="5"/>
  <c r="L31" i="5"/>
  <c r="O27" i="5"/>
  <c r="M27" i="5"/>
  <c r="L27" i="5"/>
  <c r="N27" i="5"/>
  <c r="O25" i="5"/>
  <c r="N25" i="5"/>
  <c r="M25" i="5"/>
  <c r="L25" i="5"/>
  <c r="M21" i="5"/>
  <c r="L21" i="5"/>
  <c r="O21" i="5"/>
  <c r="N21" i="5"/>
  <c r="O15" i="5"/>
  <c r="M15" i="5"/>
  <c r="L15" i="5"/>
  <c r="N15" i="5"/>
  <c r="C74" i="4"/>
  <c r="J74" i="4"/>
  <c r="I49" i="1"/>
  <c r="M49" i="1" s="1"/>
  <c r="J59" i="1"/>
  <c r="D38" i="5"/>
  <c r="F6" i="5"/>
  <c r="N37" i="4"/>
  <c r="L31" i="4"/>
  <c r="C70" i="4"/>
  <c r="O19" i="4"/>
  <c r="L19" i="4"/>
  <c r="N19" i="4"/>
  <c r="I51" i="3"/>
  <c r="B51" i="3"/>
  <c r="K49" i="3"/>
  <c r="M49" i="3" s="1"/>
  <c r="D49" i="3"/>
  <c r="F49" i="3" s="1"/>
  <c r="E66" i="1"/>
  <c r="L66" i="1"/>
  <c r="I78" i="4"/>
  <c r="M35" i="4"/>
  <c r="O35" i="4"/>
  <c r="O26" i="4"/>
  <c r="L26" i="4"/>
  <c r="I73" i="2"/>
  <c r="B73" i="2"/>
  <c r="F35" i="5"/>
  <c r="F29" i="5"/>
  <c r="F12" i="5"/>
  <c r="F7" i="5"/>
  <c r="N33" i="4"/>
  <c r="L33" i="4"/>
  <c r="P29" i="4"/>
  <c r="L61" i="4"/>
  <c r="M61" i="4" s="1"/>
  <c r="N10" i="4"/>
  <c r="O10" i="4"/>
  <c r="B77" i="1"/>
  <c r="J56" i="2"/>
  <c r="M56" i="2" s="1"/>
  <c r="E38" i="5"/>
  <c r="D72" i="4"/>
  <c r="K70" i="4"/>
  <c r="B64" i="4"/>
  <c r="K49" i="2"/>
  <c r="D49" i="2"/>
  <c r="E78" i="1"/>
  <c r="L78" i="1"/>
  <c r="B49" i="1"/>
  <c r="F49" i="1" s="1"/>
  <c r="C71" i="1"/>
  <c r="C47" i="3"/>
  <c r="P21" i="4"/>
  <c r="F30" i="5"/>
  <c r="F22" i="5"/>
  <c r="F13" i="5"/>
  <c r="I64" i="4"/>
  <c r="O37" i="4"/>
  <c r="O33" i="4"/>
  <c r="M25" i="4"/>
  <c r="L17" i="4"/>
  <c r="M17" i="4"/>
  <c r="N17" i="4"/>
  <c r="L54" i="4"/>
  <c r="D57" i="3"/>
  <c r="K57" i="3"/>
  <c r="L53" i="1"/>
  <c r="E53" i="1"/>
  <c r="P6" i="3"/>
  <c r="P7" i="3"/>
  <c r="M26" i="4"/>
  <c r="P13" i="4"/>
  <c r="P27" i="4"/>
  <c r="C38" i="5"/>
  <c r="E66" i="4"/>
  <c r="F38" i="4"/>
  <c r="M37" i="4"/>
  <c r="L35" i="4"/>
  <c r="O31" i="4"/>
  <c r="O29" i="4"/>
  <c r="N25" i="4"/>
  <c r="M23" i="4"/>
  <c r="P23" i="4" s="1"/>
  <c r="O23" i="4"/>
  <c r="M19" i="4"/>
  <c r="I54" i="4"/>
  <c r="I52" i="4"/>
  <c r="E65" i="3"/>
  <c r="E75" i="3"/>
  <c r="F75" i="3" s="1"/>
  <c r="L75" i="3"/>
  <c r="K61" i="3"/>
  <c r="D61" i="3"/>
  <c r="D76" i="3"/>
  <c r="C59" i="3"/>
  <c r="F59" i="3" s="1"/>
  <c r="I50" i="3"/>
  <c r="L37" i="3"/>
  <c r="L67" i="3"/>
  <c r="M67" i="3" s="1"/>
  <c r="N24" i="3"/>
  <c r="N17" i="3"/>
  <c r="K52" i="3"/>
  <c r="L71" i="2"/>
  <c r="M22" i="2"/>
  <c r="N22" i="2"/>
  <c r="L16" i="2"/>
  <c r="M16" i="2"/>
  <c r="M12" i="2"/>
  <c r="N12" i="2"/>
  <c r="O26" i="1"/>
  <c r="L19" i="1"/>
  <c r="N12" i="1"/>
  <c r="K60" i="3"/>
  <c r="M60" i="3" s="1"/>
  <c r="D60" i="3"/>
  <c r="F60" i="3" s="1"/>
  <c r="O10" i="3"/>
  <c r="N10" i="3"/>
  <c r="M32" i="2"/>
  <c r="O32" i="2"/>
  <c r="L62" i="2"/>
  <c r="N18" i="2"/>
  <c r="L18" i="2"/>
  <c r="L8" i="2"/>
  <c r="M8" i="2"/>
  <c r="L37" i="1"/>
  <c r="M37" i="1"/>
  <c r="O21" i="1"/>
  <c r="M21" i="1"/>
  <c r="B52" i="4"/>
  <c r="N9" i="4"/>
  <c r="O9" i="4"/>
  <c r="C77" i="3"/>
  <c r="F77" i="3" s="1"/>
  <c r="M35" i="3"/>
  <c r="P34" i="3"/>
  <c r="L33" i="3"/>
  <c r="J68" i="3"/>
  <c r="M68" i="3" s="1"/>
  <c r="M25" i="3"/>
  <c r="L23" i="3"/>
  <c r="C61" i="3"/>
  <c r="L17" i="3"/>
  <c r="I52" i="3"/>
  <c r="M52" i="3" s="1"/>
  <c r="E76" i="2"/>
  <c r="F76" i="2" s="1"/>
  <c r="L76" i="2"/>
  <c r="M76" i="2" s="1"/>
  <c r="N34" i="2"/>
  <c r="P34" i="2" s="1"/>
  <c r="O34" i="2"/>
  <c r="K62" i="2"/>
  <c r="O17" i="2"/>
  <c r="E55" i="1"/>
  <c r="F55" i="1" s="1"/>
  <c r="J50" i="1"/>
  <c r="L48" i="1"/>
  <c r="N36" i="1"/>
  <c r="P36" i="1" s="1"/>
  <c r="M23" i="1"/>
  <c r="O23" i="1"/>
  <c r="N18" i="1"/>
  <c r="O18" i="1"/>
  <c r="M7" i="1"/>
  <c r="K50" i="3"/>
  <c r="B77" i="2"/>
  <c r="F77" i="2" s="1"/>
  <c r="I75" i="2"/>
  <c r="K74" i="2"/>
  <c r="M74" i="2" s="1"/>
  <c r="D74" i="2"/>
  <c r="F74" i="2" s="1"/>
  <c r="O23" i="2"/>
  <c r="N23" i="2"/>
  <c r="D58" i="2"/>
  <c r="K58" i="2"/>
  <c r="L53" i="2"/>
  <c r="E53" i="2"/>
  <c r="J74" i="1"/>
  <c r="M74" i="1" s="1"/>
  <c r="L25" i="1"/>
  <c r="M25" i="1"/>
  <c r="K52" i="4"/>
  <c r="M9" i="4"/>
  <c r="I75" i="3"/>
  <c r="M75" i="3" s="1"/>
  <c r="C68" i="3"/>
  <c r="F68" i="3" s="1"/>
  <c r="L20" i="3"/>
  <c r="O16" i="3"/>
  <c r="K55" i="3"/>
  <c r="M55" i="3" s="1"/>
  <c r="L78" i="2"/>
  <c r="M78" i="2" s="1"/>
  <c r="K71" i="2"/>
  <c r="M71" i="2" s="1"/>
  <c r="B65" i="2"/>
  <c r="F65" i="2" s="1"/>
  <c r="K47" i="2"/>
  <c r="K77" i="2"/>
  <c r="M77" i="2" s="1"/>
  <c r="O22" i="2"/>
  <c r="K61" i="2"/>
  <c r="D61" i="2"/>
  <c r="F61" i="2" s="1"/>
  <c r="O16" i="2"/>
  <c r="O10" i="2"/>
  <c r="L9" i="2"/>
  <c r="O9" i="2"/>
  <c r="L60" i="1"/>
  <c r="M31" i="1"/>
  <c r="L13" i="1"/>
  <c r="M13" i="1"/>
  <c r="O13" i="1"/>
  <c r="N6" i="1"/>
  <c r="O6" i="1"/>
  <c r="F38" i="1"/>
  <c r="P9" i="4"/>
  <c r="P6" i="2"/>
  <c r="P30" i="2"/>
  <c r="P26" i="3"/>
  <c r="K47" i="3"/>
  <c r="E64" i="3"/>
  <c r="D55" i="3"/>
  <c r="F55" i="3" s="1"/>
  <c r="B52" i="3"/>
  <c r="F52" i="3" s="1"/>
  <c r="I77" i="3"/>
  <c r="M77" i="3" s="1"/>
  <c r="O33" i="3"/>
  <c r="O32" i="3"/>
  <c r="K69" i="3"/>
  <c r="M69" i="3" s="1"/>
  <c r="E67" i="3"/>
  <c r="F67" i="3" s="1"/>
  <c r="O25" i="3"/>
  <c r="J53" i="3"/>
  <c r="M53" i="3" s="1"/>
  <c r="M10" i="3"/>
  <c r="E68" i="2"/>
  <c r="F68" i="2" s="1"/>
  <c r="L66" i="2"/>
  <c r="N32" i="2"/>
  <c r="E71" i="2"/>
  <c r="F71" i="2" s="1"/>
  <c r="N29" i="2"/>
  <c r="K66" i="2"/>
  <c r="M66" i="2" s="1"/>
  <c r="L22" i="2"/>
  <c r="O18" i="2"/>
  <c r="N16" i="2"/>
  <c r="N14" i="2"/>
  <c r="O14" i="2"/>
  <c r="L14" i="2"/>
  <c r="L12" i="2"/>
  <c r="N10" i="2"/>
  <c r="O8" i="2"/>
  <c r="E77" i="1"/>
  <c r="E56" i="1"/>
  <c r="F56" i="1" s="1"/>
  <c r="M35" i="1"/>
  <c r="O35" i="1"/>
  <c r="L74" i="1"/>
  <c r="E74" i="1"/>
  <c r="F74" i="1" s="1"/>
  <c r="M19" i="1"/>
  <c r="N28" i="2"/>
  <c r="O28" i="2"/>
  <c r="L26" i="2"/>
  <c r="M26" i="2"/>
  <c r="J47" i="2"/>
  <c r="N30" i="1"/>
  <c r="O30" i="1"/>
  <c r="M11" i="1"/>
  <c r="O11" i="1"/>
  <c r="L50" i="1"/>
  <c r="J52" i="1" l="1"/>
  <c r="C52" i="1"/>
  <c r="P11" i="1"/>
  <c r="L69" i="2"/>
  <c r="E69" i="2"/>
  <c r="C76" i="1"/>
  <c r="J76" i="1"/>
  <c r="P35" i="1"/>
  <c r="B55" i="2"/>
  <c r="I55" i="2"/>
  <c r="P14" i="2"/>
  <c r="J51" i="3"/>
  <c r="C51" i="3"/>
  <c r="P10" i="3"/>
  <c r="E74" i="3"/>
  <c r="L74" i="3"/>
  <c r="K47" i="1"/>
  <c r="D47" i="1"/>
  <c r="N38" i="1"/>
  <c r="L50" i="2"/>
  <c r="E50" i="2"/>
  <c r="L63" i="2"/>
  <c r="E63" i="2"/>
  <c r="M58" i="2"/>
  <c r="L64" i="1"/>
  <c r="E64" i="1"/>
  <c r="E58" i="2"/>
  <c r="L58" i="2"/>
  <c r="P17" i="2"/>
  <c r="I74" i="3"/>
  <c r="M74" i="3" s="1"/>
  <c r="B74" i="3"/>
  <c r="F74" i="3" s="1"/>
  <c r="P33" i="3"/>
  <c r="F52" i="4"/>
  <c r="B49" i="2"/>
  <c r="I49" i="2"/>
  <c r="P8" i="2"/>
  <c r="L38" i="2"/>
  <c r="B60" i="1"/>
  <c r="I60" i="1"/>
  <c r="P19" i="1"/>
  <c r="K63" i="2"/>
  <c r="D63" i="2"/>
  <c r="C60" i="4"/>
  <c r="J60" i="4"/>
  <c r="P35" i="4"/>
  <c r="I76" i="4"/>
  <c r="B76" i="4"/>
  <c r="I58" i="4"/>
  <c r="B58" i="4"/>
  <c r="P17" i="4"/>
  <c r="L38" i="4"/>
  <c r="M22" i="5"/>
  <c r="O22" i="5"/>
  <c r="L22" i="5"/>
  <c r="N22" i="5"/>
  <c r="M38" i="3"/>
  <c r="M35" i="5"/>
  <c r="L35" i="5"/>
  <c r="O35" i="5"/>
  <c r="N35" i="5"/>
  <c r="L67" i="4"/>
  <c r="E67" i="4"/>
  <c r="D60" i="4"/>
  <c r="K60" i="4"/>
  <c r="D78" i="4"/>
  <c r="K78" i="4"/>
  <c r="E62" i="5"/>
  <c r="L62" i="5"/>
  <c r="L66" i="5"/>
  <c r="E66" i="5"/>
  <c r="C72" i="5"/>
  <c r="J72" i="5"/>
  <c r="J74" i="5"/>
  <c r="C74" i="5"/>
  <c r="L52" i="5"/>
  <c r="E52" i="5"/>
  <c r="J55" i="5"/>
  <c r="C55" i="5"/>
  <c r="D65" i="5"/>
  <c r="K65" i="5"/>
  <c r="I77" i="5"/>
  <c r="B77" i="5"/>
  <c r="P36" i="5"/>
  <c r="J50" i="5"/>
  <c r="C50" i="5"/>
  <c r="L58" i="5"/>
  <c r="E58" i="5"/>
  <c r="D67" i="5"/>
  <c r="K67" i="5"/>
  <c r="E73" i="5"/>
  <c r="L73" i="5"/>
  <c r="B61" i="5"/>
  <c r="I61" i="5"/>
  <c r="P20" i="5"/>
  <c r="J51" i="5"/>
  <c r="C51" i="5"/>
  <c r="K69" i="5"/>
  <c r="D69" i="5"/>
  <c r="C75" i="5"/>
  <c r="J75" i="5"/>
  <c r="E71" i="1"/>
  <c r="L71" i="1"/>
  <c r="D69" i="2"/>
  <c r="F69" i="2" s="1"/>
  <c r="P28" i="2"/>
  <c r="K69" i="2"/>
  <c r="L55" i="2"/>
  <c r="E55" i="2"/>
  <c r="D70" i="2"/>
  <c r="F70" i="2" s="1"/>
  <c r="K70" i="2"/>
  <c r="M70" i="2" s="1"/>
  <c r="P29" i="2"/>
  <c r="E54" i="1"/>
  <c r="L54" i="1"/>
  <c r="B50" i="2"/>
  <c r="F50" i="2" s="1"/>
  <c r="I50" i="2"/>
  <c r="M50" i="2" s="1"/>
  <c r="P9" i="2"/>
  <c r="L57" i="3"/>
  <c r="E57" i="3"/>
  <c r="C66" i="1"/>
  <c r="J66" i="1"/>
  <c r="F58" i="2"/>
  <c r="J64" i="1"/>
  <c r="M64" i="1" s="1"/>
  <c r="C64" i="1"/>
  <c r="F64" i="1" s="1"/>
  <c r="P23" i="1"/>
  <c r="M62" i="2"/>
  <c r="I58" i="3"/>
  <c r="B58" i="3"/>
  <c r="P17" i="3"/>
  <c r="L38" i="3"/>
  <c r="J62" i="1"/>
  <c r="C62" i="1"/>
  <c r="P21" i="1"/>
  <c r="I59" i="2"/>
  <c r="B59" i="2"/>
  <c r="P18" i="2"/>
  <c r="D51" i="3"/>
  <c r="K51" i="3"/>
  <c r="L67" i="1"/>
  <c r="M67" i="1" s="1"/>
  <c r="E67" i="1"/>
  <c r="F67" i="1" s="1"/>
  <c r="P26" i="1"/>
  <c r="J63" i="2"/>
  <c r="C63" i="2"/>
  <c r="P37" i="3"/>
  <c r="B78" i="3"/>
  <c r="F78" i="3" s="1"/>
  <c r="I78" i="3"/>
  <c r="M78" i="3" s="1"/>
  <c r="E64" i="4"/>
  <c r="L64" i="4"/>
  <c r="J78" i="4"/>
  <c r="C78" i="4"/>
  <c r="M57" i="3"/>
  <c r="J66" i="4"/>
  <c r="C66" i="4"/>
  <c r="F66" i="4" s="1"/>
  <c r="N30" i="5"/>
  <c r="O30" i="5"/>
  <c r="L30" i="5"/>
  <c r="M30" i="5"/>
  <c r="I74" i="4"/>
  <c r="B74" i="4"/>
  <c r="P33" i="4"/>
  <c r="L76" i="4"/>
  <c r="E76" i="4"/>
  <c r="B60" i="4"/>
  <c r="I60" i="4"/>
  <c r="P19" i="4"/>
  <c r="N6" i="5"/>
  <c r="M6" i="5"/>
  <c r="L6" i="5"/>
  <c r="O6" i="5"/>
  <c r="F38" i="5"/>
  <c r="K56" i="5"/>
  <c r="D56" i="5"/>
  <c r="P21" i="5"/>
  <c r="B62" i="5"/>
  <c r="I62" i="5"/>
  <c r="K68" i="5"/>
  <c r="D68" i="5"/>
  <c r="K72" i="5"/>
  <c r="D72" i="5"/>
  <c r="B52" i="5"/>
  <c r="P11" i="5"/>
  <c r="I52" i="5"/>
  <c r="M52" i="5" s="1"/>
  <c r="L55" i="5"/>
  <c r="E55" i="5"/>
  <c r="L65" i="5"/>
  <c r="E65" i="5"/>
  <c r="J77" i="5"/>
  <c r="C77" i="5"/>
  <c r="D50" i="5"/>
  <c r="K50" i="5"/>
  <c r="P23" i="5"/>
  <c r="I64" i="5"/>
  <c r="B64" i="5"/>
  <c r="J67" i="5"/>
  <c r="C67" i="5"/>
  <c r="B49" i="5"/>
  <c r="P8" i="5"/>
  <c r="I49" i="5"/>
  <c r="D61" i="5"/>
  <c r="K61" i="5"/>
  <c r="L60" i="5"/>
  <c r="E60" i="5"/>
  <c r="L69" i="5"/>
  <c r="E69" i="5"/>
  <c r="I78" i="5"/>
  <c r="P37" i="5"/>
  <c r="B78" i="5"/>
  <c r="K71" i="1"/>
  <c r="M71" i="1" s="1"/>
  <c r="D71" i="1"/>
  <c r="F71" i="1" s="1"/>
  <c r="P30" i="1"/>
  <c r="C60" i="1"/>
  <c r="J60" i="1"/>
  <c r="D55" i="2"/>
  <c r="K55" i="2"/>
  <c r="E66" i="3"/>
  <c r="L66" i="3"/>
  <c r="C54" i="1"/>
  <c r="J54" i="1"/>
  <c r="L51" i="2"/>
  <c r="E51" i="2"/>
  <c r="B61" i="3"/>
  <c r="F61" i="3" s="1"/>
  <c r="I61" i="3"/>
  <c r="M61" i="3" s="1"/>
  <c r="P20" i="3"/>
  <c r="I66" i="1"/>
  <c r="M66" i="1" s="1"/>
  <c r="B66" i="1"/>
  <c r="F66" i="1" s="1"/>
  <c r="P25" i="1"/>
  <c r="K64" i="2"/>
  <c r="D64" i="2"/>
  <c r="P23" i="2"/>
  <c r="K77" i="1"/>
  <c r="M77" i="1" s="1"/>
  <c r="D77" i="1"/>
  <c r="E75" i="2"/>
  <c r="L75" i="2"/>
  <c r="J76" i="3"/>
  <c r="M76" i="3" s="1"/>
  <c r="C76" i="3"/>
  <c r="F76" i="3" s="1"/>
  <c r="P35" i="3"/>
  <c r="L62" i="1"/>
  <c r="E62" i="1"/>
  <c r="D59" i="2"/>
  <c r="K59" i="2"/>
  <c r="E51" i="3"/>
  <c r="L51" i="3"/>
  <c r="O38" i="3"/>
  <c r="K53" i="2"/>
  <c r="D53" i="2"/>
  <c r="M50" i="3"/>
  <c r="J64" i="4"/>
  <c r="C64" i="4"/>
  <c r="F64" i="4" s="1"/>
  <c r="C67" i="4"/>
  <c r="J67" i="4"/>
  <c r="F57" i="3"/>
  <c r="L74" i="4"/>
  <c r="E74" i="4"/>
  <c r="F77" i="1"/>
  <c r="K74" i="4"/>
  <c r="D74" i="4"/>
  <c r="C76" i="4"/>
  <c r="J76" i="4"/>
  <c r="L60" i="4"/>
  <c r="E60" i="4"/>
  <c r="P15" i="5"/>
  <c r="B56" i="5"/>
  <c r="I56" i="5"/>
  <c r="J62" i="5"/>
  <c r="C62" i="5"/>
  <c r="B68" i="5"/>
  <c r="P27" i="5"/>
  <c r="I68" i="5"/>
  <c r="L72" i="5"/>
  <c r="E72" i="5"/>
  <c r="P6" i="1"/>
  <c r="J52" i="5"/>
  <c r="C52" i="5"/>
  <c r="D59" i="5"/>
  <c r="K59" i="5"/>
  <c r="I65" i="5"/>
  <c r="P24" i="5"/>
  <c r="B65" i="5"/>
  <c r="L50" i="5"/>
  <c r="E50" i="5"/>
  <c r="K64" i="5"/>
  <c r="D64" i="5"/>
  <c r="E67" i="5"/>
  <c r="L67" i="5"/>
  <c r="C49" i="5"/>
  <c r="J49" i="5"/>
  <c r="N38" i="3"/>
  <c r="B60" i="5"/>
  <c r="P19" i="5"/>
  <c r="I60" i="5"/>
  <c r="C69" i="5"/>
  <c r="J69" i="5"/>
  <c r="J78" i="5"/>
  <c r="C78" i="5"/>
  <c r="M47" i="2"/>
  <c r="O38" i="2"/>
  <c r="E49" i="2"/>
  <c r="L49" i="2"/>
  <c r="D57" i="2"/>
  <c r="K57" i="2"/>
  <c r="D73" i="2"/>
  <c r="K73" i="2"/>
  <c r="I54" i="1"/>
  <c r="M54" i="1" s="1"/>
  <c r="B54" i="1"/>
  <c r="F54" i="1" s="1"/>
  <c r="P13" i="1"/>
  <c r="L38" i="1"/>
  <c r="L57" i="2"/>
  <c r="E57" i="2"/>
  <c r="E64" i="2"/>
  <c r="L64" i="2"/>
  <c r="C48" i="1"/>
  <c r="J48" i="1"/>
  <c r="M38" i="1"/>
  <c r="P7" i="1"/>
  <c r="D75" i="2"/>
  <c r="F75" i="2" s="1"/>
  <c r="K75" i="2"/>
  <c r="M75" i="2" s="1"/>
  <c r="I64" i="3"/>
  <c r="M64" i="3" s="1"/>
  <c r="B64" i="3"/>
  <c r="F64" i="3" s="1"/>
  <c r="P23" i="3"/>
  <c r="C78" i="1"/>
  <c r="J78" i="1"/>
  <c r="C53" i="2"/>
  <c r="J53" i="2"/>
  <c r="K66" i="4"/>
  <c r="D66" i="4"/>
  <c r="E78" i="4"/>
  <c r="L78" i="4"/>
  <c r="M78" i="4" s="1"/>
  <c r="E51" i="4"/>
  <c r="L51" i="4"/>
  <c r="M7" i="5"/>
  <c r="O7" i="5"/>
  <c r="N7" i="5"/>
  <c r="L7" i="5"/>
  <c r="F51" i="3"/>
  <c r="J56" i="5"/>
  <c r="C56" i="5"/>
  <c r="B66" i="5"/>
  <c r="F66" i="5" s="1"/>
  <c r="I66" i="5"/>
  <c r="P25" i="5"/>
  <c r="C68" i="5"/>
  <c r="J68" i="5"/>
  <c r="B74" i="5"/>
  <c r="I74" i="5"/>
  <c r="M74" i="5" s="1"/>
  <c r="P33" i="5"/>
  <c r="D52" i="5"/>
  <c r="K52" i="5"/>
  <c r="P18" i="5"/>
  <c r="I59" i="5"/>
  <c r="B59" i="5"/>
  <c r="C65" i="5"/>
  <c r="J65" i="5"/>
  <c r="P17" i="5"/>
  <c r="B58" i="5"/>
  <c r="I58" i="5"/>
  <c r="M58" i="5" s="1"/>
  <c r="L64" i="5"/>
  <c r="E64" i="5"/>
  <c r="C73" i="5"/>
  <c r="J73" i="5"/>
  <c r="K49" i="5"/>
  <c r="D49" i="5"/>
  <c r="K51" i="5"/>
  <c r="D51" i="5"/>
  <c r="C60" i="5"/>
  <c r="J60" i="5"/>
  <c r="K75" i="5"/>
  <c r="D75" i="5"/>
  <c r="D78" i="5"/>
  <c r="K78" i="5"/>
  <c r="J67" i="2"/>
  <c r="J79" i="2" s="1"/>
  <c r="C67" i="2"/>
  <c r="C72" i="1"/>
  <c r="F72" i="1" s="1"/>
  <c r="J72" i="1"/>
  <c r="M72" i="1" s="1"/>
  <c r="P31" i="1"/>
  <c r="E59" i="1"/>
  <c r="L59" i="1"/>
  <c r="M50" i="1"/>
  <c r="C66" i="3"/>
  <c r="J66" i="3"/>
  <c r="M66" i="3" s="1"/>
  <c r="P25" i="3"/>
  <c r="E50" i="4"/>
  <c r="O38" i="4"/>
  <c r="L50" i="4"/>
  <c r="I78" i="1"/>
  <c r="B78" i="1"/>
  <c r="F78" i="1" s="1"/>
  <c r="P37" i="1"/>
  <c r="E73" i="2"/>
  <c r="L73" i="2"/>
  <c r="C57" i="2"/>
  <c r="J57" i="2"/>
  <c r="D58" i="3"/>
  <c r="D79" i="3" s="1"/>
  <c r="K58" i="3"/>
  <c r="K79" i="3" s="1"/>
  <c r="M52" i="4"/>
  <c r="E70" i="4"/>
  <c r="F70" i="4" s="1"/>
  <c r="L70" i="4"/>
  <c r="M70" i="4" s="1"/>
  <c r="D58" i="4"/>
  <c r="K58" i="4"/>
  <c r="M64" i="4"/>
  <c r="F47" i="3"/>
  <c r="C79" i="3"/>
  <c r="D79" i="2"/>
  <c r="K51" i="4"/>
  <c r="M51" i="4" s="1"/>
  <c r="D51" i="4"/>
  <c r="P10" i="4"/>
  <c r="P38" i="4" s="1"/>
  <c r="N12" i="5"/>
  <c r="M12" i="5"/>
  <c r="L12" i="5"/>
  <c r="O12" i="5"/>
  <c r="P32" i="2"/>
  <c r="P37" i="4"/>
  <c r="E56" i="5"/>
  <c r="L56" i="5"/>
  <c r="J66" i="5"/>
  <c r="C66" i="5"/>
  <c r="E68" i="5"/>
  <c r="L68" i="5"/>
  <c r="K74" i="5"/>
  <c r="D74" i="5"/>
  <c r="I79" i="1"/>
  <c r="K55" i="5"/>
  <c r="D55" i="5"/>
  <c r="E59" i="5"/>
  <c r="L59" i="5"/>
  <c r="D77" i="5"/>
  <c r="K77" i="5"/>
  <c r="J58" i="5"/>
  <c r="C58" i="5"/>
  <c r="C64" i="5"/>
  <c r="J64" i="5"/>
  <c r="B73" i="5"/>
  <c r="F73" i="5" s="1"/>
  <c r="P32" i="5"/>
  <c r="I73" i="5"/>
  <c r="L49" i="5"/>
  <c r="E49" i="5"/>
  <c r="C61" i="5"/>
  <c r="J61" i="5"/>
  <c r="E51" i="5"/>
  <c r="L51" i="5"/>
  <c r="K60" i="5"/>
  <c r="D60" i="5"/>
  <c r="I75" i="5"/>
  <c r="P34" i="5"/>
  <c r="B75" i="5"/>
  <c r="L78" i="5"/>
  <c r="E78" i="5"/>
  <c r="D51" i="2"/>
  <c r="K51" i="2"/>
  <c r="M51" i="2" s="1"/>
  <c r="N38" i="2"/>
  <c r="P10" i="2"/>
  <c r="P38" i="2" s="1"/>
  <c r="L59" i="2"/>
  <c r="E59" i="2"/>
  <c r="E52" i="1"/>
  <c r="L52" i="1"/>
  <c r="I67" i="2"/>
  <c r="M67" i="2" s="1"/>
  <c r="B67" i="2"/>
  <c r="F67" i="2" s="1"/>
  <c r="P26" i="2"/>
  <c r="E76" i="1"/>
  <c r="L76" i="1"/>
  <c r="B53" i="2"/>
  <c r="F53" i="2" s="1"/>
  <c r="P12" i="2"/>
  <c r="I53" i="2"/>
  <c r="M53" i="2" s="1"/>
  <c r="B63" i="2"/>
  <c r="F63" i="2" s="1"/>
  <c r="I63" i="2"/>
  <c r="M63" i="2" s="1"/>
  <c r="P22" i="2"/>
  <c r="L73" i="3"/>
  <c r="M73" i="3" s="1"/>
  <c r="E73" i="3"/>
  <c r="F73" i="3" s="1"/>
  <c r="P32" i="3"/>
  <c r="L47" i="1"/>
  <c r="L79" i="1" s="1"/>
  <c r="E47" i="1"/>
  <c r="O38" i="1"/>
  <c r="C50" i="4"/>
  <c r="M38" i="4"/>
  <c r="J50" i="4"/>
  <c r="K59" i="1"/>
  <c r="M59" i="1" s="1"/>
  <c r="D59" i="1"/>
  <c r="P18" i="1"/>
  <c r="K50" i="4"/>
  <c r="K79" i="4" s="1"/>
  <c r="D50" i="4"/>
  <c r="D79" i="4" s="1"/>
  <c r="N38" i="4"/>
  <c r="C49" i="2"/>
  <c r="J49" i="2"/>
  <c r="M38" i="2"/>
  <c r="C73" i="2"/>
  <c r="F73" i="2" s="1"/>
  <c r="J73" i="2"/>
  <c r="M73" i="2" s="1"/>
  <c r="D53" i="1"/>
  <c r="F53" i="1" s="1"/>
  <c r="K53" i="1"/>
  <c r="M53" i="1" s="1"/>
  <c r="P12" i="1"/>
  <c r="P16" i="2"/>
  <c r="B57" i="2"/>
  <c r="F57" i="2" s="1"/>
  <c r="I57" i="2"/>
  <c r="M57" i="2" s="1"/>
  <c r="K65" i="3"/>
  <c r="M65" i="3" s="1"/>
  <c r="D65" i="3"/>
  <c r="F65" i="3" s="1"/>
  <c r="M54" i="4"/>
  <c r="L72" i="4"/>
  <c r="E72" i="4"/>
  <c r="P25" i="4"/>
  <c r="C58" i="4"/>
  <c r="J58" i="4"/>
  <c r="M13" i="5"/>
  <c r="O13" i="5"/>
  <c r="N13" i="5"/>
  <c r="L13" i="5"/>
  <c r="L29" i="5"/>
  <c r="O29" i="5"/>
  <c r="N29" i="5"/>
  <c r="M29" i="5"/>
  <c r="P26" i="4"/>
  <c r="I67" i="4"/>
  <c r="M67" i="4" s="1"/>
  <c r="B67" i="4"/>
  <c r="F67" i="4" s="1"/>
  <c r="P31" i="4"/>
  <c r="B72" i="4"/>
  <c r="I72" i="4"/>
  <c r="M72" i="4" s="1"/>
  <c r="K62" i="5"/>
  <c r="D62" i="5"/>
  <c r="D66" i="5"/>
  <c r="K66" i="5"/>
  <c r="I72" i="5"/>
  <c r="M72" i="5" s="1"/>
  <c r="B72" i="5"/>
  <c r="F72" i="5" s="1"/>
  <c r="P31" i="5"/>
  <c r="E74" i="5"/>
  <c r="L74" i="5"/>
  <c r="P14" i="5"/>
  <c r="B55" i="5"/>
  <c r="I55" i="5"/>
  <c r="M55" i="5" s="1"/>
  <c r="C59" i="5"/>
  <c r="J59" i="5"/>
  <c r="L77" i="5"/>
  <c r="E77" i="5"/>
  <c r="B50" i="5"/>
  <c r="F50" i="5" s="1"/>
  <c r="P9" i="5"/>
  <c r="I50" i="5"/>
  <c r="M50" i="5" s="1"/>
  <c r="D58" i="5"/>
  <c r="K58" i="5"/>
  <c r="P26" i="5"/>
  <c r="B67" i="5"/>
  <c r="I67" i="5"/>
  <c r="M67" i="5" s="1"/>
  <c r="K73" i="5"/>
  <c r="D73" i="5"/>
  <c r="L61" i="5"/>
  <c r="E61" i="5"/>
  <c r="B51" i="5"/>
  <c r="I51" i="5"/>
  <c r="M51" i="5" s="1"/>
  <c r="P10" i="5"/>
  <c r="P28" i="5"/>
  <c r="I69" i="5"/>
  <c r="M69" i="5" s="1"/>
  <c r="B69" i="5"/>
  <c r="F69" i="5" s="1"/>
  <c r="E75" i="5"/>
  <c r="L75" i="5"/>
  <c r="P16" i="3"/>
  <c r="P38" i="3" s="1"/>
  <c r="E70" i="5" l="1"/>
  <c r="L70" i="5"/>
  <c r="C79" i="2"/>
  <c r="I79" i="4"/>
  <c r="L80" i="4"/>
  <c r="D95" i="4" s="1"/>
  <c r="B95" i="4"/>
  <c r="E80" i="4"/>
  <c r="C95" i="4" s="1"/>
  <c r="J48" i="5"/>
  <c r="C48" i="5"/>
  <c r="M48" i="1"/>
  <c r="J79" i="1"/>
  <c r="B92" i="1"/>
  <c r="B80" i="1"/>
  <c r="C92" i="1" s="1"/>
  <c r="I80" i="1"/>
  <c r="D92" i="1" s="1"/>
  <c r="M64" i="2"/>
  <c r="M78" i="5"/>
  <c r="M60" i="4"/>
  <c r="F74" i="4"/>
  <c r="K71" i="5"/>
  <c r="D71" i="5"/>
  <c r="B92" i="3"/>
  <c r="F61" i="5"/>
  <c r="B93" i="3"/>
  <c r="C80" i="3"/>
  <c r="C93" i="3" s="1"/>
  <c r="F60" i="1"/>
  <c r="M55" i="2"/>
  <c r="I70" i="5"/>
  <c r="P29" i="5"/>
  <c r="B70" i="5"/>
  <c r="B94" i="4"/>
  <c r="K80" i="4"/>
  <c r="D94" i="4" s="1"/>
  <c r="D80" i="4"/>
  <c r="C94" i="4" s="1"/>
  <c r="M50" i="4"/>
  <c r="J79" i="4"/>
  <c r="M73" i="5"/>
  <c r="F51" i="4"/>
  <c r="E79" i="4"/>
  <c r="M66" i="5"/>
  <c r="F48" i="1"/>
  <c r="C79" i="1"/>
  <c r="M60" i="5"/>
  <c r="F65" i="5"/>
  <c r="F68" i="5"/>
  <c r="K79" i="2"/>
  <c r="F64" i="5"/>
  <c r="M62" i="5"/>
  <c r="E47" i="5"/>
  <c r="O38" i="5"/>
  <c r="L47" i="5"/>
  <c r="F60" i="4"/>
  <c r="M74" i="4"/>
  <c r="F59" i="2"/>
  <c r="K63" i="5"/>
  <c r="D63" i="5"/>
  <c r="F58" i="4"/>
  <c r="B80" i="2"/>
  <c r="C92" i="2" s="1"/>
  <c r="B92" i="2"/>
  <c r="I80" i="2"/>
  <c r="D92" i="2" s="1"/>
  <c r="F55" i="2"/>
  <c r="I54" i="5"/>
  <c r="P13" i="5"/>
  <c r="B54" i="5"/>
  <c r="J80" i="4"/>
  <c r="D93" i="4" s="1"/>
  <c r="B93" i="4"/>
  <c r="F75" i="5"/>
  <c r="L53" i="5"/>
  <c r="E53" i="5"/>
  <c r="F59" i="5"/>
  <c r="P38" i="1"/>
  <c r="B95" i="3"/>
  <c r="E80" i="3"/>
  <c r="C95" i="3" s="1"/>
  <c r="L80" i="3"/>
  <c r="D95" i="3" s="1"/>
  <c r="M49" i="5"/>
  <c r="M64" i="5"/>
  <c r="F52" i="5"/>
  <c r="F62" i="5"/>
  <c r="I47" i="5"/>
  <c r="B47" i="5"/>
  <c r="L38" i="5"/>
  <c r="P6" i="5"/>
  <c r="M66" i="4"/>
  <c r="M59" i="2"/>
  <c r="F58" i="3"/>
  <c r="K76" i="5"/>
  <c r="D76" i="5"/>
  <c r="P22" i="5"/>
  <c r="B63" i="5"/>
  <c r="I63" i="5"/>
  <c r="M58" i="4"/>
  <c r="F52" i="1"/>
  <c r="K54" i="5"/>
  <c r="D54" i="5"/>
  <c r="C79" i="4"/>
  <c r="C80" i="4" s="1"/>
  <c r="C93" i="4" s="1"/>
  <c r="F50" i="4"/>
  <c r="K80" i="2"/>
  <c r="D94" i="2" s="1"/>
  <c r="D80" i="2"/>
  <c r="C94" i="2" s="1"/>
  <c r="B94" i="2"/>
  <c r="E94" i="2" s="1"/>
  <c r="F94" i="2" s="1"/>
  <c r="I53" i="5"/>
  <c r="P12" i="5"/>
  <c r="B53" i="5"/>
  <c r="M59" i="5"/>
  <c r="F74" i="5"/>
  <c r="I48" i="5"/>
  <c r="P7" i="5"/>
  <c r="B48" i="5"/>
  <c r="L79" i="2"/>
  <c r="F60" i="5"/>
  <c r="M65" i="5"/>
  <c r="L79" i="3"/>
  <c r="J47" i="5"/>
  <c r="C47" i="5"/>
  <c r="M38" i="5"/>
  <c r="C71" i="5"/>
  <c r="J71" i="5"/>
  <c r="M58" i="3"/>
  <c r="L76" i="5"/>
  <c r="E76" i="5"/>
  <c r="L63" i="5"/>
  <c r="E63" i="5"/>
  <c r="F76" i="4"/>
  <c r="M49" i="2"/>
  <c r="M79" i="2" s="1"/>
  <c r="M80" i="2" s="1"/>
  <c r="D96" i="2" s="1"/>
  <c r="I79" i="2"/>
  <c r="K80" i="1"/>
  <c r="D94" i="1" s="1"/>
  <c r="B94" i="1"/>
  <c r="E94" i="1" s="1"/>
  <c r="F94" i="1" s="1"/>
  <c r="M76" i="1"/>
  <c r="M52" i="1"/>
  <c r="J70" i="5"/>
  <c r="C70" i="5"/>
  <c r="L54" i="5"/>
  <c r="E54" i="5"/>
  <c r="C80" i="2"/>
  <c r="C93" i="2" s="1"/>
  <c r="J80" i="2"/>
  <c r="D93" i="2" s="1"/>
  <c r="B93" i="2"/>
  <c r="B95" i="1"/>
  <c r="L80" i="1"/>
  <c r="D95" i="1" s="1"/>
  <c r="E80" i="1"/>
  <c r="C95" i="1" s="1"/>
  <c r="M75" i="5"/>
  <c r="J53" i="5"/>
  <c r="C53" i="5"/>
  <c r="M78" i="1"/>
  <c r="F66" i="3"/>
  <c r="F58" i="5"/>
  <c r="D48" i="5"/>
  <c r="K48" i="5"/>
  <c r="E79" i="2"/>
  <c r="D80" i="3"/>
  <c r="C94" i="3" s="1"/>
  <c r="B94" i="3"/>
  <c r="K80" i="3"/>
  <c r="D94" i="3" s="1"/>
  <c r="M56" i="5"/>
  <c r="I79" i="3"/>
  <c r="I80" i="3" s="1"/>
  <c r="D92" i="3" s="1"/>
  <c r="E79" i="3"/>
  <c r="F78" i="5"/>
  <c r="F49" i="5"/>
  <c r="N38" i="5"/>
  <c r="K47" i="5"/>
  <c r="D47" i="5"/>
  <c r="D79" i="5" s="1"/>
  <c r="P30" i="5"/>
  <c r="B71" i="5"/>
  <c r="I71" i="5"/>
  <c r="F78" i="4"/>
  <c r="F62" i="1"/>
  <c r="F77" i="5"/>
  <c r="B76" i="5"/>
  <c r="P35" i="5"/>
  <c r="I76" i="5"/>
  <c r="J63" i="5"/>
  <c r="C63" i="5"/>
  <c r="M76" i="4"/>
  <c r="F49" i="2"/>
  <c r="B79" i="2"/>
  <c r="D79" i="1"/>
  <c r="D80" i="1" s="1"/>
  <c r="C94" i="1" s="1"/>
  <c r="F47" i="1"/>
  <c r="J79" i="3"/>
  <c r="J80" i="3" s="1"/>
  <c r="D93" i="3" s="1"/>
  <c r="F76" i="1"/>
  <c r="F51" i="5"/>
  <c r="F67" i="5"/>
  <c r="F55" i="5"/>
  <c r="F72" i="4"/>
  <c r="D70" i="5"/>
  <c r="K70" i="5"/>
  <c r="J54" i="5"/>
  <c r="C54" i="5"/>
  <c r="F59" i="1"/>
  <c r="E79" i="1"/>
  <c r="F51" i="2"/>
  <c r="M51" i="3"/>
  <c r="M79" i="3" s="1"/>
  <c r="M80" i="3" s="1"/>
  <c r="D96" i="3" s="1"/>
  <c r="K53" i="5"/>
  <c r="D53" i="5"/>
  <c r="F79" i="3"/>
  <c r="F80" i="3" s="1"/>
  <c r="C96" i="3" s="1"/>
  <c r="L79" i="4"/>
  <c r="B79" i="3"/>
  <c r="B80" i="3" s="1"/>
  <c r="C92" i="3" s="1"/>
  <c r="E48" i="5"/>
  <c r="L48" i="5"/>
  <c r="C80" i="1"/>
  <c r="C93" i="1" s="1"/>
  <c r="J80" i="1"/>
  <c r="D93" i="1" s="1"/>
  <c r="B93" i="1"/>
  <c r="E93" i="1" s="1"/>
  <c r="F93" i="1" s="1"/>
  <c r="B95" i="2"/>
  <c r="E95" i="2" s="1"/>
  <c r="F95" i="2" s="1"/>
  <c r="E80" i="2"/>
  <c r="C95" i="2" s="1"/>
  <c r="L80" i="2"/>
  <c r="D95" i="2" s="1"/>
  <c r="M68" i="5"/>
  <c r="F56" i="5"/>
  <c r="F64" i="2"/>
  <c r="B79" i="1"/>
  <c r="E71" i="5"/>
  <c r="L71" i="5"/>
  <c r="M62" i="1"/>
  <c r="M69" i="2"/>
  <c r="M61" i="5"/>
  <c r="M77" i="5"/>
  <c r="C76" i="5"/>
  <c r="J76" i="5"/>
  <c r="B92" i="4"/>
  <c r="I80" i="4"/>
  <c r="D92" i="4" s="1"/>
  <c r="M60" i="1"/>
  <c r="B79" i="4"/>
  <c r="B80" i="4" s="1"/>
  <c r="C92" i="4" s="1"/>
  <c r="K79" i="1"/>
  <c r="M47" i="1"/>
  <c r="M48" i="5" l="1"/>
  <c r="B92" i="5"/>
  <c r="I80" i="5"/>
  <c r="D92" i="5" s="1"/>
  <c r="B80" i="5"/>
  <c r="C92" i="5" s="1"/>
  <c r="F54" i="5"/>
  <c r="M79" i="4"/>
  <c r="M80" i="4" s="1"/>
  <c r="D96" i="4" s="1"/>
  <c r="M70" i="5"/>
  <c r="E92" i="1"/>
  <c r="B96" i="1"/>
  <c r="E95" i="4"/>
  <c r="F95" i="4" s="1"/>
  <c r="K79" i="5"/>
  <c r="K80" i="5" s="1"/>
  <c r="D94" i="5" s="1"/>
  <c r="F47" i="5"/>
  <c r="B79" i="5"/>
  <c r="L79" i="5"/>
  <c r="D80" i="5"/>
  <c r="C94" i="5" s="1"/>
  <c r="B94" i="5"/>
  <c r="M47" i="5"/>
  <c r="M79" i="5" s="1"/>
  <c r="I79" i="5"/>
  <c r="M54" i="5"/>
  <c r="L80" i="5"/>
  <c r="D95" i="5" s="1"/>
  <c r="E80" i="5"/>
  <c r="C95" i="5" s="1"/>
  <c r="B95" i="5"/>
  <c r="E95" i="5" s="1"/>
  <c r="F79" i="1"/>
  <c r="F80" i="1" s="1"/>
  <c r="C96" i="1" s="1"/>
  <c r="M76" i="5"/>
  <c r="M71" i="5"/>
  <c r="E94" i="3"/>
  <c r="F94" i="3" s="1"/>
  <c r="B93" i="5"/>
  <c r="C80" i="5"/>
  <c r="C93" i="5" s="1"/>
  <c r="F53" i="5"/>
  <c r="F79" i="4"/>
  <c r="F80" i="4" s="1"/>
  <c r="C96" i="4" s="1"/>
  <c r="M63" i="5"/>
  <c r="E95" i="3"/>
  <c r="F95" i="3" s="1"/>
  <c r="E93" i="4"/>
  <c r="F93" i="4" s="1"/>
  <c r="E79" i="5"/>
  <c r="E94" i="4"/>
  <c r="F94" i="4" s="1"/>
  <c r="E92" i="3"/>
  <c r="B96" i="3"/>
  <c r="F71" i="5"/>
  <c r="C79" i="5"/>
  <c r="F48" i="5"/>
  <c r="F70" i="5"/>
  <c r="M79" i="1"/>
  <c r="M80" i="1" s="1"/>
  <c r="D96" i="1" s="1"/>
  <c r="E92" i="4"/>
  <c r="B96" i="4"/>
  <c r="E95" i="1"/>
  <c r="F95" i="1" s="1"/>
  <c r="F63" i="5"/>
  <c r="F79" i="2"/>
  <c r="F80" i="2" s="1"/>
  <c r="C96" i="2" s="1"/>
  <c r="F76" i="5"/>
  <c r="E93" i="2"/>
  <c r="F93" i="2" s="1"/>
  <c r="J79" i="5"/>
  <c r="J80" i="5" s="1"/>
  <c r="D93" i="5" s="1"/>
  <c r="M53" i="5"/>
  <c r="P38" i="5"/>
  <c r="E92" i="2"/>
  <c r="B96" i="2"/>
  <c r="E93" i="3"/>
  <c r="F93" i="3" s="1"/>
  <c r="F79" i="5" l="1"/>
  <c r="F92" i="4"/>
  <c r="E96" i="4"/>
  <c r="E94" i="5"/>
  <c r="E93" i="5"/>
  <c r="F92" i="2"/>
  <c r="E96" i="2"/>
  <c r="F92" i="3"/>
  <c r="E96" i="3"/>
  <c r="F80" i="5"/>
  <c r="C96" i="5" s="1"/>
  <c r="M80" i="5"/>
  <c r="D96" i="5" s="1"/>
  <c r="F92" i="1"/>
  <c r="E96" i="1"/>
  <c r="B96" i="5"/>
  <c r="E92" i="5"/>
  <c r="E96" i="5" l="1"/>
  <c r="B98" i="5" s="1"/>
  <c r="F96" i="3"/>
  <c r="B98" i="3"/>
  <c r="F96" i="4"/>
  <c r="B98" i="4"/>
  <c r="F96" i="1"/>
  <c r="B98" i="1"/>
  <c r="F96" i="2"/>
  <c r="B98" i="2"/>
</calcChain>
</file>

<file path=xl/sharedStrings.xml><?xml version="1.0" encoding="utf-8"?>
<sst xmlns="http://schemas.openxmlformats.org/spreadsheetml/2006/main" count="201" uniqueCount="27">
  <si>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</si>
  <si>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</si>
  <si>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</si>
  <si>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</si>
  <si>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</si>
  <si>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</si>
  <si>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</si>
  <si>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</si>
  <si>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</si>
  <si>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</si>
  <si>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</si>
  <si>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</si>
  <si>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</si>
  <si>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</si>
  <si>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</si>
  <si>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</si>
  <si>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</si>
  <si>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</si>
  <si>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</si>
  <si>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</si>
  <si>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</si>
  <si>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</si>
  <si>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</si>
  <si>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</si>
  <si>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</si>
  <si>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1999
 CAPTURAS POR EDAD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</si>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</sst>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#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horizontal="center"/>
    </xf>
    <xf numFmtId="0" fontId="1" fillId="0" borderId="0" xfId="0" applyFont="1" applyFill="1" applyBorder="1" applyAlignment="1"/>
    <xf numFmtId="1" fontId="0" fillId="0" borderId="0" xfId="0" applyNumberFormat="1" applyAlignment="1" applyProtection="1">
      <alignment horizontal="center"/>
    </xf>
    <xf numFmtId="0" fontId="12" fillId="0" borderId="0" xfId="0" applyFont="1" applyAlignment="1">
      <alignment horizontal="center"/>
    </xf>
    <xf numFmtId="175" fontId="12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9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0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1335395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2"/>
      <c r="E6" s="11"/>
      <c r="F6" s="13">
        <f t="shared" ref="F6:F37" si="0">SUM(B6:E6)</f>
        <v>0</v>
      </c>
      <c r="G6" s="1"/>
      <c r="H6" s="14">
        <v>3.75</v>
      </c>
      <c r="I6" s="12"/>
      <c r="J6" s="1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48">
        <v>1</v>
      </c>
      <c r="D7" s="12"/>
      <c r="E7" s="11"/>
      <c r="F7" s="13">
        <f t="shared" si="0"/>
        <v>1</v>
      </c>
      <c r="G7" s="1"/>
      <c r="H7" s="14">
        <v>4.25</v>
      </c>
      <c r="I7" s="12">
        <v>1830574</v>
      </c>
      <c r="J7" s="1">
        <f t="shared" si="1"/>
        <v>1830.5740000000001</v>
      </c>
      <c r="K7" s="14">
        <v>4.25</v>
      </c>
      <c r="L7" s="15">
        <f t="shared" si="2"/>
        <v>0</v>
      </c>
      <c r="M7" s="15">
        <f t="shared" si="3"/>
        <v>1830.5740000000001</v>
      </c>
      <c r="N7" s="15">
        <f t="shared" si="4"/>
        <v>0</v>
      </c>
      <c r="O7" s="15">
        <f t="shared" si="5"/>
        <v>0</v>
      </c>
      <c r="P7" s="16">
        <f t="shared" si="6"/>
        <v>1830.5740000000001</v>
      </c>
      <c r="Q7" s="3"/>
      <c r="R7" s="3"/>
    </row>
    <row r="8" spans="1:18">
      <c r="A8" s="10">
        <v>4.75</v>
      </c>
      <c r="B8" s="11"/>
      <c r="C8" s="48">
        <v>1</v>
      </c>
      <c r="D8" s="12"/>
      <c r="E8" s="11"/>
      <c r="F8" s="13">
        <f t="shared" si="0"/>
        <v>1</v>
      </c>
      <c r="G8" s="1"/>
      <c r="H8" s="14">
        <v>4.75</v>
      </c>
      <c r="I8" s="12">
        <v>15819079</v>
      </c>
      <c r="J8" s="1">
        <f t="shared" si="1"/>
        <v>15819.079</v>
      </c>
      <c r="K8" s="14">
        <v>4.75</v>
      </c>
      <c r="L8" s="15">
        <f t="shared" si="2"/>
        <v>0</v>
      </c>
      <c r="M8" s="15">
        <f t="shared" si="3"/>
        <v>15819.079</v>
      </c>
      <c r="N8" s="15">
        <f t="shared" si="4"/>
        <v>0</v>
      </c>
      <c r="O8" s="15">
        <f t="shared" si="5"/>
        <v>0</v>
      </c>
      <c r="P8" s="16">
        <f t="shared" si="6"/>
        <v>15819.079</v>
      </c>
      <c r="Q8" s="3"/>
      <c r="R8" s="3"/>
    </row>
    <row r="9" spans="1:18">
      <c r="A9" s="14">
        <v>5.25</v>
      </c>
      <c r="B9" s="11"/>
      <c r="C9" s="48">
        <v>1</v>
      </c>
      <c r="D9" s="12"/>
      <c r="E9" s="11"/>
      <c r="F9" s="13">
        <f t="shared" si="0"/>
        <v>1</v>
      </c>
      <c r="G9" s="17"/>
      <c r="H9" s="14">
        <v>5.25</v>
      </c>
      <c r="I9" s="12">
        <v>38804126</v>
      </c>
      <c r="J9" s="1">
        <f t="shared" si="1"/>
        <v>38804.125999999997</v>
      </c>
      <c r="K9" s="14">
        <v>5.25</v>
      </c>
      <c r="L9" s="15">
        <f t="shared" si="2"/>
        <v>0</v>
      </c>
      <c r="M9" s="15">
        <f t="shared" si="3"/>
        <v>38804.125999999997</v>
      </c>
      <c r="N9" s="15">
        <f t="shared" si="4"/>
        <v>0</v>
      </c>
      <c r="O9" s="15">
        <f t="shared" si="5"/>
        <v>0</v>
      </c>
      <c r="P9" s="16">
        <f t="shared" si="6"/>
        <v>38804.125999999997</v>
      </c>
      <c r="Q9" s="3"/>
      <c r="R9" s="3"/>
    </row>
    <row r="10" spans="1:18">
      <c r="A10" s="10">
        <v>5.75</v>
      </c>
      <c r="C10">
        <v>6</v>
      </c>
      <c r="D10" s="12"/>
      <c r="E10" s="11"/>
      <c r="F10" s="13">
        <f t="shared" si="0"/>
        <v>6</v>
      </c>
      <c r="G10" s="1"/>
      <c r="H10" s="14">
        <v>5.75</v>
      </c>
      <c r="I10" s="12">
        <v>34061680</v>
      </c>
      <c r="J10" s="1">
        <f t="shared" si="1"/>
        <v>34061.68</v>
      </c>
      <c r="K10" s="14">
        <v>5.75</v>
      </c>
      <c r="L10" s="15">
        <f t="shared" si="2"/>
        <v>0</v>
      </c>
      <c r="M10" s="15">
        <f t="shared" si="3"/>
        <v>34061.68</v>
      </c>
      <c r="N10" s="15">
        <f t="shared" si="4"/>
        <v>0</v>
      </c>
      <c r="O10" s="15">
        <f t="shared" si="5"/>
        <v>0</v>
      </c>
      <c r="P10" s="16">
        <f t="shared" si="6"/>
        <v>34061.68</v>
      </c>
      <c r="Q10" s="3"/>
      <c r="R10" s="3"/>
    </row>
    <row r="11" spans="1:18">
      <c r="A11" s="14">
        <v>6.25</v>
      </c>
      <c r="C11">
        <v>6</v>
      </c>
      <c r="D11" s="12"/>
      <c r="E11" s="11"/>
      <c r="F11" s="13">
        <f t="shared" si="0"/>
        <v>6</v>
      </c>
      <c r="G11" s="1"/>
      <c r="H11" s="14">
        <v>6.25</v>
      </c>
      <c r="I11" s="12">
        <v>17339162</v>
      </c>
      <c r="J11" s="1">
        <f t="shared" si="1"/>
        <v>17339.162</v>
      </c>
      <c r="K11" s="14">
        <v>6.25</v>
      </c>
      <c r="L11" s="15">
        <f t="shared" si="2"/>
        <v>0</v>
      </c>
      <c r="M11" s="15">
        <f t="shared" si="3"/>
        <v>17339.162</v>
      </c>
      <c r="N11" s="15">
        <f t="shared" si="4"/>
        <v>0</v>
      </c>
      <c r="O11" s="15">
        <f t="shared" si="5"/>
        <v>0</v>
      </c>
      <c r="P11" s="16">
        <f t="shared" si="6"/>
        <v>17339.162</v>
      </c>
      <c r="Q11" s="3"/>
      <c r="R11" s="3"/>
    </row>
    <row r="12" spans="1:18">
      <c r="A12" s="10">
        <v>6.75</v>
      </c>
      <c r="C12">
        <v>13</v>
      </c>
      <c r="E12" s="11"/>
      <c r="F12" s="13">
        <f t="shared" si="0"/>
        <v>13</v>
      </c>
      <c r="G12" s="1"/>
      <c r="H12" s="14">
        <v>6.75</v>
      </c>
      <c r="I12" s="12">
        <v>16299478</v>
      </c>
      <c r="J12" s="1">
        <f t="shared" si="1"/>
        <v>16299.477999999999</v>
      </c>
      <c r="K12" s="14">
        <v>6.75</v>
      </c>
      <c r="L12" s="15">
        <f t="shared" si="2"/>
        <v>0</v>
      </c>
      <c r="M12" s="15">
        <f t="shared" si="3"/>
        <v>16299.477999999999</v>
      </c>
      <c r="N12" s="15">
        <f t="shared" si="4"/>
        <v>0</v>
      </c>
      <c r="O12" s="15">
        <f t="shared" si="5"/>
        <v>0</v>
      </c>
      <c r="P12" s="16">
        <f t="shared" si="6"/>
        <v>16299.477999999999</v>
      </c>
      <c r="Q12" s="3"/>
      <c r="R12" s="3"/>
    </row>
    <row r="13" spans="1:18">
      <c r="A13" s="14">
        <v>7.25</v>
      </c>
      <c r="C13">
        <v>16</v>
      </c>
      <c r="E13" s="11"/>
      <c r="F13" s="13">
        <f t="shared" si="0"/>
        <v>16</v>
      </c>
      <c r="G13" s="1"/>
      <c r="H13" s="14">
        <v>7.25</v>
      </c>
      <c r="I13" s="12">
        <v>11704989</v>
      </c>
      <c r="J13" s="1">
        <f t="shared" si="1"/>
        <v>11704.989</v>
      </c>
      <c r="K13" s="14">
        <v>7.25</v>
      </c>
      <c r="L13" s="15">
        <f t="shared" si="2"/>
        <v>0</v>
      </c>
      <c r="M13" s="15">
        <f t="shared" si="3"/>
        <v>11704.989</v>
      </c>
      <c r="N13" s="15">
        <f t="shared" si="4"/>
        <v>0</v>
      </c>
      <c r="O13" s="15">
        <f t="shared" si="5"/>
        <v>0</v>
      </c>
      <c r="P13" s="16">
        <f t="shared" si="6"/>
        <v>11704.989</v>
      </c>
      <c r="Q13" s="3"/>
      <c r="R13" s="3"/>
    </row>
    <row r="14" spans="1:18">
      <c r="A14" s="10">
        <v>7.75</v>
      </c>
      <c r="C14">
        <v>18</v>
      </c>
      <c r="E14" s="11"/>
      <c r="F14" s="13">
        <f t="shared" si="0"/>
        <v>18</v>
      </c>
      <c r="G14" s="1"/>
      <c r="H14" s="14">
        <v>7.75</v>
      </c>
      <c r="I14" s="12">
        <v>5577352</v>
      </c>
      <c r="J14" s="1">
        <f t="shared" si="1"/>
        <v>5577.3519999999999</v>
      </c>
      <c r="K14" s="14">
        <v>7.75</v>
      </c>
      <c r="L14" s="15">
        <f t="shared" si="2"/>
        <v>0</v>
      </c>
      <c r="M14" s="15">
        <f t="shared" si="3"/>
        <v>5577.3519999999999</v>
      </c>
      <c r="N14" s="15">
        <f t="shared" si="4"/>
        <v>0</v>
      </c>
      <c r="O14" s="15">
        <f t="shared" si="5"/>
        <v>0</v>
      </c>
      <c r="P14" s="16">
        <f t="shared" si="6"/>
        <v>5577.3519999999999</v>
      </c>
      <c r="Q14" s="3"/>
      <c r="R14" s="3"/>
    </row>
    <row r="15" spans="1:18">
      <c r="A15" s="14">
        <v>8.25</v>
      </c>
      <c r="C15">
        <v>20</v>
      </c>
      <c r="E15" s="11"/>
      <c r="F15" s="13">
        <f t="shared" si="0"/>
        <v>20</v>
      </c>
      <c r="G15" s="1"/>
      <c r="H15" s="14">
        <v>8.25</v>
      </c>
      <c r="I15" s="12">
        <v>1861630</v>
      </c>
      <c r="J15" s="1">
        <f t="shared" si="1"/>
        <v>1861.63</v>
      </c>
      <c r="K15" s="14">
        <v>8.25</v>
      </c>
      <c r="L15" s="15">
        <f t="shared" si="2"/>
        <v>0</v>
      </c>
      <c r="M15" s="15">
        <f t="shared" si="3"/>
        <v>1861.63</v>
      </c>
      <c r="N15" s="15">
        <f t="shared" si="4"/>
        <v>0</v>
      </c>
      <c r="O15" s="15">
        <f t="shared" si="5"/>
        <v>0</v>
      </c>
      <c r="P15" s="16">
        <f t="shared" si="6"/>
        <v>1861.63</v>
      </c>
      <c r="Q15" s="3"/>
      <c r="R15" s="3"/>
    </row>
    <row r="16" spans="1:18">
      <c r="A16" s="10">
        <v>8.75</v>
      </c>
      <c r="C16">
        <v>26</v>
      </c>
      <c r="E16" s="11"/>
      <c r="F16" s="13">
        <f t="shared" si="0"/>
        <v>26</v>
      </c>
      <c r="G16" s="1"/>
      <c r="H16" s="14">
        <v>8.75</v>
      </c>
      <c r="I16" s="12">
        <v>1603222</v>
      </c>
      <c r="J16" s="1">
        <f t="shared" si="1"/>
        <v>1603.222</v>
      </c>
      <c r="K16" s="14">
        <v>8.75</v>
      </c>
      <c r="L16" s="15">
        <f t="shared" si="2"/>
        <v>0</v>
      </c>
      <c r="M16" s="15">
        <f t="shared" si="3"/>
        <v>1603.222</v>
      </c>
      <c r="N16" s="15">
        <f t="shared" si="4"/>
        <v>0</v>
      </c>
      <c r="O16" s="15">
        <f t="shared" si="5"/>
        <v>0</v>
      </c>
      <c r="P16" s="16">
        <f t="shared" si="6"/>
        <v>1603.222</v>
      </c>
      <c r="Q16" s="3"/>
      <c r="R16" s="3"/>
    </row>
    <row r="17" spans="1:18">
      <c r="A17" s="14">
        <v>9.25</v>
      </c>
      <c r="C17">
        <v>23</v>
      </c>
      <c r="E17" s="11"/>
      <c r="F17" s="13">
        <f t="shared" si="0"/>
        <v>23</v>
      </c>
      <c r="G17" s="1"/>
      <c r="H17" s="14">
        <v>9.25</v>
      </c>
      <c r="I17" s="12">
        <v>2350097</v>
      </c>
      <c r="J17" s="1">
        <f t="shared" si="1"/>
        <v>2350.0970000000002</v>
      </c>
      <c r="K17" s="14">
        <v>9.25</v>
      </c>
      <c r="L17" s="15">
        <f t="shared" si="2"/>
        <v>0</v>
      </c>
      <c r="M17" s="15">
        <f t="shared" si="3"/>
        <v>2350.0970000000002</v>
      </c>
      <c r="N17" s="15">
        <f t="shared" si="4"/>
        <v>0</v>
      </c>
      <c r="O17" s="15">
        <f t="shared" si="5"/>
        <v>0</v>
      </c>
      <c r="P17" s="16">
        <f t="shared" si="6"/>
        <v>2350.0970000000002</v>
      </c>
      <c r="Q17" s="3"/>
      <c r="R17" s="3"/>
    </row>
    <row r="18" spans="1:18">
      <c r="A18" s="10">
        <v>9.75</v>
      </c>
      <c r="C18">
        <v>34</v>
      </c>
      <c r="E18" s="11"/>
      <c r="F18" s="13">
        <f t="shared" si="0"/>
        <v>34</v>
      </c>
      <c r="G18" s="1"/>
      <c r="H18" s="14">
        <v>9.75</v>
      </c>
      <c r="I18" s="12">
        <v>3592744</v>
      </c>
      <c r="J18" s="1">
        <f t="shared" si="1"/>
        <v>3592.7440000000001</v>
      </c>
      <c r="K18" s="14">
        <v>9.75</v>
      </c>
      <c r="L18" s="15">
        <f t="shared" si="2"/>
        <v>0</v>
      </c>
      <c r="M18" s="15">
        <f t="shared" si="3"/>
        <v>3592.7440000000001</v>
      </c>
      <c r="N18" s="15">
        <f t="shared" si="4"/>
        <v>0</v>
      </c>
      <c r="O18" s="15">
        <f t="shared" si="5"/>
        <v>0</v>
      </c>
      <c r="P18" s="16">
        <f t="shared" si="6"/>
        <v>3592.7440000000001</v>
      </c>
      <c r="Q18" s="3"/>
      <c r="R18" s="3"/>
    </row>
    <row r="19" spans="1:18">
      <c r="A19" s="14">
        <v>10.25</v>
      </c>
      <c r="C19">
        <v>40</v>
      </c>
      <c r="E19" s="11"/>
      <c r="F19" s="13">
        <f t="shared" si="0"/>
        <v>40</v>
      </c>
      <c r="G19" s="1"/>
      <c r="H19" s="14">
        <v>10.25</v>
      </c>
      <c r="I19" s="12">
        <v>5976580</v>
      </c>
      <c r="J19" s="1">
        <f t="shared" si="1"/>
        <v>5976.58</v>
      </c>
      <c r="K19" s="14">
        <v>10.25</v>
      </c>
      <c r="L19" s="15">
        <f t="shared" si="2"/>
        <v>0</v>
      </c>
      <c r="M19" s="15">
        <f t="shared" si="3"/>
        <v>5976.58</v>
      </c>
      <c r="N19" s="15">
        <f t="shared" si="4"/>
        <v>0</v>
      </c>
      <c r="O19" s="15">
        <f t="shared" si="5"/>
        <v>0</v>
      </c>
      <c r="P19" s="16">
        <f t="shared" si="6"/>
        <v>5976.58</v>
      </c>
      <c r="Q19" s="3"/>
      <c r="R19" s="3"/>
    </row>
    <row r="20" spans="1:18">
      <c r="A20" s="10">
        <v>10.75</v>
      </c>
      <c r="C20">
        <v>38</v>
      </c>
      <c r="E20" s="11"/>
      <c r="F20" s="13">
        <f t="shared" si="0"/>
        <v>38</v>
      </c>
      <c r="G20" s="1"/>
      <c r="H20" s="14">
        <v>10.75</v>
      </c>
      <c r="I20" s="12">
        <v>8934999</v>
      </c>
      <c r="J20" s="1">
        <f t="shared" si="1"/>
        <v>8934.9989999999998</v>
      </c>
      <c r="K20" s="14">
        <v>10.75</v>
      </c>
      <c r="L20" s="15">
        <f t="shared" si="2"/>
        <v>0</v>
      </c>
      <c r="M20" s="15">
        <f t="shared" si="3"/>
        <v>8934.9989999999998</v>
      </c>
      <c r="N20" s="15">
        <f t="shared" si="4"/>
        <v>0</v>
      </c>
      <c r="O20" s="15">
        <f t="shared" si="5"/>
        <v>0</v>
      </c>
      <c r="P20" s="16">
        <f t="shared" si="6"/>
        <v>8934.9989999999998</v>
      </c>
      <c r="Q20" s="3"/>
      <c r="R20" s="3"/>
    </row>
    <row r="21" spans="1:18">
      <c r="A21" s="14">
        <v>11.25</v>
      </c>
      <c r="C21">
        <v>40</v>
      </c>
      <c r="E21" s="11"/>
      <c r="F21" s="13">
        <f t="shared" si="0"/>
        <v>40</v>
      </c>
      <c r="G21" s="1"/>
      <c r="H21" s="14">
        <v>11.25</v>
      </c>
      <c r="I21" s="12">
        <v>9935659</v>
      </c>
      <c r="J21" s="1">
        <f t="shared" si="1"/>
        <v>9935.6589999999997</v>
      </c>
      <c r="K21" s="14">
        <v>11.25</v>
      </c>
      <c r="L21" s="15">
        <f t="shared" si="2"/>
        <v>0</v>
      </c>
      <c r="M21" s="15">
        <f t="shared" si="3"/>
        <v>9935.6589999999997</v>
      </c>
      <c r="N21" s="15">
        <f t="shared" si="4"/>
        <v>0</v>
      </c>
      <c r="O21" s="15">
        <f t="shared" si="5"/>
        <v>0</v>
      </c>
      <c r="P21" s="16">
        <f t="shared" si="6"/>
        <v>9935.6589999999997</v>
      </c>
      <c r="Q21" s="3"/>
      <c r="R21" s="3"/>
    </row>
    <row r="22" spans="1:18">
      <c r="A22" s="10">
        <v>11.75</v>
      </c>
      <c r="C22">
        <v>40</v>
      </c>
      <c r="E22" s="11"/>
      <c r="F22" s="13">
        <f t="shared" si="0"/>
        <v>40</v>
      </c>
      <c r="G22" s="4"/>
      <c r="H22" s="14">
        <v>11.75</v>
      </c>
      <c r="I22" s="12">
        <v>15791352</v>
      </c>
      <c r="J22" s="1">
        <f t="shared" si="1"/>
        <v>15791.352000000001</v>
      </c>
      <c r="K22" s="14">
        <v>11.75</v>
      </c>
      <c r="L22" s="15">
        <f t="shared" si="2"/>
        <v>0</v>
      </c>
      <c r="M22" s="15">
        <f t="shared" si="3"/>
        <v>15791.352000000001</v>
      </c>
      <c r="N22" s="15">
        <f t="shared" si="4"/>
        <v>0</v>
      </c>
      <c r="O22" s="15">
        <f t="shared" si="5"/>
        <v>0</v>
      </c>
      <c r="P22" s="16">
        <f t="shared" si="6"/>
        <v>15791.352000000001</v>
      </c>
      <c r="Q22" s="3"/>
      <c r="R22" s="3"/>
    </row>
    <row r="23" spans="1:18">
      <c r="A23" s="14">
        <v>12.25</v>
      </c>
      <c r="C23">
        <v>40</v>
      </c>
      <c r="E23" s="11"/>
      <c r="F23" s="13">
        <f t="shared" si="0"/>
        <v>40</v>
      </c>
      <c r="G23" s="4"/>
      <c r="H23" s="14">
        <v>12.25</v>
      </c>
      <c r="I23" s="12">
        <v>21447295</v>
      </c>
      <c r="J23" s="1">
        <f t="shared" si="1"/>
        <v>21447.294999999998</v>
      </c>
      <c r="K23" s="14">
        <v>12.25</v>
      </c>
      <c r="L23" s="15">
        <f t="shared" si="2"/>
        <v>0</v>
      </c>
      <c r="M23" s="15">
        <f t="shared" si="3"/>
        <v>21447.294999999998</v>
      </c>
      <c r="N23" s="15">
        <f t="shared" si="4"/>
        <v>0</v>
      </c>
      <c r="O23" s="15">
        <f t="shared" si="5"/>
        <v>0</v>
      </c>
      <c r="P23" s="16">
        <f t="shared" si="6"/>
        <v>21447.294999999998</v>
      </c>
      <c r="Q23" s="3"/>
      <c r="R23" s="3"/>
    </row>
    <row r="24" spans="1:18">
      <c r="A24" s="10">
        <v>12.75</v>
      </c>
      <c r="C24">
        <v>35</v>
      </c>
      <c r="D24">
        <v>5</v>
      </c>
      <c r="E24" s="11"/>
      <c r="F24" s="13">
        <f t="shared" si="0"/>
        <v>40</v>
      </c>
      <c r="G24" s="4"/>
      <c r="H24" s="14">
        <v>12.75</v>
      </c>
      <c r="I24" s="12">
        <v>22351355</v>
      </c>
      <c r="J24" s="1">
        <f t="shared" si="1"/>
        <v>22351.355</v>
      </c>
      <c r="K24" s="14">
        <v>12.75</v>
      </c>
      <c r="L24" s="15">
        <f t="shared" si="2"/>
        <v>0</v>
      </c>
      <c r="M24" s="15">
        <f t="shared" si="3"/>
        <v>19557.435624999998</v>
      </c>
      <c r="N24" s="15">
        <f t="shared" si="4"/>
        <v>2793.9193749999999</v>
      </c>
      <c r="O24" s="15">
        <f t="shared" si="5"/>
        <v>0</v>
      </c>
      <c r="P24" s="16">
        <f t="shared" si="6"/>
        <v>22351.355</v>
      </c>
      <c r="Q24" s="3"/>
      <c r="R24" s="3"/>
    </row>
    <row r="25" spans="1:18">
      <c r="A25" s="14">
        <v>13.25</v>
      </c>
      <c r="C25">
        <v>31</v>
      </c>
      <c r="D25">
        <v>6</v>
      </c>
      <c r="E25" s="11"/>
      <c r="F25" s="13">
        <f t="shared" si="0"/>
        <v>37</v>
      </c>
      <c r="G25" s="4"/>
      <c r="H25" s="14">
        <v>13.25</v>
      </c>
      <c r="I25" s="12">
        <v>14834853</v>
      </c>
      <c r="J25" s="1">
        <f t="shared" si="1"/>
        <v>14834.852999999999</v>
      </c>
      <c r="K25" s="14">
        <v>13.25</v>
      </c>
      <c r="L25" s="15">
        <f t="shared" si="2"/>
        <v>0</v>
      </c>
      <c r="M25" s="15">
        <f t="shared" si="3"/>
        <v>12429.2011621622</v>
      </c>
      <c r="N25" s="15">
        <f t="shared" si="4"/>
        <v>2405.65183783784</v>
      </c>
      <c r="O25" s="15">
        <f t="shared" si="5"/>
        <v>0</v>
      </c>
      <c r="P25" s="16">
        <f t="shared" si="6"/>
        <v>14834.852999999999</v>
      </c>
      <c r="Q25" s="3"/>
      <c r="R25" s="3"/>
    </row>
    <row r="26" spans="1:18">
      <c r="A26" s="10">
        <v>13.75</v>
      </c>
      <c r="C26">
        <v>16</v>
      </c>
      <c r="D26">
        <v>14</v>
      </c>
      <c r="E26" s="11"/>
      <c r="F26" s="13">
        <f t="shared" si="0"/>
        <v>30</v>
      </c>
      <c r="G26" s="4"/>
      <c r="H26" s="14">
        <v>13.75</v>
      </c>
      <c r="I26" s="12">
        <v>6385767</v>
      </c>
      <c r="J26" s="1">
        <f t="shared" si="1"/>
        <v>6385.7669999999998</v>
      </c>
      <c r="K26" s="14">
        <v>13.75</v>
      </c>
      <c r="L26" s="15">
        <f t="shared" si="2"/>
        <v>0</v>
      </c>
      <c r="M26" s="15">
        <f t="shared" si="3"/>
        <v>3405.7424000000001</v>
      </c>
      <c r="N26" s="15">
        <f t="shared" si="4"/>
        <v>2980.0246000000002</v>
      </c>
      <c r="O26" s="15">
        <f t="shared" si="5"/>
        <v>0</v>
      </c>
      <c r="P26" s="16">
        <f t="shared" si="6"/>
        <v>6385.7669999999998</v>
      </c>
      <c r="Q26" s="3"/>
      <c r="R26" s="3"/>
    </row>
    <row r="27" spans="1:18">
      <c r="A27" s="14">
        <v>14.25</v>
      </c>
      <c r="C27">
        <v>14</v>
      </c>
      <c r="D27">
        <v>10</v>
      </c>
      <c r="E27" s="11"/>
      <c r="F27" s="13">
        <f t="shared" si="0"/>
        <v>24</v>
      </c>
      <c r="G27" s="4"/>
      <c r="H27" s="14">
        <v>14.25</v>
      </c>
      <c r="I27" s="12">
        <v>2431598</v>
      </c>
      <c r="J27" s="1">
        <f t="shared" si="1"/>
        <v>2431.598</v>
      </c>
      <c r="K27" s="14">
        <v>14.25</v>
      </c>
      <c r="L27" s="15">
        <f t="shared" si="2"/>
        <v>0</v>
      </c>
      <c r="M27" s="15">
        <f t="shared" si="3"/>
        <v>1418.4321666666699</v>
      </c>
      <c r="N27" s="15">
        <f t="shared" si="4"/>
        <v>1013.1658333333301</v>
      </c>
      <c r="O27" s="15">
        <f t="shared" si="5"/>
        <v>0</v>
      </c>
      <c r="P27" s="16">
        <f t="shared" si="6"/>
        <v>2431.598</v>
      </c>
      <c r="Q27" s="3"/>
      <c r="R27" s="3"/>
    </row>
    <row r="28" spans="1:18">
      <c r="A28" s="10">
        <v>14.75</v>
      </c>
      <c r="C28">
        <v>2</v>
      </c>
      <c r="D28">
        <v>14</v>
      </c>
      <c r="E28" s="11"/>
      <c r="F28" s="13">
        <f t="shared" si="0"/>
        <v>16</v>
      </c>
      <c r="G28" s="1"/>
      <c r="H28" s="14">
        <v>14.75</v>
      </c>
      <c r="I28" s="12">
        <v>1452559</v>
      </c>
      <c r="J28" s="1">
        <f t="shared" si="1"/>
        <v>1452.559</v>
      </c>
      <c r="K28" s="14">
        <v>14.75</v>
      </c>
      <c r="L28" s="15">
        <f t="shared" si="2"/>
        <v>0</v>
      </c>
      <c r="M28" s="15">
        <f t="shared" si="3"/>
        <v>181.569875</v>
      </c>
      <c r="N28" s="15">
        <f t="shared" si="4"/>
        <v>1270.9891250000001</v>
      </c>
      <c r="O28" s="15">
        <f t="shared" si="5"/>
        <v>0</v>
      </c>
      <c r="P28" s="16">
        <f t="shared" si="6"/>
        <v>1452.559</v>
      </c>
      <c r="Q28" s="3"/>
      <c r="R28" s="3"/>
    </row>
    <row r="29" spans="1:18">
      <c r="A29" s="14">
        <v>15.25</v>
      </c>
      <c r="B29" s="11"/>
      <c r="C29" s="11"/>
      <c r="D29">
        <v>3</v>
      </c>
      <c r="E29" s="11"/>
      <c r="F29" s="13">
        <f t="shared" si="0"/>
        <v>3</v>
      </c>
      <c r="G29" s="1"/>
      <c r="H29" s="14">
        <v>15.25</v>
      </c>
      <c r="I29" s="12">
        <v>400172</v>
      </c>
      <c r="J29" s="1">
        <f t="shared" si="1"/>
        <v>400.17200000000003</v>
      </c>
      <c r="K29" s="14">
        <v>15.25</v>
      </c>
      <c r="L29" s="15">
        <f t="shared" si="2"/>
        <v>0</v>
      </c>
      <c r="M29" s="15">
        <f t="shared" si="3"/>
        <v>0</v>
      </c>
      <c r="N29" s="15">
        <f t="shared" si="4"/>
        <v>400.17200000000003</v>
      </c>
      <c r="O29" s="15">
        <f t="shared" si="5"/>
        <v>0</v>
      </c>
      <c r="P29" s="16">
        <f t="shared" si="6"/>
        <v>400.17200000000003</v>
      </c>
      <c r="Q29" s="3"/>
      <c r="R29" s="3"/>
    </row>
    <row r="30" spans="1:18">
      <c r="A30" s="10">
        <v>15.75</v>
      </c>
      <c r="B30" s="11"/>
      <c r="C30" s="11"/>
      <c r="D30">
        <v>1</v>
      </c>
      <c r="E30" s="11"/>
      <c r="F30" s="13">
        <f t="shared" si="0"/>
        <v>1</v>
      </c>
      <c r="G30" s="1"/>
      <c r="H30" s="14">
        <v>15.75</v>
      </c>
      <c r="I30" s="12">
        <v>117796</v>
      </c>
      <c r="J30" s="1">
        <f t="shared" si="1"/>
        <v>117.79600000000001</v>
      </c>
      <c r="K30" s="14">
        <v>15.75</v>
      </c>
      <c r="L30" s="15">
        <f t="shared" si="2"/>
        <v>0</v>
      </c>
      <c r="M30" s="15">
        <f t="shared" si="3"/>
        <v>0</v>
      </c>
      <c r="N30" s="15">
        <f t="shared" si="4"/>
        <v>117.79600000000001</v>
      </c>
      <c r="O30" s="15">
        <f t="shared" si="5"/>
        <v>0</v>
      </c>
      <c r="P30" s="16">
        <f t="shared" si="6"/>
        <v>117.79600000000001</v>
      </c>
      <c r="Q30" s="3"/>
      <c r="R30" s="3"/>
    </row>
    <row r="31" spans="1:18">
      <c r="A31" s="14">
        <v>16.25</v>
      </c>
      <c r="B31" s="11"/>
      <c r="C31" s="11"/>
      <c r="D31">
        <v>2</v>
      </c>
      <c r="E31" s="11"/>
      <c r="F31" s="13">
        <f t="shared" si="0"/>
        <v>2</v>
      </c>
      <c r="G31" s="1"/>
      <c r="H31" s="14">
        <v>16.25</v>
      </c>
      <c r="J31" s="1">
        <f t="shared" si="1"/>
        <v>0</v>
      </c>
      <c r="K31" s="14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3"/>
      <c r="R31" s="3"/>
    </row>
    <row r="32" spans="1:18">
      <c r="A32" s="10">
        <v>16.75</v>
      </c>
      <c r="B32" s="11"/>
      <c r="C32" s="11"/>
      <c r="D32" s="11"/>
      <c r="E32" s="11"/>
      <c r="F32" s="13">
        <f t="shared" si="0"/>
        <v>0</v>
      </c>
      <c r="G32" s="1"/>
      <c r="H32" s="14">
        <v>16.75</v>
      </c>
      <c r="J32" s="1">
        <f t="shared" si="1"/>
        <v>0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3"/>
      <c r="R32" s="3"/>
    </row>
    <row r="33" spans="1:18">
      <c r="A33" s="14">
        <v>17.25</v>
      </c>
      <c r="B33" s="11"/>
      <c r="C33" s="11"/>
      <c r="D33" s="11"/>
      <c r="E33" s="11"/>
      <c r="F33" s="13">
        <f t="shared" si="0"/>
        <v>0</v>
      </c>
      <c r="G33" s="1"/>
      <c r="H33" s="14">
        <v>17.25</v>
      </c>
      <c r="J33" s="1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11"/>
      <c r="C34" s="11"/>
      <c r="D34" s="11"/>
      <c r="E34" s="11"/>
      <c r="F34" s="13">
        <f t="shared" si="0"/>
        <v>0</v>
      </c>
      <c r="G34" s="1"/>
      <c r="H34" s="14">
        <v>17.75</v>
      </c>
      <c r="J34" s="1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11"/>
      <c r="C35" s="11"/>
      <c r="D35" s="11"/>
      <c r="E35" s="11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1"/>
      <c r="H37" s="14">
        <v>19.25</v>
      </c>
      <c r="I37" s="4"/>
      <c r="J37" s="1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0</v>
      </c>
      <c r="C38" s="20">
        <f>SUM(C6:C37)</f>
        <v>461</v>
      </c>
      <c r="D38" s="20">
        <f>SUM(D6:D37)</f>
        <v>55</v>
      </c>
      <c r="E38" s="20">
        <f>SUM(E6:E37)</f>
        <v>0</v>
      </c>
      <c r="F38" s="21">
        <f>SUM(F6:F37)</f>
        <v>516</v>
      </c>
      <c r="G38" s="22"/>
      <c r="H38" s="19" t="s">
        <v>7</v>
      </c>
      <c r="I38" s="4">
        <f>SUM(I6:I37)</f>
        <v>260904118</v>
      </c>
      <c r="J38" s="1">
        <f t="shared" si="1"/>
        <v>260904.11799999999</v>
      </c>
      <c r="K38" s="19" t="s">
        <v>7</v>
      </c>
      <c r="L38" s="20">
        <f>SUM(L6:L37)</f>
        <v>0</v>
      </c>
      <c r="M38" s="20">
        <f>SUM(M6:M37)</f>
        <v>249922.39922882899</v>
      </c>
      <c r="N38" s="20">
        <f>SUM(N6:N37)</f>
        <v>10981.718771171199</v>
      </c>
      <c r="O38" s="20">
        <f>SUM(O6:O37)</f>
        <v>0</v>
      </c>
      <c r="P38" s="23">
        <f>SUM(P6:P37)</f>
        <v>260904.11799999999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26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3.4128376363363228E-3</v>
      </c>
      <c r="J44" s="27" t="s">
        <v>12</v>
      </c>
      <c r="K44">
        <v>3.2201856117489678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0.24077026818618899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7779.9395000000004</v>
      </c>
      <c r="D48" s="15">
        <f t="shared" si="9"/>
        <v>0</v>
      </c>
      <c r="E48" s="15">
        <f t="shared" si="10"/>
        <v>0</v>
      </c>
      <c r="F48" s="13">
        <f t="shared" si="11"/>
        <v>7779.9395000000004</v>
      </c>
      <c r="G48" s="1"/>
      <c r="H48" s="14">
        <f t="shared" si="12"/>
        <v>0.360283703686677</v>
      </c>
      <c r="I48" s="15">
        <f t="shared" si="13"/>
        <v>0</v>
      </c>
      <c r="J48" s="15">
        <f t="shared" si="14"/>
        <v>659.52598059253501</v>
      </c>
      <c r="K48" s="15">
        <f t="shared" si="15"/>
        <v>0</v>
      </c>
      <c r="L48" s="15">
        <f t="shared" si="16"/>
        <v>0</v>
      </c>
      <c r="M48" s="29">
        <f t="shared" si="17"/>
        <v>659.52598059253501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75140.625249999997</v>
      </c>
      <c r="D49" s="15">
        <f t="shared" si="9"/>
        <v>0</v>
      </c>
      <c r="E49" s="15">
        <f t="shared" si="10"/>
        <v>0</v>
      </c>
      <c r="F49" s="13">
        <f t="shared" si="11"/>
        <v>75140.625249999997</v>
      </c>
      <c r="G49" s="1"/>
      <c r="H49" s="14">
        <f t="shared" si="12"/>
        <v>0.51545962415105695</v>
      </c>
      <c r="I49" s="15">
        <f t="shared" si="13"/>
        <v>0</v>
      </c>
      <c r="J49" s="15">
        <f t="shared" si="14"/>
        <v>8154.0965157558803</v>
      </c>
      <c r="K49" s="15">
        <f t="shared" si="15"/>
        <v>0</v>
      </c>
      <c r="L49" s="15">
        <f t="shared" si="16"/>
        <v>0</v>
      </c>
      <c r="M49" s="29">
        <f t="shared" si="17"/>
        <v>8154.0965157558803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203721.66149999999</v>
      </c>
      <c r="D50" s="15">
        <f t="shared" si="9"/>
        <v>0</v>
      </c>
      <c r="E50" s="15">
        <f t="shared" si="10"/>
        <v>0</v>
      </c>
      <c r="F50" s="13">
        <f t="shared" si="11"/>
        <v>203721.66149999999</v>
      </c>
      <c r="G50" s="1"/>
      <c r="H50" s="14">
        <f t="shared" si="12"/>
        <v>0.71147927602482697</v>
      </c>
      <c r="I50" s="15">
        <f t="shared" si="13"/>
        <v>0</v>
      </c>
      <c r="J50" s="15">
        <f t="shared" si="14"/>
        <v>27608.331473256199</v>
      </c>
      <c r="K50" s="15">
        <f t="shared" si="15"/>
        <v>0</v>
      </c>
      <c r="L50" s="15">
        <f t="shared" si="16"/>
        <v>0</v>
      </c>
      <c r="M50" s="29">
        <f t="shared" si="17"/>
        <v>27608.331473256199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195854.66</v>
      </c>
      <c r="D51" s="15">
        <f t="shared" si="9"/>
        <v>0</v>
      </c>
      <c r="E51" s="15">
        <f t="shared" si="10"/>
        <v>0</v>
      </c>
      <c r="F51" s="13">
        <f t="shared" si="11"/>
        <v>195854.66</v>
      </c>
      <c r="G51" s="1"/>
      <c r="H51" s="14">
        <f t="shared" si="12"/>
        <v>0.95364577855878996</v>
      </c>
      <c r="I51" s="15">
        <f t="shared" si="13"/>
        <v>0</v>
      </c>
      <c r="J51" s="15">
        <f t="shared" si="14"/>
        <v>32482.7773426204</v>
      </c>
      <c r="K51" s="15">
        <f t="shared" si="15"/>
        <v>0</v>
      </c>
      <c r="L51" s="15">
        <f t="shared" si="16"/>
        <v>0</v>
      </c>
      <c r="M51" s="29">
        <f t="shared" si="17"/>
        <v>32482.7773426204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108369.7625</v>
      </c>
      <c r="D52" s="15">
        <f t="shared" si="9"/>
        <v>0</v>
      </c>
      <c r="E52" s="15">
        <f t="shared" si="10"/>
        <v>0</v>
      </c>
      <c r="F52" s="13">
        <f t="shared" si="11"/>
        <v>108369.7625</v>
      </c>
      <c r="G52" s="1"/>
      <c r="H52" s="14">
        <f t="shared" si="12"/>
        <v>1.2473749206461999</v>
      </c>
      <c r="I52" s="15">
        <f t="shared" si="13"/>
        <v>0</v>
      </c>
      <c r="J52" s="15">
        <f t="shared" si="14"/>
        <v>21628.435823821601</v>
      </c>
      <c r="K52" s="15">
        <f t="shared" si="15"/>
        <v>0</v>
      </c>
      <c r="L52" s="15">
        <f t="shared" si="16"/>
        <v>0</v>
      </c>
      <c r="M52" s="29">
        <f t="shared" si="17"/>
        <v>21628.435823821601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110021.4765</v>
      </c>
      <c r="D53" s="15">
        <f t="shared" si="9"/>
        <v>0</v>
      </c>
      <c r="E53" s="15">
        <f t="shared" si="10"/>
        <v>0</v>
      </c>
      <c r="F53" s="13">
        <f t="shared" si="11"/>
        <v>110021.4765</v>
      </c>
      <c r="G53" s="1"/>
      <c r="H53" s="14">
        <f t="shared" si="12"/>
        <v>1.59818740779866</v>
      </c>
      <c r="I53" s="15">
        <f t="shared" si="13"/>
        <v>0</v>
      </c>
      <c r="J53" s="15">
        <f t="shared" si="14"/>
        <v>26049.620493291299</v>
      </c>
      <c r="K53" s="15">
        <f t="shared" si="15"/>
        <v>0</v>
      </c>
      <c r="L53" s="15">
        <f t="shared" si="16"/>
        <v>0</v>
      </c>
      <c r="M53" s="29">
        <f t="shared" si="17"/>
        <v>26049.620493291299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84861.170249999996</v>
      </c>
      <c r="D54" s="15">
        <f t="shared" si="9"/>
        <v>0</v>
      </c>
      <c r="E54" s="15">
        <f t="shared" si="10"/>
        <v>0</v>
      </c>
      <c r="F54" s="13">
        <f t="shared" si="11"/>
        <v>84861.170249999996</v>
      </c>
      <c r="G54" s="1"/>
      <c r="H54" s="14">
        <f t="shared" si="12"/>
        <v>2.0117022306363399</v>
      </c>
      <c r="I54" s="15">
        <f t="shared" si="13"/>
        <v>0</v>
      </c>
      <c r="J54" s="15">
        <f t="shared" si="14"/>
        <v>23546.952480873799</v>
      </c>
      <c r="K54" s="15">
        <f t="shared" si="15"/>
        <v>0</v>
      </c>
      <c r="L54" s="15">
        <f t="shared" si="16"/>
        <v>0</v>
      </c>
      <c r="M54" s="29">
        <f t="shared" si="17"/>
        <v>23546.952480873799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43224.478000000003</v>
      </c>
      <c r="D55" s="15">
        <f t="shared" si="9"/>
        <v>0</v>
      </c>
      <c r="E55" s="15">
        <f t="shared" si="10"/>
        <v>0</v>
      </c>
      <c r="F55" s="13">
        <f t="shared" si="11"/>
        <v>43224.478000000003</v>
      </c>
      <c r="G55" s="1"/>
      <c r="H55" s="14">
        <f t="shared" si="12"/>
        <v>2.4936309200853</v>
      </c>
      <c r="I55" s="15">
        <f t="shared" si="13"/>
        <v>0</v>
      </c>
      <c r="J55" s="15">
        <f t="shared" si="14"/>
        <v>13907.8573993996</v>
      </c>
      <c r="K55" s="15">
        <f t="shared" si="15"/>
        <v>0</v>
      </c>
      <c r="L55" s="15">
        <f t="shared" si="16"/>
        <v>0</v>
      </c>
      <c r="M55" s="29">
        <f t="shared" si="17"/>
        <v>13907.8573993996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15358.4475</v>
      </c>
      <c r="D56" s="15">
        <f t="shared" si="9"/>
        <v>0</v>
      </c>
      <c r="E56" s="15">
        <f t="shared" si="10"/>
        <v>0</v>
      </c>
      <c r="F56" s="13">
        <f t="shared" si="11"/>
        <v>15358.4475</v>
      </c>
      <c r="G56" s="1"/>
      <c r="H56" s="14">
        <f t="shared" si="12"/>
        <v>3.0497725167461902</v>
      </c>
      <c r="I56" s="15">
        <f t="shared" si="13"/>
        <v>0</v>
      </c>
      <c r="J56" s="15">
        <f t="shared" si="14"/>
        <v>5677.5480103502096</v>
      </c>
      <c r="K56" s="15">
        <f t="shared" si="15"/>
        <v>0</v>
      </c>
      <c r="L56" s="15">
        <f t="shared" si="16"/>
        <v>0</v>
      </c>
      <c r="M56" s="29">
        <f t="shared" si="17"/>
        <v>5677.5480103502096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14028.192499999999</v>
      </c>
      <c r="D57" s="15">
        <f t="shared" si="9"/>
        <v>0</v>
      </c>
      <c r="E57" s="15">
        <f t="shared" si="10"/>
        <v>0</v>
      </c>
      <c r="F57" s="13">
        <f t="shared" si="11"/>
        <v>14028.192499999999</v>
      </c>
      <c r="G57" s="1"/>
      <c r="H57" s="14">
        <f t="shared" si="12"/>
        <v>3.6860091246257798</v>
      </c>
      <c r="I57" s="15">
        <f t="shared" si="13"/>
        <v>0</v>
      </c>
      <c r="J57" s="15">
        <f t="shared" si="14"/>
        <v>5909.4909208007903</v>
      </c>
      <c r="K57" s="15">
        <f t="shared" si="15"/>
        <v>0</v>
      </c>
      <c r="L57" s="15">
        <f t="shared" si="16"/>
        <v>0</v>
      </c>
      <c r="M57" s="29">
        <f t="shared" si="17"/>
        <v>5909.4909208007903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21738.397250000002</v>
      </c>
      <c r="D58" s="15">
        <f t="shared" si="9"/>
        <v>0</v>
      </c>
      <c r="E58" s="15">
        <f t="shared" si="10"/>
        <v>0</v>
      </c>
      <c r="F58" s="13">
        <f t="shared" si="11"/>
        <v>21738.397250000002</v>
      </c>
      <c r="G58" s="1"/>
      <c r="H58" s="14">
        <f t="shared" si="12"/>
        <v>4.4083019495759199</v>
      </c>
      <c r="I58" s="15">
        <f t="shared" si="13"/>
        <v>0</v>
      </c>
      <c r="J58" s="15">
        <f t="shared" si="14"/>
        <v>10359.9371867925</v>
      </c>
      <c r="K58" s="15">
        <f t="shared" si="15"/>
        <v>0</v>
      </c>
      <c r="L58" s="15">
        <f t="shared" si="16"/>
        <v>0</v>
      </c>
      <c r="M58" s="29">
        <f t="shared" si="17"/>
        <v>10359.9371867925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35029.254000000001</v>
      </c>
      <c r="D59" s="15">
        <f t="shared" si="9"/>
        <v>0</v>
      </c>
      <c r="E59" s="15">
        <f t="shared" si="10"/>
        <v>0</v>
      </c>
      <c r="F59" s="13">
        <f t="shared" si="11"/>
        <v>35029.254000000001</v>
      </c>
      <c r="G59" s="1"/>
      <c r="H59" s="14">
        <f t="shared" si="12"/>
        <v>5.2226877445829398</v>
      </c>
      <c r="I59" s="15">
        <f t="shared" si="13"/>
        <v>0</v>
      </c>
      <c r="J59" s="15">
        <f t="shared" si="14"/>
        <v>18763.7800582239</v>
      </c>
      <c r="K59" s="15">
        <f t="shared" si="15"/>
        <v>0</v>
      </c>
      <c r="L59" s="15">
        <f t="shared" si="16"/>
        <v>0</v>
      </c>
      <c r="M59" s="29">
        <f t="shared" si="17"/>
        <v>18763.7800582239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61259.945</v>
      </c>
      <c r="D60" s="15">
        <f t="shared" si="9"/>
        <v>0</v>
      </c>
      <c r="E60" s="15">
        <f t="shared" si="10"/>
        <v>0</v>
      </c>
      <c r="F60" s="13">
        <f t="shared" si="11"/>
        <v>61259.945</v>
      </c>
      <c r="G60" s="1"/>
      <c r="H60" s="14">
        <f t="shared" si="12"/>
        <v>6.13527560014328</v>
      </c>
      <c r="I60" s="15">
        <f t="shared" si="13"/>
        <v>0</v>
      </c>
      <c r="J60" s="15">
        <f t="shared" si="14"/>
        <v>36667.965446304297</v>
      </c>
      <c r="K60" s="15">
        <f t="shared" si="15"/>
        <v>0</v>
      </c>
      <c r="L60" s="15">
        <f t="shared" si="16"/>
        <v>0</v>
      </c>
      <c r="M60" s="29">
        <f t="shared" si="17"/>
        <v>36667.965446304297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96051.239249999999</v>
      </c>
      <c r="D61" s="15">
        <f t="shared" si="9"/>
        <v>0</v>
      </c>
      <c r="E61" s="15">
        <f t="shared" si="10"/>
        <v>0</v>
      </c>
      <c r="F61" s="13">
        <f t="shared" si="11"/>
        <v>96051.239249999999</v>
      </c>
      <c r="G61" s="1"/>
      <c r="H61" s="14">
        <f t="shared" si="12"/>
        <v>7.1522440300618602</v>
      </c>
      <c r="I61" s="15">
        <f t="shared" si="13"/>
        <v>0</v>
      </c>
      <c r="J61" s="15">
        <f t="shared" si="14"/>
        <v>63905.293256358702</v>
      </c>
      <c r="K61" s="15">
        <f t="shared" si="15"/>
        <v>0</v>
      </c>
      <c r="L61" s="15">
        <f t="shared" si="16"/>
        <v>0</v>
      </c>
      <c r="M61" s="29">
        <f t="shared" si="17"/>
        <v>63905.293256358702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111776.16375000001</v>
      </c>
      <c r="D62" s="15">
        <f t="shared" si="9"/>
        <v>0</v>
      </c>
      <c r="E62" s="15">
        <f t="shared" si="10"/>
        <v>0</v>
      </c>
      <c r="F62" s="13">
        <f t="shared" si="11"/>
        <v>111776.16375000001</v>
      </c>
      <c r="G62" s="1"/>
      <c r="H62" s="14">
        <f t="shared" si="12"/>
        <v>8.2798383122579207</v>
      </c>
      <c r="I62" s="15">
        <f t="shared" si="13"/>
        <v>0</v>
      </c>
      <c r="J62" s="15">
        <f t="shared" si="14"/>
        <v>82265.650045730203</v>
      </c>
      <c r="K62" s="15">
        <f t="shared" si="15"/>
        <v>0</v>
      </c>
      <c r="L62" s="15">
        <f t="shared" si="16"/>
        <v>0</v>
      </c>
      <c r="M62" s="29">
        <f t="shared" si="17"/>
        <v>82265.650045730203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185548.386</v>
      </c>
      <c r="D63" s="15">
        <f t="shared" si="9"/>
        <v>0</v>
      </c>
      <c r="E63" s="15">
        <f t="shared" si="10"/>
        <v>0</v>
      </c>
      <c r="F63" s="13">
        <f t="shared" si="11"/>
        <v>185548.386</v>
      </c>
      <c r="G63" s="1"/>
      <c r="H63" s="14">
        <f t="shared" si="12"/>
        <v>9.5243680513335498</v>
      </c>
      <c r="I63" s="15">
        <f t="shared" si="13"/>
        <v>0</v>
      </c>
      <c r="J63" s="15">
        <f t="shared" si="14"/>
        <v>150402.64847616199</v>
      </c>
      <c r="K63" s="15">
        <f t="shared" si="15"/>
        <v>0</v>
      </c>
      <c r="L63" s="15">
        <f t="shared" si="16"/>
        <v>0</v>
      </c>
      <c r="M63" s="29">
        <f t="shared" si="17"/>
        <v>150402.64847616199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262729.36375000002</v>
      </c>
      <c r="D64" s="15">
        <f t="shared" si="9"/>
        <v>0</v>
      </c>
      <c r="E64" s="15">
        <f t="shared" si="10"/>
        <v>0</v>
      </c>
      <c r="F64" s="13">
        <f t="shared" si="11"/>
        <v>262729.36375000002</v>
      </c>
      <c r="G64" s="1"/>
      <c r="H64" s="14">
        <f t="shared" si="12"/>
        <v>10.892204935293901</v>
      </c>
      <c r="I64" s="15">
        <f t="shared" si="13"/>
        <v>0</v>
      </c>
      <c r="J64" s="15">
        <f t="shared" si="14"/>
        <v>233608.33244770399</v>
      </c>
      <c r="K64" s="15">
        <f t="shared" si="15"/>
        <v>0</v>
      </c>
      <c r="L64" s="15">
        <f t="shared" si="16"/>
        <v>0</v>
      </c>
      <c r="M64" s="29">
        <f t="shared" si="17"/>
        <v>233608.33244770399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249357.30421875001</v>
      </c>
      <c r="D65" s="15">
        <f t="shared" si="9"/>
        <v>35622.472031249999</v>
      </c>
      <c r="E65" s="15">
        <f t="shared" si="10"/>
        <v>0</v>
      </c>
      <c r="F65" s="13">
        <f t="shared" si="11"/>
        <v>284979.77625</v>
      </c>
      <c r="G65" s="1"/>
      <c r="H65" s="14">
        <f t="shared" si="12"/>
        <v>12.3897806632848</v>
      </c>
      <c r="I65" s="15">
        <f t="shared" si="13"/>
        <v>0</v>
      </c>
      <c r="J65" s="15">
        <f t="shared" si="14"/>
        <v>242312.33773006199</v>
      </c>
      <c r="K65" s="15">
        <f t="shared" si="15"/>
        <v>34616.048247151797</v>
      </c>
      <c r="L65" s="15">
        <f t="shared" si="16"/>
        <v>0</v>
      </c>
      <c r="M65" s="29">
        <f t="shared" si="17"/>
        <v>276928.38597721403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164686.915398649</v>
      </c>
      <c r="D66" s="15">
        <f t="shared" si="9"/>
        <v>31874.886851351399</v>
      </c>
      <c r="E66" s="15">
        <f t="shared" si="10"/>
        <v>0</v>
      </c>
      <c r="F66" s="13">
        <f t="shared" si="11"/>
        <v>196561.80225000001</v>
      </c>
      <c r="G66" s="1"/>
      <c r="H66" s="14">
        <f t="shared" si="12"/>
        <v>14.023585024808501</v>
      </c>
      <c r="I66" s="15">
        <f t="shared" si="13"/>
        <v>0</v>
      </c>
      <c r="J66" s="15">
        <f t="shared" si="14"/>
        <v>174301.95928802999</v>
      </c>
      <c r="K66" s="15">
        <f t="shared" si="15"/>
        <v>33735.863088005797</v>
      </c>
      <c r="L66" s="15">
        <f t="shared" si="16"/>
        <v>0</v>
      </c>
      <c r="M66" s="29">
        <f t="shared" si="17"/>
        <v>208037.822376036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46828.957999999999</v>
      </c>
      <c r="D67" s="15">
        <f t="shared" si="9"/>
        <v>40975.338250000001</v>
      </c>
      <c r="E67" s="15">
        <f t="shared" si="10"/>
        <v>0</v>
      </c>
      <c r="F67" s="13">
        <f t="shared" si="11"/>
        <v>87804.296249999999</v>
      </c>
      <c r="G67" s="1"/>
      <c r="H67" s="14">
        <f t="shared" si="12"/>
        <v>15.800164113799299</v>
      </c>
      <c r="I67" s="15">
        <f t="shared" si="13"/>
        <v>0</v>
      </c>
      <c r="J67" s="15">
        <f t="shared" si="14"/>
        <v>53811.288849324701</v>
      </c>
      <c r="K67" s="15">
        <f t="shared" si="15"/>
        <v>47084.877743159101</v>
      </c>
      <c r="L67" s="15">
        <f t="shared" si="16"/>
        <v>0</v>
      </c>
      <c r="M67" s="29">
        <f t="shared" si="17"/>
        <v>100896.16659248401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20212.658374999999</v>
      </c>
      <c r="D68" s="15">
        <f t="shared" si="9"/>
        <v>14437.613125</v>
      </c>
      <c r="E68" s="15">
        <f t="shared" si="10"/>
        <v>0</v>
      </c>
      <c r="F68" s="13">
        <f t="shared" si="11"/>
        <v>34650.271500000003</v>
      </c>
      <c r="G68" s="1"/>
      <c r="H68" s="14">
        <f t="shared" si="12"/>
        <v>17.7261186633209</v>
      </c>
      <c r="I68" s="15">
        <f t="shared" si="13"/>
        <v>0</v>
      </c>
      <c r="J68" s="15">
        <f t="shared" si="14"/>
        <v>25143.296902204798</v>
      </c>
      <c r="K68" s="15">
        <f t="shared" si="15"/>
        <v>17959.497787289001</v>
      </c>
      <c r="L68" s="15">
        <f t="shared" si="16"/>
        <v>0</v>
      </c>
      <c r="M68" s="29">
        <f t="shared" si="17"/>
        <v>43102.7946894938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2678.15565625</v>
      </c>
      <c r="D69" s="15">
        <f t="shared" si="9"/>
        <v>18747.089593749999</v>
      </c>
      <c r="E69" s="15">
        <f t="shared" si="10"/>
        <v>0</v>
      </c>
      <c r="F69" s="13">
        <f t="shared" si="11"/>
        <v>21425.24525</v>
      </c>
      <c r="G69" s="1"/>
      <c r="H69" s="14">
        <f t="shared" si="12"/>
        <v>19.808102488624201</v>
      </c>
      <c r="I69" s="15">
        <f t="shared" si="13"/>
        <v>0</v>
      </c>
      <c r="J69" s="15">
        <f t="shared" si="14"/>
        <v>3596.5546928466902</v>
      </c>
      <c r="K69" s="15">
        <f t="shared" si="15"/>
        <v>25175.882849926798</v>
      </c>
      <c r="L69" s="15">
        <f t="shared" si="16"/>
        <v>0</v>
      </c>
      <c r="M69" s="29">
        <f t="shared" si="17"/>
        <v>28772.437542773499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6102.6229999999996</v>
      </c>
      <c r="E70" s="15">
        <f t="shared" si="10"/>
        <v>0</v>
      </c>
      <c r="F70" s="13">
        <f t="shared" si="11"/>
        <v>6102.6229999999996</v>
      </c>
      <c r="G70" s="1"/>
      <c r="H70" s="14">
        <f t="shared" si="12"/>
        <v>22.0528210279343</v>
      </c>
      <c r="I70" s="15">
        <f t="shared" si="13"/>
        <v>0</v>
      </c>
      <c r="J70" s="15">
        <f t="shared" si="14"/>
        <v>0</v>
      </c>
      <c r="K70" s="15">
        <f t="shared" si="15"/>
        <v>8824.9214963905306</v>
      </c>
      <c r="L70" s="15">
        <f t="shared" si="16"/>
        <v>0</v>
      </c>
      <c r="M70" s="29">
        <f t="shared" si="17"/>
        <v>8824.9214963905306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1855.287</v>
      </c>
      <c r="E71" s="15">
        <f t="shared" si="10"/>
        <v>0</v>
      </c>
      <c r="F71" s="13">
        <f t="shared" si="11"/>
        <v>1855.287</v>
      </c>
      <c r="G71" s="1"/>
      <c r="H71" s="14">
        <f t="shared" si="12"/>
        <v>24.467029971709</v>
      </c>
      <c r="I71" s="15">
        <f t="shared" si="13"/>
        <v>0</v>
      </c>
      <c r="J71" s="15">
        <f t="shared" si="14"/>
        <v>0</v>
      </c>
      <c r="K71" s="15">
        <f t="shared" si="15"/>
        <v>2882.1182625474298</v>
      </c>
      <c r="L71" s="15">
        <f t="shared" si="16"/>
        <v>0</v>
      </c>
      <c r="M71" s="29">
        <f t="shared" si="17"/>
        <v>2882.1182625474298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27.057533972264501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29.831185426640101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32.794883326408304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35.955572168849798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39.320240924528001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42.895922056827096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46.689690589480399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0</v>
      </c>
      <c r="C79" s="20">
        <f>SUM(C47:C78)</f>
        <v>2116257.1541486499</v>
      </c>
      <c r="D79" s="20">
        <f>SUM(D47:D78)</f>
        <v>149615.30985135099</v>
      </c>
      <c r="E79" s="20">
        <f>SUM(E47:E78)</f>
        <v>0</v>
      </c>
      <c r="F79" s="20">
        <f>SUM(F47:F78)</f>
        <v>2265872.4640000002</v>
      </c>
      <c r="G79" s="13"/>
      <c r="H79" s="19" t="s">
        <v>7</v>
      </c>
      <c r="I79" s="20">
        <f>SUM(I47:I78)</f>
        <v>0</v>
      </c>
      <c r="J79" s="20">
        <f>SUM(J47:J78)</f>
        <v>1260763.68082051</v>
      </c>
      <c r="K79" s="20">
        <f>SUM(K47:K78)</f>
        <v>170279.20947447</v>
      </c>
      <c r="L79" s="20">
        <f>SUM(L47:L78)</f>
        <v>0</v>
      </c>
      <c r="M79" s="20">
        <f>SUM(M47:M78)</f>
        <v>1431042.89029498</v>
      </c>
      <c r="N79" s="3"/>
      <c r="O79" s="3"/>
      <c r="P79" s="3"/>
    </row>
    <row r="80" spans="1:16">
      <c r="A80" s="6" t="s">
        <v>13</v>
      </c>
      <c r="B80" s="21">
        <f>IF(L38&gt;0,B79/L38,0)</f>
        <v>0</v>
      </c>
      <c r="C80" s="21">
        <f>IF(M38&gt;0,C79/M38,0)</f>
        <v>8.4676570034485206</v>
      </c>
      <c r="D80" s="21">
        <f>IF(N38&gt;0,D79/N38,0)</f>
        <v>13.6240339940334</v>
      </c>
      <c r="E80" s="21">
        <f>IF(O38&gt;0,E79/O38,0)</f>
        <v>0</v>
      </c>
      <c r="F80" s="21">
        <f>IF(P38&gt;0,F79/P38,0)</f>
        <v>8.6846941373305597</v>
      </c>
      <c r="G80" s="13"/>
      <c r="H80" s="6" t="s">
        <v>13</v>
      </c>
      <c r="I80" s="21">
        <f>IF(L38&gt;0,I79/L38,0)</f>
        <v>0</v>
      </c>
      <c r="J80" s="21">
        <f>IF(M38&gt;0,J79/M38,0)</f>
        <v>5.0446205890739497</v>
      </c>
      <c r="K80" s="21">
        <f>IF(N38&gt;0,K79/N38,0)</f>
        <v>15.505697516265</v>
      </c>
      <c r="L80" s="21">
        <f>IF(O38&gt;0,L79/O38,0)</f>
        <v>0</v>
      </c>
      <c r="M80" s="21">
        <f>IF(P38&gt;0,M79/P38,0)</f>
        <v>5.4849379199717303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0" t="s">
        <v>14</v>
      </c>
      <c r="B85" s="50"/>
      <c r="C85" s="50"/>
      <c r="D85" s="50"/>
      <c r="E85" s="50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0"/>
      <c r="B86" s="50"/>
      <c r="C86" s="50"/>
      <c r="D86" s="50"/>
      <c r="E86" s="50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1" t="s">
        <v>15</v>
      </c>
      <c r="B89" s="52" t="s">
        <v>16</v>
      </c>
      <c r="C89" s="52" t="s">
        <v>17</v>
      </c>
      <c r="D89" s="52" t="s">
        <v>18</v>
      </c>
      <c r="E89" s="52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1"/>
      <c r="B90" s="51"/>
      <c r="C90" s="51"/>
      <c r="D90" s="51"/>
      <c r="E90" s="52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249922.39923000001</v>
      </c>
      <c r="C93" s="33">
        <f>$C$80</f>
        <v>8.5</v>
      </c>
      <c r="D93" s="33">
        <f>$J$80</f>
        <v>5</v>
      </c>
      <c r="E93" s="32">
        <f>B93*D93</f>
        <v>1249611.99615</v>
      </c>
      <c r="F93" s="1">
        <f>E93/1000</f>
        <v>1249.6119961500001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10981.718769999999</v>
      </c>
      <c r="C94" s="33">
        <f>$D$80</f>
        <v>13.6</v>
      </c>
      <c r="D94" s="33">
        <f>$K$80</f>
        <v>15.5</v>
      </c>
      <c r="E94" s="32">
        <f>B94*D94</f>
        <v>170216.64094000001</v>
      </c>
      <c r="F94" s="1">
        <f>E94/1000</f>
        <v>170.21664093999999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260904.11799999999</v>
      </c>
      <c r="C96" s="33">
        <f>$F$80</f>
        <v>8.6999999999999993</v>
      </c>
      <c r="D96" s="33">
        <f>$M$80</f>
        <v>5.5</v>
      </c>
      <c r="E96" s="32">
        <f>SUM(E92:E95)</f>
        <v>1419828.6370900001</v>
      </c>
      <c r="F96" s="1">
        <f>E96/1000</f>
        <v>1419.82863709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1335395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0.94052999999999998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I80" sqref="I80:L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21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1982542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3">
        <f t="shared" ref="F6:F37" si="0">SUM(B6:E6)</f>
        <v>0</v>
      </c>
      <c r="G6" s="1"/>
      <c r="H6" s="14">
        <v>3.75</v>
      </c>
      <c r="I6" s="12"/>
      <c r="J6" s="1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6"/>
      <c r="F7" s="13">
        <f t="shared" si="0"/>
        <v>0</v>
      </c>
      <c r="G7" s="1"/>
      <c r="H7" s="14">
        <v>4.25</v>
      </c>
      <c r="I7" s="12"/>
      <c r="J7" s="1">
        <f t="shared" si="1"/>
        <v>0</v>
      </c>
      <c r="K7" s="14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36"/>
      <c r="F8" s="13">
        <f t="shared" si="0"/>
        <v>0</v>
      </c>
      <c r="G8" s="1"/>
      <c r="H8" s="14">
        <v>4.75</v>
      </c>
      <c r="I8" s="12"/>
      <c r="J8" s="1">
        <f t="shared" si="1"/>
        <v>0</v>
      </c>
      <c r="K8" s="14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3"/>
      <c r="R8" s="3"/>
    </row>
    <row r="9" spans="1:18">
      <c r="A9" s="14">
        <v>5.25</v>
      </c>
      <c r="B9" s="11"/>
      <c r="C9" s="11"/>
      <c r="D9" s="11"/>
      <c r="E9" s="37"/>
      <c r="F9" s="13">
        <f t="shared" si="0"/>
        <v>0</v>
      </c>
      <c r="G9" s="17"/>
      <c r="H9" s="14">
        <v>5.25</v>
      </c>
      <c r="I9" s="12"/>
      <c r="J9" s="1">
        <f t="shared" si="1"/>
        <v>0</v>
      </c>
      <c r="K9" s="14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3"/>
      <c r="R9" s="3"/>
    </row>
    <row r="10" spans="1:18">
      <c r="A10" s="10">
        <v>5.75</v>
      </c>
      <c r="D10" s="11"/>
      <c r="E10" s="36"/>
      <c r="F10" s="13">
        <f t="shared" si="0"/>
        <v>0</v>
      </c>
      <c r="G10" s="1"/>
      <c r="H10" s="14">
        <v>5.75</v>
      </c>
      <c r="I10" s="12"/>
      <c r="J10" s="1">
        <f t="shared" si="1"/>
        <v>0</v>
      </c>
      <c r="K10" s="14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3"/>
      <c r="R10" s="3"/>
    </row>
    <row r="11" spans="1:18">
      <c r="A11" s="14">
        <v>6.25</v>
      </c>
      <c r="D11" s="11"/>
      <c r="E11" s="36"/>
      <c r="F11" s="13">
        <f t="shared" si="0"/>
        <v>0</v>
      </c>
      <c r="G11" s="1"/>
      <c r="H11" s="14">
        <v>6.25</v>
      </c>
      <c r="I11" s="12"/>
      <c r="J11" s="1">
        <f t="shared" si="1"/>
        <v>0</v>
      </c>
      <c r="K11" s="14">
        <v>6.25</v>
      </c>
      <c r="L11" s="15">
        <f t="shared" si="2"/>
        <v>0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0</v>
      </c>
      <c r="Q11" s="3"/>
      <c r="R11" s="3"/>
    </row>
    <row r="12" spans="1:18">
      <c r="A12" s="10">
        <v>6.75</v>
      </c>
      <c r="E12" s="38"/>
      <c r="F12" s="13">
        <f t="shared" si="0"/>
        <v>0</v>
      </c>
      <c r="G12" s="1"/>
      <c r="H12" s="14">
        <v>6.75</v>
      </c>
      <c r="I12" s="12"/>
      <c r="J12" s="1">
        <f t="shared" si="1"/>
        <v>0</v>
      </c>
      <c r="K12" s="14">
        <v>6.75</v>
      </c>
      <c r="L12" s="15">
        <f t="shared" si="2"/>
        <v>0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0</v>
      </c>
      <c r="Q12" s="3"/>
      <c r="R12" s="3"/>
    </row>
    <row r="13" spans="1:18">
      <c r="A13" s="14">
        <v>7.25</v>
      </c>
      <c r="C13">
        <v>2</v>
      </c>
      <c r="E13" s="38"/>
      <c r="F13" s="13">
        <f t="shared" si="0"/>
        <v>2</v>
      </c>
      <c r="G13" s="1"/>
      <c r="H13" s="14">
        <v>7.25</v>
      </c>
      <c r="I13" s="12"/>
      <c r="J13" s="1">
        <f t="shared" si="1"/>
        <v>0</v>
      </c>
      <c r="K13" s="14">
        <v>7.25</v>
      </c>
      <c r="L13" s="15">
        <f t="shared" si="2"/>
        <v>0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0</v>
      </c>
      <c r="Q13" s="3"/>
      <c r="R13" s="3"/>
    </row>
    <row r="14" spans="1:18">
      <c r="A14" s="10">
        <v>7.75</v>
      </c>
      <c r="C14">
        <v>1</v>
      </c>
      <c r="E14" s="39"/>
      <c r="F14" s="13">
        <f t="shared" si="0"/>
        <v>1</v>
      </c>
      <c r="G14" s="1"/>
      <c r="H14" s="14">
        <v>7.75</v>
      </c>
      <c r="I14" s="12"/>
      <c r="J14" s="1">
        <f t="shared" si="1"/>
        <v>0</v>
      </c>
      <c r="K14" s="14">
        <v>7.75</v>
      </c>
      <c r="L14" s="15">
        <f t="shared" si="2"/>
        <v>0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0</v>
      </c>
      <c r="Q14" s="3"/>
      <c r="R14" s="3"/>
    </row>
    <row r="15" spans="1:18">
      <c r="A15" s="14">
        <v>8.25</v>
      </c>
      <c r="C15">
        <v>3</v>
      </c>
      <c r="E15" s="39"/>
      <c r="F15" s="13">
        <f t="shared" si="0"/>
        <v>3</v>
      </c>
      <c r="G15" s="1"/>
      <c r="H15" s="14">
        <v>8.25</v>
      </c>
      <c r="I15" s="11">
        <v>134000</v>
      </c>
      <c r="J15" s="1">
        <f t="shared" si="1"/>
        <v>134</v>
      </c>
      <c r="K15" s="14">
        <v>8.25</v>
      </c>
      <c r="L15" s="15">
        <f t="shared" si="2"/>
        <v>0</v>
      </c>
      <c r="M15" s="15">
        <f t="shared" si="3"/>
        <v>134</v>
      </c>
      <c r="N15" s="15">
        <f t="shared" si="4"/>
        <v>0</v>
      </c>
      <c r="O15" s="15">
        <f t="shared" si="5"/>
        <v>0</v>
      </c>
      <c r="P15" s="16">
        <f t="shared" si="6"/>
        <v>134</v>
      </c>
      <c r="Q15" s="3"/>
      <c r="R15" s="3"/>
    </row>
    <row r="16" spans="1:18">
      <c r="A16" s="10">
        <v>8.75</v>
      </c>
      <c r="C16">
        <v>10</v>
      </c>
      <c r="E16" s="39"/>
      <c r="F16" s="13">
        <f t="shared" si="0"/>
        <v>10</v>
      </c>
      <c r="G16" s="1"/>
      <c r="H16" s="14">
        <v>8.75</v>
      </c>
      <c r="I16" s="12">
        <v>553754</v>
      </c>
      <c r="J16" s="1">
        <f t="shared" si="1"/>
        <v>553.75400000000002</v>
      </c>
      <c r="K16" s="14">
        <v>8.75</v>
      </c>
      <c r="L16" s="15">
        <f t="shared" si="2"/>
        <v>0</v>
      </c>
      <c r="M16" s="15">
        <f t="shared" si="3"/>
        <v>553.75400000000002</v>
      </c>
      <c r="N16" s="15">
        <f t="shared" si="4"/>
        <v>0</v>
      </c>
      <c r="O16" s="15">
        <f t="shared" si="5"/>
        <v>0</v>
      </c>
      <c r="P16" s="16">
        <f t="shared" si="6"/>
        <v>553.75400000000002</v>
      </c>
      <c r="Q16" s="3"/>
      <c r="R16" s="3"/>
    </row>
    <row r="17" spans="1:18">
      <c r="A17" s="14">
        <v>9.25</v>
      </c>
      <c r="C17">
        <v>13</v>
      </c>
      <c r="E17" s="39"/>
      <c r="F17" s="13">
        <f t="shared" si="0"/>
        <v>13</v>
      </c>
      <c r="G17" s="1"/>
      <c r="H17" s="14">
        <v>9.25</v>
      </c>
      <c r="I17" s="12">
        <v>1071889</v>
      </c>
      <c r="J17" s="1">
        <f t="shared" si="1"/>
        <v>1071.8889999999999</v>
      </c>
      <c r="K17" s="14">
        <v>9.25</v>
      </c>
      <c r="L17" s="15">
        <f t="shared" si="2"/>
        <v>0</v>
      </c>
      <c r="M17" s="15">
        <f t="shared" si="3"/>
        <v>1071.8889999999999</v>
      </c>
      <c r="N17" s="15">
        <f t="shared" si="4"/>
        <v>0</v>
      </c>
      <c r="O17" s="15">
        <f t="shared" si="5"/>
        <v>0</v>
      </c>
      <c r="P17" s="16">
        <f t="shared" si="6"/>
        <v>1071.8889999999999</v>
      </c>
      <c r="Q17" s="3"/>
      <c r="R17" s="3"/>
    </row>
    <row r="18" spans="1:18">
      <c r="A18" s="10">
        <v>9.75</v>
      </c>
      <c r="C18">
        <v>20</v>
      </c>
      <c r="E18" s="39"/>
      <c r="F18" s="13">
        <f t="shared" si="0"/>
        <v>20</v>
      </c>
      <c r="G18" s="1"/>
      <c r="H18" s="14">
        <v>9.75</v>
      </c>
      <c r="I18" s="12">
        <v>2005298</v>
      </c>
      <c r="J18" s="1">
        <f t="shared" si="1"/>
        <v>2005.298</v>
      </c>
      <c r="K18" s="14">
        <v>9.75</v>
      </c>
      <c r="L18" s="15">
        <f t="shared" si="2"/>
        <v>0</v>
      </c>
      <c r="M18" s="15">
        <f t="shared" si="3"/>
        <v>2005.298</v>
      </c>
      <c r="N18" s="15">
        <f t="shared" si="4"/>
        <v>0</v>
      </c>
      <c r="O18" s="15">
        <f t="shared" si="5"/>
        <v>0</v>
      </c>
      <c r="P18" s="16">
        <f t="shared" si="6"/>
        <v>2005.298</v>
      </c>
      <c r="Q18" s="3"/>
      <c r="R18" s="3"/>
    </row>
    <row r="19" spans="1:18">
      <c r="A19" s="14">
        <v>10.25</v>
      </c>
      <c r="C19">
        <v>29</v>
      </c>
      <c r="E19" s="39"/>
      <c r="F19" s="13">
        <f t="shared" si="0"/>
        <v>29</v>
      </c>
      <c r="G19" s="1"/>
      <c r="H19" s="14">
        <v>10.25</v>
      </c>
      <c r="I19" s="12">
        <v>4585220</v>
      </c>
      <c r="J19" s="1">
        <f t="shared" si="1"/>
        <v>4585.22</v>
      </c>
      <c r="K19" s="14">
        <v>10.25</v>
      </c>
      <c r="L19" s="15">
        <f t="shared" si="2"/>
        <v>0</v>
      </c>
      <c r="M19" s="15">
        <f t="shared" si="3"/>
        <v>4585.22</v>
      </c>
      <c r="N19" s="15">
        <f t="shared" si="4"/>
        <v>0</v>
      </c>
      <c r="O19" s="15">
        <f t="shared" si="5"/>
        <v>0</v>
      </c>
      <c r="P19" s="16">
        <f t="shared" si="6"/>
        <v>4585.22</v>
      </c>
      <c r="Q19" s="3"/>
      <c r="R19" s="3"/>
    </row>
    <row r="20" spans="1:18">
      <c r="A20" s="10">
        <v>10.75</v>
      </c>
      <c r="C20">
        <v>35</v>
      </c>
      <c r="E20" s="39"/>
      <c r="F20" s="13">
        <f t="shared" si="0"/>
        <v>35</v>
      </c>
      <c r="G20" s="1"/>
      <c r="H20" s="14">
        <v>10.75</v>
      </c>
      <c r="I20" s="12">
        <v>5913314</v>
      </c>
      <c r="J20" s="1">
        <f t="shared" si="1"/>
        <v>5913.3140000000003</v>
      </c>
      <c r="K20" s="14">
        <v>10.75</v>
      </c>
      <c r="L20" s="15">
        <f t="shared" si="2"/>
        <v>0</v>
      </c>
      <c r="M20" s="15">
        <f t="shared" si="3"/>
        <v>5913.3140000000003</v>
      </c>
      <c r="N20" s="15">
        <f t="shared" si="4"/>
        <v>0</v>
      </c>
      <c r="O20" s="15">
        <f t="shared" si="5"/>
        <v>0</v>
      </c>
      <c r="P20" s="16">
        <f t="shared" si="6"/>
        <v>5913.3140000000003</v>
      </c>
      <c r="Q20" s="3"/>
      <c r="R20" s="3"/>
    </row>
    <row r="21" spans="1:18">
      <c r="A21" s="14">
        <v>11.25</v>
      </c>
      <c r="C21">
        <v>40</v>
      </c>
      <c r="E21" s="39"/>
      <c r="F21" s="13">
        <f t="shared" si="0"/>
        <v>40</v>
      </c>
      <c r="G21" s="1"/>
      <c r="H21" s="14">
        <v>11.25</v>
      </c>
      <c r="I21" s="12">
        <v>8294088</v>
      </c>
      <c r="J21" s="1">
        <f t="shared" si="1"/>
        <v>8294.0879999999997</v>
      </c>
      <c r="K21" s="14">
        <v>11.25</v>
      </c>
      <c r="L21" s="15">
        <f t="shared" si="2"/>
        <v>0</v>
      </c>
      <c r="M21" s="15">
        <f t="shared" si="3"/>
        <v>8294.0879999999997</v>
      </c>
      <c r="N21" s="15">
        <f t="shared" si="4"/>
        <v>0</v>
      </c>
      <c r="O21" s="15">
        <f t="shared" si="5"/>
        <v>0</v>
      </c>
      <c r="P21" s="16">
        <f t="shared" si="6"/>
        <v>8294.0879999999997</v>
      </c>
      <c r="Q21" s="3"/>
      <c r="R21" s="3"/>
    </row>
    <row r="22" spans="1:18">
      <c r="A22" s="10">
        <v>11.75</v>
      </c>
      <c r="C22">
        <v>45</v>
      </c>
      <c r="E22" s="39"/>
      <c r="F22" s="13">
        <f t="shared" si="0"/>
        <v>45</v>
      </c>
      <c r="G22" s="4"/>
      <c r="H22" s="14">
        <v>11.75</v>
      </c>
      <c r="I22" s="12">
        <v>11201795</v>
      </c>
      <c r="J22" s="1">
        <f t="shared" si="1"/>
        <v>11201.795</v>
      </c>
      <c r="K22" s="14">
        <v>11.75</v>
      </c>
      <c r="L22" s="15">
        <f t="shared" si="2"/>
        <v>0</v>
      </c>
      <c r="M22" s="15">
        <f t="shared" si="3"/>
        <v>11201.795</v>
      </c>
      <c r="N22" s="15">
        <f t="shared" si="4"/>
        <v>0</v>
      </c>
      <c r="O22" s="15">
        <f t="shared" si="5"/>
        <v>0</v>
      </c>
      <c r="P22" s="16">
        <f t="shared" si="6"/>
        <v>11201.795</v>
      </c>
      <c r="Q22" s="3"/>
      <c r="R22" s="3"/>
    </row>
    <row r="23" spans="1:18">
      <c r="A23" s="14">
        <v>12.25</v>
      </c>
      <c r="C23">
        <v>43</v>
      </c>
      <c r="E23" s="39"/>
      <c r="F23" s="13">
        <f t="shared" si="0"/>
        <v>43</v>
      </c>
      <c r="G23" s="4"/>
      <c r="H23" s="14">
        <v>12.25</v>
      </c>
      <c r="I23" s="12">
        <v>20221420</v>
      </c>
      <c r="J23" s="1">
        <f t="shared" si="1"/>
        <v>20221.419999999998</v>
      </c>
      <c r="K23" s="14">
        <v>12.25</v>
      </c>
      <c r="L23" s="15">
        <f t="shared" si="2"/>
        <v>0</v>
      </c>
      <c r="M23" s="15">
        <f t="shared" si="3"/>
        <v>20221.419999999998</v>
      </c>
      <c r="N23" s="15">
        <f t="shared" si="4"/>
        <v>0</v>
      </c>
      <c r="O23" s="15">
        <f t="shared" si="5"/>
        <v>0</v>
      </c>
      <c r="P23" s="16">
        <f t="shared" si="6"/>
        <v>20221.419999999998</v>
      </c>
      <c r="Q23" s="3"/>
      <c r="R23" s="3"/>
    </row>
    <row r="24" spans="1:18">
      <c r="A24" s="10">
        <v>12.75</v>
      </c>
      <c r="C24">
        <v>36</v>
      </c>
      <c r="E24" s="39"/>
      <c r="F24" s="13">
        <f t="shared" si="0"/>
        <v>36</v>
      </c>
      <c r="G24" s="4"/>
      <c r="H24" s="14">
        <v>12.75</v>
      </c>
      <c r="I24" s="12">
        <v>25349248</v>
      </c>
      <c r="J24" s="1">
        <f t="shared" si="1"/>
        <v>25349.248</v>
      </c>
      <c r="K24" s="14">
        <v>12.75</v>
      </c>
      <c r="L24" s="15">
        <f t="shared" si="2"/>
        <v>0</v>
      </c>
      <c r="M24" s="15">
        <f t="shared" si="3"/>
        <v>25349.248</v>
      </c>
      <c r="N24" s="15">
        <f t="shared" si="4"/>
        <v>0</v>
      </c>
      <c r="O24" s="15">
        <f t="shared" si="5"/>
        <v>0</v>
      </c>
      <c r="P24" s="16">
        <f t="shared" si="6"/>
        <v>25349.248</v>
      </c>
      <c r="Q24" s="3"/>
      <c r="R24" s="3"/>
    </row>
    <row r="25" spans="1:18">
      <c r="A25" s="14">
        <v>13.25</v>
      </c>
      <c r="C25">
        <v>29</v>
      </c>
      <c r="D25">
        <v>2</v>
      </c>
      <c r="E25" s="39"/>
      <c r="F25" s="13">
        <f t="shared" si="0"/>
        <v>31</v>
      </c>
      <c r="G25" s="4"/>
      <c r="H25" s="14">
        <v>13.25</v>
      </c>
      <c r="I25" s="12">
        <v>17712543</v>
      </c>
      <c r="J25" s="1">
        <f t="shared" si="1"/>
        <v>17712.543000000001</v>
      </c>
      <c r="K25" s="14">
        <v>13.25</v>
      </c>
      <c r="L25" s="15">
        <f t="shared" si="2"/>
        <v>0</v>
      </c>
      <c r="M25" s="15">
        <f t="shared" si="3"/>
        <v>16569.7982903226</v>
      </c>
      <c r="N25" s="15">
        <f t="shared" si="4"/>
        <v>1142.7447096774199</v>
      </c>
      <c r="O25" s="15">
        <f t="shared" si="5"/>
        <v>0</v>
      </c>
      <c r="P25" s="16">
        <f t="shared" si="6"/>
        <v>17712.543000000001</v>
      </c>
      <c r="Q25" s="3"/>
      <c r="R25" s="3"/>
    </row>
    <row r="26" spans="1:18">
      <c r="A26" s="10">
        <v>13.75</v>
      </c>
      <c r="C26">
        <v>18</v>
      </c>
      <c r="D26">
        <v>12</v>
      </c>
      <c r="E26" s="39"/>
      <c r="F26" s="13">
        <f t="shared" si="0"/>
        <v>30</v>
      </c>
      <c r="G26" s="4"/>
      <c r="H26" s="14">
        <v>13.75</v>
      </c>
      <c r="I26" s="12">
        <v>16772802</v>
      </c>
      <c r="J26" s="1">
        <f t="shared" si="1"/>
        <v>16772.802</v>
      </c>
      <c r="K26" s="14">
        <v>13.75</v>
      </c>
      <c r="L26" s="15">
        <f t="shared" si="2"/>
        <v>0</v>
      </c>
      <c r="M26" s="15">
        <f t="shared" si="3"/>
        <v>10063.681200000001</v>
      </c>
      <c r="N26" s="15">
        <f t="shared" si="4"/>
        <v>6709.1207999999997</v>
      </c>
      <c r="O26" s="15">
        <f t="shared" si="5"/>
        <v>0</v>
      </c>
      <c r="P26" s="16">
        <f t="shared" si="6"/>
        <v>16772.802</v>
      </c>
      <c r="Q26" s="3"/>
      <c r="R26" s="3"/>
    </row>
    <row r="27" spans="1:18">
      <c r="A27" s="14">
        <v>14.25</v>
      </c>
      <c r="C27">
        <v>20</v>
      </c>
      <c r="D27">
        <v>10</v>
      </c>
      <c r="E27" s="39"/>
      <c r="F27" s="13">
        <f t="shared" si="0"/>
        <v>30</v>
      </c>
      <c r="G27" s="4"/>
      <c r="H27" s="14">
        <v>14.25</v>
      </c>
      <c r="I27" s="12">
        <v>10084485</v>
      </c>
      <c r="J27" s="1">
        <f t="shared" si="1"/>
        <v>10084.485000000001</v>
      </c>
      <c r="K27" s="14">
        <v>14.25</v>
      </c>
      <c r="L27" s="15">
        <f t="shared" si="2"/>
        <v>0</v>
      </c>
      <c r="M27" s="15">
        <f t="shared" si="3"/>
        <v>6722.99</v>
      </c>
      <c r="N27" s="15">
        <f t="shared" si="4"/>
        <v>3361.4949999999999</v>
      </c>
      <c r="O27" s="15">
        <f t="shared" si="5"/>
        <v>0</v>
      </c>
      <c r="P27" s="16">
        <f t="shared" si="6"/>
        <v>10084.485000000001</v>
      </c>
      <c r="Q27" s="3"/>
      <c r="R27" s="3"/>
    </row>
    <row r="28" spans="1:18">
      <c r="A28" s="10">
        <v>14.75</v>
      </c>
      <c r="C28">
        <v>9</v>
      </c>
      <c r="D28">
        <v>11</v>
      </c>
      <c r="E28" s="39"/>
      <c r="F28" s="13">
        <f t="shared" si="0"/>
        <v>20</v>
      </c>
      <c r="G28" s="1"/>
      <c r="H28" s="14">
        <v>14.75</v>
      </c>
      <c r="I28" s="12">
        <v>5625647</v>
      </c>
      <c r="J28" s="1">
        <f t="shared" si="1"/>
        <v>5625.6469999999999</v>
      </c>
      <c r="K28" s="14">
        <v>14.75</v>
      </c>
      <c r="L28" s="15">
        <f t="shared" si="2"/>
        <v>0</v>
      </c>
      <c r="M28" s="15">
        <f t="shared" si="3"/>
        <v>2531.54115</v>
      </c>
      <c r="N28" s="15">
        <f t="shared" si="4"/>
        <v>3094.1058499999999</v>
      </c>
      <c r="O28" s="15">
        <f t="shared" si="5"/>
        <v>0</v>
      </c>
      <c r="P28" s="16">
        <f t="shared" si="6"/>
        <v>5625.6469999999999</v>
      </c>
      <c r="Q28" s="3"/>
      <c r="R28" s="3"/>
    </row>
    <row r="29" spans="1:18">
      <c r="A29" s="14">
        <v>15.25</v>
      </c>
      <c r="B29" s="11"/>
      <c r="C29" s="11"/>
      <c r="D29">
        <v>16</v>
      </c>
      <c r="E29" s="39"/>
      <c r="F29" s="13">
        <f t="shared" si="0"/>
        <v>16</v>
      </c>
      <c r="G29" s="1"/>
      <c r="H29" s="14">
        <v>15.25</v>
      </c>
      <c r="I29" s="12">
        <v>2829531</v>
      </c>
      <c r="J29" s="1">
        <f t="shared" si="1"/>
        <v>2829.5309999999999</v>
      </c>
      <c r="K29" s="14">
        <v>15.25</v>
      </c>
      <c r="L29" s="15">
        <f t="shared" si="2"/>
        <v>0</v>
      </c>
      <c r="M29" s="15">
        <f t="shared" si="3"/>
        <v>0</v>
      </c>
      <c r="N29" s="15">
        <f t="shared" si="4"/>
        <v>2829.5309999999999</v>
      </c>
      <c r="O29" s="15">
        <f t="shared" si="5"/>
        <v>0</v>
      </c>
      <c r="P29" s="16">
        <f t="shared" si="6"/>
        <v>2829.5309999999999</v>
      </c>
      <c r="Q29" s="3"/>
      <c r="R29" s="3"/>
    </row>
    <row r="30" spans="1:18">
      <c r="A30" s="10">
        <v>15.75</v>
      </c>
      <c r="B30" s="11"/>
      <c r="C30" s="11"/>
      <c r="D30">
        <v>4</v>
      </c>
      <c r="E30" s="39"/>
      <c r="F30" s="13">
        <f t="shared" si="0"/>
        <v>4</v>
      </c>
      <c r="G30" s="1"/>
      <c r="H30" s="14">
        <v>15.75</v>
      </c>
      <c r="I30" s="12">
        <v>1563809</v>
      </c>
      <c r="J30" s="1">
        <f t="shared" si="1"/>
        <v>1563.809</v>
      </c>
      <c r="K30" s="14">
        <v>15.75</v>
      </c>
      <c r="L30" s="15">
        <f t="shared" si="2"/>
        <v>0</v>
      </c>
      <c r="M30" s="15">
        <f t="shared" si="3"/>
        <v>0</v>
      </c>
      <c r="N30" s="15">
        <f t="shared" si="4"/>
        <v>1563.809</v>
      </c>
      <c r="O30" s="15">
        <f t="shared" si="5"/>
        <v>0</v>
      </c>
      <c r="P30" s="16">
        <f t="shared" si="6"/>
        <v>1563.809</v>
      </c>
      <c r="Q30" s="3"/>
      <c r="R30" s="3"/>
    </row>
    <row r="31" spans="1:18">
      <c r="A31" s="14">
        <v>16.25</v>
      </c>
      <c r="B31" s="11"/>
      <c r="C31" s="11"/>
      <c r="D31">
        <v>6</v>
      </c>
      <c r="E31" s="36"/>
      <c r="F31" s="13">
        <f t="shared" si="0"/>
        <v>6</v>
      </c>
      <c r="G31" s="1"/>
      <c r="H31" s="14">
        <v>16.25</v>
      </c>
      <c r="I31" s="12">
        <v>659310</v>
      </c>
      <c r="J31" s="1">
        <f t="shared" si="1"/>
        <v>659.31</v>
      </c>
      <c r="K31" s="14">
        <v>16.25</v>
      </c>
      <c r="L31" s="15">
        <f t="shared" si="2"/>
        <v>0</v>
      </c>
      <c r="M31" s="15">
        <f t="shared" si="3"/>
        <v>0</v>
      </c>
      <c r="N31" s="15">
        <f t="shared" si="4"/>
        <v>659.31</v>
      </c>
      <c r="O31" s="15">
        <f t="shared" si="5"/>
        <v>0</v>
      </c>
      <c r="P31" s="16">
        <f t="shared" si="6"/>
        <v>659.31</v>
      </c>
      <c r="Q31" s="3"/>
      <c r="R31" s="3"/>
    </row>
    <row r="32" spans="1:18">
      <c r="A32" s="10">
        <v>16.75</v>
      </c>
      <c r="B32" s="11"/>
      <c r="C32" s="11"/>
      <c r="D32">
        <v>1</v>
      </c>
      <c r="E32" s="36"/>
      <c r="F32" s="13">
        <f t="shared" si="0"/>
        <v>1</v>
      </c>
      <c r="G32" s="1"/>
      <c r="H32" s="14">
        <v>16.75</v>
      </c>
      <c r="I32" s="12">
        <v>227277</v>
      </c>
      <c r="J32" s="1">
        <f t="shared" si="1"/>
        <v>227.27699999999999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227.27699999999999</v>
      </c>
      <c r="O32" s="15">
        <f t="shared" si="5"/>
        <v>0</v>
      </c>
      <c r="P32" s="16">
        <f t="shared" si="6"/>
        <v>227.27699999999999</v>
      </c>
      <c r="Q32" s="3"/>
      <c r="R32" s="3"/>
    </row>
    <row r="33" spans="1:18">
      <c r="A33" s="14">
        <v>17.25</v>
      </c>
      <c r="B33" s="36"/>
      <c r="C33" s="36"/>
      <c r="D33" s="36"/>
      <c r="E33" s="36"/>
      <c r="F33" s="13">
        <f t="shared" si="0"/>
        <v>0</v>
      </c>
      <c r="G33" s="1"/>
      <c r="H33" s="14">
        <v>17.25</v>
      </c>
      <c r="J33" s="1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36"/>
      <c r="C34" s="36"/>
      <c r="D34" s="36"/>
      <c r="E34" s="36"/>
      <c r="F34" s="13">
        <f t="shared" si="0"/>
        <v>0</v>
      </c>
      <c r="G34" s="1"/>
      <c r="H34" s="14">
        <v>17.75</v>
      </c>
      <c r="I34" s="4"/>
      <c r="J34" s="1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36"/>
      <c r="C35" s="36"/>
      <c r="D35" s="36"/>
      <c r="E35" s="36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36"/>
      <c r="C36" s="36"/>
      <c r="D36" s="36"/>
      <c r="E36" s="36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36"/>
      <c r="C37" s="38"/>
      <c r="D37" s="38"/>
      <c r="E37" s="38"/>
      <c r="F37" s="13">
        <f t="shared" si="0"/>
        <v>0</v>
      </c>
      <c r="G37" s="1"/>
      <c r="H37" s="14">
        <v>19.25</v>
      </c>
      <c r="I37" s="1"/>
      <c r="J37" s="1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0</v>
      </c>
      <c r="C38" s="20">
        <f>SUM(C6:C37)</f>
        <v>353</v>
      </c>
      <c r="D38" s="20">
        <f>SUM(D6:D37)</f>
        <v>62</v>
      </c>
      <c r="E38" s="20">
        <f>SUM(E6:E37)</f>
        <v>0</v>
      </c>
      <c r="F38" s="21">
        <f>SUM(F6:F37)</f>
        <v>415</v>
      </c>
      <c r="G38" s="22"/>
      <c r="H38" s="19" t="s">
        <v>7</v>
      </c>
      <c r="I38" s="4">
        <f>SUM(I6:I37)</f>
        <v>134805430</v>
      </c>
      <c r="J38" s="1">
        <f t="shared" si="1"/>
        <v>134805.43</v>
      </c>
      <c r="K38" s="19" t="s">
        <v>7</v>
      </c>
      <c r="L38" s="20">
        <f>SUM(L6:L37)</f>
        <v>0</v>
      </c>
      <c r="M38" s="20">
        <f>SUM(M6:M37)</f>
        <v>115218.036640323</v>
      </c>
      <c r="N38" s="20">
        <f>SUM(N6:N37)</f>
        <v>19587.3933596774</v>
      </c>
      <c r="O38" s="20">
        <f>SUM(O6:O37)</f>
        <v>0</v>
      </c>
      <c r="P38" s="23">
        <f>SUM(P6:P37)</f>
        <v>134805.43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26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2.1030565942463768E-3</v>
      </c>
      <c r="J44" s="27" t="s">
        <v>12</v>
      </c>
      <c r="K44">
        <v>3.4468037727149539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0.20018157374592599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0.30816569735883698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0.45214845016217298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0.63840865157775895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0.87352824662522599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1.1643758957008701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1.5180928431038501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9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0</v>
      </c>
      <c r="G54" s="1"/>
      <c r="H54" s="14">
        <f t="shared" si="12"/>
        <v>1.9420805856357499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9">
        <f t="shared" si="17"/>
        <v>0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0</v>
      </c>
      <c r="G55" s="1"/>
      <c r="H55" s="14">
        <f t="shared" si="12"/>
        <v>2.4439899921736501</v>
      </c>
      <c r="I55" s="15">
        <f t="shared" si="13"/>
        <v>0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9">
        <f t="shared" si="17"/>
        <v>0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1105.5</v>
      </c>
      <c r="D56" s="15">
        <f t="shared" si="9"/>
        <v>0</v>
      </c>
      <c r="E56" s="15">
        <f t="shared" si="10"/>
        <v>0</v>
      </c>
      <c r="F56" s="13">
        <f t="shared" si="11"/>
        <v>1105.5</v>
      </c>
      <c r="G56" s="1"/>
      <c r="H56" s="14">
        <f t="shared" si="12"/>
        <v>3.0317116128479999</v>
      </c>
      <c r="I56" s="15">
        <f t="shared" si="13"/>
        <v>0</v>
      </c>
      <c r="J56" s="15">
        <f t="shared" si="14"/>
        <v>406.24935612163199</v>
      </c>
      <c r="K56" s="15">
        <f t="shared" si="15"/>
        <v>0</v>
      </c>
      <c r="L56" s="15">
        <f t="shared" si="16"/>
        <v>0</v>
      </c>
      <c r="M56" s="29">
        <f t="shared" si="17"/>
        <v>406.24935612163199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4845.3474999999999</v>
      </c>
      <c r="D57" s="15">
        <f t="shared" si="9"/>
        <v>0</v>
      </c>
      <c r="E57" s="15">
        <f t="shared" si="10"/>
        <v>0</v>
      </c>
      <c r="F57" s="13">
        <f t="shared" si="11"/>
        <v>4845.3474999999999</v>
      </c>
      <c r="G57" s="1"/>
      <c r="H57" s="14">
        <f t="shared" si="12"/>
        <v>3.71336697775945</v>
      </c>
      <c r="I57" s="15">
        <f t="shared" si="13"/>
        <v>0</v>
      </c>
      <c r="J57" s="15">
        <f t="shared" si="14"/>
        <v>2056.2918174022102</v>
      </c>
      <c r="K57" s="15">
        <f t="shared" si="15"/>
        <v>0</v>
      </c>
      <c r="L57" s="15">
        <f t="shared" si="16"/>
        <v>0</v>
      </c>
      <c r="M57" s="29">
        <f t="shared" si="17"/>
        <v>2056.2918174022102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9914.9732499999991</v>
      </c>
      <c r="D58" s="15">
        <f t="shared" si="9"/>
        <v>0</v>
      </c>
      <c r="E58" s="15">
        <f t="shared" si="10"/>
        <v>0</v>
      </c>
      <c r="F58" s="13">
        <f t="shared" si="11"/>
        <v>9914.9732499999991</v>
      </c>
      <c r="G58" s="1"/>
      <c r="H58" s="14">
        <f t="shared" si="12"/>
        <v>4.4973007291619904</v>
      </c>
      <c r="I58" s="15">
        <f t="shared" si="13"/>
        <v>0</v>
      </c>
      <c r="J58" s="15">
        <f t="shared" si="14"/>
        <v>4820.6071812807204</v>
      </c>
      <c r="K58" s="15">
        <f t="shared" si="15"/>
        <v>0</v>
      </c>
      <c r="L58" s="15">
        <f t="shared" si="16"/>
        <v>0</v>
      </c>
      <c r="M58" s="29">
        <f t="shared" si="17"/>
        <v>4820.6071812807204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19551.655500000001</v>
      </c>
      <c r="D59" s="15">
        <f t="shared" si="9"/>
        <v>0</v>
      </c>
      <c r="E59" s="15">
        <f t="shared" si="10"/>
        <v>0</v>
      </c>
      <c r="F59" s="13">
        <f t="shared" si="11"/>
        <v>19551.655500000001</v>
      </c>
      <c r="G59" s="1"/>
      <c r="H59" s="14">
        <f t="shared" si="12"/>
        <v>5.39207346334533</v>
      </c>
      <c r="I59" s="15">
        <f t="shared" si="13"/>
        <v>0</v>
      </c>
      <c r="J59" s="15">
        <f t="shared" si="14"/>
        <v>10812.7141318995</v>
      </c>
      <c r="K59" s="15">
        <f t="shared" si="15"/>
        <v>0</v>
      </c>
      <c r="L59" s="15">
        <f t="shared" si="16"/>
        <v>0</v>
      </c>
      <c r="M59" s="29">
        <f t="shared" si="17"/>
        <v>10812.7141318995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46998.504999999997</v>
      </c>
      <c r="D60" s="15">
        <f t="shared" si="9"/>
        <v>0</v>
      </c>
      <c r="E60" s="15">
        <f t="shared" si="10"/>
        <v>0</v>
      </c>
      <c r="F60" s="13">
        <f t="shared" si="11"/>
        <v>46998.504999999997</v>
      </c>
      <c r="G60" s="1"/>
      <c r="H60" s="14">
        <f t="shared" si="12"/>
        <v>6.4064551826478304</v>
      </c>
      <c r="I60" s="15">
        <f t="shared" si="13"/>
        <v>0</v>
      </c>
      <c r="J60" s="15">
        <f t="shared" si="14"/>
        <v>29375.0064325805</v>
      </c>
      <c r="K60" s="15">
        <f t="shared" si="15"/>
        <v>0</v>
      </c>
      <c r="L60" s="15">
        <f t="shared" si="16"/>
        <v>0</v>
      </c>
      <c r="M60" s="29">
        <f t="shared" si="17"/>
        <v>29375.0064325805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63568.125500000002</v>
      </c>
      <c r="D61" s="15">
        <f t="shared" si="9"/>
        <v>0</v>
      </c>
      <c r="E61" s="15">
        <f t="shared" si="10"/>
        <v>0</v>
      </c>
      <c r="F61" s="13">
        <f t="shared" si="11"/>
        <v>63568.125500000002</v>
      </c>
      <c r="G61" s="1"/>
      <c r="H61" s="14">
        <f t="shared" si="12"/>
        <v>7.5494192764779298</v>
      </c>
      <c r="I61" s="15">
        <f t="shared" si="13"/>
        <v>0</v>
      </c>
      <c r="J61" s="15">
        <f t="shared" si="14"/>
        <v>44642.086699466803</v>
      </c>
      <c r="K61" s="15">
        <f t="shared" si="15"/>
        <v>0</v>
      </c>
      <c r="L61" s="15">
        <f t="shared" si="16"/>
        <v>0</v>
      </c>
      <c r="M61" s="29">
        <f t="shared" si="17"/>
        <v>44642.086699466803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93308.49</v>
      </c>
      <c r="D62" s="15">
        <f t="shared" si="9"/>
        <v>0</v>
      </c>
      <c r="E62" s="15">
        <f t="shared" si="10"/>
        <v>0</v>
      </c>
      <c r="F62" s="13">
        <f t="shared" si="11"/>
        <v>93308.49</v>
      </c>
      <c r="G62" s="1"/>
      <c r="H62" s="14">
        <f t="shared" si="12"/>
        <v>8.8301369645022003</v>
      </c>
      <c r="I62" s="15">
        <f t="shared" si="13"/>
        <v>0</v>
      </c>
      <c r="J62" s="15">
        <f t="shared" si="14"/>
        <v>73237.933035634094</v>
      </c>
      <c r="K62" s="15">
        <f t="shared" si="15"/>
        <v>0</v>
      </c>
      <c r="L62" s="15">
        <f t="shared" si="16"/>
        <v>0</v>
      </c>
      <c r="M62" s="29">
        <f t="shared" si="17"/>
        <v>73237.933035634094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131621.09125</v>
      </c>
      <c r="D63" s="15">
        <f t="shared" si="9"/>
        <v>0</v>
      </c>
      <c r="E63" s="15">
        <f t="shared" si="10"/>
        <v>0</v>
      </c>
      <c r="F63" s="13">
        <f t="shared" si="11"/>
        <v>131621.09125</v>
      </c>
      <c r="G63" s="1"/>
      <c r="H63" s="14">
        <f t="shared" si="12"/>
        <v>10.257972146367001</v>
      </c>
      <c r="I63" s="15">
        <f t="shared" si="13"/>
        <v>0</v>
      </c>
      <c r="J63" s="15">
        <f t="shared" si="14"/>
        <v>114907.701099313</v>
      </c>
      <c r="K63" s="15">
        <f t="shared" si="15"/>
        <v>0</v>
      </c>
      <c r="L63" s="15">
        <f t="shared" si="16"/>
        <v>0</v>
      </c>
      <c r="M63" s="29">
        <f t="shared" si="17"/>
        <v>114907.701099313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247712.39499999999</v>
      </c>
      <c r="D64" s="15">
        <f t="shared" si="9"/>
        <v>0</v>
      </c>
      <c r="E64" s="15">
        <f t="shared" si="10"/>
        <v>0</v>
      </c>
      <c r="F64" s="13">
        <f t="shared" si="11"/>
        <v>247712.39499999999</v>
      </c>
      <c r="G64" s="1"/>
      <c r="H64" s="14">
        <f t="shared" si="12"/>
        <v>11.8424766112272</v>
      </c>
      <c r="I64" s="15">
        <f t="shared" si="13"/>
        <v>0</v>
      </c>
      <c r="J64" s="15">
        <f t="shared" si="14"/>
        <v>239471.69339580199</v>
      </c>
      <c r="K64" s="15">
        <f t="shared" si="15"/>
        <v>0</v>
      </c>
      <c r="L64" s="15">
        <f t="shared" si="16"/>
        <v>0</v>
      </c>
      <c r="M64" s="29">
        <f t="shared" si="17"/>
        <v>239471.69339580199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323202.91200000001</v>
      </c>
      <c r="D65" s="15">
        <f t="shared" si="9"/>
        <v>0</v>
      </c>
      <c r="E65" s="15">
        <f t="shared" si="10"/>
        <v>0</v>
      </c>
      <c r="F65" s="13">
        <f t="shared" si="11"/>
        <v>323202.91200000001</v>
      </c>
      <c r="G65" s="1"/>
      <c r="H65" s="14">
        <f t="shared" si="12"/>
        <v>13.593385567512801</v>
      </c>
      <c r="I65" s="15">
        <f t="shared" si="13"/>
        <v>0</v>
      </c>
      <c r="J65" s="15">
        <f t="shared" si="14"/>
        <v>344582.101910503</v>
      </c>
      <c r="K65" s="15">
        <f t="shared" si="15"/>
        <v>0</v>
      </c>
      <c r="L65" s="15">
        <f t="shared" si="16"/>
        <v>0</v>
      </c>
      <c r="M65" s="29">
        <f t="shared" si="17"/>
        <v>344582.101910503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219549.82734677399</v>
      </c>
      <c r="D66" s="15">
        <f t="shared" si="9"/>
        <v>15141.3674032258</v>
      </c>
      <c r="E66" s="15">
        <f t="shared" si="10"/>
        <v>0</v>
      </c>
      <c r="F66" s="13">
        <f t="shared" si="11"/>
        <v>234691.19475</v>
      </c>
      <c r="G66" s="1"/>
      <c r="H66" s="14">
        <f t="shared" si="12"/>
        <v>15.5206134591736</v>
      </c>
      <c r="I66" s="15">
        <f t="shared" si="13"/>
        <v>0</v>
      </c>
      <c r="J66" s="15">
        <f t="shared" si="14"/>
        <v>257173.43436057301</v>
      </c>
      <c r="K66" s="15">
        <f t="shared" si="15"/>
        <v>17736.098921418801</v>
      </c>
      <c r="L66" s="15">
        <f t="shared" si="16"/>
        <v>0</v>
      </c>
      <c r="M66" s="29">
        <f t="shared" si="17"/>
        <v>274909.53328199201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138375.6165</v>
      </c>
      <c r="D67" s="15">
        <f t="shared" si="9"/>
        <v>92250.410999999993</v>
      </c>
      <c r="E67" s="15">
        <f t="shared" si="10"/>
        <v>0</v>
      </c>
      <c r="F67" s="13">
        <f t="shared" si="11"/>
        <v>230626.0275</v>
      </c>
      <c r="G67" s="1"/>
      <c r="H67" s="14">
        <f t="shared" si="12"/>
        <v>17.634250039401898</v>
      </c>
      <c r="I67" s="15">
        <f t="shared" si="13"/>
        <v>0</v>
      </c>
      <c r="J67" s="15">
        <f t="shared" si="14"/>
        <v>177465.47059762801</v>
      </c>
      <c r="K67" s="15">
        <f t="shared" si="15"/>
        <v>118310.313731752</v>
      </c>
      <c r="L67" s="15">
        <f t="shared" si="16"/>
        <v>0</v>
      </c>
      <c r="M67" s="29">
        <f t="shared" si="17"/>
        <v>295775.78432938003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95802.607499999998</v>
      </c>
      <c r="D68" s="15">
        <f t="shared" si="9"/>
        <v>47901.303749999999</v>
      </c>
      <c r="E68" s="15">
        <f t="shared" si="10"/>
        <v>0</v>
      </c>
      <c r="F68" s="13">
        <f t="shared" si="11"/>
        <v>143703.91125</v>
      </c>
      <c r="G68" s="1"/>
      <c r="H68" s="14">
        <f t="shared" si="12"/>
        <v>19.944556676763799</v>
      </c>
      <c r="I68" s="15">
        <f t="shared" si="13"/>
        <v>0</v>
      </c>
      <c r="J68" s="15">
        <f t="shared" si="14"/>
        <v>134087.055092316</v>
      </c>
      <c r="K68" s="15">
        <f t="shared" si="15"/>
        <v>67043.527546158104</v>
      </c>
      <c r="L68" s="15">
        <f t="shared" si="16"/>
        <v>0</v>
      </c>
      <c r="M68" s="29">
        <f t="shared" si="17"/>
        <v>201130.58263847401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37340.231962500002</v>
      </c>
      <c r="D69" s="15">
        <f t="shared" si="9"/>
        <v>45638.061287500001</v>
      </c>
      <c r="E69" s="15">
        <f t="shared" si="10"/>
        <v>0</v>
      </c>
      <c r="F69" s="13">
        <f t="shared" si="11"/>
        <v>82978.293250000002</v>
      </c>
      <c r="G69" s="1"/>
      <c r="H69" s="14">
        <f t="shared" si="12"/>
        <v>22.461962871945399</v>
      </c>
      <c r="I69" s="15">
        <f t="shared" si="13"/>
        <v>0</v>
      </c>
      <c r="J69" s="15">
        <f t="shared" si="14"/>
        <v>56863.383320102002</v>
      </c>
      <c r="K69" s="15">
        <f t="shared" si="15"/>
        <v>69499.690724569096</v>
      </c>
      <c r="L69" s="15">
        <f t="shared" si="16"/>
        <v>0</v>
      </c>
      <c r="M69" s="29">
        <f t="shared" si="17"/>
        <v>126363.074044671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43150.347750000001</v>
      </c>
      <c r="E70" s="15">
        <f t="shared" si="10"/>
        <v>0</v>
      </c>
      <c r="F70" s="13">
        <f t="shared" si="11"/>
        <v>43150.347750000001</v>
      </c>
      <c r="G70" s="1"/>
      <c r="H70" s="14">
        <f t="shared" si="12"/>
        <v>25.197062966062699</v>
      </c>
      <c r="I70" s="15">
        <f t="shared" si="13"/>
        <v>0</v>
      </c>
      <c r="J70" s="15">
        <f t="shared" si="14"/>
        <v>0</v>
      </c>
      <c r="K70" s="15">
        <f t="shared" si="15"/>
        <v>71295.870771426402</v>
      </c>
      <c r="L70" s="15">
        <f t="shared" si="16"/>
        <v>0</v>
      </c>
      <c r="M70" s="29">
        <f t="shared" si="17"/>
        <v>71295.870771426402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24629.991750000001</v>
      </c>
      <c r="E71" s="15">
        <f t="shared" si="10"/>
        <v>0</v>
      </c>
      <c r="F71" s="13">
        <f t="shared" si="11"/>
        <v>24629.991750000001</v>
      </c>
      <c r="G71" s="1"/>
      <c r="H71" s="14">
        <f t="shared" si="12"/>
        <v>28.160613023802402</v>
      </c>
      <c r="I71" s="15">
        <f t="shared" si="13"/>
        <v>0</v>
      </c>
      <c r="J71" s="15">
        <f t="shared" si="14"/>
        <v>0</v>
      </c>
      <c r="K71" s="15">
        <f t="shared" si="15"/>
        <v>44037.820092139402</v>
      </c>
      <c r="L71" s="15">
        <f t="shared" si="16"/>
        <v>0</v>
      </c>
      <c r="M71" s="29">
        <f t="shared" si="17"/>
        <v>44037.820092139402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10713.7875</v>
      </c>
      <c r="E72" s="15">
        <f t="shared" si="10"/>
        <v>0</v>
      </c>
      <c r="F72" s="13">
        <f t="shared" si="11"/>
        <v>10713.7875</v>
      </c>
      <c r="G72" s="1"/>
      <c r="H72" s="14">
        <f t="shared" si="12"/>
        <v>31.363527876628002</v>
      </c>
      <c r="I72" s="15">
        <f t="shared" si="13"/>
        <v>0</v>
      </c>
      <c r="J72" s="15">
        <f t="shared" si="14"/>
        <v>0</v>
      </c>
      <c r="K72" s="15">
        <f t="shared" si="15"/>
        <v>20678.2875643396</v>
      </c>
      <c r="L72" s="15">
        <f t="shared" si="16"/>
        <v>0</v>
      </c>
      <c r="M72" s="29">
        <f t="shared" si="17"/>
        <v>20678.2875643396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3806.8897499999998</v>
      </c>
      <c r="E73" s="15">
        <f t="shared" si="10"/>
        <v>0</v>
      </c>
      <c r="F73" s="13">
        <f t="shared" si="11"/>
        <v>3806.8897499999998</v>
      </c>
      <c r="G73" s="1"/>
      <c r="H73" s="14">
        <f t="shared" si="12"/>
        <v>34.816878312966999</v>
      </c>
      <c r="I73" s="15">
        <f t="shared" si="13"/>
        <v>0</v>
      </c>
      <c r="J73" s="15">
        <f t="shared" si="14"/>
        <v>0</v>
      </c>
      <c r="K73" s="15">
        <f t="shared" si="15"/>
        <v>7913.0756523361997</v>
      </c>
      <c r="L73" s="15">
        <f t="shared" si="16"/>
        <v>0</v>
      </c>
      <c r="M73" s="29">
        <f t="shared" si="17"/>
        <v>7913.0756523361997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38.531888403735699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42.519932952805803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46.792535063095102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51.361363809903999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56.238232013942898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0</v>
      </c>
      <c r="C79" s="20">
        <f>SUM(C47:C78)</f>
        <v>1432897.27830927</v>
      </c>
      <c r="D79" s="20">
        <f>SUM(D47:D78)</f>
        <v>283232.16019072599</v>
      </c>
      <c r="E79" s="20">
        <f>SUM(E47:E78)</f>
        <v>0</v>
      </c>
      <c r="F79" s="20">
        <f>SUM(F47:F78)</f>
        <v>1716129.4384999999</v>
      </c>
      <c r="G79" s="13"/>
      <c r="H79" s="19" t="s">
        <v>7</v>
      </c>
      <c r="I79" s="20">
        <f>SUM(I47:I78)</f>
        <v>0</v>
      </c>
      <c r="J79" s="20">
        <f>SUM(J47:J78)</f>
        <v>1489901.7284306199</v>
      </c>
      <c r="K79" s="20">
        <f>SUM(K47:K78)</f>
        <v>416514.68500414002</v>
      </c>
      <c r="L79" s="20">
        <f>SUM(L47:L78)</f>
        <v>0</v>
      </c>
      <c r="M79" s="20">
        <f>SUM(M47:M78)</f>
        <v>1906416.4134347599</v>
      </c>
      <c r="N79" s="3"/>
      <c r="O79" s="3"/>
      <c r="P79" s="3"/>
    </row>
    <row r="80" spans="1:16">
      <c r="A80" s="6" t="s">
        <v>13</v>
      </c>
      <c r="B80" s="21">
        <f>IF(L38&gt;0,B79/L38,0)</f>
        <v>0</v>
      </c>
      <c r="C80" s="21">
        <f>IF(M38&gt;0,C79/M38,0)</f>
        <v>12.436397287191699</v>
      </c>
      <c r="D80" s="21">
        <f>IF(N38&gt;0,D79/N38,0)</f>
        <v>14.459920980286601</v>
      </c>
      <c r="E80" s="21">
        <f>IF(O38&gt;0,E79/O38,0)</f>
        <v>0</v>
      </c>
      <c r="F80" s="21">
        <f>IF(P38&gt;0,F79/P38,0)</f>
        <v>12.7304177472673</v>
      </c>
      <c r="G80" s="13"/>
      <c r="H80" s="6" t="s">
        <v>13</v>
      </c>
      <c r="I80" s="21">
        <f>IF(L38&gt;0,I79/L38,0)</f>
        <v>0</v>
      </c>
      <c r="J80" s="21">
        <f>IF(M38&gt;0,J79/M38,0)</f>
        <v>12.9311501208935</v>
      </c>
      <c r="K80" s="21">
        <f>IF(N38&gt;0,K79/N38,0)</f>
        <v>21.2644264275397</v>
      </c>
      <c r="L80" s="21">
        <f>IF(O38&gt;0,L79/O38,0)</f>
        <v>0</v>
      </c>
      <c r="M80" s="21">
        <f>IF(P38&gt;0,M79/P38,0)</f>
        <v>14.141985329780599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0" t="s">
        <v>14</v>
      </c>
      <c r="B85" s="50"/>
      <c r="C85" s="50"/>
      <c r="D85" s="50"/>
      <c r="E85" s="50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0"/>
      <c r="B86" s="50"/>
      <c r="C86" s="50"/>
      <c r="D86" s="50"/>
      <c r="E86" s="50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1" t="s">
        <v>15</v>
      </c>
      <c r="B89" s="52" t="s">
        <v>16</v>
      </c>
      <c r="C89" s="52" t="s">
        <v>17</v>
      </c>
      <c r="D89" s="52" t="s">
        <v>18</v>
      </c>
      <c r="E89" s="52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1"/>
      <c r="B90" s="51"/>
      <c r="C90" s="51"/>
      <c r="D90" s="51"/>
      <c r="E90" s="52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115218.03664000001</v>
      </c>
      <c r="C93" s="33">
        <f>$C$80</f>
        <v>12.4</v>
      </c>
      <c r="D93" s="33">
        <f>$J$80</f>
        <v>12.9</v>
      </c>
      <c r="E93" s="32">
        <f>B93*D93</f>
        <v>1486312.6726599999</v>
      </c>
      <c r="F93" s="1">
        <f>E93/1000</f>
        <v>1486.3126726600001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19587.393359999998</v>
      </c>
      <c r="C94" s="33">
        <f>$D$80</f>
        <v>14.5</v>
      </c>
      <c r="D94" s="33">
        <f>$K$80</f>
        <v>21.3</v>
      </c>
      <c r="E94" s="32">
        <f>B94*D94</f>
        <v>417211.47856999998</v>
      </c>
      <c r="F94" s="1">
        <f>E94/1000</f>
        <v>417.21147857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134805.43</v>
      </c>
      <c r="C96" s="33">
        <f>$F$80</f>
        <v>12.7</v>
      </c>
      <c r="D96" s="33">
        <f>$M$80</f>
        <v>14.1</v>
      </c>
      <c r="E96" s="32">
        <f>SUM(E92:E95)</f>
        <v>1903524.15123</v>
      </c>
      <c r="F96" s="1">
        <f>E96/1000</f>
        <v>1903.5241512299999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1982542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1.0415099999999999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22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1582321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3">
        <f t="shared" ref="F6:F37" si="0">SUM(B6:E6)</f>
        <v>0</v>
      </c>
      <c r="G6" s="1"/>
      <c r="H6" s="14">
        <v>3.75</v>
      </c>
      <c r="I6" s="47"/>
      <c r="J6" s="1">
        <f t="shared" ref="J6:J38" si="1">I6/1000</f>
        <v>0</v>
      </c>
      <c r="K6" s="14">
        <v>3.75</v>
      </c>
      <c r="L6" s="15">
        <f t="shared" ref="L6:O10" si="2">IF($F6&gt;0,($I6/1000)*(B6/$F6),0)</f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P6" s="16">
        <f t="shared" ref="P6:P37" si="3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6"/>
      <c r="F7" s="13">
        <f t="shared" si="0"/>
        <v>0</v>
      </c>
      <c r="G7" s="1"/>
      <c r="H7" s="14">
        <v>4.25</v>
      </c>
      <c r="I7" s="47"/>
      <c r="J7" s="1">
        <f t="shared" si="1"/>
        <v>0</v>
      </c>
      <c r="K7" s="14">
        <v>4.25</v>
      </c>
      <c r="L7" s="15">
        <f t="shared" si="2"/>
        <v>0</v>
      </c>
      <c r="M7" s="15">
        <f t="shared" si="2"/>
        <v>0</v>
      </c>
      <c r="N7" s="15">
        <f t="shared" si="2"/>
        <v>0</v>
      </c>
      <c r="O7" s="15">
        <f t="shared" si="2"/>
        <v>0</v>
      </c>
      <c r="P7" s="16">
        <f t="shared" si="3"/>
        <v>0</v>
      </c>
      <c r="Q7" s="3"/>
      <c r="R7" s="3"/>
    </row>
    <row r="8" spans="1:18">
      <c r="A8" s="10">
        <v>4.75</v>
      </c>
      <c r="B8" s="48">
        <v>1</v>
      </c>
      <c r="C8" s="11"/>
      <c r="D8" s="11"/>
      <c r="E8" s="36"/>
      <c r="F8" s="13">
        <f t="shared" si="0"/>
        <v>1</v>
      </c>
      <c r="G8" s="1"/>
      <c r="H8" s="14">
        <v>4.75</v>
      </c>
      <c r="I8" s="47">
        <v>1236285</v>
      </c>
      <c r="J8" s="1">
        <f t="shared" si="1"/>
        <v>1236.2850000000001</v>
      </c>
      <c r="K8" s="14">
        <v>4.75</v>
      </c>
      <c r="L8" s="15">
        <f t="shared" si="2"/>
        <v>1236.2850000000001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16">
        <f t="shared" si="3"/>
        <v>1236.2850000000001</v>
      </c>
      <c r="Q8" s="3"/>
      <c r="R8" s="3"/>
    </row>
    <row r="9" spans="1:18">
      <c r="A9" s="14">
        <v>5.25</v>
      </c>
      <c r="B9" s="48">
        <v>1</v>
      </c>
      <c r="C9" s="11"/>
      <c r="D9" s="11"/>
      <c r="E9" s="37"/>
      <c r="F9" s="13">
        <f t="shared" si="0"/>
        <v>1</v>
      </c>
      <c r="G9" s="17"/>
      <c r="H9" s="14">
        <v>5.25</v>
      </c>
      <c r="I9" s="47">
        <v>2295958</v>
      </c>
      <c r="J9" s="1">
        <f t="shared" si="1"/>
        <v>2295.9580000000001</v>
      </c>
      <c r="K9" s="14">
        <v>5.25</v>
      </c>
      <c r="L9" s="15">
        <f t="shared" si="2"/>
        <v>2295.9580000000001</v>
      </c>
      <c r="M9" s="15">
        <f t="shared" si="2"/>
        <v>0</v>
      </c>
      <c r="N9" s="15">
        <f t="shared" si="2"/>
        <v>0</v>
      </c>
      <c r="O9" s="15">
        <f t="shared" si="2"/>
        <v>0</v>
      </c>
      <c r="P9" s="16">
        <f t="shared" si="3"/>
        <v>2295.9580000000001</v>
      </c>
      <c r="Q9" s="3"/>
      <c r="R9" s="3"/>
    </row>
    <row r="10" spans="1:18">
      <c r="A10" s="10">
        <v>5.75</v>
      </c>
      <c r="B10">
        <v>5</v>
      </c>
      <c r="C10" s="11"/>
      <c r="D10" s="11"/>
      <c r="E10" s="36"/>
      <c r="F10" s="13">
        <f t="shared" si="0"/>
        <v>5</v>
      </c>
      <c r="G10" s="1"/>
      <c r="H10" s="14">
        <v>5.75</v>
      </c>
      <c r="I10" s="47">
        <v>2119345</v>
      </c>
      <c r="J10" s="1">
        <f t="shared" si="1"/>
        <v>2119.3449999999998</v>
      </c>
      <c r="K10" s="14">
        <v>5.75</v>
      </c>
      <c r="L10" s="15">
        <f t="shared" si="2"/>
        <v>2119.3449999999998</v>
      </c>
      <c r="M10" s="15">
        <f t="shared" si="2"/>
        <v>0</v>
      </c>
      <c r="N10" s="15">
        <f t="shared" si="2"/>
        <v>0</v>
      </c>
      <c r="O10" s="15">
        <f t="shared" si="2"/>
        <v>0</v>
      </c>
      <c r="P10" s="16">
        <f t="shared" si="3"/>
        <v>2119.3449999999998</v>
      </c>
      <c r="Q10" s="3"/>
      <c r="R10" s="3"/>
    </row>
    <row r="11" spans="1:18">
      <c r="A11" s="14">
        <v>6.25</v>
      </c>
      <c r="B11">
        <v>5</v>
      </c>
      <c r="C11" s="11"/>
      <c r="D11" s="11"/>
      <c r="E11" s="36"/>
      <c r="F11" s="13">
        <f t="shared" si="0"/>
        <v>5</v>
      </c>
      <c r="G11" s="1"/>
      <c r="H11" s="14">
        <v>6.25</v>
      </c>
      <c r="I11" s="47">
        <v>1854427</v>
      </c>
      <c r="J11" s="1">
        <f t="shared" si="1"/>
        <v>1854.4269999999999</v>
      </c>
      <c r="K11" s="14">
        <v>6.25</v>
      </c>
      <c r="L11" s="15">
        <f t="shared" ref="L11:L32" si="4">IF($F11&gt;0,($I12/1000)*(B11/$F11),0)</f>
        <v>2914.1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3"/>
        <v>2914.1</v>
      </c>
      <c r="Q11" s="3"/>
      <c r="R11" s="3"/>
    </row>
    <row r="12" spans="1:18">
      <c r="A12" s="10">
        <v>6.75</v>
      </c>
      <c r="B12">
        <v>10</v>
      </c>
      <c r="D12" s="11"/>
      <c r="E12" s="38"/>
      <c r="F12" s="13">
        <f t="shared" si="0"/>
        <v>10</v>
      </c>
      <c r="G12" s="1"/>
      <c r="H12" s="14">
        <v>6.75</v>
      </c>
      <c r="I12" s="47">
        <v>2914100</v>
      </c>
      <c r="J12" s="1">
        <f t="shared" si="1"/>
        <v>2914.1</v>
      </c>
      <c r="K12" s="14">
        <v>6.75</v>
      </c>
      <c r="L12" s="15">
        <f t="shared" si="4"/>
        <v>3973.7730000000001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3"/>
        <v>3973.7730000000001</v>
      </c>
      <c r="Q12" s="3"/>
      <c r="R12" s="3"/>
    </row>
    <row r="13" spans="1:18">
      <c r="A13" s="14">
        <v>7.25</v>
      </c>
      <c r="B13">
        <v>10</v>
      </c>
      <c r="D13" s="11"/>
      <c r="E13" s="38"/>
      <c r="F13" s="13">
        <f t="shared" si="0"/>
        <v>10</v>
      </c>
      <c r="G13" s="1"/>
      <c r="H13" s="14">
        <v>7.25</v>
      </c>
      <c r="I13" s="47">
        <v>3973773</v>
      </c>
      <c r="J13" s="1">
        <f t="shared" si="1"/>
        <v>3973.7730000000001</v>
      </c>
      <c r="K13" s="14">
        <v>7.25</v>
      </c>
      <c r="L13" s="15">
        <f t="shared" si="4"/>
        <v>7647.0349999999999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3"/>
        <v>7647.0349999999999</v>
      </c>
      <c r="Q13" s="3"/>
      <c r="R13" s="3"/>
    </row>
    <row r="14" spans="1:18">
      <c r="A14" s="10">
        <v>7.75</v>
      </c>
      <c r="B14">
        <v>11</v>
      </c>
      <c r="D14" s="40"/>
      <c r="E14" s="38"/>
      <c r="F14" s="13">
        <f t="shared" si="0"/>
        <v>11</v>
      </c>
      <c r="G14" s="1"/>
      <c r="H14" s="14">
        <v>7.75</v>
      </c>
      <c r="I14" s="47">
        <v>7647035</v>
      </c>
      <c r="J14" s="1">
        <f t="shared" si="1"/>
        <v>7647.0349999999999</v>
      </c>
      <c r="K14" s="14">
        <v>7.75</v>
      </c>
      <c r="L14" s="15">
        <f t="shared" si="4"/>
        <v>7363.4740000000002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3"/>
        <v>7363.4740000000002</v>
      </c>
      <c r="Q14" s="3"/>
      <c r="R14" s="3"/>
    </row>
    <row r="15" spans="1:18">
      <c r="A15" s="14">
        <v>8.25</v>
      </c>
      <c r="B15">
        <v>12</v>
      </c>
      <c r="D15" s="12"/>
      <c r="E15" s="38"/>
      <c r="F15" s="13">
        <f t="shared" si="0"/>
        <v>12</v>
      </c>
      <c r="G15" s="1"/>
      <c r="H15" s="14">
        <v>8.25</v>
      </c>
      <c r="I15" s="47">
        <v>7363474</v>
      </c>
      <c r="J15" s="1">
        <f t="shared" si="1"/>
        <v>7363.4740000000002</v>
      </c>
      <c r="K15" s="14">
        <v>8.25</v>
      </c>
      <c r="L15" s="15">
        <f t="shared" si="4"/>
        <v>4464.1440000000002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3"/>
        <v>4464.1440000000002</v>
      </c>
      <c r="Q15" s="3"/>
      <c r="R15" s="3"/>
    </row>
    <row r="16" spans="1:18">
      <c r="A16" s="10">
        <v>8.75</v>
      </c>
      <c r="B16">
        <v>16</v>
      </c>
      <c r="C16">
        <v>5</v>
      </c>
      <c r="D16" s="12"/>
      <c r="E16" s="38"/>
      <c r="F16" s="13">
        <f t="shared" si="0"/>
        <v>21</v>
      </c>
      <c r="G16" s="1"/>
      <c r="H16" s="14">
        <v>8.75</v>
      </c>
      <c r="I16" s="47">
        <v>4464144</v>
      </c>
      <c r="J16" s="1">
        <f t="shared" si="1"/>
        <v>4464.1440000000002</v>
      </c>
      <c r="K16" s="14">
        <v>8.75</v>
      </c>
      <c r="L16" s="15">
        <f t="shared" si="4"/>
        <v>1905.34552380952</v>
      </c>
      <c r="M16" s="15">
        <f t="shared" si="5"/>
        <v>595.42047619047605</v>
      </c>
      <c r="N16" s="15">
        <f t="shared" si="6"/>
        <v>0</v>
      </c>
      <c r="O16" s="15">
        <f t="shared" si="7"/>
        <v>0</v>
      </c>
      <c r="P16" s="16">
        <f t="shared" si="3"/>
        <v>2500.7660000000001</v>
      </c>
      <c r="Q16" s="3"/>
      <c r="R16" s="3"/>
    </row>
    <row r="17" spans="1:18">
      <c r="A17" s="14">
        <v>9.25</v>
      </c>
      <c r="B17">
        <v>16</v>
      </c>
      <c r="C17">
        <v>3</v>
      </c>
      <c r="D17" s="12"/>
      <c r="E17" s="38"/>
      <c r="F17" s="13">
        <f t="shared" si="0"/>
        <v>19</v>
      </c>
      <c r="G17" s="1"/>
      <c r="H17" s="14">
        <v>9.25</v>
      </c>
      <c r="I17" s="47">
        <v>2500766</v>
      </c>
      <c r="J17" s="1">
        <f t="shared" si="1"/>
        <v>2500.7660000000001</v>
      </c>
      <c r="K17" s="14">
        <v>9.25</v>
      </c>
      <c r="L17" s="15">
        <f t="shared" si="4"/>
        <v>1261.8004210526301</v>
      </c>
      <c r="M17" s="15">
        <f t="shared" si="5"/>
        <v>236.587578947368</v>
      </c>
      <c r="N17" s="15">
        <f t="shared" si="6"/>
        <v>0</v>
      </c>
      <c r="O17" s="15">
        <f t="shared" si="7"/>
        <v>0</v>
      </c>
      <c r="P17" s="16">
        <f t="shared" si="3"/>
        <v>1498.3879999999999</v>
      </c>
      <c r="Q17" s="3"/>
      <c r="R17" s="3"/>
    </row>
    <row r="18" spans="1:18">
      <c r="A18" s="10">
        <v>9.75</v>
      </c>
      <c r="B18">
        <v>9</v>
      </c>
      <c r="C18">
        <v>12</v>
      </c>
      <c r="D18" s="12"/>
      <c r="E18" s="38"/>
      <c r="F18" s="13">
        <f t="shared" si="0"/>
        <v>21</v>
      </c>
      <c r="G18" s="1"/>
      <c r="H18" s="14">
        <v>9.75</v>
      </c>
      <c r="I18" s="47">
        <v>1498388</v>
      </c>
      <c r="J18" s="1">
        <f t="shared" si="1"/>
        <v>1498.3879999999999</v>
      </c>
      <c r="K18" s="14">
        <v>9.75</v>
      </c>
      <c r="L18" s="15">
        <f t="shared" si="4"/>
        <v>932.63742857142802</v>
      </c>
      <c r="M18" s="15">
        <f t="shared" si="5"/>
        <v>1243.5165714285699</v>
      </c>
      <c r="N18" s="15">
        <f t="shared" si="6"/>
        <v>0</v>
      </c>
      <c r="O18" s="15">
        <f t="shared" si="7"/>
        <v>0</v>
      </c>
      <c r="P18" s="16">
        <f t="shared" si="3"/>
        <v>2176.154</v>
      </c>
      <c r="Q18" s="3"/>
      <c r="R18" s="3"/>
    </row>
    <row r="19" spans="1:18">
      <c r="A19" s="14">
        <v>10.25</v>
      </c>
      <c r="B19">
        <v>11</v>
      </c>
      <c r="C19">
        <v>13</v>
      </c>
      <c r="D19" s="12"/>
      <c r="E19" s="38"/>
      <c r="F19" s="13">
        <f t="shared" si="0"/>
        <v>24</v>
      </c>
      <c r="G19" s="1"/>
      <c r="H19" s="14">
        <v>10.25</v>
      </c>
      <c r="I19" s="47">
        <v>2176154</v>
      </c>
      <c r="J19" s="1">
        <f t="shared" si="1"/>
        <v>2176.154</v>
      </c>
      <c r="K19" s="14">
        <v>10.25</v>
      </c>
      <c r="L19" s="15">
        <f t="shared" si="4"/>
        <v>1594.258875</v>
      </c>
      <c r="M19" s="15">
        <f t="shared" si="5"/>
        <v>1884.124125</v>
      </c>
      <c r="N19" s="15">
        <f t="shared" si="6"/>
        <v>0</v>
      </c>
      <c r="O19" s="15">
        <f t="shared" si="7"/>
        <v>0</v>
      </c>
      <c r="P19" s="16">
        <f t="shared" si="3"/>
        <v>3478.3829999999998</v>
      </c>
      <c r="Q19" s="3"/>
      <c r="R19" s="3"/>
    </row>
    <row r="20" spans="1:18">
      <c r="A20" s="10">
        <v>10.75</v>
      </c>
      <c r="B20">
        <v>9</v>
      </c>
      <c r="C20">
        <v>21</v>
      </c>
      <c r="D20" s="12"/>
      <c r="E20" s="38"/>
      <c r="F20" s="13">
        <f t="shared" si="0"/>
        <v>30</v>
      </c>
      <c r="G20" s="1"/>
      <c r="H20" s="14">
        <v>10.75</v>
      </c>
      <c r="I20" s="47">
        <v>3478383</v>
      </c>
      <c r="J20" s="1">
        <f t="shared" si="1"/>
        <v>3478.3829999999998</v>
      </c>
      <c r="K20" s="14">
        <v>10.75</v>
      </c>
      <c r="L20" s="15">
        <f t="shared" si="4"/>
        <v>2296.5405000000001</v>
      </c>
      <c r="M20" s="15">
        <f t="shared" si="5"/>
        <v>5358.5945000000002</v>
      </c>
      <c r="N20" s="15">
        <f t="shared" si="6"/>
        <v>0</v>
      </c>
      <c r="O20" s="15">
        <f t="shared" si="7"/>
        <v>0</v>
      </c>
      <c r="P20" s="16">
        <f t="shared" si="3"/>
        <v>7655.1350000000002</v>
      </c>
      <c r="Q20" s="3"/>
      <c r="R20" s="3"/>
    </row>
    <row r="21" spans="1:18">
      <c r="A21" s="14">
        <v>11.25</v>
      </c>
      <c r="B21">
        <v>7</v>
      </c>
      <c r="C21">
        <v>24</v>
      </c>
      <c r="D21" s="12"/>
      <c r="E21" s="38"/>
      <c r="F21" s="13">
        <f t="shared" si="0"/>
        <v>31</v>
      </c>
      <c r="G21" s="1"/>
      <c r="H21" s="14">
        <v>11.25</v>
      </c>
      <c r="I21" s="47">
        <v>7655135</v>
      </c>
      <c r="J21" s="1">
        <f t="shared" si="1"/>
        <v>7655.1350000000002</v>
      </c>
      <c r="K21" s="14">
        <v>11.25</v>
      </c>
      <c r="L21" s="15">
        <f t="shared" si="4"/>
        <v>1938.2821612903199</v>
      </c>
      <c r="M21" s="15">
        <f t="shared" si="5"/>
        <v>6645.53883870968</v>
      </c>
      <c r="N21" s="15">
        <f t="shared" si="6"/>
        <v>0</v>
      </c>
      <c r="O21" s="15">
        <f t="shared" si="7"/>
        <v>0</v>
      </c>
      <c r="P21" s="16">
        <f t="shared" si="3"/>
        <v>8583.8209999999999</v>
      </c>
      <c r="Q21" s="3"/>
      <c r="R21" s="3"/>
    </row>
    <row r="22" spans="1:18">
      <c r="A22" s="10">
        <v>11.75</v>
      </c>
      <c r="B22">
        <v>5</v>
      </c>
      <c r="C22">
        <v>30</v>
      </c>
      <c r="D22" s="12"/>
      <c r="E22" s="38"/>
      <c r="F22" s="13">
        <f t="shared" si="0"/>
        <v>35</v>
      </c>
      <c r="G22" s="4"/>
      <c r="H22" s="14">
        <v>11.75</v>
      </c>
      <c r="I22" s="47">
        <v>8583821</v>
      </c>
      <c r="J22" s="1">
        <f t="shared" si="1"/>
        <v>8583.8209999999999</v>
      </c>
      <c r="K22" s="14">
        <v>11.75</v>
      </c>
      <c r="L22" s="15">
        <f t="shared" si="4"/>
        <v>1239.7161428571401</v>
      </c>
      <c r="M22" s="15">
        <f t="shared" si="5"/>
        <v>7438.2968571428601</v>
      </c>
      <c r="N22" s="15">
        <f t="shared" si="6"/>
        <v>0</v>
      </c>
      <c r="O22" s="15">
        <f t="shared" si="7"/>
        <v>0</v>
      </c>
      <c r="P22" s="16">
        <f t="shared" si="3"/>
        <v>8678.0130000000008</v>
      </c>
      <c r="Q22" s="3"/>
      <c r="R22" s="3"/>
    </row>
    <row r="23" spans="1:18">
      <c r="A23" s="14">
        <v>12.25</v>
      </c>
      <c r="C23">
        <v>45</v>
      </c>
      <c r="D23" s="12"/>
      <c r="E23" s="38"/>
      <c r="F23" s="13">
        <f t="shared" si="0"/>
        <v>45</v>
      </c>
      <c r="G23" s="4"/>
      <c r="H23" s="14">
        <v>12.25</v>
      </c>
      <c r="I23" s="47">
        <v>8678013</v>
      </c>
      <c r="J23" s="1">
        <f t="shared" si="1"/>
        <v>8678.0130000000008</v>
      </c>
      <c r="K23" s="14">
        <v>12.25</v>
      </c>
      <c r="L23" s="15">
        <f t="shared" si="4"/>
        <v>0</v>
      </c>
      <c r="M23" s="15">
        <f t="shared" si="5"/>
        <v>11084.789000000001</v>
      </c>
      <c r="N23" s="15">
        <f t="shared" si="6"/>
        <v>0</v>
      </c>
      <c r="O23" s="15">
        <f t="shared" si="7"/>
        <v>0</v>
      </c>
      <c r="P23" s="16">
        <f t="shared" si="3"/>
        <v>11084.789000000001</v>
      </c>
      <c r="Q23" s="3"/>
      <c r="R23" s="3"/>
    </row>
    <row r="24" spans="1:18">
      <c r="A24" s="10">
        <v>12.75</v>
      </c>
      <c r="C24">
        <v>36</v>
      </c>
      <c r="D24" s="12"/>
      <c r="E24" s="36"/>
      <c r="F24" s="13">
        <f t="shared" si="0"/>
        <v>36</v>
      </c>
      <c r="G24" s="4"/>
      <c r="H24" s="14">
        <v>12.75</v>
      </c>
      <c r="I24" s="47">
        <v>11084789</v>
      </c>
      <c r="J24" s="1">
        <f t="shared" si="1"/>
        <v>11084.789000000001</v>
      </c>
      <c r="K24" s="14">
        <v>12.75</v>
      </c>
      <c r="L24" s="15">
        <f t="shared" si="4"/>
        <v>0</v>
      </c>
      <c r="M24" s="15">
        <f t="shared" si="5"/>
        <v>16058.17</v>
      </c>
      <c r="N24" s="15">
        <f t="shared" si="6"/>
        <v>0</v>
      </c>
      <c r="O24" s="15">
        <f t="shared" si="7"/>
        <v>0</v>
      </c>
      <c r="P24" s="16">
        <f t="shared" si="3"/>
        <v>16058.17</v>
      </c>
      <c r="Q24" s="3"/>
      <c r="R24" s="3"/>
    </row>
    <row r="25" spans="1:18">
      <c r="A25" s="14">
        <v>13.25</v>
      </c>
      <c r="B25" s="11"/>
      <c r="C25">
        <v>36</v>
      </c>
      <c r="E25" s="36"/>
      <c r="F25" s="13">
        <f t="shared" si="0"/>
        <v>36</v>
      </c>
      <c r="G25" s="4"/>
      <c r="H25" s="14">
        <v>13.25</v>
      </c>
      <c r="I25" s="47">
        <v>16058170</v>
      </c>
      <c r="J25" s="1">
        <f t="shared" si="1"/>
        <v>16058.17</v>
      </c>
      <c r="K25" s="14">
        <v>13.25</v>
      </c>
      <c r="L25" s="15">
        <f t="shared" si="4"/>
        <v>0</v>
      </c>
      <c r="M25" s="15">
        <f t="shared" si="5"/>
        <v>14220.352000000001</v>
      </c>
      <c r="N25" s="15">
        <f t="shared" si="6"/>
        <v>0</v>
      </c>
      <c r="O25" s="15">
        <f t="shared" si="7"/>
        <v>0</v>
      </c>
      <c r="P25" s="16">
        <f t="shared" si="3"/>
        <v>14220.352000000001</v>
      </c>
      <c r="Q25" s="3"/>
      <c r="R25" s="3"/>
    </row>
    <row r="26" spans="1:18">
      <c r="A26" s="10">
        <v>13.75</v>
      </c>
      <c r="B26" s="11"/>
      <c r="C26">
        <v>33</v>
      </c>
      <c r="E26" s="36"/>
      <c r="F26" s="13">
        <f t="shared" si="0"/>
        <v>33</v>
      </c>
      <c r="G26" s="4"/>
      <c r="H26" s="14">
        <v>13.75</v>
      </c>
      <c r="I26" s="47">
        <v>14220352</v>
      </c>
      <c r="J26" s="1">
        <f t="shared" si="1"/>
        <v>14220.352000000001</v>
      </c>
      <c r="K26" s="14">
        <v>13.75</v>
      </c>
      <c r="L26" s="15">
        <f t="shared" si="4"/>
        <v>0</v>
      </c>
      <c r="M26" s="15">
        <f t="shared" si="5"/>
        <v>9776.1450000000004</v>
      </c>
      <c r="N26" s="15">
        <f t="shared" si="6"/>
        <v>0</v>
      </c>
      <c r="O26" s="15">
        <f t="shared" si="7"/>
        <v>0</v>
      </c>
      <c r="P26" s="16">
        <f t="shared" si="3"/>
        <v>9776.1450000000004</v>
      </c>
      <c r="Q26" s="3"/>
      <c r="R26" s="3"/>
    </row>
    <row r="27" spans="1:18">
      <c r="A27" s="14">
        <v>14.25</v>
      </c>
      <c r="B27" s="11"/>
      <c r="C27">
        <v>32</v>
      </c>
      <c r="E27" s="36"/>
      <c r="F27" s="13">
        <f t="shared" si="0"/>
        <v>32</v>
      </c>
      <c r="G27" s="4"/>
      <c r="H27" s="14">
        <v>14.25</v>
      </c>
      <c r="I27" s="47">
        <v>9776145</v>
      </c>
      <c r="J27" s="1">
        <f t="shared" si="1"/>
        <v>9776.1450000000004</v>
      </c>
      <c r="K27" s="14">
        <v>14.25</v>
      </c>
      <c r="L27" s="15">
        <f t="shared" si="4"/>
        <v>0</v>
      </c>
      <c r="M27" s="15">
        <f t="shared" si="5"/>
        <v>5985.0280000000002</v>
      </c>
      <c r="N27" s="15">
        <f t="shared" si="6"/>
        <v>0</v>
      </c>
      <c r="O27" s="15">
        <f t="shared" si="7"/>
        <v>0</v>
      </c>
      <c r="P27" s="16">
        <f t="shared" si="3"/>
        <v>5985.0280000000002</v>
      </c>
      <c r="Q27" s="3"/>
      <c r="R27" s="3"/>
    </row>
    <row r="28" spans="1:18">
      <c r="A28" s="10">
        <v>14.75</v>
      </c>
      <c r="B28" s="11"/>
      <c r="C28">
        <v>30</v>
      </c>
      <c r="D28">
        <v>1</v>
      </c>
      <c r="E28" s="36"/>
      <c r="F28" s="13">
        <f t="shared" si="0"/>
        <v>31</v>
      </c>
      <c r="G28" s="1"/>
      <c r="H28" s="14">
        <v>14.75</v>
      </c>
      <c r="I28" s="47">
        <v>5985028</v>
      </c>
      <c r="J28" s="1">
        <f t="shared" si="1"/>
        <v>5985.0280000000002</v>
      </c>
      <c r="K28" s="14">
        <v>14.75</v>
      </c>
      <c r="L28" s="15">
        <f t="shared" si="4"/>
        <v>0</v>
      </c>
      <c r="M28" s="15">
        <f t="shared" si="5"/>
        <v>3287.4870967741899</v>
      </c>
      <c r="N28" s="15">
        <f t="shared" si="6"/>
        <v>109.58290322580601</v>
      </c>
      <c r="O28" s="15">
        <f t="shared" si="7"/>
        <v>0</v>
      </c>
      <c r="P28" s="16">
        <f t="shared" si="3"/>
        <v>3397.07</v>
      </c>
      <c r="Q28" s="3"/>
      <c r="R28" s="3"/>
    </row>
    <row r="29" spans="1:18">
      <c r="A29" s="14">
        <v>15.25</v>
      </c>
      <c r="B29" s="11"/>
      <c r="C29">
        <v>17</v>
      </c>
      <c r="D29">
        <v>13</v>
      </c>
      <c r="E29" s="36"/>
      <c r="F29" s="13">
        <f t="shared" si="0"/>
        <v>30</v>
      </c>
      <c r="G29" s="1"/>
      <c r="H29" s="14">
        <v>15.25</v>
      </c>
      <c r="I29" s="47">
        <v>3397070</v>
      </c>
      <c r="J29" s="1">
        <f t="shared" si="1"/>
        <v>3397.07</v>
      </c>
      <c r="K29" s="14">
        <v>15.25</v>
      </c>
      <c r="L29" s="15">
        <f t="shared" si="4"/>
        <v>0</v>
      </c>
      <c r="M29" s="15">
        <f t="shared" si="5"/>
        <v>419.64896666666698</v>
      </c>
      <c r="N29" s="15">
        <f t="shared" si="6"/>
        <v>320.90803333333298</v>
      </c>
      <c r="O29" s="15">
        <f t="shared" si="7"/>
        <v>0</v>
      </c>
      <c r="P29" s="16">
        <f t="shared" si="3"/>
        <v>740.55700000000002</v>
      </c>
      <c r="Q29" s="3"/>
      <c r="R29" s="3"/>
    </row>
    <row r="30" spans="1:18">
      <c r="A30" s="10">
        <v>15.75</v>
      </c>
      <c r="B30" s="11"/>
      <c r="C30">
        <v>4</v>
      </c>
      <c r="D30">
        <v>12</v>
      </c>
      <c r="E30" s="36"/>
      <c r="F30" s="13">
        <f t="shared" si="0"/>
        <v>16</v>
      </c>
      <c r="G30" s="1"/>
      <c r="H30" s="14">
        <v>15.75</v>
      </c>
      <c r="I30" s="47">
        <v>740557</v>
      </c>
      <c r="J30" s="1">
        <f t="shared" si="1"/>
        <v>740.55700000000002</v>
      </c>
      <c r="K30" s="14">
        <v>15.75</v>
      </c>
      <c r="L30" s="15">
        <f t="shared" si="4"/>
        <v>0</v>
      </c>
      <c r="M30" s="15">
        <f t="shared" si="5"/>
        <v>57.348750000000003</v>
      </c>
      <c r="N30" s="15">
        <f t="shared" si="6"/>
        <v>172.04624999999999</v>
      </c>
      <c r="O30" s="15">
        <f t="shared" si="7"/>
        <v>0</v>
      </c>
      <c r="P30" s="16">
        <f t="shared" si="3"/>
        <v>229.39500000000001</v>
      </c>
      <c r="Q30" s="3"/>
      <c r="R30" s="3"/>
    </row>
    <row r="31" spans="1:18">
      <c r="A31" s="14">
        <v>16.25</v>
      </c>
      <c r="B31" s="11"/>
      <c r="D31">
        <v>3</v>
      </c>
      <c r="E31" s="36"/>
      <c r="F31" s="13">
        <f t="shared" si="0"/>
        <v>3</v>
      </c>
      <c r="G31" s="1"/>
      <c r="H31" s="14">
        <v>16.25</v>
      </c>
      <c r="I31" s="47">
        <v>229395</v>
      </c>
      <c r="J31" s="1">
        <f t="shared" si="1"/>
        <v>229.39500000000001</v>
      </c>
      <c r="K31" s="14">
        <v>16.25</v>
      </c>
      <c r="L31" s="15">
        <f t="shared" si="4"/>
        <v>0</v>
      </c>
      <c r="M31" s="15">
        <f t="shared" si="5"/>
        <v>0</v>
      </c>
      <c r="N31" s="15">
        <f t="shared" si="6"/>
        <v>18.492999999999999</v>
      </c>
      <c r="O31" s="15">
        <f t="shared" si="7"/>
        <v>0</v>
      </c>
      <c r="P31" s="16">
        <f t="shared" si="3"/>
        <v>18.492999999999999</v>
      </c>
      <c r="Q31" s="3"/>
      <c r="R31" s="3"/>
    </row>
    <row r="32" spans="1:18">
      <c r="A32" s="10">
        <v>16.75</v>
      </c>
      <c r="B32" s="11"/>
      <c r="C32" s="12"/>
      <c r="D32">
        <v>1</v>
      </c>
      <c r="E32" s="36"/>
      <c r="F32" s="13">
        <f t="shared" si="0"/>
        <v>1</v>
      </c>
      <c r="G32" s="1"/>
      <c r="H32" s="14">
        <v>16.75</v>
      </c>
      <c r="I32" s="47">
        <v>18493</v>
      </c>
      <c r="J32" s="1">
        <f t="shared" si="1"/>
        <v>18.492999999999999</v>
      </c>
      <c r="K32" s="14">
        <v>16.75</v>
      </c>
      <c r="L32" s="15">
        <f t="shared" si="4"/>
        <v>0</v>
      </c>
      <c r="M32" s="15">
        <f t="shared" si="5"/>
        <v>0</v>
      </c>
      <c r="N32" s="15">
        <f t="shared" si="6"/>
        <v>0</v>
      </c>
      <c r="O32" s="15">
        <f t="shared" si="7"/>
        <v>0</v>
      </c>
      <c r="P32" s="16">
        <f t="shared" si="3"/>
        <v>0</v>
      </c>
      <c r="Q32" s="3"/>
      <c r="R32" s="3"/>
    </row>
    <row r="33" spans="1:18">
      <c r="A33" s="14">
        <v>17.25</v>
      </c>
      <c r="B33" s="11"/>
      <c r="C33" s="12"/>
      <c r="D33">
        <v>1</v>
      </c>
      <c r="E33" s="36"/>
      <c r="F33" s="13">
        <f t="shared" si="0"/>
        <v>1</v>
      </c>
      <c r="G33" s="1"/>
      <c r="H33" s="14">
        <v>17.25</v>
      </c>
      <c r="I33" s="12"/>
      <c r="J33" s="1">
        <f t="shared" si="1"/>
        <v>0</v>
      </c>
      <c r="K33" s="14">
        <v>17.25</v>
      </c>
      <c r="L33" s="15">
        <f t="shared" ref="L33:O37" si="8">IF($F33&gt;0,($I33/1000)*(B33/$F33),0)</f>
        <v>0</v>
      </c>
      <c r="M33" s="15">
        <f t="shared" si="8"/>
        <v>0</v>
      </c>
      <c r="N33" s="15">
        <f t="shared" si="8"/>
        <v>0</v>
      </c>
      <c r="O33" s="15">
        <f t="shared" si="8"/>
        <v>0</v>
      </c>
      <c r="P33" s="16">
        <f t="shared" si="3"/>
        <v>0</v>
      </c>
      <c r="Q33" s="3"/>
      <c r="R33" s="3"/>
    </row>
    <row r="34" spans="1:18">
      <c r="A34" s="10">
        <v>17.75</v>
      </c>
      <c r="B34" s="11"/>
      <c r="C34" s="41"/>
      <c r="E34" s="36"/>
      <c r="F34" s="13">
        <f t="shared" si="0"/>
        <v>0</v>
      </c>
      <c r="G34" s="1"/>
      <c r="H34" s="14">
        <v>17.75</v>
      </c>
      <c r="I34" s="4"/>
      <c r="J34" s="1">
        <f t="shared" si="1"/>
        <v>0</v>
      </c>
      <c r="K34" s="14">
        <v>17.75</v>
      </c>
      <c r="L34" s="15">
        <f t="shared" si="8"/>
        <v>0</v>
      </c>
      <c r="M34" s="15">
        <f t="shared" si="8"/>
        <v>0</v>
      </c>
      <c r="N34" s="15">
        <f t="shared" si="8"/>
        <v>0</v>
      </c>
      <c r="O34" s="15">
        <f t="shared" si="8"/>
        <v>0</v>
      </c>
      <c r="P34" s="16">
        <f t="shared" si="3"/>
        <v>0</v>
      </c>
      <c r="Q34" s="3"/>
      <c r="R34" s="3"/>
    </row>
    <row r="35" spans="1:18">
      <c r="A35" s="14">
        <v>18.25</v>
      </c>
      <c r="B35" s="11"/>
      <c r="C35" s="41"/>
      <c r="D35" s="41"/>
      <c r="E35" s="36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0</v>
      </c>
      <c r="O35" s="15">
        <f t="shared" si="8"/>
        <v>0</v>
      </c>
      <c r="P35" s="16">
        <f t="shared" si="3"/>
        <v>0</v>
      </c>
      <c r="Q35" s="3"/>
      <c r="R35" s="3"/>
    </row>
    <row r="36" spans="1:18">
      <c r="A36" s="10">
        <v>18.75</v>
      </c>
      <c r="B36" s="11"/>
      <c r="C36" s="41"/>
      <c r="D36" s="41"/>
      <c r="E36" s="36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6">
        <f t="shared" si="3"/>
        <v>0</v>
      </c>
      <c r="Q36" s="3"/>
      <c r="R36" s="3"/>
    </row>
    <row r="37" spans="1:18">
      <c r="A37" s="14">
        <v>19.25</v>
      </c>
      <c r="B37" s="36"/>
      <c r="C37" s="38"/>
      <c r="D37" s="38"/>
      <c r="E37" s="38"/>
      <c r="F37" s="13">
        <f t="shared" si="0"/>
        <v>0</v>
      </c>
      <c r="G37" s="1"/>
      <c r="H37" s="14">
        <v>19.25</v>
      </c>
      <c r="I37" s="1"/>
      <c r="J37" s="1">
        <f t="shared" si="1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3"/>
        <v>0</v>
      </c>
      <c r="Q37" s="3"/>
      <c r="R37" s="3"/>
    </row>
    <row r="38" spans="1:18">
      <c r="A38" s="19" t="s">
        <v>7</v>
      </c>
      <c r="B38" s="20">
        <f>SUM(B6:B37)</f>
        <v>128</v>
      </c>
      <c r="C38" s="20">
        <f>SUM(C6:C37)</f>
        <v>341</v>
      </c>
      <c r="D38" s="20">
        <f>SUM(D6:D37)</f>
        <v>31</v>
      </c>
      <c r="E38" s="20">
        <f>SUM(E6:E37)</f>
        <v>0</v>
      </c>
      <c r="F38" s="21">
        <f>SUM(F6:F37)</f>
        <v>500</v>
      </c>
      <c r="G38" s="22"/>
      <c r="H38" s="19" t="s">
        <v>7</v>
      </c>
      <c r="I38" s="4">
        <f>SUM(I6:I37)</f>
        <v>129949200</v>
      </c>
      <c r="J38" s="1">
        <f t="shared" si="1"/>
        <v>129949.2</v>
      </c>
      <c r="K38" s="19" t="s">
        <v>7</v>
      </c>
      <c r="L38" s="20">
        <f>SUM(L6:L37)</f>
        <v>43182.695052581003</v>
      </c>
      <c r="M38" s="20">
        <f>SUM(M6:M37)</f>
        <v>84291.047760859801</v>
      </c>
      <c r="N38" s="20">
        <f>SUM(N6:N37)</f>
        <v>621.030186559139</v>
      </c>
      <c r="O38" s="20">
        <f>SUM(O6:O37)</f>
        <v>0</v>
      </c>
      <c r="P38" s="23">
        <f>SUM(P6:P37)</f>
        <v>128094.773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26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4.5955528954015569E-3</v>
      </c>
      <c r="J44" s="27" t="s">
        <v>12</v>
      </c>
      <c r="K44">
        <v>3.1391942201497454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0.291295252829326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29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0.43149191883378701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29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5872.3537500000002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5872.3537500000002</v>
      </c>
      <c r="G49" s="1"/>
      <c r="H49" s="14">
        <f t="shared" si="14"/>
        <v>0.61180135906780697</v>
      </c>
      <c r="I49" s="15">
        <f t="shared" si="15"/>
        <v>756.36084319514396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29">
        <f t="shared" si="19"/>
        <v>756.36084319514396</v>
      </c>
      <c r="N49" s="3"/>
      <c r="O49" s="3"/>
      <c r="P49" s="3"/>
    </row>
    <row r="50" spans="1:16">
      <c r="A50" s="14">
        <v>5.25</v>
      </c>
      <c r="B50" s="15">
        <f t="shared" si="9"/>
        <v>12053.779500000001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12053.779500000001</v>
      </c>
      <c r="G50" s="1"/>
      <c r="H50" s="14">
        <f t="shared" si="14"/>
        <v>0.837640547704535</v>
      </c>
      <c r="I50" s="15">
        <f t="shared" si="15"/>
        <v>1923.18751662661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29">
        <f t="shared" si="19"/>
        <v>1923.18751662661</v>
      </c>
      <c r="N50" s="3"/>
      <c r="O50" s="3"/>
      <c r="P50" s="3"/>
    </row>
    <row r="51" spans="1:16">
      <c r="A51" s="14">
        <v>5.75</v>
      </c>
      <c r="B51" s="15">
        <f t="shared" si="9"/>
        <v>12186.233749999999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12186.233749999999</v>
      </c>
      <c r="G51" s="1"/>
      <c r="H51" s="14">
        <f t="shared" si="14"/>
        <v>1.1145066817687701</v>
      </c>
      <c r="I51" s="15">
        <f t="shared" si="15"/>
        <v>2362.0241634732301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29">
        <f t="shared" si="19"/>
        <v>2362.0241634732301</v>
      </c>
      <c r="N51" s="3"/>
      <c r="O51" s="3"/>
      <c r="P51" s="3"/>
    </row>
    <row r="52" spans="1:16">
      <c r="A52" s="14">
        <v>6.25</v>
      </c>
      <c r="B52" s="15">
        <f t="shared" si="9"/>
        <v>18213.125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18213.125</v>
      </c>
      <c r="G52" s="1"/>
      <c r="H52" s="14">
        <f t="shared" si="14"/>
        <v>1.4479705190443799</v>
      </c>
      <c r="I52" s="15">
        <f t="shared" si="15"/>
        <v>4219.5308895472299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29">
        <f t="shared" si="19"/>
        <v>4219.5308895472299</v>
      </c>
      <c r="N52" s="3"/>
      <c r="O52" s="3"/>
      <c r="P52" s="3"/>
    </row>
    <row r="53" spans="1:16">
      <c r="A53" s="14">
        <v>6.75</v>
      </c>
      <c r="B53" s="15">
        <f t="shared" si="9"/>
        <v>26822.96775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26822.96775</v>
      </c>
      <c r="G53" s="1"/>
      <c r="H53" s="14">
        <f t="shared" si="14"/>
        <v>1.8436708096615</v>
      </c>
      <c r="I53" s="15">
        <f t="shared" si="15"/>
        <v>7326.3292843210102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29">
        <f t="shared" si="19"/>
        <v>7326.3292843210102</v>
      </c>
      <c r="N53" s="3"/>
      <c r="O53" s="3"/>
      <c r="P53" s="3"/>
    </row>
    <row r="54" spans="1:16">
      <c r="A54" s="14">
        <v>7.25</v>
      </c>
      <c r="B54" s="15">
        <f t="shared" si="9"/>
        <v>55441.003750000003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55441.003750000003</v>
      </c>
      <c r="G54" s="1"/>
      <c r="H54" s="14">
        <f t="shared" si="14"/>
        <v>2.30730956713125</v>
      </c>
      <c r="I54" s="15">
        <f t="shared" si="15"/>
        <v>17644.077015687501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29">
        <f t="shared" si="19"/>
        <v>17644.077015687501</v>
      </c>
      <c r="N54" s="3"/>
      <c r="O54" s="3"/>
      <c r="P54" s="3"/>
    </row>
    <row r="55" spans="1:16">
      <c r="A55" s="14">
        <v>7.75</v>
      </c>
      <c r="B55" s="15">
        <f t="shared" si="9"/>
        <v>57066.923499999997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57066.923499999997</v>
      </c>
      <c r="G55" s="1"/>
      <c r="H55" s="14">
        <f t="shared" si="14"/>
        <v>2.8446479985020301</v>
      </c>
      <c r="I55" s="15">
        <f t="shared" si="15"/>
        <v>20946.491576121702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29">
        <f t="shared" si="19"/>
        <v>20946.491576121702</v>
      </c>
      <c r="N55" s="3"/>
      <c r="O55" s="3"/>
      <c r="P55" s="3"/>
    </row>
    <row r="56" spans="1:16">
      <c r="A56" s="14">
        <v>8.25</v>
      </c>
      <c r="B56" s="15">
        <f t="shared" si="9"/>
        <v>36829.188000000002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36829.188000000002</v>
      </c>
      <c r="G56" s="1"/>
      <c r="H56" s="14">
        <f t="shared" si="14"/>
        <v>3.46150296201994</v>
      </c>
      <c r="I56" s="15">
        <f t="shared" si="15"/>
        <v>15452.647678883501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29">
        <f t="shared" si="19"/>
        <v>15452.647678883501</v>
      </c>
      <c r="N56" s="3"/>
      <c r="O56" s="3"/>
      <c r="P56" s="3"/>
    </row>
    <row r="57" spans="1:16">
      <c r="A57" s="14">
        <v>8.75</v>
      </c>
      <c r="B57" s="15">
        <f t="shared" si="9"/>
        <v>16671.773333333302</v>
      </c>
      <c r="C57" s="15">
        <f t="shared" si="10"/>
        <v>5209.9291666666704</v>
      </c>
      <c r="D57" s="15">
        <f t="shared" si="11"/>
        <v>0</v>
      </c>
      <c r="E57" s="15">
        <f t="shared" si="12"/>
        <v>0</v>
      </c>
      <c r="F57" s="13">
        <f t="shared" si="13"/>
        <v>21881.702499999999</v>
      </c>
      <c r="G57" s="1"/>
      <c r="H57" s="14">
        <f t="shared" si="14"/>
        <v>4.1637438538794003</v>
      </c>
      <c r="I57" s="15">
        <f t="shared" si="15"/>
        <v>7933.3707142785197</v>
      </c>
      <c r="J57" s="15">
        <f t="shared" si="16"/>
        <v>2479.17834821204</v>
      </c>
      <c r="K57" s="15">
        <f t="shared" si="17"/>
        <v>0</v>
      </c>
      <c r="L57" s="15">
        <f t="shared" si="18"/>
        <v>0</v>
      </c>
      <c r="M57" s="29">
        <f t="shared" si="19"/>
        <v>10412.5490624906</v>
      </c>
      <c r="N57" s="3"/>
      <c r="O57" s="3"/>
      <c r="P57" s="3"/>
    </row>
    <row r="58" spans="1:16">
      <c r="A58" s="14">
        <v>9.25</v>
      </c>
      <c r="B58" s="15">
        <f t="shared" si="9"/>
        <v>11671.653894736801</v>
      </c>
      <c r="C58" s="15">
        <f t="shared" si="10"/>
        <v>2188.43510526315</v>
      </c>
      <c r="D58" s="15">
        <f t="shared" si="11"/>
        <v>0</v>
      </c>
      <c r="E58" s="15">
        <f t="shared" si="12"/>
        <v>0</v>
      </c>
      <c r="F58" s="13">
        <f t="shared" si="13"/>
        <v>13860.089</v>
      </c>
      <c r="G58" s="1"/>
      <c r="H58" s="14">
        <f t="shared" si="14"/>
        <v>4.9572898489420796</v>
      </c>
      <c r="I58" s="15">
        <f t="shared" si="15"/>
        <v>6255.1104186750499</v>
      </c>
      <c r="J58" s="15">
        <f t="shared" si="16"/>
        <v>1172.8332035015701</v>
      </c>
      <c r="K58" s="15">
        <f t="shared" si="17"/>
        <v>0</v>
      </c>
      <c r="L58" s="15">
        <f t="shared" si="18"/>
        <v>0</v>
      </c>
      <c r="M58" s="29">
        <f t="shared" si="19"/>
        <v>7427.94362217662</v>
      </c>
      <c r="N58" s="3"/>
      <c r="O58" s="3"/>
      <c r="P58" s="3"/>
    </row>
    <row r="59" spans="1:16">
      <c r="A59" s="14">
        <v>9.75</v>
      </c>
      <c r="B59" s="15">
        <f t="shared" si="9"/>
        <v>9093.2149285714204</v>
      </c>
      <c r="C59" s="15">
        <f t="shared" si="10"/>
        <v>12124.2865714286</v>
      </c>
      <c r="D59" s="15">
        <f t="shared" si="11"/>
        <v>0</v>
      </c>
      <c r="E59" s="15">
        <f t="shared" si="12"/>
        <v>0</v>
      </c>
      <c r="F59" s="13">
        <f t="shared" si="13"/>
        <v>21217.501499999998</v>
      </c>
      <c r="G59" s="1"/>
      <c r="H59" s="14">
        <f t="shared" si="14"/>
        <v>5.8481074370468002</v>
      </c>
      <c r="I59" s="15">
        <f t="shared" si="15"/>
        <v>5454.1638820967701</v>
      </c>
      <c r="J59" s="15">
        <f t="shared" si="16"/>
        <v>7272.2185094623601</v>
      </c>
      <c r="K59" s="15">
        <f t="shared" si="17"/>
        <v>0</v>
      </c>
      <c r="L59" s="15">
        <f t="shared" si="18"/>
        <v>0</v>
      </c>
      <c r="M59" s="29">
        <f t="shared" si="19"/>
        <v>12726.3823915591</v>
      </c>
      <c r="N59" s="3"/>
      <c r="O59" s="3"/>
      <c r="P59" s="3"/>
    </row>
    <row r="60" spans="1:16">
      <c r="A60" s="14">
        <v>10.25</v>
      </c>
      <c r="B60" s="15">
        <f t="shared" si="9"/>
        <v>16341.153468750001</v>
      </c>
      <c r="C60" s="15">
        <f t="shared" si="10"/>
        <v>19312.27228125</v>
      </c>
      <c r="D60" s="15">
        <f t="shared" si="11"/>
        <v>0</v>
      </c>
      <c r="E60" s="15">
        <f t="shared" si="12"/>
        <v>0</v>
      </c>
      <c r="F60" s="13">
        <f t="shared" si="13"/>
        <v>35653.425750000002</v>
      </c>
      <c r="G60" s="1"/>
      <c r="H60" s="14">
        <f t="shared" si="14"/>
        <v>6.8422082088307503</v>
      </c>
      <c r="I60" s="15">
        <f t="shared" si="15"/>
        <v>10908.251161526299</v>
      </c>
      <c r="J60" s="15">
        <f t="shared" si="16"/>
        <v>12891.569554531099</v>
      </c>
      <c r="K60" s="15">
        <f t="shared" si="17"/>
        <v>0</v>
      </c>
      <c r="L60" s="15">
        <f t="shared" si="18"/>
        <v>0</v>
      </c>
      <c r="M60" s="29">
        <f t="shared" si="19"/>
        <v>23799.820716057398</v>
      </c>
      <c r="N60" s="3"/>
      <c r="O60" s="3"/>
      <c r="P60" s="3"/>
    </row>
    <row r="61" spans="1:16">
      <c r="A61" s="14">
        <v>10.75</v>
      </c>
      <c r="B61" s="15">
        <f t="shared" si="9"/>
        <v>24687.810375000001</v>
      </c>
      <c r="C61" s="15">
        <f t="shared" si="10"/>
        <v>57604.890874999997</v>
      </c>
      <c r="D61" s="15">
        <f t="shared" si="11"/>
        <v>0</v>
      </c>
      <c r="E61" s="15">
        <f t="shared" si="12"/>
        <v>0</v>
      </c>
      <c r="F61" s="13">
        <f t="shared" si="13"/>
        <v>82292.701249999998</v>
      </c>
      <c r="G61" s="1"/>
      <c r="H61" s="14">
        <f t="shared" si="14"/>
        <v>7.9456468541840897</v>
      </c>
      <c r="I61" s="15">
        <f t="shared" si="15"/>
        <v>18247.499799331399</v>
      </c>
      <c r="J61" s="15">
        <f t="shared" si="16"/>
        <v>42577.499531773203</v>
      </c>
      <c r="K61" s="15">
        <f t="shared" si="17"/>
        <v>0</v>
      </c>
      <c r="L61" s="15">
        <f t="shared" si="18"/>
        <v>0</v>
      </c>
      <c r="M61" s="29">
        <f t="shared" si="19"/>
        <v>60824.999331104598</v>
      </c>
      <c r="N61" s="3"/>
      <c r="O61" s="3"/>
      <c r="P61" s="3"/>
    </row>
    <row r="62" spans="1:16">
      <c r="A62" s="14">
        <v>11.25</v>
      </c>
      <c r="B62" s="15">
        <f t="shared" si="9"/>
        <v>21805.674314516102</v>
      </c>
      <c r="C62" s="15">
        <f t="shared" si="10"/>
        <v>74762.3119354839</v>
      </c>
      <c r="D62" s="15">
        <f t="shared" si="11"/>
        <v>0</v>
      </c>
      <c r="E62" s="15">
        <f t="shared" si="12"/>
        <v>0</v>
      </c>
      <c r="F62" s="13">
        <f t="shared" si="13"/>
        <v>96567.986250000002</v>
      </c>
      <c r="G62" s="1"/>
      <c r="H62" s="14">
        <f t="shared" si="14"/>
        <v>9.1645193434603698</v>
      </c>
      <c r="I62" s="15">
        <f t="shared" si="15"/>
        <v>17763.424360229299</v>
      </c>
      <c r="J62" s="15">
        <f t="shared" si="16"/>
        <v>60903.169235071997</v>
      </c>
      <c r="K62" s="15">
        <f t="shared" si="17"/>
        <v>0</v>
      </c>
      <c r="L62" s="15">
        <f t="shared" si="18"/>
        <v>0</v>
      </c>
      <c r="M62" s="29">
        <f t="shared" si="19"/>
        <v>78666.593595301296</v>
      </c>
      <c r="N62" s="3"/>
      <c r="O62" s="3"/>
      <c r="P62" s="3"/>
    </row>
    <row r="63" spans="1:16">
      <c r="A63" s="14">
        <v>11.75</v>
      </c>
      <c r="B63" s="15">
        <f t="shared" si="9"/>
        <v>14566.6646785714</v>
      </c>
      <c r="C63" s="15">
        <f t="shared" si="10"/>
        <v>87399.988071428597</v>
      </c>
      <c r="D63" s="15">
        <f t="shared" si="11"/>
        <v>0</v>
      </c>
      <c r="E63" s="15">
        <f t="shared" si="12"/>
        <v>0</v>
      </c>
      <c r="F63" s="13">
        <f t="shared" si="13"/>
        <v>101966.65274999999</v>
      </c>
      <c r="G63" s="1"/>
      <c r="H63" s="14">
        <f t="shared" si="14"/>
        <v>10.504961266969699</v>
      </c>
      <c r="I63" s="15">
        <f t="shared" si="15"/>
        <v>13023.1700627513</v>
      </c>
      <c r="J63" s="15">
        <f t="shared" si="16"/>
        <v>78139.020376508197</v>
      </c>
      <c r="K63" s="15">
        <f t="shared" si="17"/>
        <v>0</v>
      </c>
      <c r="L63" s="15">
        <f t="shared" si="18"/>
        <v>0</v>
      </c>
      <c r="M63" s="29">
        <f t="shared" si="19"/>
        <v>91162.190439259502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135788.66524999999</v>
      </c>
      <c r="D64" s="15">
        <f t="shared" si="11"/>
        <v>0</v>
      </c>
      <c r="E64" s="15">
        <f t="shared" si="12"/>
        <v>0</v>
      </c>
      <c r="F64" s="13">
        <f t="shared" si="13"/>
        <v>135788.66524999999</v>
      </c>
      <c r="G64" s="1"/>
      <c r="H64" s="14">
        <f t="shared" si="14"/>
        <v>11.9731463125094</v>
      </c>
      <c r="I64" s="15">
        <f t="shared" si="15"/>
        <v>0</v>
      </c>
      <c r="J64" s="15">
        <f t="shared" si="16"/>
        <v>132719.80054029499</v>
      </c>
      <c r="K64" s="15">
        <f t="shared" si="17"/>
        <v>0</v>
      </c>
      <c r="L64" s="15">
        <f t="shared" si="18"/>
        <v>0</v>
      </c>
      <c r="M64" s="29">
        <f t="shared" si="19"/>
        <v>132719.80054029499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204741.66750000001</v>
      </c>
      <c r="D65" s="15">
        <f t="shared" si="11"/>
        <v>0</v>
      </c>
      <c r="E65" s="15">
        <f t="shared" si="12"/>
        <v>0</v>
      </c>
      <c r="F65" s="13">
        <f t="shared" si="13"/>
        <v>204741.66750000001</v>
      </c>
      <c r="G65" s="1"/>
      <c r="H65" s="14">
        <f t="shared" si="14"/>
        <v>13.5752848640346</v>
      </c>
      <c r="I65" s="15">
        <f t="shared" si="15"/>
        <v>0</v>
      </c>
      <c r="J65" s="15">
        <f t="shared" si="16"/>
        <v>217994.23214509399</v>
      </c>
      <c r="K65" s="15">
        <f t="shared" si="17"/>
        <v>0</v>
      </c>
      <c r="L65" s="15">
        <f t="shared" si="18"/>
        <v>0</v>
      </c>
      <c r="M65" s="29">
        <f t="shared" si="19"/>
        <v>217994.23214509399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188419.66399999999</v>
      </c>
      <c r="D66" s="15">
        <f t="shared" si="11"/>
        <v>0</v>
      </c>
      <c r="E66" s="15">
        <f t="shared" si="12"/>
        <v>0</v>
      </c>
      <c r="F66" s="13">
        <f t="shared" si="13"/>
        <v>188419.66399999999</v>
      </c>
      <c r="G66" s="1"/>
      <c r="H66" s="14">
        <f t="shared" si="14"/>
        <v>15.3176227072485</v>
      </c>
      <c r="I66" s="15">
        <f t="shared" si="15"/>
        <v>0</v>
      </c>
      <c r="J66" s="15">
        <f t="shared" si="16"/>
        <v>217821.98670026701</v>
      </c>
      <c r="K66" s="15">
        <f t="shared" si="17"/>
        <v>0</v>
      </c>
      <c r="L66" s="15">
        <f t="shared" si="18"/>
        <v>0</v>
      </c>
      <c r="M66" s="29">
        <f t="shared" si="19"/>
        <v>217821.98670026701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134421.99374999999</v>
      </c>
      <c r="D67" s="15">
        <f t="shared" si="11"/>
        <v>0</v>
      </c>
      <c r="E67" s="15">
        <f t="shared" si="12"/>
        <v>0</v>
      </c>
      <c r="F67" s="13">
        <f t="shared" si="13"/>
        <v>134421.99374999999</v>
      </c>
      <c r="G67" s="1"/>
      <c r="H67" s="14">
        <f t="shared" si="14"/>
        <v>17.2064398300592</v>
      </c>
      <c r="I67" s="15">
        <f t="shared" si="15"/>
        <v>0</v>
      </c>
      <c r="J67" s="15">
        <f t="shared" si="16"/>
        <v>168212.650712434</v>
      </c>
      <c r="K67" s="15">
        <f t="shared" si="17"/>
        <v>0</v>
      </c>
      <c r="L67" s="15">
        <f t="shared" si="18"/>
        <v>0</v>
      </c>
      <c r="M67" s="29">
        <f t="shared" si="19"/>
        <v>168212.650712434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85286.649000000005</v>
      </c>
      <c r="D68" s="15">
        <f t="shared" si="11"/>
        <v>0</v>
      </c>
      <c r="E68" s="15">
        <f t="shared" si="12"/>
        <v>0</v>
      </c>
      <c r="F68" s="13">
        <f t="shared" si="13"/>
        <v>85286.649000000005</v>
      </c>
      <c r="G68" s="1"/>
      <c r="H68" s="14">
        <f t="shared" si="14"/>
        <v>19.248049307612298</v>
      </c>
      <c r="I68" s="15">
        <f t="shared" si="15"/>
        <v>0</v>
      </c>
      <c r="J68" s="15">
        <f t="shared" si="16"/>
        <v>115200.11405144</v>
      </c>
      <c r="K68" s="15">
        <f t="shared" si="17"/>
        <v>0</v>
      </c>
      <c r="L68" s="15">
        <f t="shared" si="18"/>
        <v>0</v>
      </c>
      <c r="M68" s="29">
        <f t="shared" si="19"/>
        <v>115200.11405144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48490.434677419304</v>
      </c>
      <c r="D69" s="15">
        <f t="shared" si="11"/>
        <v>1616.34782258064</v>
      </c>
      <c r="E69" s="15">
        <f t="shared" si="12"/>
        <v>0</v>
      </c>
      <c r="F69" s="13">
        <f t="shared" si="13"/>
        <v>50106.782499999899</v>
      </c>
      <c r="G69" s="1"/>
      <c r="H69" s="14">
        <f t="shared" si="14"/>
        <v>21.448796263064398</v>
      </c>
      <c r="I69" s="15">
        <f t="shared" si="15"/>
        <v>0</v>
      </c>
      <c r="J69" s="15">
        <f t="shared" si="16"/>
        <v>70512.640956162693</v>
      </c>
      <c r="K69" s="15">
        <f t="shared" si="17"/>
        <v>2350.42136520542</v>
      </c>
      <c r="L69" s="15">
        <f t="shared" si="18"/>
        <v>0</v>
      </c>
      <c r="M69" s="29">
        <f t="shared" si="19"/>
        <v>72863.062321368096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6399.6467416666701</v>
      </c>
      <c r="D70" s="15">
        <f t="shared" si="11"/>
        <v>4893.8475083333296</v>
      </c>
      <c r="E70" s="15">
        <f t="shared" si="12"/>
        <v>0</v>
      </c>
      <c r="F70" s="13">
        <f t="shared" si="13"/>
        <v>11293.49425</v>
      </c>
      <c r="G70" s="1"/>
      <c r="H70" s="14">
        <f t="shared" si="14"/>
        <v>23.815056896459801</v>
      </c>
      <c r="I70" s="15">
        <f t="shared" si="15"/>
        <v>0</v>
      </c>
      <c r="J70" s="15">
        <f t="shared" si="16"/>
        <v>9993.9640177072397</v>
      </c>
      <c r="K70" s="15">
        <f t="shared" si="17"/>
        <v>7642.44307236434</v>
      </c>
      <c r="L70" s="15">
        <f t="shared" si="18"/>
        <v>0</v>
      </c>
      <c r="M70" s="29">
        <f t="shared" si="19"/>
        <v>17636.4070900716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903.24281250000001</v>
      </c>
      <c r="D71" s="15">
        <f t="shared" si="11"/>
        <v>2709.7284374999999</v>
      </c>
      <c r="E71" s="15">
        <f t="shared" si="12"/>
        <v>0</v>
      </c>
      <c r="F71" s="13">
        <f t="shared" si="13"/>
        <v>3612.9712500000001</v>
      </c>
      <c r="G71" s="1"/>
      <c r="H71" s="14">
        <f t="shared" si="14"/>
        <v>26.353237575082499</v>
      </c>
      <c r="I71" s="15">
        <f t="shared" si="15"/>
        <v>0</v>
      </c>
      <c r="J71" s="15">
        <f t="shared" si="16"/>
        <v>1511.3252333840101</v>
      </c>
      <c r="K71" s="15">
        <f t="shared" si="17"/>
        <v>4533.9757001520402</v>
      </c>
      <c r="L71" s="15">
        <f t="shared" si="18"/>
        <v>0</v>
      </c>
      <c r="M71" s="29">
        <f t="shared" si="19"/>
        <v>6045.3009335360503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0</v>
      </c>
      <c r="D72" s="15">
        <f t="shared" si="11"/>
        <v>300.51125000000002</v>
      </c>
      <c r="E72" s="15">
        <f t="shared" si="12"/>
        <v>0</v>
      </c>
      <c r="F72" s="13">
        <f t="shared" si="13"/>
        <v>300.51125000000002</v>
      </c>
      <c r="G72" s="1"/>
      <c r="H72" s="14">
        <f t="shared" si="14"/>
        <v>29.069773979493601</v>
      </c>
      <c r="I72" s="15">
        <f t="shared" si="15"/>
        <v>0</v>
      </c>
      <c r="J72" s="15">
        <f t="shared" si="16"/>
        <v>0</v>
      </c>
      <c r="K72" s="15">
        <f t="shared" si="17"/>
        <v>537.58733020277498</v>
      </c>
      <c r="L72" s="15">
        <f t="shared" si="18"/>
        <v>0</v>
      </c>
      <c r="M72" s="29">
        <f t="shared" si="19"/>
        <v>537.58733020277498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0</v>
      </c>
      <c r="D73" s="15">
        <f t="shared" si="11"/>
        <v>0</v>
      </c>
      <c r="E73" s="15">
        <f t="shared" si="12"/>
        <v>0</v>
      </c>
      <c r="F73" s="13">
        <f t="shared" si="13"/>
        <v>0</v>
      </c>
      <c r="G73" s="1"/>
      <c r="H73" s="14">
        <f t="shared" si="14"/>
        <v>31.971130300178601</v>
      </c>
      <c r="I73" s="15">
        <f t="shared" si="15"/>
        <v>0</v>
      </c>
      <c r="J73" s="15">
        <f t="shared" si="16"/>
        <v>0</v>
      </c>
      <c r="K73" s="15">
        <f t="shared" si="17"/>
        <v>0</v>
      </c>
      <c r="L73" s="15">
        <f t="shared" si="18"/>
        <v>0</v>
      </c>
      <c r="M73" s="29">
        <f t="shared" si="19"/>
        <v>0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0</v>
      </c>
      <c r="D74" s="15">
        <f t="shared" si="11"/>
        <v>0</v>
      </c>
      <c r="E74" s="15">
        <f t="shared" si="12"/>
        <v>0</v>
      </c>
      <c r="F74" s="13">
        <f t="shared" si="13"/>
        <v>0</v>
      </c>
      <c r="G74" s="1"/>
      <c r="H74" s="14">
        <f t="shared" si="14"/>
        <v>35.063798480335002</v>
      </c>
      <c r="I74" s="15">
        <f t="shared" si="15"/>
        <v>0</v>
      </c>
      <c r="J74" s="15">
        <f t="shared" si="16"/>
        <v>0</v>
      </c>
      <c r="K74" s="15">
        <f t="shared" si="17"/>
        <v>0</v>
      </c>
      <c r="L74" s="15">
        <f t="shared" si="18"/>
        <v>0</v>
      </c>
      <c r="M74" s="29">
        <f t="shared" si="19"/>
        <v>0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0</v>
      </c>
      <c r="D75" s="15">
        <f t="shared" si="11"/>
        <v>0</v>
      </c>
      <c r="E75" s="15">
        <f t="shared" si="12"/>
        <v>0</v>
      </c>
      <c r="F75" s="13">
        <f t="shared" si="13"/>
        <v>0</v>
      </c>
      <c r="G75" s="1"/>
      <c r="H75" s="14">
        <f t="shared" si="14"/>
        <v>38.354297500846201</v>
      </c>
      <c r="I75" s="15">
        <f t="shared" si="15"/>
        <v>0</v>
      </c>
      <c r="J75" s="15">
        <f t="shared" si="16"/>
        <v>0</v>
      </c>
      <c r="K75" s="15">
        <f t="shared" si="17"/>
        <v>0</v>
      </c>
      <c r="L75" s="15">
        <f t="shared" si="18"/>
        <v>0</v>
      </c>
      <c r="M75" s="29">
        <f t="shared" si="19"/>
        <v>0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0</v>
      </c>
      <c r="E76" s="15">
        <f t="shared" si="12"/>
        <v>0</v>
      </c>
      <c r="F76" s="13">
        <f t="shared" si="13"/>
        <v>0</v>
      </c>
      <c r="G76" s="1"/>
      <c r="H76" s="14">
        <f t="shared" si="14"/>
        <v>41.849172703931998</v>
      </c>
      <c r="I76" s="15">
        <f t="shared" si="15"/>
        <v>0</v>
      </c>
      <c r="J76" s="15">
        <f t="shared" si="16"/>
        <v>0</v>
      </c>
      <c r="K76" s="15">
        <f t="shared" si="17"/>
        <v>0</v>
      </c>
      <c r="L76" s="15">
        <f t="shared" si="18"/>
        <v>0</v>
      </c>
      <c r="M76" s="29">
        <f t="shared" si="19"/>
        <v>0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0</v>
      </c>
      <c r="E77" s="15">
        <f t="shared" si="12"/>
        <v>0</v>
      </c>
      <c r="F77" s="13">
        <f t="shared" si="13"/>
        <v>0</v>
      </c>
      <c r="G77" s="1"/>
      <c r="H77" s="14">
        <f t="shared" si="14"/>
        <v>45.554995152350102</v>
      </c>
      <c r="I77" s="15">
        <f t="shared" si="15"/>
        <v>0</v>
      </c>
      <c r="J77" s="15">
        <f t="shared" si="16"/>
        <v>0</v>
      </c>
      <c r="K77" s="15">
        <f t="shared" si="17"/>
        <v>0</v>
      </c>
      <c r="L77" s="15">
        <f t="shared" si="18"/>
        <v>0</v>
      </c>
      <c r="M77" s="29">
        <f t="shared" si="19"/>
        <v>0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49.478361021353599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29">
        <f t="shared" si="19"/>
        <v>0</v>
      </c>
      <c r="N78" s="3"/>
      <c r="O78" s="3"/>
      <c r="P78" s="3"/>
    </row>
    <row r="79" spans="1:16">
      <c r="A79" s="19" t="s">
        <v>7</v>
      </c>
      <c r="B79" s="20">
        <f>SUM(B47:B78)</f>
        <v>339323.51999347901</v>
      </c>
      <c r="C79" s="20">
        <f>SUM(C47:C78)</f>
        <v>1063054.07773811</v>
      </c>
      <c r="D79" s="20">
        <f>SUM(D47:D78)</f>
        <v>9520.4350184139694</v>
      </c>
      <c r="E79" s="20">
        <f>SUM(E47:E78)</f>
        <v>0</v>
      </c>
      <c r="F79" s="20">
        <f>SUM(F47:F78)</f>
        <v>1411898.03275</v>
      </c>
      <c r="G79" s="13"/>
      <c r="H79" s="19" t="s">
        <v>7</v>
      </c>
      <c r="I79" s="20">
        <f>SUM(I47:I78)</f>
        <v>150215.63936674499</v>
      </c>
      <c r="J79" s="20">
        <f>SUM(J47:J78)</f>
        <v>1139402.20311584</v>
      </c>
      <c r="K79" s="20">
        <f>SUM(K47:K78)</f>
        <v>15064.427467924599</v>
      </c>
      <c r="L79" s="20">
        <f>SUM(L47:L78)</f>
        <v>0</v>
      </c>
      <c r="M79" s="20">
        <f>SUM(M47:M78)</f>
        <v>1304682.26995051</v>
      </c>
      <c r="N79" s="3"/>
      <c r="O79" s="3"/>
      <c r="P79" s="3"/>
    </row>
    <row r="80" spans="1:16">
      <c r="A80" s="6" t="s">
        <v>13</v>
      </c>
      <c r="B80" s="21">
        <f>IF(L38&gt;0,B79/L38,0)</f>
        <v>7.8578587922848504</v>
      </c>
      <c r="C80" s="21">
        <f>IF(M38&gt;0,C79/M38,0)</f>
        <v>12.6117079568648</v>
      </c>
      <c r="D80" s="21">
        <f>IF(N38&gt;0,D79/N38,0)</f>
        <v>15.330068045746099</v>
      </c>
      <c r="E80" s="21">
        <f>IF(O38&gt;0,E79/O38,0)</f>
        <v>0</v>
      </c>
      <c r="F80" s="21">
        <f>IF(P38&gt;0,F79/P38,0)</f>
        <v>11.022292320624199</v>
      </c>
      <c r="G80" s="13"/>
      <c r="H80" s="6" t="s">
        <v>13</v>
      </c>
      <c r="I80" s="21">
        <f>IF(L38&gt;0,I79/L38,0)</f>
        <v>3.47860732600956</v>
      </c>
      <c r="J80" s="21">
        <f>IF(M38&gt;0,J79/M38,0)</f>
        <v>13.5174758575598</v>
      </c>
      <c r="K80" s="21">
        <f>IF(N38&gt;0,K79/N38,0)</f>
        <v>24.257158176787001</v>
      </c>
      <c r="L80" s="21">
        <f>IF(O38&gt;0,L79/O38,0)</f>
        <v>0</v>
      </c>
      <c r="M80" s="21">
        <f>IF(P38&gt;0,M79/P38,0)</f>
        <v>10.185288902854101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0" t="s">
        <v>14</v>
      </c>
      <c r="B85" s="50"/>
      <c r="C85" s="50"/>
      <c r="D85" s="50"/>
      <c r="E85" s="50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0"/>
      <c r="B86" s="50"/>
      <c r="C86" s="50"/>
      <c r="D86" s="50"/>
      <c r="E86" s="50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1" t="s">
        <v>15</v>
      </c>
      <c r="B89" s="52" t="s">
        <v>16</v>
      </c>
      <c r="C89" s="52" t="s">
        <v>17</v>
      </c>
      <c r="D89" s="52" t="s">
        <v>18</v>
      </c>
      <c r="E89" s="52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1"/>
      <c r="B90" s="51"/>
      <c r="C90" s="51"/>
      <c r="D90" s="51"/>
      <c r="E90" s="52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43182.695050000002</v>
      </c>
      <c r="C92" s="33">
        <f>$B$80</f>
        <v>7.9</v>
      </c>
      <c r="D92" s="33">
        <f>$I$80</f>
        <v>3.5</v>
      </c>
      <c r="E92" s="32">
        <f>B92*D92</f>
        <v>151139.43268</v>
      </c>
      <c r="F92" s="1">
        <f>E92/1000</f>
        <v>151.13943268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84291.047760000001</v>
      </c>
      <c r="C93" s="33">
        <f>$C$80</f>
        <v>12.6</v>
      </c>
      <c r="D93" s="33">
        <f>$J$80</f>
        <v>13.5</v>
      </c>
      <c r="E93" s="32">
        <f>B93*D93</f>
        <v>1137929.1447600001</v>
      </c>
      <c r="F93" s="1">
        <f>E93/1000</f>
        <v>1137.9291447600001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621.03018999999995</v>
      </c>
      <c r="C94" s="33">
        <f>$D$80</f>
        <v>15.3</v>
      </c>
      <c r="D94" s="33">
        <f>$K$80</f>
        <v>24.3</v>
      </c>
      <c r="E94" s="32">
        <f>B94*D94</f>
        <v>15091.03362</v>
      </c>
      <c r="F94" s="1">
        <f>E94/1000</f>
        <v>15.091033619999999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4">
        <f>SUM(B92:B95)</f>
        <v>128094.773</v>
      </c>
      <c r="C96" s="33">
        <f>$F$80</f>
        <v>11</v>
      </c>
      <c r="D96" s="33">
        <f>$M$80</f>
        <v>10.199999999999999</v>
      </c>
      <c r="E96" s="32">
        <f>SUM(E92:E95)</f>
        <v>1304159.61106</v>
      </c>
      <c r="F96" s="1">
        <f>E96/1000</f>
        <v>1304.1596110600001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1582321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5" t="s">
        <v>20</v>
      </c>
      <c r="B98" s="32">
        <f>IF(E96&gt;0,$I$2/E96,"")</f>
        <v>1.21329</v>
      </c>
      <c r="C98" s="56" t="s">
        <v>23</v>
      </c>
      <c r="D98" s="56"/>
      <c r="E98" s="56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2" zoomScale="80" zoomScaleNormal="80" workbookViewId="0">
      <selection activeCell="L102" sqref="L102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24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686798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42"/>
      <c r="F6" s="13">
        <f t="shared" ref="F6:F37" si="0">SUM(B6:E6)</f>
        <v>0</v>
      </c>
      <c r="G6" s="1"/>
      <c r="H6" s="14">
        <v>3.75</v>
      </c>
      <c r="I6" s="12"/>
      <c r="J6" s="1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42"/>
      <c r="F7" s="13">
        <f t="shared" si="0"/>
        <v>0</v>
      </c>
      <c r="G7" s="1"/>
      <c r="H7" s="14">
        <v>4.25</v>
      </c>
      <c r="I7" s="12"/>
      <c r="J7" s="1">
        <f t="shared" si="1"/>
        <v>0</v>
      </c>
      <c r="K7" s="14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42"/>
      <c r="F8" s="13">
        <f t="shared" si="0"/>
        <v>0</v>
      </c>
      <c r="G8" s="1"/>
      <c r="H8" s="14">
        <v>4.75</v>
      </c>
      <c r="I8" s="12"/>
      <c r="J8" s="1">
        <f t="shared" si="1"/>
        <v>0</v>
      </c>
      <c r="K8" s="14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3"/>
      <c r="R8" s="3"/>
    </row>
    <row r="9" spans="1:18">
      <c r="A9" s="14">
        <v>5.25</v>
      </c>
      <c r="B9" s="11"/>
      <c r="C9" s="11"/>
      <c r="D9" s="11"/>
      <c r="E9" s="43"/>
      <c r="F9" s="13">
        <f t="shared" si="0"/>
        <v>0</v>
      </c>
      <c r="G9" s="17"/>
      <c r="H9" s="14">
        <v>5.25</v>
      </c>
      <c r="I9" s="12"/>
      <c r="J9" s="1">
        <f t="shared" si="1"/>
        <v>0</v>
      </c>
      <c r="K9" s="14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3"/>
      <c r="R9" s="3"/>
    </row>
    <row r="10" spans="1:18">
      <c r="A10" s="10">
        <v>5.75</v>
      </c>
      <c r="C10" s="11"/>
      <c r="D10" s="11"/>
      <c r="E10" s="42"/>
      <c r="F10" s="13">
        <f t="shared" si="0"/>
        <v>0</v>
      </c>
      <c r="G10" s="1"/>
      <c r="H10" s="14">
        <v>5.75</v>
      </c>
      <c r="I10" s="12"/>
      <c r="J10" s="1">
        <f t="shared" si="1"/>
        <v>0</v>
      </c>
      <c r="K10" s="14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3"/>
      <c r="R10" s="3"/>
    </row>
    <row r="11" spans="1:18">
      <c r="A11" s="14">
        <v>6.25</v>
      </c>
      <c r="B11">
        <v>1</v>
      </c>
      <c r="C11" s="11"/>
      <c r="D11" s="11"/>
      <c r="E11" s="42"/>
      <c r="F11" s="13">
        <f t="shared" si="0"/>
        <v>1</v>
      </c>
      <c r="G11" s="1"/>
      <c r="H11" s="14">
        <v>6.25</v>
      </c>
      <c r="I11" s="12">
        <v>172502</v>
      </c>
      <c r="J11" s="1">
        <f t="shared" si="1"/>
        <v>172.50200000000001</v>
      </c>
      <c r="K11" s="14">
        <v>6.25</v>
      </c>
      <c r="L11" s="15">
        <f t="shared" si="2"/>
        <v>172.50200000000001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172.50200000000001</v>
      </c>
      <c r="Q11" s="3"/>
      <c r="R11" s="3"/>
    </row>
    <row r="12" spans="1:18">
      <c r="A12" s="10">
        <v>6.75</v>
      </c>
      <c r="B12">
        <v>5</v>
      </c>
      <c r="D12" s="11"/>
      <c r="E12" s="44"/>
      <c r="F12" s="13">
        <f t="shared" si="0"/>
        <v>5</v>
      </c>
      <c r="G12" s="1"/>
      <c r="H12" s="14">
        <v>6.75</v>
      </c>
      <c r="I12" s="12">
        <v>1207514</v>
      </c>
      <c r="J12" s="1">
        <f t="shared" si="1"/>
        <v>1207.5139999999999</v>
      </c>
      <c r="K12" s="14">
        <v>6.75</v>
      </c>
      <c r="L12" s="15">
        <f t="shared" si="2"/>
        <v>1207.5139999999999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1207.5139999999999</v>
      </c>
      <c r="Q12" s="3"/>
      <c r="R12" s="3"/>
    </row>
    <row r="13" spans="1:18">
      <c r="A13" s="14">
        <v>7.25</v>
      </c>
      <c r="B13">
        <v>5</v>
      </c>
      <c r="D13" s="11"/>
      <c r="E13" s="39"/>
      <c r="F13" s="13">
        <f t="shared" si="0"/>
        <v>5</v>
      </c>
      <c r="G13" s="1"/>
      <c r="H13" s="14">
        <v>7.25</v>
      </c>
      <c r="I13" s="12">
        <v>2070024</v>
      </c>
      <c r="J13" s="1">
        <f t="shared" si="1"/>
        <v>2070.0239999999999</v>
      </c>
      <c r="K13" s="14">
        <v>7.25</v>
      </c>
      <c r="L13" s="15">
        <f t="shared" si="2"/>
        <v>2070.0239999999999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2070.0239999999999</v>
      </c>
      <c r="Q13" s="3"/>
      <c r="R13" s="3"/>
    </row>
    <row r="14" spans="1:18">
      <c r="A14" s="10">
        <v>7.75</v>
      </c>
      <c r="B14">
        <v>5</v>
      </c>
      <c r="D14" s="40"/>
      <c r="E14" s="39"/>
      <c r="F14" s="13">
        <f t="shared" si="0"/>
        <v>5</v>
      </c>
      <c r="G14" s="1"/>
      <c r="H14" s="14">
        <v>7.75</v>
      </c>
      <c r="I14" s="12">
        <v>5865067</v>
      </c>
      <c r="J14" s="1">
        <f t="shared" si="1"/>
        <v>5865.067</v>
      </c>
      <c r="K14" s="14">
        <v>7.75</v>
      </c>
      <c r="L14" s="15">
        <f t="shared" si="2"/>
        <v>5865.067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5865.067</v>
      </c>
      <c r="Q14" s="3"/>
      <c r="R14" s="3"/>
    </row>
    <row r="15" spans="1:18">
      <c r="A15" s="14">
        <v>8.25</v>
      </c>
      <c r="B15">
        <v>10</v>
      </c>
      <c r="D15" s="12"/>
      <c r="E15" s="39"/>
      <c r="F15" s="13">
        <f t="shared" si="0"/>
        <v>10</v>
      </c>
      <c r="G15" s="1"/>
      <c r="H15" s="14">
        <v>8.25</v>
      </c>
      <c r="I15" s="12">
        <v>11475420</v>
      </c>
      <c r="J15" s="1">
        <f t="shared" si="1"/>
        <v>11475.42</v>
      </c>
      <c r="K15" s="14">
        <v>8.25</v>
      </c>
      <c r="L15" s="15">
        <f t="shared" si="2"/>
        <v>11475.42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11475.42</v>
      </c>
      <c r="Q15" s="3"/>
      <c r="R15" s="3"/>
    </row>
    <row r="16" spans="1:18">
      <c r="A16" s="10">
        <v>8.75</v>
      </c>
      <c r="B16">
        <v>10</v>
      </c>
      <c r="D16" s="12"/>
      <c r="E16" s="39"/>
      <c r="F16" s="13">
        <f t="shared" si="0"/>
        <v>10</v>
      </c>
      <c r="G16" s="1"/>
      <c r="H16" s="14">
        <v>8.75</v>
      </c>
      <c r="I16" s="12">
        <v>9103274</v>
      </c>
      <c r="J16" s="1">
        <f t="shared" si="1"/>
        <v>9103.2739999999994</v>
      </c>
      <c r="K16" s="14">
        <v>8.75</v>
      </c>
      <c r="L16" s="15">
        <f t="shared" si="2"/>
        <v>9103.2739999999994</v>
      </c>
      <c r="M16" s="15">
        <f t="shared" si="3"/>
        <v>0</v>
      </c>
      <c r="N16" s="15">
        <f t="shared" si="4"/>
        <v>0</v>
      </c>
      <c r="O16" s="15">
        <f t="shared" si="5"/>
        <v>0</v>
      </c>
      <c r="P16" s="16">
        <f t="shared" si="6"/>
        <v>9103.2739999999994</v>
      </c>
      <c r="Q16" s="3"/>
      <c r="R16" s="3"/>
    </row>
    <row r="17" spans="1:18">
      <c r="A17" s="14">
        <v>9.25</v>
      </c>
      <c r="B17">
        <v>12</v>
      </c>
      <c r="D17" s="12"/>
      <c r="E17" s="39"/>
      <c r="F17" s="13">
        <f t="shared" si="0"/>
        <v>12</v>
      </c>
      <c r="G17" s="1"/>
      <c r="H17" s="14">
        <v>9.25</v>
      </c>
      <c r="I17" s="12">
        <v>9014524</v>
      </c>
      <c r="J17" s="1">
        <f t="shared" si="1"/>
        <v>9014.5239999999994</v>
      </c>
      <c r="K17" s="14">
        <v>9.25</v>
      </c>
      <c r="L17" s="15">
        <f t="shared" si="2"/>
        <v>9014.5239999999994</v>
      </c>
      <c r="M17" s="15">
        <f t="shared" si="3"/>
        <v>0</v>
      </c>
      <c r="N17" s="15">
        <f t="shared" si="4"/>
        <v>0</v>
      </c>
      <c r="O17" s="15">
        <f t="shared" si="5"/>
        <v>0</v>
      </c>
      <c r="P17" s="16">
        <f t="shared" si="6"/>
        <v>9014.5239999999994</v>
      </c>
      <c r="Q17" s="3"/>
      <c r="R17" s="3"/>
    </row>
    <row r="18" spans="1:18">
      <c r="A18" s="10">
        <v>9.75</v>
      </c>
      <c r="B18">
        <v>20</v>
      </c>
      <c r="D18" s="12"/>
      <c r="E18" s="39"/>
      <c r="F18" s="13">
        <f t="shared" si="0"/>
        <v>20</v>
      </c>
      <c r="G18" s="1"/>
      <c r="H18" s="14">
        <v>9.75</v>
      </c>
      <c r="I18" s="12">
        <v>10390086</v>
      </c>
      <c r="J18" s="1">
        <f t="shared" si="1"/>
        <v>10390.085999999999</v>
      </c>
      <c r="K18" s="14">
        <v>9.75</v>
      </c>
      <c r="L18" s="15">
        <f t="shared" si="2"/>
        <v>10390.085999999999</v>
      </c>
      <c r="M18" s="15">
        <f t="shared" si="3"/>
        <v>0</v>
      </c>
      <c r="N18" s="15">
        <f t="shared" si="4"/>
        <v>0</v>
      </c>
      <c r="O18" s="15">
        <f t="shared" si="5"/>
        <v>0</v>
      </c>
      <c r="P18" s="16">
        <f t="shared" si="6"/>
        <v>10390.085999999999</v>
      </c>
      <c r="Q18" s="3"/>
      <c r="R18" s="3"/>
    </row>
    <row r="19" spans="1:18">
      <c r="A19" s="14">
        <v>10.25</v>
      </c>
      <c r="B19">
        <v>20</v>
      </c>
      <c r="D19" s="12"/>
      <c r="E19" s="39"/>
      <c r="F19" s="13">
        <f t="shared" si="0"/>
        <v>20</v>
      </c>
      <c r="G19" s="1"/>
      <c r="H19" s="14">
        <v>10.25</v>
      </c>
      <c r="I19" s="12">
        <v>10792451</v>
      </c>
      <c r="J19" s="1">
        <f t="shared" si="1"/>
        <v>10792.450999999999</v>
      </c>
      <c r="K19" s="14">
        <v>10.25</v>
      </c>
      <c r="L19" s="15">
        <f t="shared" si="2"/>
        <v>10792.450999999999</v>
      </c>
      <c r="M19" s="15">
        <f t="shared" si="3"/>
        <v>0</v>
      </c>
      <c r="N19" s="15">
        <f t="shared" si="4"/>
        <v>0</v>
      </c>
      <c r="O19" s="15">
        <f t="shared" si="5"/>
        <v>0</v>
      </c>
      <c r="P19" s="16">
        <f t="shared" si="6"/>
        <v>10792.450999999999</v>
      </c>
      <c r="Q19" s="3"/>
      <c r="R19" s="3"/>
    </row>
    <row r="20" spans="1:18">
      <c r="A20" s="10">
        <v>10.75</v>
      </c>
      <c r="B20">
        <v>19</v>
      </c>
      <c r="C20">
        <v>1</v>
      </c>
      <c r="D20" s="12"/>
      <c r="E20" s="39"/>
      <c r="F20" s="13">
        <f t="shared" si="0"/>
        <v>20</v>
      </c>
      <c r="G20" s="1"/>
      <c r="H20" s="14">
        <v>10.75</v>
      </c>
      <c r="I20" s="12">
        <v>13155574</v>
      </c>
      <c r="J20" s="1">
        <f t="shared" si="1"/>
        <v>13155.574000000001</v>
      </c>
      <c r="K20" s="14">
        <v>10.75</v>
      </c>
      <c r="L20" s="15">
        <f t="shared" si="2"/>
        <v>12497.7953</v>
      </c>
      <c r="M20" s="15">
        <f t="shared" si="3"/>
        <v>657.77869999999996</v>
      </c>
      <c r="N20" s="15">
        <f t="shared" si="4"/>
        <v>0</v>
      </c>
      <c r="O20" s="15">
        <f t="shared" si="5"/>
        <v>0</v>
      </c>
      <c r="P20" s="16">
        <f t="shared" si="6"/>
        <v>13155.574000000001</v>
      </c>
      <c r="Q20" s="3"/>
      <c r="R20" s="3"/>
    </row>
    <row r="21" spans="1:18">
      <c r="A21" s="14">
        <v>11.25</v>
      </c>
      <c r="B21">
        <v>20</v>
      </c>
      <c r="C21">
        <v>2</v>
      </c>
      <c r="D21" s="12"/>
      <c r="E21" s="39"/>
      <c r="F21" s="13">
        <f t="shared" si="0"/>
        <v>22</v>
      </c>
      <c r="G21" s="1"/>
      <c r="H21" s="14">
        <v>11.25</v>
      </c>
      <c r="I21" s="12">
        <v>7718689</v>
      </c>
      <c r="J21" s="1">
        <f t="shared" si="1"/>
        <v>7718.6890000000003</v>
      </c>
      <c r="K21" s="14">
        <v>11.25</v>
      </c>
      <c r="L21" s="15">
        <f t="shared" si="2"/>
        <v>7016.99</v>
      </c>
      <c r="M21" s="15">
        <f t="shared" si="3"/>
        <v>701.69899999999996</v>
      </c>
      <c r="N21" s="15">
        <f t="shared" si="4"/>
        <v>0</v>
      </c>
      <c r="O21" s="15">
        <f t="shared" si="5"/>
        <v>0</v>
      </c>
      <c r="P21" s="16">
        <f t="shared" si="6"/>
        <v>7718.6890000000003</v>
      </c>
      <c r="Q21" s="3"/>
      <c r="R21" s="3"/>
    </row>
    <row r="22" spans="1:18">
      <c r="A22" s="10">
        <v>11.75</v>
      </c>
      <c r="B22">
        <v>19</v>
      </c>
      <c r="C22">
        <v>6</v>
      </c>
      <c r="D22" s="12"/>
      <c r="E22" s="39"/>
      <c r="F22" s="13">
        <f t="shared" si="0"/>
        <v>25</v>
      </c>
      <c r="G22" s="4"/>
      <c r="H22" s="14">
        <v>11.75</v>
      </c>
      <c r="I22" s="12">
        <v>4426740</v>
      </c>
      <c r="J22" s="1">
        <f t="shared" si="1"/>
        <v>4426.74</v>
      </c>
      <c r="K22" s="14">
        <v>11.75</v>
      </c>
      <c r="L22" s="15">
        <f t="shared" si="2"/>
        <v>3364.3224</v>
      </c>
      <c r="M22" s="15">
        <f t="shared" si="3"/>
        <v>1062.4176</v>
      </c>
      <c r="N22" s="15">
        <f t="shared" si="4"/>
        <v>0</v>
      </c>
      <c r="O22" s="15">
        <f t="shared" si="5"/>
        <v>0</v>
      </c>
      <c r="P22" s="16">
        <f t="shared" si="6"/>
        <v>4426.74</v>
      </c>
      <c r="Q22" s="3"/>
      <c r="R22" s="3"/>
    </row>
    <row r="23" spans="1:18">
      <c r="A23" s="14">
        <v>12.25</v>
      </c>
      <c r="B23">
        <v>6</v>
      </c>
      <c r="C23">
        <v>19</v>
      </c>
      <c r="D23" s="12"/>
      <c r="E23" s="39"/>
      <c r="F23" s="13">
        <f t="shared" si="0"/>
        <v>25</v>
      </c>
      <c r="G23" s="4"/>
      <c r="H23" s="14">
        <v>12.25</v>
      </c>
      <c r="I23" s="12">
        <v>5267210</v>
      </c>
      <c r="J23" s="1">
        <f t="shared" si="1"/>
        <v>5267.21</v>
      </c>
      <c r="K23" s="14">
        <v>12.25</v>
      </c>
      <c r="L23" s="15">
        <f t="shared" si="2"/>
        <v>1264.1304</v>
      </c>
      <c r="M23" s="15">
        <f t="shared" si="3"/>
        <v>4003.0796</v>
      </c>
      <c r="N23" s="15">
        <f t="shared" si="4"/>
        <v>0</v>
      </c>
      <c r="O23" s="15">
        <f t="shared" si="5"/>
        <v>0</v>
      </c>
      <c r="P23" s="16">
        <f t="shared" si="6"/>
        <v>5267.21</v>
      </c>
      <c r="Q23" s="3"/>
      <c r="R23" s="3"/>
    </row>
    <row r="24" spans="1:18">
      <c r="A24" s="10">
        <v>12.75</v>
      </c>
      <c r="C24">
        <v>25</v>
      </c>
      <c r="D24" s="12"/>
      <c r="E24" s="39"/>
      <c r="F24" s="13">
        <f t="shared" si="0"/>
        <v>25</v>
      </c>
      <c r="G24" s="4"/>
      <c r="H24" s="14">
        <v>12.75</v>
      </c>
      <c r="I24" s="12">
        <v>7599055</v>
      </c>
      <c r="J24" s="1">
        <f t="shared" si="1"/>
        <v>7599.0550000000003</v>
      </c>
      <c r="K24" s="14">
        <v>12.75</v>
      </c>
      <c r="L24" s="15">
        <f t="shared" si="2"/>
        <v>0</v>
      </c>
      <c r="M24" s="15">
        <f t="shared" si="3"/>
        <v>7599.0550000000003</v>
      </c>
      <c r="N24" s="15">
        <f t="shared" si="4"/>
        <v>0</v>
      </c>
      <c r="O24" s="15">
        <f t="shared" si="5"/>
        <v>0</v>
      </c>
      <c r="P24" s="16">
        <f t="shared" si="6"/>
        <v>7599.0550000000003</v>
      </c>
      <c r="Q24" s="3"/>
      <c r="R24" s="3"/>
    </row>
    <row r="25" spans="1:18">
      <c r="A25" s="14">
        <v>13.25</v>
      </c>
      <c r="B25" s="11"/>
      <c r="C25">
        <v>25</v>
      </c>
      <c r="D25" s="12"/>
      <c r="E25" s="39"/>
      <c r="F25" s="13">
        <f t="shared" si="0"/>
        <v>25</v>
      </c>
      <c r="G25" s="4"/>
      <c r="H25" s="14">
        <v>13.25</v>
      </c>
      <c r="I25" s="12">
        <v>4019831</v>
      </c>
      <c r="J25" s="1">
        <f t="shared" si="1"/>
        <v>4019.8310000000001</v>
      </c>
      <c r="K25" s="14">
        <v>13.25</v>
      </c>
      <c r="L25" s="15">
        <f t="shared" si="2"/>
        <v>0</v>
      </c>
      <c r="M25" s="15">
        <f t="shared" si="3"/>
        <v>4019.8310000000001</v>
      </c>
      <c r="N25" s="15">
        <f t="shared" si="4"/>
        <v>0</v>
      </c>
      <c r="O25" s="15">
        <f t="shared" si="5"/>
        <v>0</v>
      </c>
      <c r="P25" s="16">
        <f t="shared" si="6"/>
        <v>4019.8310000000001</v>
      </c>
      <c r="Q25" s="3"/>
      <c r="R25" s="3"/>
    </row>
    <row r="26" spans="1:18">
      <c r="A26" s="10">
        <v>13.75</v>
      </c>
      <c r="B26" s="11"/>
      <c r="C26">
        <v>25</v>
      </c>
      <c r="D26" s="12"/>
      <c r="E26" s="39"/>
      <c r="F26" s="13">
        <f t="shared" si="0"/>
        <v>25</v>
      </c>
      <c r="G26" s="4"/>
      <c r="H26" s="14">
        <v>13.75</v>
      </c>
      <c r="I26" s="12">
        <v>1340397</v>
      </c>
      <c r="J26" s="1">
        <f t="shared" si="1"/>
        <v>1340.3969999999999</v>
      </c>
      <c r="K26" s="14">
        <v>13.75</v>
      </c>
      <c r="L26" s="15">
        <f t="shared" si="2"/>
        <v>0</v>
      </c>
      <c r="M26" s="15">
        <f t="shared" si="3"/>
        <v>1340.3969999999999</v>
      </c>
      <c r="N26" s="15">
        <f t="shared" si="4"/>
        <v>0</v>
      </c>
      <c r="O26" s="15">
        <f t="shared" si="5"/>
        <v>0</v>
      </c>
      <c r="P26" s="16">
        <f t="shared" si="6"/>
        <v>1340.3969999999999</v>
      </c>
      <c r="Q26" s="3"/>
      <c r="R26" s="3"/>
    </row>
    <row r="27" spans="1:18">
      <c r="A27" s="14">
        <v>14.25</v>
      </c>
      <c r="B27" s="11"/>
      <c r="C27">
        <v>22</v>
      </c>
      <c r="D27" s="12"/>
      <c r="E27" s="39"/>
      <c r="F27" s="13">
        <f t="shared" si="0"/>
        <v>22</v>
      </c>
      <c r="G27" s="4"/>
      <c r="H27" s="14">
        <v>14.25</v>
      </c>
      <c r="I27" s="12">
        <v>670013</v>
      </c>
      <c r="J27" s="1">
        <f t="shared" si="1"/>
        <v>670.01300000000003</v>
      </c>
      <c r="K27" s="14">
        <v>14.25</v>
      </c>
      <c r="L27" s="15">
        <f t="shared" si="2"/>
        <v>0</v>
      </c>
      <c r="M27" s="15">
        <f t="shared" si="3"/>
        <v>670.01300000000003</v>
      </c>
      <c r="N27" s="15">
        <f t="shared" si="4"/>
        <v>0</v>
      </c>
      <c r="O27" s="15">
        <f t="shared" si="5"/>
        <v>0</v>
      </c>
      <c r="P27" s="16">
        <f t="shared" si="6"/>
        <v>670.01300000000003</v>
      </c>
      <c r="Q27" s="3"/>
      <c r="R27" s="3"/>
    </row>
    <row r="28" spans="1:18">
      <c r="A28" s="10">
        <v>14.75</v>
      </c>
      <c r="B28" s="11"/>
      <c r="C28">
        <v>18</v>
      </c>
      <c r="D28">
        <v>3</v>
      </c>
      <c r="E28" s="39"/>
      <c r="F28" s="13">
        <f t="shared" si="0"/>
        <v>21</v>
      </c>
      <c r="G28" s="1"/>
      <c r="H28" s="14">
        <v>14.75</v>
      </c>
      <c r="I28" s="12">
        <v>183853</v>
      </c>
      <c r="J28" s="1">
        <f t="shared" si="1"/>
        <v>183.85300000000001</v>
      </c>
      <c r="K28" s="14">
        <v>14.75</v>
      </c>
      <c r="L28" s="15">
        <f t="shared" si="2"/>
        <v>0</v>
      </c>
      <c r="M28" s="15">
        <f t="shared" si="3"/>
        <v>157.588285714286</v>
      </c>
      <c r="N28" s="15">
        <f t="shared" si="4"/>
        <v>26.264714285714302</v>
      </c>
      <c r="O28" s="15">
        <f t="shared" si="5"/>
        <v>0</v>
      </c>
      <c r="P28" s="16">
        <f t="shared" si="6"/>
        <v>183.85300000000001</v>
      </c>
      <c r="Q28" s="3"/>
      <c r="R28" s="3"/>
    </row>
    <row r="29" spans="1:18">
      <c r="A29" s="14">
        <v>15.25</v>
      </c>
      <c r="B29" s="11"/>
      <c r="C29">
        <v>8</v>
      </c>
      <c r="D29">
        <v>15</v>
      </c>
      <c r="E29" s="39"/>
      <c r="F29" s="13">
        <f t="shared" si="0"/>
        <v>23</v>
      </c>
      <c r="G29" s="1"/>
      <c r="H29" s="14">
        <v>15.25</v>
      </c>
      <c r="I29" s="12">
        <v>183853</v>
      </c>
      <c r="J29" s="1">
        <f t="shared" si="1"/>
        <v>183.85300000000001</v>
      </c>
      <c r="K29" s="14">
        <v>15.25</v>
      </c>
      <c r="L29" s="15">
        <f t="shared" si="2"/>
        <v>0</v>
      </c>
      <c r="M29" s="15">
        <f t="shared" si="3"/>
        <v>63.9488695652174</v>
      </c>
      <c r="N29" s="15">
        <f t="shared" si="4"/>
        <v>119.904130434783</v>
      </c>
      <c r="O29" s="15">
        <f t="shared" si="5"/>
        <v>0</v>
      </c>
      <c r="P29" s="16">
        <f t="shared" si="6"/>
        <v>183.85300000000001</v>
      </c>
      <c r="Q29" s="3"/>
      <c r="R29" s="3"/>
    </row>
    <row r="30" spans="1:18">
      <c r="A30" s="10">
        <v>15.75</v>
      </c>
      <c r="B30" s="11"/>
      <c r="C30">
        <v>3</v>
      </c>
      <c r="D30">
        <v>17</v>
      </c>
      <c r="E30" s="39"/>
      <c r="F30" s="13">
        <f t="shared" si="0"/>
        <v>20</v>
      </c>
      <c r="G30" s="1"/>
      <c r="H30" s="14">
        <v>15.75</v>
      </c>
      <c r="I30" s="12"/>
      <c r="J30" s="1">
        <f t="shared" si="1"/>
        <v>0</v>
      </c>
      <c r="K30" s="14">
        <v>15.75</v>
      </c>
      <c r="L30" s="15">
        <f t="shared" si="2"/>
        <v>0</v>
      </c>
      <c r="M30" s="15">
        <f t="shared" si="3"/>
        <v>0</v>
      </c>
      <c r="N30" s="15">
        <f t="shared" si="4"/>
        <v>0</v>
      </c>
      <c r="O30" s="15">
        <f t="shared" si="5"/>
        <v>0</v>
      </c>
      <c r="P30" s="16">
        <f t="shared" si="6"/>
        <v>0</v>
      </c>
      <c r="Q30" s="3"/>
      <c r="R30" s="3"/>
    </row>
    <row r="31" spans="1:18">
      <c r="A31" s="14">
        <v>16.25</v>
      </c>
      <c r="B31" s="11"/>
      <c r="C31">
        <v>2</v>
      </c>
      <c r="D31">
        <v>6</v>
      </c>
      <c r="E31" s="39"/>
      <c r="F31" s="13">
        <f t="shared" si="0"/>
        <v>8</v>
      </c>
      <c r="G31" s="1"/>
      <c r="H31" s="14">
        <v>16.25</v>
      </c>
      <c r="J31" s="1">
        <f t="shared" si="1"/>
        <v>0</v>
      </c>
      <c r="K31" s="14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3"/>
      <c r="R31" s="3"/>
    </row>
    <row r="32" spans="1:18">
      <c r="A32" s="10">
        <v>16.75</v>
      </c>
      <c r="B32" s="11"/>
      <c r="C32" s="12"/>
      <c r="D32">
        <v>3</v>
      </c>
      <c r="E32" s="39"/>
      <c r="F32" s="13">
        <f t="shared" si="0"/>
        <v>3</v>
      </c>
      <c r="G32" s="1"/>
      <c r="H32" s="14">
        <v>16.75</v>
      </c>
      <c r="J32" s="1">
        <f t="shared" si="1"/>
        <v>0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3"/>
      <c r="R32" s="3"/>
    </row>
    <row r="33" spans="1:18">
      <c r="A33" s="14">
        <v>17.25</v>
      </c>
      <c r="B33" s="11"/>
      <c r="C33" s="41"/>
      <c r="D33" s="12"/>
      <c r="E33" s="39"/>
      <c r="F33" s="13">
        <f t="shared" si="0"/>
        <v>0</v>
      </c>
      <c r="G33" s="1"/>
      <c r="H33" s="14">
        <v>17.25</v>
      </c>
      <c r="J33" s="1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11"/>
      <c r="C34" s="41"/>
      <c r="D34" s="12"/>
      <c r="E34" s="39"/>
      <c r="F34" s="13">
        <f t="shared" si="0"/>
        <v>0</v>
      </c>
      <c r="G34" s="1"/>
      <c r="H34" s="14">
        <v>17.75</v>
      </c>
      <c r="J34" s="1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11"/>
      <c r="C35" s="12"/>
      <c r="D35" s="12"/>
      <c r="E35" s="42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11"/>
      <c r="C36" s="12"/>
      <c r="D36" s="12"/>
      <c r="E36" s="42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42"/>
      <c r="C37" s="44"/>
      <c r="D37" s="44"/>
      <c r="E37" s="44"/>
      <c r="F37" s="13">
        <f t="shared" si="0"/>
        <v>0</v>
      </c>
      <c r="G37" s="1"/>
      <c r="H37" s="14">
        <v>19.25</v>
      </c>
      <c r="I37" s="1"/>
      <c r="J37" s="1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152</v>
      </c>
      <c r="C38" s="20">
        <f>SUM(C6:C37)</f>
        <v>156</v>
      </c>
      <c r="D38" s="20">
        <f>SUM(D6:D37)</f>
        <v>44</v>
      </c>
      <c r="E38" s="20">
        <f>SUM(E6:E37)</f>
        <v>0</v>
      </c>
      <c r="F38" s="21">
        <f>SUM(F6:F37)</f>
        <v>352</v>
      </c>
      <c r="G38" s="22"/>
      <c r="H38" s="19" t="s">
        <v>7</v>
      </c>
      <c r="I38" s="4">
        <f>SUM(I6:I37)</f>
        <v>104656077</v>
      </c>
      <c r="J38" s="1">
        <f t="shared" si="1"/>
        <v>104656.077</v>
      </c>
      <c r="K38" s="19" t="s">
        <v>7</v>
      </c>
      <c r="L38" s="20">
        <f>SUM(L6:L37)</f>
        <v>84234.100099999996</v>
      </c>
      <c r="M38" s="20">
        <f>SUM(M6:M37)</f>
        <v>20275.8080552795</v>
      </c>
      <c r="N38" s="20">
        <f>SUM(N6:N37)</f>
        <v>146.16884472049699</v>
      </c>
      <c r="O38" s="20">
        <f>SUM(O6:O37)</f>
        <v>0</v>
      </c>
      <c r="P38" s="23">
        <f>SUM(P6:P37)</f>
        <v>104656.077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26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5.8871677074751813E-3</v>
      </c>
      <c r="J44" s="27" t="s">
        <v>12</v>
      </c>
      <c r="K44">
        <v>3.0064197439044751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0.31310164159303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0.45614959527847798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0.63728168339398406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0.86100873262973998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1.13184463027872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1078.1375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1078.1375</v>
      </c>
      <c r="G52" s="1"/>
      <c r="H52" s="14">
        <f t="shared" si="12"/>
        <v>1.4543060326647601</v>
      </c>
      <c r="I52" s="15">
        <f t="shared" si="13"/>
        <v>250.870699246736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29">
        <f t="shared" si="17"/>
        <v>250.870699246736</v>
      </c>
      <c r="N52" s="3"/>
      <c r="O52" s="3"/>
      <c r="P52" s="3"/>
    </row>
    <row r="53" spans="1:16">
      <c r="A53" s="14">
        <v>6.75</v>
      </c>
      <c r="B53" s="15">
        <f t="shared" si="7"/>
        <v>8150.7195000000002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8150.7195000000002</v>
      </c>
      <c r="G53" s="1"/>
      <c r="H53" s="14">
        <f t="shared" si="12"/>
        <v>1.83291212455883</v>
      </c>
      <c r="I53" s="15">
        <f t="shared" si="13"/>
        <v>2213.26705117453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9">
        <f t="shared" si="17"/>
        <v>2213.26705117453</v>
      </c>
      <c r="N53" s="3"/>
      <c r="O53" s="3"/>
      <c r="P53" s="3"/>
    </row>
    <row r="54" spans="1:16">
      <c r="A54" s="14">
        <v>7.25</v>
      </c>
      <c r="B54" s="15">
        <f t="shared" si="7"/>
        <v>15007.674000000001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15007.674000000001</v>
      </c>
      <c r="G54" s="1"/>
      <c r="H54" s="14">
        <f t="shared" si="12"/>
        <v>2.2721844172473502</v>
      </c>
      <c r="I54" s="15">
        <f t="shared" si="13"/>
        <v>4703.4762761280299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9">
        <f t="shared" si="17"/>
        <v>4703.4762761280299</v>
      </c>
      <c r="N54" s="3"/>
      <c r="O54" s="3"/>
      <c r="P54" s="3"/>
    </row>
    <row r="55" spans="1:16">
      <c r="A55" s="14">
        <v>7.75</v>
      </c>
      <c r="B55" s="15">
        <f t="shared" si="7"/>
        <v>45454.269249999998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45454.269249999998</v>
      </c>
      <c r="G55" s="1"/>
      <c r="H55" s="14">
        <f t="shared" si="12"/>
        <v>2.7766465766070101</v>
      </c>
      <c r="I55" s="15">
        <f t="shared" si="13"/>
        <v>16285.218207120701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9">
        <f t="shared" si="17"/>
        <v>16285.218207120701</v>
      </c>
      <c r="N55" s="3"/>
      <c r="O55" s="3"/>
      <c r="P55" s="3"/>
    </row>
    <row r="56" spans="1:16">
      <c r="A56" s="14">
        <v>8.25</v>
      </c>
      <c r="B56" s="15">
        <f t="shared" si="7"/>
        <v>94672.214999999997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94672.214999999997</v>
      </c>
      <c r="G56" s="1"/>
      <c r="H56" s="14">
        <f t="shared" si="12"/>
        <v>3.3508242749450701</v>
      </c>
      <c r="I56" s="15">
        <f t="shared" si="13"/>
        <v>38452.115901190198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29">
        <f t="shared" si="17"/>
        <v>38452.115901190198</v>
      </c>
      <c r="N56" s="3"/>
      <c r="O56" s="3"/>
      <c r="P56" s="3"/>
    </row>
    <row r="57" spans="1:16">
      <c r="A57" s="14">
        <v>8.75</v>
      </c>
      <c r="B57" s="15">
        <f t="shared" si="7"/>
        <v>79653.647500000006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79653.647500000006</v>
      </c>
      <c r="G57" s="1"/>
      <c r="H57" s="14">
        <f t="shared" si="12"/>
        <v>3.9992450619854698</v>
      </c>
      <c r="I57" s="15">
        <f t="shared" si="13"/>
        <v>36406.223592400696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29">
        <f t="shared" si="17"/>
        <v>36406.223592400696</v>
      </c>
      <c r="N57" s="3"/>
      <c r="O57" s="3"/>
      <c r="P57" s="3"/>
    </row>
    <row r="58" spans="1:16">
      <c r="A58" s="14">
        <v>9.25</v>
      </c>
      <c r="B58" s="15">
        <f t="shared" si="7"/>
        <v>83384.346999999994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83384.346999999994</v>
      </c>
      <c r="G58" s="1"/>
      <c r="H58" s="14">
        <f t="shared" si="12"/>
        <v>4.7264382515073704</v>
      </c>
      <c r="I58" s="15">
        <f t="shared" si="13"/>
        <v>42606.591052731201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29">
        <f t="shared" si="17"/>
        <v>42606.591052731201</v>
      </c>
      <c r="N58" s="3"/>
      <c r="O58" s="3"/>
      <c r="P58" s="3"/>
    </row>
    <row r="59" spans="1:16">
      <c r="A59" s="14">
        <v>9.75</v>
      </c>
      <c r="B59" s="15">
        <f t="shared" si="7"/>
        <v>101303.3385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101303.3385</v>
      </c>
      <c r="G59" s="1"/>
      <c r="H59" s="14">
        <f t="shared" si="12"/>
        <v>5.5369348209453104</v>
      </c>
      <c r="I59" s="15">
        <f t="shared" si="13"/>
        <v>57529.228966016402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29">
        <f t="shared" si="17"/>
        <v>57529.228966016402</v>
      </c>
      <c r="N59" s="3"/>
      <c r="O59" s="3"/>
      <c r="P59" s="3"/>
    </row>
    <row r="60" spans="1:16">
      <c r="A60" s="14">
        <v>10.25</v>
      </c>
      <c r="B60" s="15">
        <f t="shared" si="7"/>
        <v>110622.62274999999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110622.62274999999</v>
      </c>
      <c r="G60" s="1"/>
      <c r="H60" s="14">
        <f t="shared" si="12"/>
        <v>6.4352673218440799</v>
      </c>
      <c r="I60" s="15">
        <f t="shared" si="13"/>
        <v>69452.307242903495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29">
        <f t="shared" si="17"/>
        <v>69452.307242903495</v>
      </c>
      <c r="N60" s="3"/>
      <c r="O60" s="3"/>
      <c r="P60" s="3"/>
    </row>
    <row r="61" spans="1:16">
      <c r="A61" s="14">
        <v>10.75</v>
      </c>
      <c r="B61" s="15">
        <f t="shared" si="7"/>
        <v>134351.29947500001</v>
      </c>
      <c r="C61" s="15">
        <f t="shared" si="8"/>
        <v>7071.1210250000004</v>
      </c>
      <c r="D61" s="15">
        <f t="shared" si="9"/>
        <v>0</v>
      </c>
      <c r="E61" s="15">
        <f t="shared" si="10"/>
        <v>0</v>
      </c>
      <c r="F61" s="13">
        <f t="shared" si="11"/>
        <v>141422.42050000001</v>
      </c>
      <c r="G61" s="1"/>
      <c r="H61" s="14">
        <f t="shared" si="12"/>
        <v>7.42596979949532</v>
      </c>
      <c r="I61" s="15">
        <f t="shared" si="13"/>
        <v>92808.250458074501</v>
      </c>
      <c r="J61" s="15">
        <f t="shared" si="14"/>
        <v>4884.6447609512898</v>
      </c>
      <c r="K61" s="15">
        <f t="shared" si="15"/>
        <v>0</v>
      </c>
      <c r="L61" s="15">
        <f t="shared" si="16"/>
        <v>0</v>
      </c>
      <c r="M61" s="29">
        <f t="shared" si="17"/>
        <v>97692.895219025799</v>
      </c>
      <c r="N61" s="3"/>
      <c r="O61" s="3"/>
      <c r="P61" s="3"/>
    </row>
    <row r="62" spans="1:16">
      <c r="A62" s="14">
        <v>11.25</v>
      </c>
      <c r="B62" s="15">
        <f t="shared" si="7"/>
        <v>78941.137499999997</v>
      </c>
      <c r="C62" s="15">
        <f t="shared" si="8"/>
        <v>7894.1137500000004</v>
      </c>
      <c r="D62" s="15">
        <f t="shared" si="9"/>
        <v>0</v>
      </c>
      <c r="E62" s="15">
        <f t="shared" si="10"/>
        <v>0</v>
      </c>
      <c r="F62" s="13">
        <f t="shared" si="11"/>
        <v>86835.251250000001</v>
      </c>
      <c r="G62" s="1"/>
      <c r="H62" s="14">
        <f t="shared" si="12"/>
        <v>8.5135777204102396</v>
      </c>
      <c r="I62" s="15">
        <f t="shared" si="13"/>
        <v>59739.6897283414</v>
      </c>
      <c r="J62" s="15">
        <f t="shared" si="14"/>
        <v>5973.96897283414</v>
      </c>
      <c r="K62" s="15">
        <f t="shared" si="15"/>
        <v>0</v>
      </c>
      <c r="L62" s="15">
        <f t="shared" si="16"/>
        <v>0</v>
      </c>
      <c r="M62" s="29">
        <f t="shared" si="17"/>
        <v>65713.658701175504</v>
      </c>
      <c r="N62" s="3"/>
      <c r="O62" s="3"/>
      <c r="P62" s="3"/>
    </row>
    <row r="63" spans="1:16">
      <c r="A63" s="14">
        <v>11.75</v>
      </c>
      <c r="B63" s="15">
        <f t="shared" si="7"/>
        <v>39530.788200000003</v>
      </c>
      <c r="C63" s="15">
        <f t="shared" si="8"/>
        <v>12483.406800000001</v>
      </c>
      <c r="D63" s="15">
        <f t="shared" si="9"/>
        <v>0</v>
      </c>
      <c r="E63" s="15">
        <f t="shared" si="10"/>
        <v>0</v>
      </c>
      <c r="F63" s="13">
        <f t="shared" si="11"/>
        <v>52014.195</v>
      </c>
      <c r="G63" s="1"/>
      <c r="H63" s="14">
        <f t="shared" si="12"/>
        <v>9.7026279065335999</v>
      </c>
      <c r="I63" s="15">
        <f t="shared" si="13"/>
        <v>32642.768404816099</v>
      </c>
      <c r="J63" s="15">
        <f t="shared" si="14"/>
        <v>10308.2426541525</v>
      </c>
      <c r="K63" s="15">
        <f t="shared" si="15"/>
        <v>0</v>
      </c>
      <c r="L63" s="15">
        <f t="shared" si="16"/>
        <v>0</v>
      </c>
      <c r="M63" s="29">
        <f t="shared" si="17"/>
        <v>42951.011058968601</v>
      </c>
      <c r="N63" s="3"/>
      <c r="O63" s="3"/>
      <c r="P63" s="3"/>
    </row>
    <row r="64" spans="1:16">
      <c r="A64" s="14">
        <v>12.25</v>
      </c>
      <c r="B64" s="15">
        <f t="shared" si="7"/>
        <v>15485.597400000001</v>
      </c>
      <c r="C64" s="15">
        <f t="shared" si="8"/>
        <v>49037.725100000003</v>
      </c>
      <c r="D64" s="15">
        <f t="shared" si="9"/>
        <v>0</v>
      </c>
      <c r="E64" s="15">
        <f t="shared" si="10"/>
        <v>0</v>
      </c>
      <c r="F64" s="13">
        <f t="shared" si="11"/>
        <v>64523.322500000002</v>
      </c>
      <c r="G64" s="1"/>
      <c r="H64" s="14">
        <f t="shared" si="12"/>
        <v>10.997658475299801</v>
      </c>
      <c r="I64" s="15">
        <f t="shared" si="13"/>
        <v>13902.474407444101</v>
      </c>
      <c r="J64" s="15">
        <f t="shared" si="14"/>
        <v>44024.502290239703</v>
      </c>
      <c r="K64" s="15">
        <f t="shared" si="15"/>
        <v>0</v>
      </c>
      <c r="L64" s="15">
        <f t="shared" si="16"/>
        <v>0</v>
      </c>
      <c r="M64" s="29">
        <f t="shared" si="17"/>
        <v>57926.9766976838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96887.951249999998</v>
      </c>
      <c r="D65" s="15">
        <f t="shared" si="9"/>
        <v>0</v>
      </c>
      <c r="E65" s="15">
        <f t="shared" si="10"/>
        <v>0</v>
      </c>
      <c r="F65" s="13">
        <f t="shared" si="11"/>
        <v>96887.951249999998</v>
      </c>
      <c r="G65" s="1"/>
      <c r="H65" s="14">
        <f t="shared" si="12"/>
        <v>12.4032087847841</v>
      </c>
      <c r="I65" s="15">
        <f t="shared" si="13"/>
        <v>0</v>
      </c>
      <c r="J65" s="15">
        <f t="shared" si="14"/>
        <v>94252.665732057503</v>
      </c>
      <c r="K65" s="15">
        <f t="shared" si="15"/>
        <v>0</v>
      </c>
      <c r="L65" s="15">
        <f t="shared" si="16"/>
        <v>0</v>
      </c>
      <c r="M65" s="29">
        <f t="shared" si="17"/>
        <v>94252.665732057503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53262.760750000001</v>
      </c>
      <c r="D66" s="15">
        <f t="shared" si="9"/>
        <v>0</v>
      </c>
      <c r="E66" s="15">
        <f t="shared" si="10"/>
        <v>0</v>
      </c>
      <c r="F66" s="13">
        <f t="shared" si="11"/>
        <v>53262.760750000001</v>
      </c>
      <c r="G66" s="1"/>
      <c r="H66" s="14">
        <f t="shared" si="12"/>
        <v>13.9238193833261</v>
      </c>
      <c r="I66" s="15">
        <f t="shared" si="13"/>
        <v>0</v>
      </c>
      <c r="J66" s="15">
        <f t="shared" si="14"/>
        <v>55971.400795495101</v>
      </c>
      <c r="K66" s="15">
        <f t="shared" si="15"/>
        <v>0</v>
      </c>
      <c r="L66" s="15">
        <f t="shared" si="16"/>
        <v>0</v>
      </c>
      <c r="M66" s="29">
        <f t="shared" si="17"/>
        <v>55971.400795495101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18430.458750000002</v>
      </c>
      <c r="D67" s="15">
        <f t="shared" si="9"/>
        <v>0</v>
      </c>
      <c r="E67" s="15">
        <f t="shared" si="10"/>
        <v>0</v>
      </c>
      <c r="F67" s="13">
        <f t="shared" si="11"/>
        <v>18430.458750000002</v>
      </c>
      <c r="G67" s="1"/>
      <c r="H67" s="14">
        <f t="shared" si="12"/>
        <v>15.5640319630973</v>
      </c>
      <c r="I67" s="15">
        <f t="shared" si="13"/>
        <v>0</v>
      </c>
      <c r="J67" s="15">
        <f t="shared" si="14"/>
        <v>20861.981751239698</v>
      </c>
      <c r="K67" s="15">
        <f t="shared" si="15"/>
        <v>0</v>
      </c>
      <c r="L67" s="15">
        <f t="shared" si="16"/>
        <v>0</v>
      </c>
      <c r="M67" s="29">
        <f t="shared" si="17"/>
        <v>20861.981751239698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9547.6852500000005</v>
      </c>
      <c r="D68" s="15">
        <f t="shared" si="9"/>
        <v>0</v>
      </c>
      <c r="E68" s="15">
        <f t="shared" si="10"/>
        <v>0</v>
      </c>
      <c r="F68" s="13">
        <f t="shared" si="11"/>
        <v>9547.6852500000005</v>
      </c>
      <c r="G68" s="1"/>
      <c r="H68" s="14">
        <f t="shared" si="12"/>
        <v>17.328389317168401</v>
      </c>
      <c r="I68" s="15">
        <f t="shared" si="13"/>
        <v>0</v>
      </c>
      <c r="J68" s="15">
        <f t="shared" si="14"/>
        <v>11610.246111564</v>
      </c>
      <c r="K68" s="15">
        <f t="shared" si="15"/>
        <v>0</v>
      </c>
      <c r="L68" s="15">
        <f t="shared" si="16"/>
        <v>0</v>
      </c>
      <c r="M68" s="29">
        <f t="shared" si="17"/>
        <v>11610.246111564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2324.4272142857199</v>
      </c>
      <c r="D69" s="15">
        <f t="shared" si="9"/>
        <v>387.404535714286</v>
      </c>
      <c r="E69" s="15">
        <f t="shared" si="10"/>
        <v>0</v>
      </c>
      <c r="F69" s="13">
        <f t="shared" si="11"/>
        <v>2711.8317500000098</v>
      </c>
      <c r="G69" s="1"/>
      <c r="H69" s="14">
        <f t="shared" si="12"/>
        <v>19.221435299693301</v>
      </c>
      <c r="I69" s="15">
        <f t="shared" si="13"/>
        <v>0</v>
      </c>
      <c r="J69" s="15">
        <f t="shared" si="14"/>
        <v>3029.0730378467301</v>
      </c>
      <c r="K69" s="15">
        <f t="shared" si="15"/>
        <v>504.84550630778801</v>
      </c>
      <c r="L69" s="15">
        <f t="shared" si="16"/>
        <v>0</v>
      </c>
      <c r="M69" s="29">
        <f t="shared" si="17"/>
        <v>3533.9185441545201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975.22026086956498</v>
      </c>
      <c r="D70" s="15">
        <f t="shared" si="9"/>
        <v>1828.5379891304401</v>
      </c>
      <c r="E70" s="15">
        <f t="shared" si="10"/>
        <v>0</v>
      </c>
      <c r="F70" s="13">
        <f t="shared" si="11"/>
        <v>2803.7582500000099</v>
      </c>
      <c r="G70" s="1"/>
      <c r="H70" s="14">
        <f t="shared" si="12"/>
        <v>21.247714788881702</v>
      </c>
      <c r="I70" s="15">
        <f t="shared" si="13"/>
        <v>0</v>
      </c>
      <c r="J70" s="15">
        <f t="shared" si="14"/>
        <v>1358.7673415931399</v>
      </c>
      <c r="K70" s="15">
        <f t="shared" si="15"/>
        <v>2547.6887654871398</v>
      </c>
      <c r="L70" s="15">
        <f t="shared" si="16"/>
        <v>0</v>
      </c>
      <c r="M70" s="29">
        <f t="shared" si="17"/>
        <v>3906.4561070802802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23.411773652477699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29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25.718158715497399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28.171417730011001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30.776099346779699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33.536753088582898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36.4579293250885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39.544179249133997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42.800054854306602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807635.79357500002</v>
      </c>
      <c r="C79" s="20">
        <f>SUM(C47:C78)</f>
        <v>257914.87015015501</v>
      </c>
      <c r="D79" s="20">
        <f>SUM(D47:D78)</f>
        <v>2215.9425248447301</v>
      </c>
      <c r="E79" s="20">
        <f>SUM(E47:E78)</f>
        <v>0</v>
      </c>
      <c r="F79" s="20">
        <f>SUM(F47:F78)</f>
        <v>1067766.60625</v>
      </c>
      <c r="G79" s="13"/>
      <c r="H79" s="19" t="s">
        <v>7</v>
      </c>
      <c r="I79" s="20">
        <f>SUM(I47:I78)</f>
        <v>466992.48198758799</v>
      </c>
      <c r="J79" s="20">
        <f>SUM(J47:J78)</f>
        <v>252275.493447974</v>
      </c>
      <c r="K79" s="20">
        <f>SUM(K47:K78)</f>
        <v>3052.5342717949302</v>
      </c>
      <c r="L79" s="20">
        <f>SUM(L47:L78)</f>
        <v>0</v>
      </c>
      <c r="M79" s="20">
        <f>SUM(M47:M78)</f>
        <v>722320.50970735704</v>
      </c>
      <c r="N79" s="3"/>
      <c r="O79" s="3"/>
      <c r="P79" s="3"/>
    </row>
    <row r="80" spans="1:16">
      <c r="A80" s="6" t="s">
        <v>13</v>
      </c>
      <c r="B80" s="21">
        <f>IF(L38&gt;0,B79/L38,0)</f>
        <v>9.5879909990870793</v>
      </c>
      <c r="C80" s="21">
        <f>IF(M38&gt;0,C79/M38,0)</f>
        <v>12.720325101075201</v>
      </c>
      <c r="D80" s="21">
        <f>IF(N38&gt;0,D79/N38,0)</f>
        <v>15.160156250000099</v>
      </c>
      <c r="E80" s="21">
        <f>IF(O38&gt;0,E79/O38,0)</f>
        <v>0</v>
      </c>
      <c r="F80" s="21">
        <f>IF(P38&gt;0,F79/P38,0)</f>
        <v>10.2026240315696</v>
      </c>
      <c r="G80" s="13"/>
      <c r="H80" s="6" t="s">
        <v>13</v>
      </c>
      <c r="I80" s="21">
        <f>IF(L38&gt;0,I79/L38,0)</f>
        <v>5.5439837480686496</v>
      </c>
      <c r="J80" s="21">
        <f>IF(M38&gt;0,J79/M38,0)</f>
        <v>12.4421918357175</v>
      </c>
      <c r="K80" s="21">
        <f>IF(N38&gt;0,K79/N38,0)</f>
        <v>20.883617693168201</v>
      </c>
      <c r="L80" s="21">
        <f>IF(O38&gt;0,L79/O38,0)</f>
        <v>0</v>
      </c>
      <c r="M80" s="21">
        <f>IF(P38&gt;0,M79/P38,0)</f>
        <v>6.9018496623694103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0" t="s">
        <v>14</v>
      </c>
      <c r="B85" s="50"/>
      <c r="C85" s="50"/>
      <c r="D85" s="50"/>
      <c r="E85" s="50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0"/>
      <c r="B86" s="50"/>
      <c r="C86" s="50"/>
      <c r="D86" s="50"/>
      <c r="E86" s="50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1" t="s">
        <v>15</v>
      </c>
      <c r="B89" s="52" t="s">
        <v>16</v>
      </c>
      <c r="C89" s="52" t="s">
        <v>17</v>
      </c>
      <c r="D89" s="52" t="s">
        <v>18</v>
      </c>
      <c r="E89" s="52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1"/>
      <c r="B90" s="51"/>
      <c r="C90" s="51"/>
      <c r="D90" s="51"/>
      <c r="E90" s="52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84234.100099999996</v>
      </c>
      <c r="C92" s="33">
        <f>$B$80</f>
        <v>9.6</v>
      </c>
      <c r="D92" s="33">
        <f>$I$80</f>
        <v>5.5</v>
      </c>
      <c r="E92" s="32">
        <f>B92*D92</f>
        <v>463287.55054999999</v>
      </c>
      <c r="F92" s="1">
        <f>E92/1000</f>
        <v>463.28755054999999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20275.808059999999</v>
      </c>
      <c r="C93" s="33">
        <f>$C$80</f>
        <v>12.7</v>
      </c>
      <c r="D93" s="33">
        <f>$J$80</f>
        <v>12.4</v>
      </c>
      <c r="E93" s="32">
        <f>B93*D93</f>
        <v>251420.01994</v>
      </c>
      <c r="F93" s="1">
        <f>E93/1000</f>
        <v>251.42001994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146.16883999999999</v>
      </c>
      <c r="C94" s="33">
        <f>$D$80</f>
        <v>15.2</v>
      </c>
      <c r="D94" s="33">
        <f>$K$80</f>
        <v>20.9</v>
      </c>
      <c r="E94" s="32">
        <f>B94*D94</f>
        <v>3054.9287599999998</v>
      </c>
      <c r="F94" s="1">
        <f>E94/1000</f>
        <v>3.0549287600000001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104656.077</v>
      </c>
      <c r="C96" s="33">
        <f>$F$80</f>
        <v>10.199999999999999</v>
      </c>
      <c r="D96" s="33">
        <f>$M$80</f>
        <v>6.9</v>
      </c>
      <c r="E96" s="32">
        <f>SUM(E92:E95)</f>
        <v>717762.49924999999</v>
      </c>
      <c r="F96" s="1">
        <f>E96/1000</f>
        <v>717.76249925000002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686798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0.95686000000000004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selection activeCell="P49" sqref="P49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26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f>SUM('1Q'!I2,'2Q'!I2,'3Q'!I2,'4Q'!I2)</f>
        <v>5587056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I4" s="1"/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45">
        <f>IF(SUM('1Q'!B6+'2Q'!B6+'3Q'!B6+'4Q'!B6)&gt;0,SUM('1Q'!B6+'2Q'!B6+'3Q'!B6+'4Q'!B6),0)</f>
        <v>0</v>
      </c>
      <c r="C6" s="45">
        <f>IF(SUM('1Q'!C6+'2Q'!C6+'3Q'!C6+'4Q'!C6)&gt;0,SUM('1Q'!C6+'2Q'!C6+'3Q'!C6+'4Q'!C6),0)</f>
        <v>0</v>
      </c>
      <c r="D6" s="45">
        <f>IF(SUM('1Q'!D6+'2Q'!D6+'3Q'!D6+'4Q'!D6)&gt;0,SUM('1Q'!D6+'2Q'!D6+'3Q'!D6+'4Q'!D6),0)</f>
        <v>0</v>
      </c>
      <c r="E6" s="45">
        <f>IF(SUM('1Q'!E6+'2Q'!E6+'3Q'!E6+'4Q'!E6)&gt;0,SUM('1Q'!E6+'2Q'!E6+'3Q'!E6+'4Q'!E6),0)</f>
        <v>0</v>
      </c>
      <c r="F6" s="13">
        <f t="shared" ref="F6:F37" si="0">SUM(B6:E6)</f>
        <v>0</v>
      </c>
      <c r="G6" s="1"/>
      <c r="H6" s="14">
        <v>3.75</v>
      </c>
      <c r="I6" s="4">
        <f>SUM('1Q'!I6,'2Q'!I6,'3Q'!I6,'4Q'!I6)</f>
        <v>0</v>
      </c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45">
        <f>IF(SUM('1Q'!B7+'2Q'!B7+'3Q'!B7+'4Q'!B7)&gt;0,SUM('1Q'!B7+'2Q'!B7+'3Q'!B7+'4Q'!B7),0)</f>
        <v>0</v>
      </c>
      <c r="C7" s="49">
        <f>IF(SUM('1Q'!C7+'2Q'!C7+'3Q'!C7+'4Q'!C7)&gt;0,SUM('1Q'!C7+'2Q'!C7+'3Q'!C7+'4Q'!C7),0)</f>
        <v>1</v>
      </c>
      <c r="D7" s="45">
        <f>IF(SUM('1Q'!D7+'2Q'!D7+'3Q'!D7+'4Q'!D7)&gt;0,SUM('1Q'!D7+'2Q'!D7+'3Q'!D7+'4Q'!D7),0)</f>
        <v>0</v>
      </c>
      <c r="E7" s="45">
        <f>IF(SUM('1Q'!E7+'2Q'!E7+'3Q'!E7+'4Q'!E7)&gt;0,SUM('1Q'!E7+'2Q'!E7+'3Q'!E7+'4Q'!E7),0)</f>
        <v>0</v>
      </c>
      <c r="F7" s="13">
        <f t="shared" si="0"/>
        <v>1</v>
      </c>
      <c r="G7" s="1"/>
      <c r="H7" s="14">
        <v>4.25</v>
      </c>
      <c r="I7" s="4">
        <f>SUM('1Q'!I7,'2Q'!I7,'3Q'!I7,'4Q'!I7)</f>
        <v>1830574</v>
      </c>
      <c r="J7" s="1"/>
      <c r="K7" s="14">
        <v>4.25</v>
      </c>
      <c r="L7" s="15">
        <f t="shared" si="1"/>
        <v>0</v>
      </c>
      <c r="M7" s="15">
        <f t="shared" si="2"/>
        <v>1830.5740000000001</v>
      </c>
      <c r="N7" s="15">
        <f t="shared" si="3"/>
        <v>0</v>
      </c>
      <c r="O7" s="15">
        <f t="shared" si="4"/>
        <v>0</v>
      </c>
      <c r="P7" s="16">
        <f t="shared" si="5"/>
        <v>1830.5740000000001</v>
      </c>
      <c r="Q7" s="3"/>
      <c r="R7" s="3"/>
    </row>
    <row r="8" spans="1:18">
      <c r="A8" s="10">
        <v>4.75</v>
      </c>
      <c r="B8" s="49">
        <f>IF(SUM('1Q'!B8+'2Q'!B8+'3Q'!B8+'4Q'!B8)&gt;0,SUM('1Q'!B8+'2Q'!B8+'3Q'!B8+'4Q'!B8),0)</f>
        <v>1</v>
      </c>
      <c r="C8" s="49">
        <f>IF(SUM('1Q'!C8+'2Q'!C8+'3Q'!C8+'4Q'!C8)&gt;0,SUM('1Q'!C8+'2Q'!C8+'3Q'!C8+'4Q'!C8),0)</f>
        <v>1</v>
      </c>
      <c r="D8" s="45">
        <f>IF(SUM('1Q'!D8+'2Q'!D8+'3Q'!D8+'4Q'!D8)&gt;0,SUM('1Q'!D8+'2Q'!D8+'3Q'!D8+'4Q'!D8),0)</f>
        <v>0</v>
      </c>
      <c r="E8" s="45">
        <f>IF(SUM('1Q'!E8+'2Q'!E8+'3Q'!E8+'4Q'!E8)&gt;0,SUM('1Q'!E8+'2Q'!E8+'3Q'!E8+'4Q'!E8),0)</f>
        <v>0</v>
      </c>
      <c r="F8" s="13">
        <f t="shared" si="0"/>
        <v>2</v>
      </c>
      <c r="G8" s="1"/>
      <c r="H8" s="14">
        <v>4.75</v>
      </c>
      <c r="I8" s="4">
        <f>SUM('1Q'!I8,'2Q'!I8,'3Q'!I8,'4Q'!I8)</f>
        <v>17055364</v>
      </c>
      <c r="J8" s="1"/>
      <c r="K8" s="14">
        <v>4.75</v>
      </c>
      <c r="L8" s="15">
        <f t="shared" si="1"/>
        <v>8527.6820000000007</v>
      </c>
      <c r="M8" s="15">
        <f t="shared" si="2"/>
        <v>8527.6820000000007</v>
      </c>
      <c r="N8" s="15">
        <f t="shared" si="3"/>
        <v>0</v>
      </c>
      <c r="O8" s="15">
        <f t="shared" si="4"/>
        <v>0</v>
      </c>
      <c r="P8" s="16">
        <f t="shared" si="5"/>
        <v>17055.364000000001</v>
      </c>
      <c r="Q8" s="3"/>
      <c r="R8" s="3"/>
    </row>
    <row r="9" spans="1:18">
      <c r="A9" s="14">
        <v>5.25</v>
      </c>
      <c r="B9" s="49">
        <f>IF(SUM('1Q'!B9+'2Q'!B9+'3Q'!B9+'4Q'!B9)&gt;0,SUM('1Q'!B9+'2Q'!B9+'3Q'!B9+'4Q'!B9),0)</f>
        <v>1</v>
      </c>
      <c r="C9" s="49">
        <f>IF(SUM('1Q'!C9+'2Q'!C9+'3Q'!C9+'4Q'!C9)&gt;0,SUM('1Q'!C9+'2Q'!C9+'3Q'!C9+'4Q'!C9),0)</f>
        <v>1</v>
      </c>
      <c r="D9" s="45">
        <f>IF(SUM('1Q'!D9+'2Q'!D9+'3Q'!D9+'4Q'!D9)&gt;0,SUM('1Q'!D9+'2Q'!D9+'3Q'!D9+'4Q'!D9),0)</f>
        <v>0</v>
      </c>
      <c r="E9" s="45">
        <f>IF(SUM('1Q'!E9+'2Q'!E9+'3Q'!E9+'4Q'!E9)&gt;0,SUM('1Q'!E9+'2Q'!E9+'3Q'!E9+'4Q'!E9),0)</f>
        <v>0</v>
      </c>
      <c r="F9" s="13">
        <f t="shared" si="0"/>
        <v>2</v>
      </c>
      <c r="G9" s="17"/>
      <c r="H9" s="14">
        <v>5.25</v>
      </c>
      <c r="I9" s="4">
        <f>SUM('1Q'!I9,'2Q'!I9,'3Q'!I9,'4Q'!I9)</f>
        <v>41100084</v>
      </c>
      <c r="J9" s="1"/>
      <c r="K9" s="14">
        <v>5.25</v>
      </c>
      <c r="L9" s="15">
        <f t="shared" si="1"/>
        <v>20550.042000000001</v>
      </c>
      <c r="M9" s="15">
        <f t="shared" si="2"/>
        <v>20550.042000000001</v>
      </c>
      <c r="N9" s="15">
        <f t="shared" si="3"/>
        <v>0</v>
      </c>
      <c r="O9" s="15">
        <f t="shared" si="4"/>
        <v>0</v>
      </c>
      <c r="P9" s="16">
        <f t="shared" si="5"/>
        <v>41100.084000000003</v>
      </c>
      <c r="Q9" s="3"/>
      <c r="R9" s="3"/>
    </row>
    <row r="10" spans="1:18">
      <c r="A10" s="10">
        <v>5.75</v>
      </c>
      <c r="B10" s="45">
        <f>IF(SUM('1Q'!B10+'2Q'!B10+'3Q'!B10+'4Q'!B10)&gt;0,SUM('1Q'!B10+'2Q'!B10+'3Q'!B10+'4Q'!B10),0)</f>
        <v>5</v>
      </c>
      <c r="C10" s="45">
        <f>IF(SUM('1Q'!C10+'2Q'!C10+'3Q'!C10+'4Q'!C10)&gt;0,SUM('1Q'!C10+'2Q'!C10+'3Q'!C10+'4Q'!C10),0)</f>
        <v>6</v>
      </c>
      <c r="D10" s="45">
        <f>IF(SUM('1Q'!D10+'2Q'!D10+'3Q'!D10+'4Q'!D10)&gt;0,SUM('1Q'!D10+'2Q'!D10+'3Q'!D10+'4Q'!D10),0)</f>
        <v>0</v>
      </c>
      <c r="E10" s="45">
        <f>IF(SUM('1Q'!E10+'2Q'!E10+'3Q'!E10+'4Q'!E10)&gt;0,SUM('1Q'!E10+'2Q'!E10+'3Q'!E10+'4Q'!E10),0)</f>
        <v>0</v>
      </c>
      <c r="F10" s="13">
        <f t="shared" si="0"/>
        <v>11</v>
      </c>
      <c r="G10" s="1"/>
      <c r="H10" s="14">
        <v>5.75</v>
      </c>
      <c r="I10" s="4">
        <f>SUM('1Q'!I10,'2Q'!I10,'3Q'!I10,'4Q'!I10)</f>
        <v>36181025</v>
      </c>
      <c r="J10" s="1"/>
      <c r="K10" s="14">
        <v>5.75</v>
      </c>
      <c r="L10" s="15">
        <f t="shared" si="1"/>
        <v>16445.9204545455</v>
      </c>
      <c r="M10" s="15">
        <f t="shared" si="2"/>
        <v>19735.104545454498</v>
      </c>
      <c r="N10" s="15">
        <f t="shared" si="3"/>
        <v>0</v>
      </c>
      <c r="O10" s="15">
        <f t="shared" si="4"/>
        <v>0</v>
      </c>
      <c r="P10" s="16">
        <f t="shared" si="5"/>
        <v>36181.025000000001</v>
      </c>
      <c r="Q10" s="3"/>
      <c r="R10" s="3"/>
    </row>
    <row r="11" spans="1:18">
      <c r="A11" s="14">
        <v>6.25</v>
      </c>
      <c r="B11" s="45">
        <f>IF(SUM('1Q'!B11+'2Q'!B11+'3Q'!B11+'4Q'!B11)&gt;0,SUM('1Q'!B11+'2Q'!B11+'3Q'!B11+'4Q'!B11),0)</f>
        <v>6</v>
      </c>
      <c r="C11" s="45">
        <f>IF(SUM('1Q'!C11+'2Q'!C11+'3Q'!C11+'4Q'!C11)&gt;0,SUM('1Q'!C11+'2Q'!C11+'3Q'!C11+'4Q'!C11),0)</f>
        <v>6</v>
      </c>
      <c r="D11" s="45">
        <f>IF(SUM('1Q'!D11+'2Q'!D11+'3Q'!D11+'4Q'!D11)&gt;0,SUM('1Q'!D11+'2Q'!D11+'3Q'!D11+'4Q'!D11),0)</f>
        <v>0</v>
      </c>
      <c r="E11" s="45">
        <f>IF(SUM('1Q'!E11+'2Q'!E11+'3Q'!E11+'4Q'!E11)&gt;0,SUM('1Q'!E11+'2Q'!E11+'3Q'!E11+'4Q'!E11),0)</f>
        <v>0</v>
      </c>
      <c r="F11" s="13">
        <f t="shared" si="0"/>
        <v>12</v>
      </c>
      <c r="G11" s="1"/>
      <c r="H11" s="14">
        <v>6.25</v>
      </c>
      <c r="I11" s="4">
        <f>SUM('1Q'!I11,'2Q'!I11,'3Q'!I11,'4Q'!I11)</f>
        <v>19366091</v>
      </c>
      <c r="J11" s="1"/>
      <c r="K11" s="14">
        <v>6.25</v>
      </c>
      <c r="L11" s="15">
        <f t="shared" si="1"/>
        <v>9683.0455000000002</v>
      </c>
      <c r="M11" s="15">
        <f t="shared" si="2"/>
        <v>9683.0455000000002</v>
      </c>
      <c r="N11" s="15">
        <f t="shared" si="3"/>
        <v>0</v>
      </c>
      <c r="O11" s="15">
        <f t="shared" si="4"/>
        <v>0</v>
      </c>
      <c r="P11" s="16">
        <f t="shared" si="5"/>
        <v>19366.091</v>
      </c>
      <c r="Q11" s="3"/>
      <c r="R11" s="3"/>
    </row>
    <row r="12" spans="1:18">
      <c r="A12" s="10">
        <v>6.75</v>
      </c>
      <c r="B12" s="45">
        <f>IF(SUM('1Q'!B12+'2Q'!B12+'3Q'!B12+'4Q'!B12)&gt;0,SUM('1Q'!B12+'2Q'!B12+'3Q'!B12+'4Q'!B12),0)</f>
        <v>15</v>
      </c>
      <c r="C12" s="45">
        <f>IF(SUM('1Q'!C12+'2Q'!C12+'3Q'!C12+'4Q'!C12)&gt;0,SUM('1Q'!C12+'2Q'!C12+'3Q'!C12+'4Q'!C12),0)</f>
        <v>13</v>
      </c>
      <c r="D12" s="45">
        <f>IF(SUM('1Q'!D12+'2Q'!D12+'3Q'!D12+'4Q'!D12)&gt;0,SUM('1Q'!D12+'2Q'!D12+'3Q'!D12+'4Q'!D12),0)</f>
        <v>0</v>
      </c>
      <c r="E12" s="45">
        <f>IF(SUM('1Q'!E12+'2Q'!E12+'3Q'!E12+'4Q'!E12)&gt;0,SUM('1Q'!E12+'2Q'!E12+'3Q'!E12+'4Q'!E12),0)</f>
        <v>0</v>
      </c>
      <c r="F12" s="13">
        <f t="shared" si="0"/>
        <v>28</v>
      </c>
      <c r="G12" s="1"/>
      <c r="H12" s="14">
        <v>6.75</v>
      </c>
      <c r="I12" s="4">
        <f>SUM('1Q'!I12,'2Q'!I12,'3Q'!I12,'4Q'!I12)</f>
        <v>20421092</v>
      </c>
      <c r="J12" s="1"/>
      <c r="K12" s="14">
        <v>6.75</v>
      </c>
      <c r="L12" s="15">
        <f t="shared" si="1"/>
        <v>10939.8707142857</v>
      </c>
      <c r="M12" s="15">
        <f t="shared" si="2"/>
        <v>9481.2212857142895</v>
      </c>
      <c r="N12" s="15">
        <f t="shared" si="3"/>
        <v>0</v>
      </c>
      <c r="O12" s="15">
        <f t="shared" si="4"/>
        <v>0</v>
      </c>
      <c r="P12" s="16">
        <f t="shared" si="5"/>
        <v>20421.092000000001</v>
      </c>
      <c r="Q12" s="3"/>
      <c r="R12" s="3"/>
    </row>
    <row r="13" spans="1:18">
      <c r="A13" s="14">
        <v>7.25</v>
      </c>
      <c r="B13" s="45">
        <f>IF(SUM('1Q'!B13+'2Q'!B13+'3Q'!B13+'4Q'!B13)&gt;0,SUM('1Q'!B13+'2Q'!B13+'3Q'!B13+'4Q'!B13),0)</f>
        <v>15</v>
      </c>
      <c r="C13" s="45">
        <f>IF(SUM('1Q'!C13+'2Q'!C13+'3Q'!C13+'4Q'!C13)&gt;0,SUM('1Q'!C13+'2Q'!C13+'3Q'!C13+'4Q'!C13),0)</f>
        <v>18</v>
      </c>
      <c r="D13" s="45">
        <f>IF(SUM('1Q'!D13+'2Q'!D13+'3Q'!D13+'4Q'!D13)&gt;0,SUM('1Q'!D13+'2Q'!D13+'3Q'!D13+'4Q'!D13),0)</f>
        <v>0</v>
      </c>
      <c r="E13" s="45">
        <f>IF(SUM('1Q'!E13+'2Q'!E13+'3Q'!E13+'4Q'!E13)&gt;0,SUM('1Q'!E13+'2Q'!E13+'3Q'!E13+'4Q'!E13),0)</f>
        <v>0</v>
      </c>
      <c r="F13" s="13">
        <f t="shared" si="0"/>
        <v>33</v>
      </c>
      <c r="G13" s="1"/>
      <c r="H13" s="14">
        <v>7.25</v>
      </c>
      <c r="I13" s="4">
        <f>SUM('1Q'!I13,'2Q'!I13,'3Q'!I13,'4Q'!I13)</f>
        <v>17748786</v>
      </c>
      <c r="J13" s="1"/>
      <c r="K13" s="14">
        <v>7.25</v>
      </c>
      <c r="L13" s="15">
        <f t="shared" si="1"/>
        <v>8067.63</v>
      </c>
      <c r="M13" s="15">
        <f t="shared" si="2"/>
        <v>9681.1560000000009</v>
      </c>
      <c r="N13" s="15">
        <f t="shared" si="3"/>
        <v>0</v>
      </c>
      <c r="O13" s="15">
        <f t="shared" si="4"/>
        <v>0</v>
      </c>
      <c r="P13" s="16">
        <f t="shared" si="5"/>
        <v>17748.786</v>
      </c>
      <c r="Q13" s="3"/>
      <c r="R13" s="3"/>
    </row>
    <row r="14" spans="1:18">
      <c r="A14" s="10">
        <v>7.75</v>
      </c>
      <c r="B14" s="45">
        <f>IF(SUM('1Q'!B14+'2Q'!B14+'3Q'!B14+'4Q'!B14)&gt;0,SUM('1Q'!B14+'2Q'!B14+'3Q'!B14+'4Q'!B14),0)</f>
        <v>16</v>
      </c>
      <c r="C14" s="45">
        <f>IF(SUM('1Q'!C14+'2Q'!C14+'3Q'!C14+'4Q'!C14)&gt;0,SUM('1Q'!C14+'2Q'!C14+'3Q'!C14+'4Q'!C14),0)</f>
        <v>19</v>
      </c>
      <c r="D14" s="45">
        <f>IF(SUM('1Q'!D14+'2Q'!D14+'3Q'!D14+'4Q'!D14)&gt;0,SUM('1Q'!D14+'2Q'!D14+'3Q'!D14+'4Q'!D14),0)</f>
        <v>0</v>
      </c>
      <c r="E14" s="45">
        <f>IF(SUM('1Q'!E14+'2Q'!E14+'3Q'!E14+'4Q'!E14)&gt;0,SUM('1Q'!E14+'2Q'!E14+'3Q'!E14+'4Q'!E14),0)</f>
        <v>0</v>
      </c>
      <c r="F14" s="13">
        <f t="shared" si="0"/>
        <v>35</v>
      </c>
      <c r="G14" s="1"/>
      <c r="H14" s="14">
        <v>7.75</v>
      </c>
      <c r="I14" s="4">
        <f>SUM('1Q'!I14,'2Q'!I14,'3Q'!I14,'4Q'!I14)</f>
        <v>19089454</v>
      </c>
      <c r="J14" s="4"/>
      <c r="K14" s="14">
        <v>7.75</v>
      </c>
      <c r="L14" s="15">
        <f t="shared" si="1"/>
        <v>8726.6075428571403</v>
      </c>
      <c r="M14" s="15">
        <f t="shared" si="2"/>
        <v>10362.846457142899</v>
      </c>
      <c r="N14" s="15">
        <f t="shared" si="3"/>
        <v>0</v>
      </c>
      <c r="O14" s="15">
        <f t="shared" si="4"/>
        <v>0</v>
      </c>
      <c r="P14" s="16">
        <f t="shared" si="5"/>
        <v>19089.454000000002</v>
      </c>
      <c r="Q14" s="3"/>
      <c r="R14" s="3"/>
    </row>
    <row r="15" spans="1:18">
      <c r="A15" s="14">
        <v>8.25</v>
      </c>
      <c r="B15" s="45">
        <f>IF(SUM('1Q'!B15+'2Q'!B15+'3Q'!B15+'4Q'!B15)&gt;0,SUM('1Q'!B15+'2Q'!B15+'3Q'!B15+'4Q'!B15),0)</f>
        <v>22</v>
      </c>
      <c r="C15" s="45">
        <f>IF(SUM('1Q'!C15+'2Q'!C15+'3Q'!C15+'4Q'!C15)&gt;0,SUM('1Q'!C15+'2Q'!C15+'3Q'!C15+'4Q'!C15),0)</f>
        <v>23</v>
      </c>
      <c r="D15" s="45">
        <f>IF(SUM('1Q'!D15+'2Q'!D15+'3Q'!D15+'4Q'!D15)&gt;0,SUM('1Q'!D15+'2Q'!D15+'3Q'!D15+'4Q'!D15),0)</f>
        <v>0</v>
      </c>
      <c r="E15" s="45">
        <f>IF(SUM('1Q'!E15+'2Q'!E15+'3Q'!E15+'4Q'!E15)&gt;0,SUM('1Q'!E15+'2Q'!E15+'3Q'!E15+'4Q'!E15),0)</f>
        <v>0</v>
      </c>
      <c r="F15" s="13">
        <f t="shared" si="0"/>
        <v>45</v>
      </c>
      <c r="G15" s="1"/>
      <c r="H15" s="14">
        <v>8.25</v>
      </c>
      <c r="I15" s="4">
        <f>SUM('1Q'!I15,'2Q'!I15,'3Q'!I15,'4Q'!I15)</f>
        <v>20834524</v>
      </c>
      <c r="J15" s="4"/>
      <c r="K15" s="14">
        <v>8.25</v>
      </c>
      <c r="L15" s="15">
        <f t="shared" si="1"/>
        <v>10185.767288888899</v>
      </c>
      <c r="M15" s="15">
        <f t="shared" si="2"/>
        <v>10648.7567111111</v>
      </c>
      <c r="N15" s="15">
        <f t="shared" si="3"/>
        <v>0</v>
      </c>
      <c r="O15" s="15">
        <f t="shared" si="4"/>
        <v>0</v>
      </c>
      <c r="P15" s="16">
        <f t="shared" si="5"/>
        <v>20834.524000000001</v>
      </c>
      <c r="Q15" s="3"/>
      <c r="R15" s="3"/>
    </row>
    <row r="16" spans="1:18">
      <c r="A16" s="10">
        <v>8.75</v>
      </c>
      <c r="B16" s="45">
        <f>IF(SUM('1Q'!B16+'2Q'!B16+'3Q'!B16+'4Q'!B16)&gt;0,SUM('1Q'!B16+'2Q'!B16+'3Q'!B16+'4Q'!B16),0)</f>
        <v>26</v>
      </c>
      <c r="C16" s="45">
        <f>IF(SUM('1Q'!C16+'2Q'!C16+'3Q'!C16+'4Q'!C16)&gt;0,SUM('1Q'!C16+'2Q'!C16+'3Q'!C16+'4Q'!C16),0)</f>
        <v>41</v>
      </c>
      <c r="D16" s="45">
        <f>IF(SUM('1Q'!D16+'2Q'!D16+'3Q'!D16+'4Q'!D16)&gt;0,SUM('1Q'!D16+'2Q'!D16+'3Q'!D16+'4Q'!D16),0)</f>
        <v>0</v>
      </c>
      <c r="E16" s="45">
        <f>IF(SUM('1Q'!E16+'2Q'!E16+'3Q'!E16+'4Q'!E16)&gt;0,SUM('1Q'!E16+'2Q'!E16+'3Q'!E16+'4Q'!E16),0)</f>
        <v>0</v>
      </c>
      <c r="F16" s="13">
        <f t="shared" si="0"/>
        <v>67</v>
      </c>
      <c r="G16" s="1"/>
      <c r="H16" s="14">
        <v>8.75</v>
      </c>
      <c r="I16" s="4">
        <f>SUM('1Q'!I16,'2Q'!I16,'3Q'!I16,'4Q'!I16)</f>
        <v>15724394</v>
      </c>
      <c r="J16" s="4"/>
      <c r="K16" s="14">
        <v>8.75</v>
      </c>
      <c r="L16" s="15">
        <f t="shared" si="1"/>
        <v>6102.0036417910496</v>
      </c>
      <c r="M16" s="15">
        <f t="shared" si="2"/>
        <v>9622.3903582089606</v>
      </c>
      <c r="N16" s="15">
        <f t="shared" si="3"/>
        <v>0</v>
      </c>
      <c r="O16" s="15">
        <f t="shared" si="4"/>
        <v>0</v>
      </c>
      <c r="P16" s="16">
        <f t="shared" si="5"/>
        <v>15724.394</v>
      </c>
      <c r="Q16" s="3"/>
      <c r="R16" s="3"/>
    </row>
    <row r="17" spans="1:18">
      <c r="A17" s="14">
        <v>9.25</v>
      </c>
      <c r="B17" s="45">
        <f>IF(SUM('1Q'!B17+'2Q'!B17+'3Q'!B17+'4Q'!B17)&gt;0,SUM('1Q'!B17+'2Q'!B17+'3Q'!B17+'4Q'!B17),0)</f>
        <v>28</v>
      </c>
      <c r="C17" s="45">
        <f>IF(SUM('1Q'!C17+'2Q'!C17+'3Q'!C17+'4Q'!C17)&gt;0,SUM('1Q'!C17+'2Q'!C17+'3Q'!C17+'4Q'!C17),0)</f>
        <v>39</v>
      </c>
      <c r="D17" s="45">
        <f>IF(SUM('1Q'!D17+'2Q'!D17+'3Q'!D17+'4Q'!D17)&gt;0,SUM('1Q'!D17+'2Q'!D17+'3Q'!D17+'4Q'!D17),0)</f>
        <v>0</v>
      </c>
      <c r="E17" s="45">
        <f>IF(SUM('1Q'!E17+'2Q'!E17+'3Q'!E17+'4Q'!E17)&gt;0,SUM('1Q'!E17+'2Q'!E17+'3Q'!E17+'4Q'!E17),0)</f>
        <v>0</v>
      </c>
      <c r="F17" s="13">
        <f t="shared" si="0"/>
        <v>67</v>
      </c>
      <c r="G17" s="1"/>
      <c r="H17" s="14">
        <v>9.25</v>
      </c>
      <c r="I17" s="4">
        <f>SUM('1Q'!I17,'2Q'!I17,'3Q'!I17,'4Q'!I17)</f>
        <v>14937276</v>
      </c>
      <c r="J17" s="4"/>
      <c r="K17" s="14">
        <v>9.25</v>
      </c>
      <c r="L17" s="15">
        <f t="shared" si="1"/>
        <v>6242.4437014925397</v>
      </c>
      <c r="M17" s="15">
        <f t="shared" si="2"/>
        <v>8694.8322985074592</v>
      </c>
      <c r="N17" s="15">
        <f t="shared" si="3"/>
        <v>0</v>
      </c>
      <c r="O17" s="15">
        <f t="shared" si="4"/>
        <v>0</v>
      </c>
      <c r="P17" s="16">
        <f t="shared" si="5"/>
        <v>14937.276</v>
      </c>
      <c r="Q17" s="3"/>
      <c r="R17" s="3"/>
    </row>
    <row r="18" spans="1:18">
      <c r="A18" s="10">
        <v>9.75</v>
      </c>
      <c r="B18" s="45">
        <f>IF(SUM('1Q'!B18+'2Q'!B18+'3Q'!B18+'4Q'!B18)&gt;0,SUM('1Q'!B18+'2Q'!B18+'3Q'!B18+'4Q'!B18),0)</f>
        <v>29</v>
      </c>
      <c r="C18" s="45">
        <f>IF(SUM('1Q'!C18+'2Q'!C18+'3Q'!C18+'4Q'!C18)&gt;0,SUM('1Q'!C18+'2Q'!C18+'3Q'!C18+'4Q'!C18),0)</f>
        <v>66</v>
      </c>
      <c r="D18" s="45">
        <f>IF(SUM('1Q'!D18+'2Q'!D18+'3Q'!D18+'4Q'!D18)&gt;0,SUM('1Q'!D18+'2Q'!D18+'3Q'!D18+'4Q'!D18),0)</f>
        <v>0</v>
      </c>
      <c r="E18" s="45">
        <f>IF(SUM('1Q'!E18+'2Q'!E18+'3Q'!E18+'4Q'!E18)&gt;0,SUM('1Q'!E18+'2Q'!E18+'3Q'!E18+'4Q'!E18),0)</f>
        <v>0</v>
      </c>
      <c r="F18" s="13">
        <f t="shared" si="0"/>
        <v>95</v>
      </c>
      <c r="G18" s="1"/>
      <c r="H18" s="14">
        <v>9.75</v>
      </c>
      <c r="I18" s="4">
        <f>SUM('1Q'!I18,'2Q'!I18,'3Q'!I18,'4Q'!I18)</f>
        <v>17486516</v>
      </c>
      <c r="J18" s="4"/>
      <c r="K18" s="14">
        <v>9.75</v>
      </c>
      <c r="L18" s="15">
        <f t="shared" si="1"/>
        <v>5337.9890947368403</v>
      </c>
      <c r="M18" s="15">
        <f t="shared" si="2"/>
        <v>12148.526905263199</v>
      </c>
      <c r="N18" s="15">
        <f t="shared" si="3"/>
        <v>0</v>
      </c>
      <c r="O18" s="15">
        <f t="shared" si="4"/>
        <v>0</v>
      </c>
      <c r="P18" s="16">
        <f t="shared" si="5"/>
        <v>17486.516</v>
      </c>
      <c r="Q18" s="3"/>
      <c r="R18" s="3"/>
    </row>
    <row r="19" spans="1:18">
      <c r="A19" s="14">
        <v>10.25</v>
      </c>
      <c r="B19" s="45">
        <f>IF(SUM('1Q'!B19+'2Q'!B19+'3Q'!B19+'4Q'!B19)&gt;0,SUM('1Q'!B19+'2Q'!B19+'3Q'!B19+'4Q'!B19),0)</f>
        <v>31</v>
      </c>
      <c r="C19" s="45">
        <f>IF(SUM('1Q'!C19+'2Q'!C19+'3Q'!C19+'4Q'!C19)&gt;0,SUM('1Q'!C19+'2Q'!C19+'3Q'!C19+'4Q'!C19),0)</f>
        <v>82</v>
      </c>
      <c r="D19" s="45">
        <f>IF(SUM('1Q'!D19+'2Q'!D19+'3Q'!D19+'4Q'!D19)&gt;0,SUM('1Q'!D19+'2Q'!D19+'3Q'!D19+'4Q'!D19),0)</f>
        <v>0</v>
      </c>
      <c r="E19" s="45">
        <f>IF(SUM('1Q'!E19+'2Q'!E19+'3Q'!E19+'4Q'!E19)&gt;0,SUM('1Q'!E19+'2Q'!E19+'3Q'!E19+'4Q'!E19),0)</f>
        <v>0</v>
      </c>
      <c r="F19" s="13">
        <f t="shared" si="0"/>
        <v>113</v>
      </c>
      <c r="G19" s="1"/>
      <c r="H19" s="14">
        <v>10.25</v>
      </c>
      <c r="I19" s="4">
        <f>SUM('1Q'!I19,'2Q'!I19,'3Q'!I19,'4Q'!I19)</f>
        <v>23530405</v>
      </c>
      <c r="J19" s="4"/>
      <c r="K19" s="14">
        <v>10.25</v>
      </c>
      <c r="L19" s="15">
        <f t="shared" si="1"/>
        <v>6455.2438495575198</v>
      </c>
      <c r="M19" s="15">
        <f t="shared" si="2"/>
        <v>17075.161150442498</v>
      </c>
      <c r="N19" s="15">
        <f t="shared" si="3"/>
        <v>0</v>
      </c>
      <c r="O19" s="15">
        <f t="shared" si="4"/>
        <v>0</v>
      </c>
      <c r="P19" s="16">
        <f t="shared" si="5"/>
        <v>23530.404999999999</v>
      </c>
      <c r="Q19" s="3"/>
      <c r="R19" s="3"/>
    </row>
    <row r="20" spans="1:18">
      <c r="A20" s="10">
        <v>10.75</v>
      </c>
      <c r="B20" s="45">
        <f>IF(SUM('1Q'!B20+'2Q'!B20+'3Q'!B20+'4Q'!B20)&gt;0,SUM('1Q'!B20+'2Q'!B20+'3Q'!B20+'4Q'!B20),0)</f>
        <v>28</v>
      </c>
      <c r="C20" s="45">
        <f>IF(SUM('1Q'!C20+'2Q'!C20+'3Q'!C20+'4Q'!C20)&gt;0,SUM('1Q'!C20+'2Q'!C20+'3Q'!C20+'4Q'!C20),0)</f>
        <v>95</v>
      </c>
      <c r="D20" s="45">
        <f>IF(SUM('1Q'!D20+'2Q'!D20+'3Q'!D20+'4Q'!D20)&gt;0,SUM('1Q'!D20+'2Q'!D20+'3Q'!D20+'4Q'!D20),0)</f>
        <v>0</v>
      </c>
      <c r="E20" s="45">
        <f>IF(SUM('1Q'!E20+'2Q'!E20+'3Q'!E20+'4Q'!E20)&gt;0,SUM('1Q'!E20+'2Q'!E20+'3Q'!E20+'4Q'!E20),0)</f>
        <v>0</v>
      </c>
      <c r="F20" s="13">
        <f t="shared" si="0"/>
        <v>123</v>
      </c>
      <c r="G20" s="1"/>
      <c r="H20" s="14">
        <v>10.75</v>
      </c>
      <c r="I20" s="4">
        <f>SUM('1Q'!I20,'2Q'!I20,'3Q'!I20,'4Q'!I20)</f>
        <v>31482270</v>
      </c>
      <c r="J20" s="4"/>
      <c r="K20" s="14">
        <v>10.75</v>
      </c>
      <c r="L20" s="15">
        <f t="shared" si="1"/>
        <v>7166.6956097560997</v>
      </c>
      <c r="M20" s="15">
        <f t="shared" si="2"/>
        <v>24315.574390243899</v>
      </c>
      <c r="N20" s="15">
        <f t="shared" si="3"/>
        <v>0</v>
      </c>
      <c r="O20" s="15">
        <f t="shared" si="4"/>
        <v>0</v>
      </c>
      <c r="P20" s="16">
        <f t="shared" si="5"/>
        <v>31482.27</v>
      </c>
      <c r="Q20" s="3"/>
      <c r="R20" s="3"/>
    </row>
    <row r="21" spans="1:18">
      <c r="A21" s="14">
        <v>11.25</v>
      </c>
      <c r="B21" s="45">
        <f>IF(SUM('1Q'!B21+'2Q'!B21+'3Q'!B21+'4Q'!B21)&gt;0,SUM('1Q'!B21+'2Q'!B21+'3Q'!B21+'4Q'!B21),0)</f>
        <v>27</v>
      </c>
      <c r="C21" s="45">
        <f>IF(SUM('1Q'!C21+'2Q'!C21+'3Q'!C21+'4Q'!C21)&gt;0,SUM('1Q'!C21+'2Q'!C21+'3Q'!C21+'4Q'!C21),0)</f>
        <v>106</v>
      </c>
      <c r="D21" s="45">
        <f>IF(SUM('1Q'!D21+'2Q'!D21+'3Q'!D21+'4Q'!D21)&gt;0,SUM('1Q'!D21+'2Q'!D21+'3Q'!D21+'4Q'!D21),0)</f>
        <v>0</v>
      </c>
      <c r="E21" s="45">
        <f>IF(SUM('1Q'!E21+'2Q'!E21+'3Q'!E21+'4Q'!E21)&gt;0,SUM('1Q'!E21+'2Q'!E21+'3Q'!E21+'4Q'!E21),0)</f>
        <v>0</v>
      </c>
      <c r="F21" s="13">
        <f t="shared" si="0"/>
        <v>133</v>
      </c>
      <c r="G21" s="1"/>
      <c r="H21" s="14">
        <v>11.25</v>
      </c>
      <c r="I21" s="4">
        <f>SUM('1Q'!I21,'2Q'!I21,'3Q'!I21,'4Q'!I21)</f>
        <v>33603571</v>
      </c>
      <c r="J21" s="4"/>
      <c r="K21" s="14">
        <v>11.25</v>
      </c>
      <c r="L21" s="15">
        <f t="shared" si="1"/>
        <v>6821.7775714285699</v>
      </c>
      <c r="M21" s="15">
        <f t="shared" si="2"/>
        <v>26781.7934285714</v>
      </c>
      <c r="N21" s="15">
        <f t="shared" si="3"/>
        <v>0</v>
      </c>
      <c r="O21" s="15">
        <f t="shared" si="4"/>
        <v>0</v>
      </c>
      <c r="P21" s="16">
        <f t="shared" si="5"/>
        <v>33603.571000000004</v>
      </c>
      <c r="Q21" s="3"/>
      <c r="R21" s="3"/>
    </row>
    <row r="22" spans="1:18">
      <c r="A22" s="10">
        <v>11.75</v>
      </c>
      <c r="B22" s="45">
        <f>IF(SUM('1Q'!B22+'2Q'!B22+'3Q'!B22+'4Q'!B22)&gt;0,SUM('1Q'!B22+'2Q'!B22+'3Q'!B22+'4Q'!B22),0)</f>
        <v>24</v>
      </c>
      <c r="C22" s="45">
        <f>IF(SUM('1Q'!C22+'2Q'!C22+'3Q'!C22+'4Q'!C22)&gt;0,SUM('1Q'!C22+'2Q'!C22+'3Q'!C22+'4Q'!C22),0)</f>
        <v>121</v>
      </c>
      <c r="D22" s="45">
        <f>IF(SUM('1Q'!D22+'2Q'!D22+'3Q'!D22+'4Q'!D22)&gt;0,SUM('1Q'!D22+'2Q'!D22+'3Q'!D22+'4Q'!D22),0)</f>
        <v>0</v>
      </c>
      <c r="E22" s="45">
        <f>IF(SUM('1Q'!E22+'2Q'!E22+'3Q'!E22+'4Q'!E22)&gt;0,SUM('1Q'!E22+'2Q'!E22+'3Q'!E22+'4Q'!E22),0)</f>
        <v>0</v>
      </c>
      <c r="F22" s="13">
        <f t="shared" si="0"/>
        <v>145</v>
      </c>
      <c r="G22" s="4"/>
      <c r="H22" s="14">
        <v>11.75</v>
      </c>
      <c r="I22" s="4">
        <f>SUM('1Q'!I22,'2Q'!I22,'3Q'!I22,'4Q'!I22)</f>
        <v>40003708</v>
      </c>
      <c r="J22" s="4"/>
      <c r="K22" s="14">
        <v>11.75</v>
      </c>
      <c r="L22" s="15">
        <f t="shared" si="1"/>
        <v>6621.3033931034497</v>
      </c>
      <c r="M22" s="15">
        <f t="shared" si="2"/>
        <v>33382.404606896504</v>
      </c>
      <c r="N22" s="15">
        <f t="shared" si="3"/>
        <v>0</v>
      </c>
      <c r="O22" s="15">
        <f t="shared" si="4"/>
        <v>0</v>
      </c>
      <c r="P22" s="16">
        <f t="shared" si="5"/>
        <v>40003.707999999999</v>
      </c>
      <c r="Q22" s="3"/>
      <c r="R22" s="3"/>
    </row>
    <row r="23" spans="1:18">
      <c r="A23" s="14">
        <v>12.25</v>
      </c>
      <c r="B23" s="45">
        <f>IF(SUM('1Q'!B23+'2Q'!B23+'3Q'!B23+'4Q'!B23)&gt;0,SUM('1Q'!B23+'2Q'!B23+'3Q'!B23+'4Q'!B23),0)</f>
        <v>6</v>
      </c>
      <c r="C23" s="45">
        <f>IF(SUM('1Q'!C23+'2Q'!C23+'3Q'!C23+'4Q'!C23)&gt;0,SUM('1Q'!C23+'2Q'!C23+'3Q'!C23+'4Q'!C23),0)</f>
        <v>147</v>
      </c>
      <c r="D23" s="45">
        <f>IF(SUM('1Q'!D23+'2Q'!D23+'3Q'!D23+'4Q'!D23)&gt;0,SUM('1Q'!D23+'2Q'!D23+'3Q'!D23+'4Q'!D23),0)</f>
        <v>0</v>
      </c>
      <c r="E23" s="45">
        <f>IF(SUM('1Q'!E23+'2Q'!E23+'3Q'!E23+'4Q'!E23)&gt;0,SUM('1Q'!E23+'2Q'!E23+'3Q'!E23+'4Q'!E23),0)</f>
        <v>0</v>
      </c>
      <c r="F23" s="13">
        <f t="shared" si="0"/>
        <v>153</v>
      </c>
      <c r="G23" s="4"/>
      <c r="H23" s="14">
        <v>12.25</v>
      </c>
      <c r="I23" s="4">
        <f>SUM('1Q'!I23,'2Q'!I23,'3Q'!I23,'4Q'!I23)</f>
        <v>55613938</v>
      </c>
      <c r="J23" s="4"/>
      <c r="K23" s="14">
        <v>12.25</v>
      </c>
      <c r="L23" s="15">
        <f t="shared" si="1"/>
        <v>2180.9387450980398</v>
      </c>
      <c r="M23" s="15">
        <f t="shared" si="2"/>
        <v>53432.999254902003</v>
      </c>
      <c r="N23" s="15">
        <f t="shared" si="3"/>
        <v>0</v>
      </c>
      <c r="O23" s="15">
        <f t="shared" si="4"/>
        <v>0</v>
      </c>
      <c r="P23" s="16">
        <f t="shared" si="5"/>
        <v>55613.938000000002</v>
      </c>
      <c r="Q23" s="3"/>
      <c r="R23" s="3"/>
    </row>
    <row r="24" spans="1:18">
      <c r="A24" s="10">
        <v>12.75</v>
      </c>
      <c r="B24" s="45">
        <f>IF(SUM('1Q'!B24+'2Q'!B24+'3Q'!B24+'4Q'!B24)&gt;0,SUM('1Q'!B24+'2Q'!B24+'3Q'!B24+'4Q'!B24),0)</f>
        <v>0</v>
      </c>
      <c r="C24" s="45">
        <f>IF(SUM('1Q'!C24+'2Q'!C24+'3Q'!C24+'4Q'!C24)&gt;0,SUM('1Q'!C24+'2Q'!C24+'3Q'!C24+'4Q'!C24),0)</f>
        <v>132</v>
      </c>
      <c r="D24" s="45">
        <f>IF(SUM('1Q'!D24+'2Q'!D24+'3Q'!D24+'4Q'!D24)&gt;0,SUM('1Q'!D24+'2Q'!D24+'3Q'!D24+'4Q'!D24),0)</f>
        <v>5</v>
      </c>
      <c r="E24" s="45">
        <f>IF(SUM('1Q'!E24+'2Q'!E24+'3Q'!E24+'4Q'!E24)&gt;0,SUM('1Q'!E24+'2Q'!E24+'3Q'!E24+'4Q'!E24),0)</f>
        <v>0</v>
      </c>
      <c r="F24" s="13">
        <f t="shared" si="0"/>
        <v>137</v>
      </c>
      <c r="G24" s="4"/>
      <c r="H24" s="14">
        <v>12.75</v>
      </c>
      <c r="I24" s="4">
        <f>SUM('1Q'!I24,'2Q'!I24,'3Q'!I24,'4Q'!I24)</f>
        <v>66384447</v>
      </c>
      <c r="J24" s="4"/>
      <c r="K24" s="14">
        <v>12.75</v>
      </c>
      <c r="L24" s="15">
        <f t="shared" si="1"/>
        <v>0</v>
      </c>
      <c r="M24" s="15">
        <f t="shared" si="2"/>
        <v>63961.656963503701</v>
      </c>
      <c r="N24" s="15">
        <f t="shared" si="3"/>
        <v>2422.7900364963498</v>
      </c>
      <c r="O24" s="15">
        <f t="shared" si="4"/>
        <v>0</v>
      </c>
      <c r="P24" s="16">
        <f t="shared" si="5"/>
        <v>66384.447</v>
      </c>
      <c r="Q24" s="3"/>
      <c r="R24" s="3"/>
    </row>
    <row r="25" spans="1:18">
      <c r="A25" s="14">
        <v>13.25</v>
      </c>
      <c r="B25" s="45">
        <f>IF(SUM('1Q'!B25+'2Q'!B25+'3Q'!B25+'4Q'!B25)&gt;0,SUM('1Q'!B25+'2Q'!B25+'3Q'!B25+'4Q'!B25),0)</f>
        <v>0</v>
      </c>
      <c r="C25" s="45">
        <f>IF(SUM('1Q'!C25+'2Q'!C25+'3Q'!C25+'4Q'!C25)&gt;0,SUM('1Q'!C25+'2Q'!C25+'3Q'!C25+'4Q'!C25),0)</f>
        <v>121</v>
      </c>
      <c r="D25" s="45">
        <f>IF(SUM('1Q'!D25+'2Q'!D25+'3Q'!D25+'4Q'!D25)&gt;0,SUM('1Q'!D25+'2Q'!D25+'3Q'!D25+'4Q'!D25),0)</f>
        <v>8</v>
      </c>
      <c r="E25" s="45">
        <f>IF(SUM('1Q'!E25+'2Q'!E25+'3Q'!E25+'4Q'!E25)&gt;0,SUM('1Q'!E25+'2Q'!E25+'3Q'!E25+'4Q'!E25),0)</f>
        <v>0</v>
      </c>
      <c r="F25" s="13">
        <f t="shared" si="0"/>
        <v>129</v>
      </c>
      <c r="G25" s="4"/>
      <c r="H25" s="14">
        <v>13.25</v>
      </c>
      <c r="I25" s="4">
        <f>SUM('1Q'!I25,'2Q'!I25,'3Q'!I25,'4Q'!I25)</f>
        <v>52625397</v>
      </c>
      <c r="J25" s="4"/>
      <c r="K25" s="14">
        <v>13.25</v>
      </c>
      <c r="L25" s="15">
        <f t="shared" si="1"/>
        <v>0</v>
      </c>
      <c r="M25" s="15">
        <f t="shared" si="2"/>
        <v>49361.806488372102</v>
      </c>
      <c r="N25" s="15">
        <f t="shared" si="3"/>
        <v>3263.59051162791</v>
      </c>
      <c r="O25" s="15">
        <f t="shared" si="4"/>
        <v>0</v>
      </c>
      <c r="P25" s="16">
        <f t="shared" si="5"/>
        <v>52625.396999999997</v>
      </c>
      <c r="Q25" s="3"/>
      <c r="R25" s="3"/>
    </row>
    <row r="26" spans="1:18">
      <c r="A26" s="10">
        <v>13.75</v>
      </c>
      <c r="B26" s="45">
        <f>IF(SUM('1Q'!B26+'2Q'!B26+'3Q'!B26+'4Q'!B26)&gt;0,SUM('1Q'!B26+'2Q'!B26+'3Q'!B26+'4Q'!B26),0)</f>
        <v>0</v>
      </c>
      <c r="C26" s="45">
        <f>IF(SUM('1Q'!C26+'2Q'!C26+'3Q'!C26+'4Q'!C26)&gt;0,SUM('1Q'!C26+'2Q'!C26+'3Q'!C26+'4Q'!C26),0)</f>
        <v>92</v>
      </c>
      <c r="D26" s="45">
        <f>IF(SUM('1Q'!D26+'2Q'!D26+'3Q'!D26+'4Q'!D26)&gt;0,SUM('1Q'!D26+'2Q'!D26+'3Q'!D26+'4Q'!D26),0)</f>
        <v>26</v>
      </c>
      <c r="E26" s="45">
        <f>IF(SUM('1Q'!E26+'2Q'!E26+'3Q'!E26+'4Q'!E26)&gt;0,SUM('1Q'!E26+'2Q'!E26+'3Q'!E26+'4Q'!E26),0)</f>
        <v>0</v>
      </c>
      <c r="F26" s="13">
        <f t="shared" si="0"/>
        <v>118</v>
      </c>
      <c r="G26" s="4"/>
      <c r="H26" s="14">
        <v>13.75</v>
      </c>
      <c r="I26" s="4">
        <f>SUM('1Q'!I26,'2Q'!I26,'3Q'!I26,'4Q'!I26)</f>
        <v>38719318</v>
      </c>
      <c r="J26" s="4"/>
      <c r="K26" s="14">
        <v>13.75</v>
      </c>
      <c r="L26" s="15">
        <f t="shared" si="1"/>
        <v>0</v>
      </c>
      <c r="M26" s="15">
        <f t="shared" si="2"/>
        <v>30187.942847457602</v>
      </c>
      <c r="N26" s="15">
        <f t="shared" si="3"/>
        <v>8531.3751525423704</v>
      </c>
      <c r="O26" s="15">
        <f t="shared" si="4"/>
        <v>0</v>
      </c>
      <c r="P26" s="16">
        <f t="shared" si="5"/>
        <v>38719.317999999999</v>
      </c>
      <c r="Q26" s="3"/>
      <c r="R26" s="3"/>
    </row>
    <row r="27" spans="1:18">
      <c r="A27" s="14">
        <v>14.25</v>
      </c>
      <c r="B27" s="45">
        <f>IF(SUM('1Q'!B27+'2Q'!B27+'3Q'!B27+'4Q'!B27)&gt;0,SUM('1Q'!B27+'2Q'!B27+'3Q'!B27+'4Q'!B27),0)</f>
        <v>0</v>
      </c>
      <c r="C27" s="45">
        <f>IF(SUM('1Q'!C27+'2Q'!C27+'3Q'!C27+'4Q'!C27)&gt;0,SUM('1Q'!C27+'2Q'!C27+'3Q'!C27+'4Q'!C27),0)</f>
        <v>88</v>
      </c>
      <c r="D27" s="45">
        <f>IF(SUM('1Q'!D27+'2Q'!D27+'3Q'!D27+'4Q'!D27)&gt;0,SUM('1Q'!D27+'2Q'!D27+'3Q'!D27+'4Q'!D27),0)</f>
        <v>20</v>
      </c>
      <c r="E27" s="45">
        <f>IF(SUM('1Q'!E27+'2Q'!E27+'3Q'!E27+'4Q'!E27)&gt;0,SUM('1Q'!E27+'2Q'!E27+'3Q'!E27+'4Q'!E27),0)</f>
        <v>0</v>
      </c>
      <c r="F27" s="13">
        <f t="shared" si="0"/>
        <v>108</v>
      </c>
      <c r="G27" s="4"/>
      <c r="H27" s="14">
        <v>14.25</v>
      </c>
      <c r="I27" s="4">
        <f>SUM('1Q'!I27,'2Q'!I27,'3Q'!I27,'4Q'!I27)</f>
        <v>22962241</v>
      </c>
      <c r="J27" s="4"/>
      <c r="K27" s="14">
        <v>14.25</v>
      </c>
      <c r="L27" s="15">
        <f t="shared" si="1"/>
        <v>0</v>
      </c>
      <c r="M27" s="15">
        <f t="shared" si="2"/>
        <v>18709.9741481481</v>
      </c>
      <c r="N27" s="15">
        <f t="shared" si="3"/>
        <v>4252.2668518518503</v>
      </c>
      <c r="O27" s="15">
        <f t="shared" si="4"/>
        <v>0</v>
      </c>
      <c r="P27" s="16">
        <f t="shared" si="5"/>
        <v>22962.241000000002</v>
      </c>
      <c r="Q27" s="3"/>
      <c r="R27" s="3"/>
    </row>
    <row r="28" spans="1:18">
      <c r="A28" s="10">
        <v>14.75</v>
      </c>
      <c r="B28" s="45">
        <f>IF(SUM('1Q'!B28+'2Q'!B28+'3Q'!B28+'4Q'!B28)&gt;0,SUM('1Q'!B28+'2Q'!B28+'3Q'!B28+'4Q'!B28),0)</f>
        <v>0</v>
      </c>
      <c r="C28" s="45">
        <f>IF(SUM('1Q'!C28+'2Q'!C28+'3Q'!C28+'4Q'!C28)&gt;0,SUM('1Q'!C28+'2Q'!C28+'3Q'!C28+'4Q'!C28),0)</f>
        <v>59</v>
      </c>
      <c r="D28" s="45">
        <f>IF(SUM('1Q'!D28+'2Q'!D28+'3Q'!D28+'4Q'!D28)&gt;0,SUM('1Q'!D28+'2Q'!D28+'3Q'!D28+'4Q'!D28),0)</f>
        <v>29</v>
      </c>
      <c r="E28" s="45">
        <f>IF(SUM('1Q'!E28+'2Q'!E28+'3Q'!E28+'4Q'!E28)&gt;0,SUM('1Q'!E28+'2Q'!E28+'3Q'!E28+'4Q'!E28),0)</f>
        <v>0</v>
      </c>
      <c r="F28" s="13">
        <f t="shared" si="0"/>
        <v>88</v>
      </c>
      <c r="G28" s="1"/>
      <c r="H28" s="14">
        <v>14.75</v>
      </c>
      <c r="I28" s="4">
        <f>SUM('1Q'!I28,'2Q'!I28,'3Q'!I28,'4Q'!I28)</f>
        <v>13247087</v>
      </c>
      <c r="J28" s="4"/>
      <c r="K28" s="14">
        <v>14.75</v>
      </c>
      <c r="L28" s="15">
        <f t="shared" si="1"/>
        <v>0</v>
      </c>
      <c r="M28" s="15">
        <f t="shared" si="2"/>
        <v>8881.5696931818202</v>
      </c>
      <c r="N28" s="15">
        <f t="shared" si="3"/>
        <v>4365.5173068181803</v>
      </c>
      <c r="O28" s="15">
        <f t="shared" si="4"/>
        <v>0</v>
      </c>
      <c r="P28" s="16">
        <f t="shared" si="5"/>
        <v>13247.087</v>
      </c>
      <c r="Q28" s="3"/>
      <c r="R28" s="3"/>
    </row>
    <row r="29" spans="1:18">
      <c r="A29" s="14">
        <v>15.25</v>
      </c>
      <c r="B29" s="45">
        <f>IF(SUM('1Q'!B29+'2Q'!B29+'3Q'!B29+'4Q'!B29)&gt;0,SUM('1Q'!B29+'2Q'!B29+'3Q'!B29+'4Q'!B29),0)</f>
        <v>0</v>
      </c>
      <c r="C29" s="45">
        <f>IF(SUM('1Q'!C29+'2Q'!C29+'3Q'!C29+'4Q'!C29)&gt;0,SUM('1Q'!C29+'2Q'!C29+'3Q'!C29+'4Q'!C29),0)</f>
        <v>25</v>
      </c>
      <c r="D29" s="45">
        <f>IF(SUM('1Q'!D29+'2Q'!D29+'3Q'!D29+'4Q'!D29)&gt;0,SUM('1Q'!D29+'2Q'!D29+'3Q'!D29+'4Q'!D29),0)</f>
        <v>47</v>
      </c>
      <c r="E29" s="45">
        <f>IF(SUM('1Q'!E29+'2Q'!E29+'3Q'!E29+'4Q'!E29)&gt;0,SUM('1Q'!E29+'2Q'!E29+'3Q'!E29+'4Q'!E29),0)</f>
        <v>0</v>
      </c>
      <c r="F29" s="13">
        <f t="shared" si="0"/>
        <v>72</v>
      </c>
      <c r="G29" s="1"/>
      <c r="H29" s="14">
        <v>15.25</v>
      </c>
      <c r="I29" s="4">
        <f>SUM('1Q'!I29,'2Q'!I29,'3Q'!I29,'4Q'!I29)</f>
        <v>6810626</v>
      </c>
      <c r="J29" s="4"/>
      <c r="K29" s="14">
        <v>15.25</v>
      </c>
      <c r="L29" s="15">
        <f t="shared" si="1"/>
        <v>0</v>
      </c>
      <c r="M29" s="15">
        <f t="shared" si="2"/>
        <v>2364.8006944444401</v>
      </c>
      <c r="N29" s="15">
        <f t="shared" si="3"/>
        <v>4445.8253055555597</v>
      </c>
      <c r="O29" s="15">
        <f t="shared" si="4"/>
        <v>0</v>
      </c>
      <c r="P29" s="16">
        <f t="shared" si="5"/>
        <v>6810.6260000000002</v>
      </c>
      <c r="Q29" s="3"/>
      <c r="R29" s="3"/>
    </row>
    <row r="30" spans="1:18">
      <c r="A30" s="10">
        <v>15.75</v>
      </c>
      <c r="B30" s="45">
        <f>IF(SUM('1Q'!B30+'2Q'!B30+'3Q'!B30+'4Q'!B30)&gt;0,SUM('1Q'!B30+'2Q'!B30+'3Q'!B30+'4Q'!B30),0)</f>
        <v>0</v>
      </c>
      <c r="C30" s="45">
        <f>IF(SUM('1Q'!C30+'2Q'!C30+'3Q'!C30+'4Q'!C30)&gt;0,SUM('1Q'!C30+'2Q'!C30+'3Q'!C30+'4Q'!C30),0)</f>
        <v>7</v>
      </c>
      <c r="D30" s="45">
        <f>IF(SUM('1Q'!D30+'2Q'!D30+'3Q'!D30+'4Q'!D30)&gt;0,SUM('1Q'!D30+'2Q'!D30+'3Q'!D30+'4Q'!D30),0)</f>
        <v>34</v>
      </c>
      <c r="E30" s="45">
        <f>IF(SUM('1Q'!E30+'2Q'!E30+'3Q'!E30+'4Q'!E30)&gt;0,SUM('1Q'!E30+'2Q'!E30+'3Q'!E30+'4Q'!E30),0)</f>
        <v>0</v>
      </c>
      <c r="F30" s="13">
        <f t="shared" si="0"/>
        <v>41</v>
      </c>
      <c r="G30" s="1"/>
      <c r="H30" s="14">
        <v>15.75</v>
      </c>
      <c r="I30" s="4">
        <f>SUM('1Q'!I30,'2Q'!I30,'3Q'!I30,'4Q'!I30)</f>
        <v>2422162</v>
      </c>
      <c r="J30" s="4"/>
      <c r="K30" s="14">
        <v>15.75</v>
      </c>
      <c r="L30" s="15">
        <f t="shared" si="1"/>
        <v>0</v>
      </c>
      <c r="M30" s="15">
        <f t="shared" si="2"/>
        <v>413.53985365853703</v>
      </c>
      <c r="N30" s="15">
        <f t="shared" si="3"/>
        <v>2008.6221463414599</v>
      </c>
      <c r="O30" s="15">
        <f t="shared" si="4"/>
        <v>0</v>
      </c>
      <c r="P30" s="16">
        <f t="shared" si="5"/>
        <v>2422.1619999999998</v>
      </c>
      <c r="Q30" s="3"/>
      <c r="R30" s="3"/>
    </row>
    <row r="31" spans="1:18">
      <c r="A31" s="14">
        <v>16.25</v>
      </c>
      <c r="B31" s="45">
        <f>IF(SUM('1Q'!B31+'2Q'!B31+'3Q'!B31+'4Q'!B31)&gt;0,SUM('1Q'!B31+'2Q'!B31+'3Q'!B31+'4Q'!B31),0)</f>
        <v>0</v>
      </c>
      <c r="C31" s="45">
        <f>IF(SUM('1Q'!C31+'2Q'!C31+'3Q'!C31+'4Q'!C31)&gt;0,SUM('1Q'!C31+'2Q'!C31+'3Q'!C31+'4Q'!C31),0)</f>
        <v>2</v>
      </c>
      <c r="D31" s="45">
        <f>IF(SUM('1Q'!D31+'2Q'!D31+'3Q'!D31+'4Q'!D31)&gt;0,SUM('1Q'!D31+'2Q'!D31+'3Q'!D31+'4Q'!D31),0)</f>
        <v>17</v>
      </c>
      <c r="E31" s="45">
        <f>IF(SUM('1Q'!E31+'2Q'!E31+'3Q'!E31+'4Q'!E31)&gt;0,SUM('1Q'!E31+'2Q'!E31+'3Q'!E31+'4Q'!E31),0)</f>
        <v>0</v>
      </c>
      <c r="F31" s="13">
        <f t="shared" si="0"/>
        <v>19</v>
      </c>
      <c r="G31" s="1"/>
      <c r="H31" s="14">
        <v>16.25</v>
      </c>
      <c r="I31" s="4">
        <f>SUM('1Q'!I31,'2Q'!I31,'3Q'!I31,'4Q'!I31)</f>
        <v>888705</v>
      </c>
      <c r="J31" s="4"/>
      <c r="K31" s="14">
        <v>16.25</v>
      </c>
      <c r="L31" s="15">
        <f t="shared" si="1"/>
        <v>0</v>
      </c>
      <c r="M31" s="15">
        <f t="shared" si="2"/>
        <v>93.547894736842096</v>
      </c>
      <c r="N31" s="15">
        <f t="shared" si="3"/>
        <v>795.15710526315797</v>
      </c>
      <c r="O31" s="15">
        <f t="shared" si="4"/>
        <v>0</v>
      </c>
      <c r="P31" s="16">
        <f t="shared" si="5"/>
        <v>888.70500000000004</v>
      </c>
      <c r="Q31" s="3"/>
      <c r="R31" s="3"/>
    </row>
    <row r="32" spans="1:18">
      <c r="A32" s="10">
        <v>16.75</v>
      </c>
      <c r="B32" s="45">
        <f>IF(SUM('1Q'!B32+'2Q'!B32+'3Q'!B32+'4Q'!B32)&gt;0,SUM('1Q'!B32+'2Q'!B32+'3Q'!B32+'4Q'!B32),0)</f>
        <v>0</v>
      </c>
      <c r="C32" s="45">
        <f>IF(SUM('1Q'!C32+'2Q'!C32+'3Q'!C32+'4Q'!C32)&gt;0,SUM('1Q'!C32+'2Q'!C32+'3Q'!C32+'4Q'!C32),0)</f>
        <v>0</v>
      </c>
      <c r="D32" s="45">
        <f>IF(SUM('1Q'!D32+'2Q'!D32+'3Q'!D32+'4Q'!D32)&gt;0,SUM('1Q'!D32+'2Q'!D32+'3Q'!D32+'4Q'!D32),0)</f>
        <v>5</v>
      </c>
      <c r="E32" s="45">
        <f>IF(SUM('1Q'!E32+'2Q'!E32+'3Q'!E32+'4Q'!E32)&gt;0,SUM('1Q'!E32+'2Q'!E32+'3Q'!E32+'4Q'!E32),0)</f>
        <v>0</v>
      </c>
      <c r="F32" s="13">
        <f t="shared" si="0"/>
        <v>5</v>
      </c>
      <c r="G32" s="1"/>
      <c r="H32" s="14">
        <v>16.75</v>
      </c>
      <c r="I32" s="4">
        <f>SUM('1Q'!I32,'2Q'!I32,'3Q'!I32,'4Q'!I32)</f>
        <v>245770</v>
      </c>
      <c r="J32" s="18"/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245.77</v>
      </c>
      <c r="O32" s="15">
        <f t="shared" si="4"/>
        <v>0</v>
      </c>
      <c r="P32" s="16">
        <f t="shared" si="5"/>
        <v>245.77</v>
      </c>
      <c r="Q32" s="3"/>
      <c r="R32" s="3"/>
    </row>
    <row r="33" spans="1:18">
      <c r="A33" s="14">
        <v>17.25</v>
      </c>
      <c r="B33" s="45">
        <f>IF(SUM('1Q'!B33+'2Q'!B33+'3Q'!B33+'4Q'!B33)&gt;0,SUM('1Q'!B33+'2Q'!B33+'3Q'!B33+'4Q'!B33),0)</f>
        <v>0</v>
      </c>
      <c r="C33" s="45">
        <f>IF(SUM('1Q'!C33+'2Q'!C33+'3Q'!C33+'4Q'!C33)&gt;0,SUM('1Q'!C33+'2Q'!C33+'3Q'!C33+'4Q'!C33),0)</f>
        <v>0</v>
      </c>
      <c r="D33" s="45">
        <f>IF(SUM('1Q'!D33+'2Q'!D33+'3Q'!D33+'4Q'!D33)&gt;0,SUM('1Q'!D33+'2Q'!D33+'3Q'!D33+'4Q'!D33),0)</f>
        <v>1</v>
      </c>
      <c r="E33" s="45">
        <f>IF(SUM('1Q'!E33+'2Q'!E33+'3Q'!E33+'4Q'!E33)&gt;0,SUM('1Q'!E33+'2Q'!E33+'3Q'!E33+'4Q'!E33),0)</f>
        <v>0</v>
      </c>
      <c r="F33" s="13">
        <f t="shared" si="0"/>
        <v>1</v>
      </c>
      <c r="G33" s="1"/>
      <c r="H33" s="14">
        <v>17.25</v>
      </c>
      <c r="I33" s="4">
        <f>SUM('1Q'!I33,'2Q'!I33,'3Q'!I33,'4Q'!I33)</f>
        <v>0</v>
      </c>
      <c r="J33" s="18"/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45">
        <f>IF(SUM('1Q'!B34+'2Q'!B34+'3Q'!B34+'4Q'!B34)&gt;0,SUM('1Q'!B34+'2Q'!B34+'3Q'!B34+'4Q'!B34),0)</f>
        <v>0</v>
      </c>
      <c r="C34" s="45">
        <f>IF(SUM('1Q'!C34+'2Q'!C34+'3Q'!C34+'4Q'!C34)&gt;0,SUM('1Q'!C34+'2Q'!C34+'3Q'!C34+'4Q'!C34),0)</f>
        <v>0</v>
      </c>
      <c r="D34" s="45">
        <f>IF(SUM('1Q'!D34+'2Q'!D34+'3Q'!D34+'4Q'!D34)&gt;0,SUM('1Q'!D34+'2Q'!D34+'3Q'!D34+'4Q'!D34),0)</f>
        <v>0</v>
      </c>
      <c r="E34" s="45">
        <f>IF(SUM('1Q'!E34+'2Q'!E34+'3Q'!E34+'4Q'!E34)&gt;0,SUM('1Q'!E34+'2Q'!E34+'3Q'!E34+'4Q'!E34),0)</f>
        <v>0</v>
      </c>
      <c r="F34" s="13">
        <f t="shared" si="0"/>
        <v>0</v>
      </c>
      <c r="G34" s="1"/>
      <c r="H34" s="14">
        <v>17.75</v>
      </c>
      <c r="I34" s="4">
        <f>SUM('1Q'!I34,'2Q'!I34,'3Q'!I34,'4Q'!I34)</f>
        <v>0</v>
      </c>
      <c r="J34" s="18"/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45">
        <f>IF(SUM('1Q'!B35+'2Q'!B35+'3Q'!B35+'4Q'!B35)&gt;0,SUM('1Q'!B35+'2Q'!B35+'3Q'!B35+'4Q'!B35),0)</f>
        <v>0</v>
      </c>
      <c r="C35" s="45">
        <f>IF(SUM('1Q'!C35+'2Q'!C35+'3Q'!C35+'4Q'!C35)&gt;0,SUM('1Q'!C35+'2Q'!C35+'3Q'!C35+'4Q'!C35),0)</f>
        <v>0</v>
      </c>
      <c r="D35" s="45">
        <f>IF(SUM('1Q'!D35+'2Q'!D35+'3Q'!D35+'4Q'!D35)&gt;0,SUM('1Q'!D35+'2Q'!D35+'3Q'!D35+'4Q'!D35),0)</f>
        <v>0</v>
      </c>
      <c r="E35" s="45">
        <f>IF(SUM('1Q'!E35+'2Q'!E35+'3Q'!E35+'4Q'!E35)&gt;0,SUM('1Q'!E35+'2Q'!E35+'3Q'!E35+'4Q'!E35),0)</f>
        <v>0</v>
      </c>
      <c r="F35" s="13">
        <f t="shared" si="0"/>
        <v>0</v>
      </c>
      <c r="G35" s="1"/>
      <c r="H35" s="14">
        <v>18.25</v>
      </c>
      <c r="I35" s="4">
        <f>SUM('1Q'!I35,'2Q'!I35,'3Q'!I35,'4Q'!I35)</f>
        <v>0</v>
      </c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45">
        <f>IF(SUM('1Q'!B36+'2Q'!B36+'3Q'!B36+'4Q'!B36)&gt;0,SUM('1Q'!B36+'2Q'!B36+'3Q'!B36+'4Q'!B36),0)</f>
        <v>0</v>
      </c>
      <c r="C36" s="45">
        <f>IF(SUM('1Q'!C36+'2Q'!C36+'3Q'!C36+'4Q'!C36)&gt;0,SUM('1Q'!C36+'2Q'!C36+'3Q'!C36+'4Q'!C36),0)</f>
        <v>0</v>
      </c>
      <c r="D36" s="45">
        <f>IF(SUM('1Q'!D36+'2Q'!D36+'3Q'!D36+'4Q'!D36)&gt;0,SUM('1Q'!D36+'2Q'!D36+'3Q'!D36+'4Q'!D36),0)</f>
        <v>0</v>
      </c>
      <c r="E36" s="45">
        <f>IF(SUM('1Q'!E36+'2Q'!E36+'3Q'!E36+'4Q'!E36)&gt;0,SUM('1Q'!E36+'2Q'!E36+'3Q'!E36+'4Q'!E36),0)</f>
        <v>0</v>
      </c>
      <c r="F36" s="13">
        <f t="shared" si="0"/>
        <v>0</v>
      </c>
      <c r="G36" s="1"/>
      <c r="H36" s="14">
        <v>18.75</v>
      </c>
      <c r="I36" s="4">
        <f>SUM('1Q'!I36,'2Q'!I36,'3Q'!I36,'4Q'!I36)</f>
        <v>0</v>
      </c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45">
        <f>IF(SUM('1Q'!B37+'2Q'!B37+'3Q'!B37+'4Q'!B37)&gt;0,SUM('1Q'!B37+'2Q'!B37+'3Q'!B37+'4Q'!B37),0)</f>
        <v>0</v>
      </c>
      <c r="C37" s="45">
        <f>IF(SUM('1Q'!C37+'2Q'!C37+'3Q'!C37+'4Q'!C37)&gt;0,SUM('1Q'!C37+'2Q'!C37+'3Q'!C37+'4Q'!C37),0)</f>
        <v>0</v>
      </c>
      <c r="D37" s="45">
        <f>IF(SUM('1Q'!D37+'2Q'!D37+'3Q'!D37+'4Q'!D37)&gt;0,SUM('1Q'!D37+'2Q'!D37+'3Q'!D37+'4Q'!D37),0)</f>
        <v>0</v>
      </c>
      <c r="E37" s="45">
        <f>IF(SUM('1Q'!E37+'2Q'!E37+'3Q'!E37+'4Q'!E37)&gt;0,SUM('1Q'!E37+'2Q'!E37+'3Q'!E37+'4Q'!E37),0)</f>
        <v>0</v>
      </c>
      <c r="F37" s="13">
        <f t="shared" si="0"/>
        <v>0</v>
      </c>
      <c r="G37" s="1"/>
      <c r="H37" s="14">
        <v>19.25</v>
      </c>
      <c r="I37" s="4">
        <f>SUM('1Q'!I37,'2Q'!I37,'3Q'!I37,'4Q'!I37)</f>
        <v>0</v>
      </c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19" t="s">
        <v>7</v>
      </c>
      <c r="B38" s="20">
        <f>SUM(B6:B37)</f>
        <v>280</v>
      </c>
      <c r="C38" s="20">
        <f>SUM(C6:C37)</f>
        <v>1311</v>
      </c>
      <c r="D38" s="20">
        <f>SUM(D6:D37)</f>
        <v>192</v>
      </c>
      <c r="E38" s="20">
        <f>SUM(E6:E37)</f>
        <v>0</v>
      </c>
      <c r="F38" s="21">
        <f>SUM(F6:F37)</f>
        <v>1783</v>
      </c>
      <c r="G38" s="22"/>
      <c r="H38" s="19" t="s">
        <v>7</v>
      </c>
      <c r="I38" s="4">
        <f>SUM(I6:I37)</f>
        <v>630314825</v>
      </c>
      <c r="J38" s="1"/>
      <c r="K38" s="19" t="s">
        <v>7</v>
      </c>
      <c r="L38" s="20">
        <f>SUM(L6:L37)</f>
        <v>140054.96110754099</v>
      </c>
      <c r="M38" s="20">
        <f>SUM(M6:M37)</f>
        <v>459928.94947596203</v>
      </c>
      <c r="N38" s="20">
        <f>SUM(N6:N37)</f>
        <v>30330.914416496798</v>
      </c>
      <c r="O38" s="20">
        <f>SUM(O6:O37)</f>
        <v>0</v>
      </c>
      <c r="P38" s="23">
        <f>SUM(P6:P37)</f>
        <v>630314.82499999995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26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 s="46">
        <v>3.9760372059587231E-3</v>
      </c>
      <c r="J44" s="27" t="s">
        <v>12</v>
      </c>
      <c r="K44" s="46">
        <v>3.1788907532418382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0.265603093340884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7779.9395000000004</v>
      </c>
      <c r="D48" s="15">
        <f t="shared" si="8"/>
        <v>0</v>
      </c>
      <c r="E48" s="15">
        <f t="shared" si="9"/>
        <v>0</v>
      </c>
      <c r="F48" s="13">
        <f t="shared" si="10"/>
        <v>7779.9395000000004</v>
      </c>
      <c r="G48" s="1"/>
      <c r="H48" s="14">
        <f t="shared" si="11"/>
        <v>0.395394113010681</v>
      </c>
      <c r="I48" s="15">
        <f t="shared" si="12"/>
        <v>0</v>
      </c>
      <c r="J48" s="15">
        <f t="shared" si="13"/>
        <v>723.79818303041395</v>
      </c>
      <c r="K48" s="15">
        <f t="shared" si="14"/>
        <v>0</v>
      </c>
      <c r="L48" s="15">
        <f t="shared" si="15"/>
        <v>0</v>
      </c>
      <c r="M48" s="29">
        <f t="shared" si="16"/>
        <v>723.79818303041395</v>
      </c>
      <c r="N48" s="3"/>
      <c r="O48" s="3"/>
      <c r="P48" s="3"/>
    </row>
    <row r="49" spans="1:16">
      <c r="A49" s="14">
        <v>4.75</v>
      </c>
      <c r="B49" s="15">
        <f t="shared" si="6"/>
        <v>40506.489500000003</v>
      </c>
      <c r="C49" s="15">
        <f t="shared" si="7"/>
        <v>40506.489500000003</v>
      </c>
      <c r="D49" s="15">
        <f t="shared" si="8"/>
        <v>0</v>
      </c>
      <c r="E49" s="15">
        <f t="shared" si="9"/>
        <v>0</v>
      </c>
      <c r="F49" s="13">
        <f t="shared" si="10"/>
        <v>81012.979000000007</v>
      </c>
      <c r="G49" s="1"/>
      <c r="H49" s="14">
        <f t="shared" si="11"/>
        <v>0.563099962073628</v>
      </c>
      <c r="I49" s="15">
        <f t="shared" si="12"/>
        <v>4801.9374107759604</v>
      </c>
      <c r="J49" s="15">
        <f t="shared" si="13"/>
        <v>4801.9374107759604</v>
      </c>
      <c r="K49" s="15">
        <f t="shared" si="14"/>
        <v>0</v>
      </c>
      <c r="L49" s="15">
        <f t="shared" si="15"/>
        <v>0</v>
      </c>
      <c r="M49" s="29">
        <f t="shared" si="16"/>
        <v>9603.8748215519208</v>
      </c>
      <c r="N49" s="3"/>
      <c r="O49" s="3"/>
      <c r="P49" s="3"/>
    </row>
    <row r="50" spans="1:16">
      <c r="A50" s="14">
        <v>5.25</v>
      </c>
      <c r="B50" s="15">
        <f t="shared" si="6"/>
        <v>107887.7205</v>
      </c>
      <c r="C50" s="15">
        <f t="shared" si="7"/>
        <v>107887.7205</v>
      </c>
      <c r="D50" s="15">
        <f t="shared" si="8"/>
        <v>0</v>
      </c>
      <c r="E50" s="15">
        <f t="shared" si="9"/>
        <v>0</v>
      </c>
      <c r="F50" s="13">
        <f t="shared" si="10"/>
        <v>215775.44099999999</v>
      </c>
      <c r="G50" s="1"/>
      <c r="H50" s="14">
        <f t="shared" si="11"/>
        <v>0.77403070695171805</v>
      </c>
      <c r="I50" s="15">
        <f t="shared" si="12"/>
        <v>15906.363537147499</v>
      </c>
      <c r="J50" s="15">
        <f t="shared" si="13"/>
        <v>15906.363537147499</v>
      </c>
      <c r="K50" s="15">
        <f t="shared" si="14"/>
        <v>0</v>
      </c>
      <c r="L50" s="15">
        <f t="shared" si="15"/>
        <v>0</v>
      </c>
      <c r="M50" s="29">
        <f t="shared" si="16"/>
        <v>31812.727074294999</v>
      </c>
      <c r="N50" s="3"/>
      <c r="O50" s="3"/>
      <c r="P50" s="3"/>
    </row>
    <row r="51" spans="1:16">
      <c r="A51" s="14">
        <v>5.75</v>
      </c>
      <c r="B51" s="15">
        <f t="shared" si="6"/>
        <v>94564.0426136366</v>
      </c>
      <c r="C51" s="15">
        <f t="shared" si="7"/>
        <v>113476.851136363</v>
      </c>
      <c r="D51" s="15">
        <f t="shared" si="8"/>
        <v>0</v>
      </c>
      <c r="E51" s="15">
        <f t="shared" si="9"/>
        <v>0</v>
      </c>
      <c r="F51" s="13">
        <f t="shared" si="10"/>
        <v>208040.89374999999</v>
      </c>
      <c r="G51" s="1"/>
      <c r="H51" s="14">
        <f t="shared" si="11"/>
        <v>1.03359768203348</v>
      </c>
      <c r="I51" s="15">
        <f t="shared" si="12"/>
        <v>16998.465260725199</v>
      </c>
      <c r="J51" s="15">
        <f t="shared" si="13"/>
        <v>20398.1583128702</v>
      </c>
      <c r="K51" s="15">
        <f t="shared" si="14"/>
        <v>0</v>
      </c>
      <c r="L51" s="15">
        <f t="shared" si="15"/>
        <v>0</v>
      </c>
      <c r="M51" s="29">
        <f t="shared" si="16"/>
        <v>37396.623573595403</v>
      </c>
      <c r="N51" s="3"/>
      <c r="O51" s="3"/>
      <c r="P51" s="3"/>
    </row>
    <row r="52" spans="1:16">
      <c r="A52" s="14">
        <v>6.25</v>
      </c>
      <c r="B52" s="15">
        <f t="shared" si="6"/>
        <v>60519.034375000003</v>
      </c>
      <c r="C52" s="15">
        <f t="shared" si="7"/>
        <v>60519.034375000003</v>
      </c>
      <c r="D52" s="15">
        <f t="shared" si="8"/>
        <v>0</v>
      </c>
      <c r="E52" s="15">
        <f t="shared" si="9"/>
        <v>0</v>
      </c>
      <c r="F52" s="13">
        <f t="shared" si="10"/>
        <v>121038.06875000001</v>
      </c>
      <c r="G52" s="1"/>
      <c r="H52" s="14">
        <f t="shared" si="11"/>
        <v>1.3473054529331101</v>
      </c>
      <c r="I52" s="15">
        <f t="shared" si="12"/>
        <v>13046.020003149401</v>
      </c>
      <c r="J52" s="15">
        <f t="shared" si="13"/>
        <v>13046.020003149401</v>
      </c>
      <c r="K52" s="15">
        <f t="shared" si="14"/>
        <v>0</v>
      </c>
      <c r="L52" s="15">
        <f t="shared" si="15"/>
        <v>0</v>
      </c>
      <c r="M52" s="29">
        <f t="shared" si="16"/>
        <v>26092.040006298801</v>
      </c>
      <c r="N52" s="3"/>
      <c r="O52" s="3"/>
      <c r="P52" s="3"/>
    </row>
    <row r="53" spans="1:16">
      <c r="A53" s="14">
        <v>6.75</v>
      </c>
      <c r="B53" s="15">
        <f t="shared" si="6"/>
        <v>73844.127321428503</v>
      </c>
      <c r="C53" s="15">
        <f t="shared" si="7"/>
        <v>63998.243678571504</v>
      </c>
      <c r="D53" s="15">
        <f t="shared" si="8"/>
        <v>0</v>
      </c>
      <c r="E53" s="15">
        <f t="shared" si="9"/>
        <v>0</v>
      </c>
      <c r="F53" s="13">
        <f t="shared" si="10"/>
        <v>137842.37100000001</v>
      </c>
      <c r="G53" s="1"/>
      <c r="H53" s="14">
        <f t="shared" si="11"/>
        <v>1.7207450731676399</v>
      </c>
      <c r="I53" s="15">
        <f t="shared" si="12"/>
        <v>18824.728632698101</v>
      </c>
      <c r="J53" s="15">
        <f t="shared" si="13"/>
        <v>16314.764815005001</v>
      </c>
      <c r="K53" s="15">
        <f t="shared" si="14"/>
        <v>0</v>
      </c>
      <c r="L53" s="15">
        <f t="shared" si="15"/>
        <v>0</v>
      </c>
      <c r="M53" s="29">
        <f t="shared" si="16"/>
        <v>35139.493447703098</v>
      </c>
      <c r="N53" s="3"/>
      <c r="O53" s="3"/>
      <c r="P53" s="3"/>
    </row>
    <row r="54" spans="1:16">
      <c r="A54" s="14">
        <v>7.25</v>
      </c>
      <c r="B54" s="15">
        <f t="shared" si="6"/>
        <v>58490.317499999997</v>
      </c>
      <c r="C54" s="15">
        <f t="shared" si="7"/>
        <v>70188.380999999994</v>
      </c>
      <c r="D54" s="15">
        <f t="shared" si="8"/>
        <v>0</v>
      </c>
      <c r="E54" s="15">
        <f t="shared" si="9"/>
        <v>0</v>
      </c>
      <c r="F54" s="13">
        <f t="shared" si="10"/>
        <v>128678.6985</v>
      </c>
      <c r="G54" s="1"/>
      <c r="H54" s="14">
        <f t="shared" si="11"/>
        <v>2.1595883372853</v>
      </c>
      <c r="I54" s="15">
        <f t="shared" si="12"/>
        <v>17422.759657532999</v>
      </c>
      <c r="J54" s="15">
        <f t="shared" si="13"/>
        <v>20907.3115890396</v>
      </c>
      <c r="K54" s="15">
        <f t="shared" si="14"/>
        <v>0</v>
      </c>
      <c r="L54" s="15">
        <f t="shared" si="15"/>
        <v>0</v>
      </c>
      <c r="M54" s="29">
        <f t="shared" si="16"/>
        <v>38330.071246572603</v>
      </c>
      <c r="N54" s="3"/>
      <c r="O54" s="3"/>
      <c r="P54" s="3"/>
    </row>
    <row r="55" spans="1:16">
      <c r="A55" s="14">
        <v>7.75</v>
      </c>
      <c r="B55" s="15">
        <f t="shared" si="6"/>
        <v>67631.208457142799</v>
      </c>
      <c r="C55" s="15">
        <f t="shared" si="7"/>
        <v>80312.060042857498</v>
      </c>
      <c r="D55" s="15">
        <f t="shared" si="8"/>
        <v>0</v>
      </c>
      <c r="E55" s="15">
        <f t="shared" si="9"/>
        <v>0</v>
      </c>
      <c r="F55" s="13">
        <f t="shared" si="10"/>
        <v>147943.26850000001</v>
      </c>
      <c r="G55" s="1"/>
      <c r="H55" s="14">
        <f t="shared" si="11"/>
        <v>2.6695828190494102</v>
      </c>
      <c r="I55" s="15">
        <f t="shared" si="12"/>
        <v>23296.401564998399</v>
      </c>
      <c r="J55" s="15">
        <f t="shared" si="13"/>
        <v>27664.476858435701</v>
      </c>
      <c r="K55" s="15">
        <f t="shared" si="14"/>
        <v>0</v>
      </c>
      <c r="L55" s="15">
        <f t="shared" si="15"/>
        <v>0</v>
      </c>
      <c r="M55" s="29">
        <f t="shared" si="16"/>
        <v>50960.8784234341</v>
      </c>
      <c r="N55" s="3"/>
      <c r="O55" s="3"/>
      <c r="P55" s="3"/>
    </row>
    <row r="56" spans="1:16">
      <c r="A56" s="14">
        <v>8.25</v>
      </c>
      <c r="B56" s="15">
        <f t="shared" si="6"/>
        <v>84032.580133333395</v>
      </c>
      <c r="C56" s="15">
        <f t="shared" si="7"/>
        <v>87852.242866666595</v>
      </c>
      <c r="D56" s="15">
        <f t="shared" si="8"/>
        <v>0</v>
      </c>
      <c r="E56" s="15">
        <f t="shared" si="9"/>
        <v>0</v>
      </c>
      <c r="F56" s="13">
        <f t="shared" si="10"/>
        <v>171884.823</v>
      </c>
      <c r="G56" s="1"/>
      <c r="H56" s="14">
        <f t="shared" si="11"/>
        <v>3.2565475398745001</v>
      </c>
      <c r="I56" s="15">
        <f t="shared" si="12"/>
        <v>33170.435406365301</v>
      </c>
      <c r="J56" s="15">
        <f t="shared" si="13"/>
        <v>34678.1824702909</v>
      </c>
      <c r="K56" s="15">
        <f t="shared" si="14"/>
        <v>0</v>
      </c>
      <c r="L56" s="15">
        <f t="shared" si="15"/>
        <v>0</v>
      </c>
      <c r="M56" s="29">
        <f t="shared" si="16"/>
        <v>67848.617876656193</v>
      </c>
      <c r="N56" s="3"/>
      <c r="O56" s="3"/>
      <c r="P56" s="3"/>
    </row>
    <row r="57" spans="1:16">
      <c r="A57" s="14">
        <v>8.75</v>
      </c>
      <c r="B57" s="15">
        <f t="shared" si="6"/>
        <v>53392.531865671699</v>
      </c>
      <c r="C57" s="15">
        <f t="shared" si="7"/>
        <v>84195.915634328398</v>
      </c>
      <c r="D57" s="15">
        <f t="shared" si="8"/>
        <v>0</v>
      </c>
      <c r="E57" s="15">
        <f t="shared" si="9"/>
        <v>0</v>
      </c>
      <c r="F57" s="13">
        <f t="shared" si="10"/>
        <v>137588.44750000001</v>
      </c>
      <c r="G57" s="1"/>
      <c r="H57" s="14">
        <f t="shared" si="11"/>
        <v>3.92636915141378</v>
      </c>
      <c r="I57" s="15">
        <f t="shared" si="12"/>
        <v>23958.718860942899</v>
      </c>
      <c r="J57" s="15">
        <f t="shared" si="13"/>
        <v>37781.056665333097</v>
      </c>
      <c r="K57" s="15">
        <f t="shared" si="14"/>
        <v>0</v>
      </c>
      <c r="L57" s="15">
        <f t="shared" si="15"/>
        <v>0</v>
      </c>
      <c r="M57" s="29">
        <f t="shared" si="16"/>
        <v>61739.775526275997</v>
      </c>
      <c r="N57" s="3"/>
      <c r="O57" s="3"/>
      <c r="P57" s="3"/>
    </row>
    <row r="58" spans="1:16">
      <c r="A58" s="14">
        <v>9.25</v>
      </c>
      <c r="B58" s="15">
        <f t="shared" si="6"/>
        <v>57742.604238806001</v>
      </c>
      <c r="C58" s="15">
        <f t="shared" si="7"/>
        <v>80427.198761193999</v>
      </c>
      <c r="D58" s="15">
        <f t="shared" si="8"/>
        <v>0</v>
      </c>
      <c r="E58" s="15">
        <f t="shared" si="9"/>
        <v>0</v>
      </c>
      <c r="F58" s="13">
        <f t="shared" si="10"/>
        <v>138169.80300000001</v>
      </c>
      <c r="G58" s="1"/>
      <c r="H58" s="14">
        <f t="shared" si="11"/>
        <v>4.6849985434254799</v>
      </c>
      <c r="I58" s="15">
        <f t="shared" si="12"/>
        <v>29245.839648908099</v>
      </c>
      <c r="J58" s="15">
        <f t="shared" si="13"/>
        <v>40735.276653836299</v>
      </c>
      <c r="K58" s="15">
        <f t="shared" si="14"/>
        <v>0</v>
      </c>
      <c r="L58" s="15">
        <f t="shared" si="15"/>
        <v>0</v>
      </c>
      <c r="M58" s="29">
        <f t="shared" si="16"/>
        <v>69981.116302744398</v>
      </c>
      <c r="N58" s="3"/>
      <c r="O58" s="3"/>
      <c r="P58" s="3"/>
    </row>
    <row r="59" spans="1:16">
      <c r="A59" s="14">
        <v>9.75</v>
      </c>
      <c r="B59" s="15">
        <f t="shared" si="6"/>
        <v>52045.393673684201</v>
      </c>
      <c r="C59" s="15">
        <f t="shared" si="7"/>
        <v>118448.13732631601</v>
      </c>
      <c r="D59" s="15">
        <f t="shared" si="8"/>
        <v>0</v>
      </c>
      <c r="E59" s="15">
        <f t="shared" si="9"/>
        <v>0</v>
      </c>
      <c r="F59" s="13">
        <f t="shared" si="10"/>
        <v>170493.53099999999</v>
      </c>
      <c r="G59" s="1"/>
      <c r="H59" s="14">
        <f t="shared" si="11"/>
        <v>5.5384478076744799</v>
      </c>
      <c r="I59" s="15">
        <f t="shared" si="12"/>
        <v>29564.173999135499</v>
      </c>
      <c r="J59" s="15">
        <f t="shared" si="13"/>
        <v>67283.982204929402</v>
      </c>
      <c r="K59" s="15">
        <f t="shared" si="14"/>
        <v>0</v>
      </c>
      <c r="L59" s="15">
        <f t="shared" si="15"/>
        <v>0</v>
      </c>
      <c r="M59" s="29">
        <f t="shared" si="16"/>
        <v>96848.156204064901</v>
      </c>
      <c r="N59" s="3"/>
      <c r="O59" s="3"/>
      <c r="P59" s="3"/>
    </row>
    <row r="60" spans="1:16">
      <c r="A60" s="14">
        <v>10.25</v>
      </c>
      <c r="B60" s="15">
        <f t="shared" si="6"/>
        <v>66166.249457964601</v>
      </c>
      <c r="C60" s="15">
        <f t="shared" si="7"/>
        <v>175020.40179203599</v>
      </c>
      <c r="D60" s="15">
        <f t="shared" si="8"/>
        <v>0</v>
      </c>
      <c r="E60" s="15">
        <f t="shared" si="9"/>
        <v>0</v>
      </c>
      <c r="F60" s="13">
        <f t="shared" si="10"/>
        <v>241186.65125000101</v>
      </c>
      <c r="G60" s="1"/>
      <c r="H60" s="14">
        <f t="shared" si="11"/>
        <v>6.4927875030778699</v>
      </c>
      <c r="I60" s="15">
        <f t="shared" si="12"/>
        <v>41912.5265957273</v>
      </c>
      <c r="J60" s="15">
        <f t="shared" si="13"/>
        <v>110865.392930634</v>
      </c>
      <c r="K60" s="15">
        <f t="shared" si="14"/>
        <v>0</v>
      </c>
      <c r="L60" s="15">
        <f t="shared" si="15"/>
        <v>0</v>
      </c>
      <c r="M60" s="29">
        <f t="shared" si="16"/>
        <v>152777.91952636099</v>
      </c>
      <c r="N60" s="3"/>
      <c r="O60" s="3"/>
      <c r="P60" s="3"/>
    </row>
    <row r="61" spans="1:16">
      <c r="A61" s="14">
        <v>10.75</v>
      </c>
      <c r="B61" s="15">
        <f t="shared" si="6"/>
        <v>77041.977804878101</v>
      </c>
      <c r="C61" s="15">
        <f t="shared" si="7"/>
        <v>261392.424695122</v>
      </c>
      <c r="D61" s="15">
        <f t="shared" si="8"/>
        <v>0</v>
      </c>
      <c r="E61" s="15">
        <f t="shared" si="9"/>
        <v>0</v>
      </c>
      <c r="F61" s="13">
        <f t="shared" si="10"/>
        <v>338434.40250000003</v>
      </c>
      <c r="G61" s="1"/>
      <c r="H61" s="14">
        <f t="shared" si="11"/>
        <v>7.5541441781432699</v>
      </c>
      <c r="I61" s="15">
        <f t="shared" si="12"/>
        <v>54138.251916964</v>
      </c>
      <c r="J61" s="15">
        <f t="shared" si="13"/>
        <v>183683.354718271</v>
      </c>
      <c r="K61" s="15">
        <f t="shared" si="14"/>
        <v>0</v>
      </c>
      <c r="L61" s="15">
        <f t="shared" si="15"/>
        <v>0</v>
      </c>
      <c r="M61" s="29">
        <f t="shared" si="16"/>
        <v>237821.60663523499</v>
      </c>
      <c r="N61" s="3"/>
      <c r="O61" s="3"/>
      <c r="P61" s="3"/>
    </row>
    <row r="62" spans="1:16">
      <c r="A62" s="14">
        <v>11.25</v>
      </c>
      <c r="B62" s="15">
        <f t="shared" si="6"/>
        <v>76744.997678571395</v>
      </c>
      <c r="C62" s="15">
        <f t="shared" si="7"/>
        <v>301295.176071428</v>
      </c>
      <c r="D62" s="15">
        <f t="shared" si="8"/>
        <v>0</v>
      </c>
      <c r="E62" s="15">
        <f t="shared" si="9"/>
        <v>0</v>
      </c>
      <c r="F62" s="13">
        <f t="shared" si="10"/>
        <v>378040.17374999903</v>
      </c>
      <c r="G62" s="1"/>
      <c r="H62" s="14">
        <f t="shared" si="11"/>
        <v>8.7286981150143195</v>
      </c>
      <c r="I62" s="15">
        <f t="shared" si="12"/>
        <v>59545.237028775497</v>
      </c>
      <c r="J62" s="15">
        <f t="shared" si="13"/>
        <v>233770.18981667401</v>
      </c>
      <c r="K62" s="15">
        <f t="shared" si="14"/>
        <v>0</v>
      </c>
      <c r="L62" s="15">
        <f t="shared" si="15"/>
        <v>0</v>
      </c>
      <c r="M62" s="29">
        <f t="shared" si="16"/>
        <v>293315.42684544902</v>
      </c>
      <c r="N62" s="3"/>
      <c r="O62" s="3"/>
      <c r="P62" s="3"/>
    </row>
    <row r="63" spans="1:16">
      <c r="A63" s="14">
        <v>11.75</v>
      </c>
      <c r="B63" s="15">
        <f t="shared" si="6"/>
        <v>77800.314868965506</v>
      </c>
      <c r="C63" s="15">
        <f t="shared" si="7"/>
        <v>392243.25413103402</v>
      </c>
      <c r="D63" s="15">
        <f t="shared" si="8"/>
        <v>0</v>
      </c>
      <c r="E63" s="15">
        <f t="shared" si="9"/>
        <v>0</v>
      </c>
      <c r="F63" s="13">
        <f t="shared" si="10"/>
        <v>470043.56900000002</v>
      </c>
      <c r="G63" s="1"/>
      <c r="H63" s="14">
        <f t="shared" si="11"/>
        <v>10.022681265832</v>
      </c>
      <c r="I63" s="15">
        <f t="shared" si="12"/>
        <v>66363.213473447802</v>
      </c>
      <c r="J63" s="15">
        <f t="shared" si="13"/>
        <v>334581.20126196498</v>
      </c>
      <c r="K63" s="15">
        <f t="shared" si="14"/>
        <v>0</v>
      </c>
      <c r="L63" s="15">
        <f t="shared" si="15"/>
        <v>0</v>
      </c>
      <c r="M63" s="29">
        <f t="shared" si="16"/>
        <v>400944.41473541298</v>
      </c>
      <c r="N63" s="3"/>
      <c r="O63" s="3"/>
      <c r="P63" s="3"/>
    </row>
    <row r="64" spans="1:16">
      <c r="A64" s="14">
        <v>12.25</v>
      </c>
      <c r="B64" s="15">
        <f t="shared" si="6"/>
        <v>26716.499627451001</v>
      </c>
      <c r="C64" s="15">
        <f t="shared" si="7"/>
        <v>654554.24087254901</v>
      </c>
      <c r="D64" s="15">
        <f t="shared" si="8"/>
        <v>0</v>
      </c>
      <c r="E64" s="15">
        <f t="shared" si="9"/>
        <v>0</v>
      </c>
      <c r="F64" s="13">
        <f t="shared" si="10"/>
        <v>681270.74049999996</v>
      </c>
      <c r="G64" s="1"/>
      <c r="H64" s="14">
        <f t="shared" si="11"/>
        <v>11.442375357133701</v>
      </c>
      <c r="I64" s="15">
        <f t="shared" si="12"/>
        <v>24955.119752327901</v>
      </c>
      <c r="J64" s="15">
        <f t="shared" si="13"/>
        <v>611400.43393203395</v>
      </c>
      <c r="K64" s="15">
        <f t="shared" si="14"/>
        <v>0</v>
      </c>
      <c r="L64" s="15">
        <f t="shared" si="15"/>
        <v>0</v>
      </c>
      <c r="M64" s="29">
        <f t="shared" si="16"/>
        <v>636355.55368436198</v>
      </c>
      <c r="N64" s="3"/>
      <c r="O64" s="3"/>
      <c r="P64" s="3"/>
    </row>
    <row r="65" spans="1:16">
      <c r="A65" s="14">
        <v>12.75</v>
      </c>
      <c r="B65" s="15">
        <f t="shared" si="6"/>
        <v>0</v>
      </c>
      <c r="C65" s="15">
        <f t="shared" si="7"/>
        <v>815511.12628467195</v>
      </c>
      <c r="D65" s="15">
        <f t="shared" si="8"/>
        <v>30890.572965328502</v>
      </c>
      <c r="E65" s="15">
        <f t="shared" si="9"/>
        <v>0</v>
      </c>
      <c r="F65" s="13">
        <f t="shared" si="10"/>
        <v>846401.69924999995</v>
      </c>
      <c r="G65" s="1"/>
      <c r="H65" s="14">
        <f t="shared" si="11"/>
        <v>12.994110141987701</v>
      </c>
      <c r="I65" s="15">
        <f t="shared" si="12"/>
        <v>0</v>
      </c>
      <c r="J65" s="15">
        <f t="shared" si="13"/>
        <v>831124.81544780196</v>
      </c>
      <c r="K65" s="15">
        <f t="shared" si="14"/>
        <v>31482.000585144</v>
      </c>
      <c r="L65" s="15">
        <f t="shared" si="15"/>
        <v>0</v>
      </c>
      <c r="M65" s="29">
        <f t="shared" si="16"/>
        <v>862606.81603294599</v>
      </c>
      <c r="N65" s="3"/>
      <c r="O65" s="3"/>
      <c r="P65" s="3"/>
    </row>
    <row r="66" spans="1:16">
      <c r="A66" s="14">
        <v>13.25</v>
      </c>
      <c r="B66" s="15">
        <f t="shared" si="6"/>
        <v>0</v>
      </c>
      <c r="C66" s="15">
        <f t="shared" si="7"/>
        <v>654043.93597093003</v>
      </c>
      <c r="D66" s="15">
        <f t="shared" si="8"/>
        <v>43242.574279069799</v>
      </c>
      <c r="E66" s="15">
        <f t="shared" si="9"/>
        <v>0</v>
      </c>
      <c r="F66" s="13">
        <f t="shared" si="10"/>
        <v>697286.51025000005</v>
      </c>
      <c r="G66" s="1"/>
      <c r="H66" s="14">
        <f t="shared" si="11"/>
        <v>14.684261782748401</v>
      </c>
      <c r="I66" s="15">
        <f t="shared" si="12"/>
        <v>0</v>
      </c>
      <c r="J66" s="15">
        <f t="shared" si="13"/>
        <v>724841.68854462402</v>
      </c>
      <c r="K66" s="15">
        <f t="shared" si="14"/>
        <v>47923.417424437997</v>
      </c>
      <c r="L66" s="15">
        <f t="shared" si="15"/>
        <v>0</v>
      </c>
      <c r="M66" s="29">
        <f t="shared" si="16"/>
        <v>772765.10596906196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415084.214152542</v>
      </c>
      <c r="D67" s="15">
        <f t="shared" si="8"/>
        <v>117306.408347458</v>
      </c>
      <c r="E67" s="15">
        <f t="shared" si="9"/>
        <v>0</v>
      </c>
      <c r="F67" s="13">
        <f t="shared" si="10"/>
        <v>532390.62250000006</v>
      </c>
      <c r="G67" s="1"/>
      <c r="H67" s="14">
        <f t="shared" si="11"/>
        <v>16.519251349899299</v>
      </c>
      <c r="I67" s="15">
        <f t="shared" si="12"/>
        <v>0</v>
      </c>
      <c r="J67" s="15">
        <f t="shared" si="13"/>
        <v>498682.21563354699</v>
      </c>
      <c r="K67" s="15">
        <f t="shared" si="14"/>
        <v>140931.930505133</v>
      </c>
      <c r="L67" s="15">
        <f t="shared" si="15"/>
        <v>0</v>
      </c>
      <c r="M67" s="29">
        <f t="shared" si="16"/>
        <v>639614.14613868005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266617.13161111</v>
      </c>
      <c r="D68" s="15">
        <f t="shared" si="8"/>
        <v>60594.802638888897</v>
      </c>
      <c r="E68" s="15">
        <f t="shared" si="9"/>
        <v>0</v>
      </c>
      <c r="F68" s="13">
        <f t="shared" si="10"/>
        <v>327211.934249999</v>
      </c>
      <c r="G68" s="1"/>
      <c r="H68" s="14">
        <f t="shared" si="11"/>
        <v>18.505543424558201</v>
      </c>
      <c r="I68" s="15">
        <f t="shared" si="12"/>
        <v>0</v>
      </c>
      <c r="J68" s="15">
        <f t="shared" si="13"/>
        <v>346238.23907091602</v>
      </c>
      <c r="K68" s="15">
        <f t="shared" si="14"/>
        <v>78690.508879753805</v>
      </c>
      <c r="L68" s="15">
        <f t="shared" si="15"/>
        <v>0</v>
      </c>
      <c r="M68" s="29">
        <f t="shared" si="16"/>
        <v>424928.74795067002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131003.152974432</v>
      </c>
      <c r="D69" s="15">
        <f t="shared" si="8"/>
        <v>64391.380275568197</v>
      </c>
      <c r="E69" s="15">
        <f t="shared" si="9"/>
        <v>0</v>
      </c>
      <c r="F69" s="13">
        <f t="shared" si="10"/>
        <v>195394.53325000001</v>
      </c>
      <c r="G69" s="1"/>
      <c r="H69" s="14">
        <f t="shared" si="11"/>
        <v>20.649644793954899</v>
      </c>
      <c r="I69" s="15">
        <f t="shared" si="12"/>
        <v>0</v>
      </c>
      <c r="J69" s="15">
        <f t="shared" si="13"/>
        <v>183401.25937695999</v>
      </c>
      <c r="K69" s="15">
        <f t="shared" si="14"/>
        <v>90146.381727658096</v>
      </c>
      <c r="L69" s="15">
        <f t="shared" si="15"/>
        <v>0</v>
      </c>
      <c r="M69" s="29">
        <f t="shared" si="16"/>
        <v>273547.64110461797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36063.210590277697</v>
      </c>
      <c r="D70" s="15">
        <f t="shared" si="8"/>
        <v>67798.8359097223</v>
      </c>
      <c r="E70" s="15">
        <f t="shared" si="9"/>
        <v>0</v>
      </c>
      <c r="F70" s="13">
        <f t="shared" si="10"/>
        <v>103862.0465</v>
      </c>
      <c r="G70" s="1"/>
      <c r="H70" s="14">
        <f t="shared" si="11"/>
        <v>22.958103230634801</v>
      </c>
      <c r="I70" s="15">
        <f t="shared" si="12"/>
        <v>0</v>
      </c>
      <c r="J70" s="15">
        <f t="shared" si="13"/>
        <v>54291.338462932297</v>
      </c>
      <c r="K70" s="15">
        <f t="shared" si="14"/>
        <v>102067.716310313</v>
      </c>
      <c r="L70" s="15">
        <f t="shared" si="15"/>
        <v>0</v>
      </c>
      <c r="M70" s="29">
        <f t="shared" si="16"/>
        <v>156359.05477324501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6513.2526951219597</v>
      </c>
      <c r="D71" s="15">
        <f t="shared" si="8"/>
        <v>31635.798804877999</v>
      </c>
      <c r="E71" s="15">
        <f t="shared" si="9"/>
        <v>0</v>
      </c>
      <c r="F71" s="13">
        <f t="shared" si="10"/>
        <v>38149.051500000001</v>
      </c>
      <c r="G71" s="1"/>
      <c r="H71" s="14">
        <f t="shared" si="11"/>
        <v>25.4375063473429</v>
      </c>
      <c r="I71" s="15">
        <f t="shared" si="12"/>
        <v>0</v>
      </c>
      <c r="J71" s="15">
        <f t="shared" si="13"/>
        <v>10519.422652318301</v>
      </c>
      <c r="K71" s="15">
        <f t="shared" si="14"/>
        <v>51094.338596974398</v>
      </c>
      <c r="L71" s="15">
        <f t="shared" si="15"/>
        <v>0</v>
      </c>
      <c r="M71" s="29">
        <f t="shared" si="16"/>
        <v>61613.7612492927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1520.1532894736799</v>
      </c>
      <c r="D72" s="15">
        <f t="shared" si="8"/>
        <v>12921.3029605263</v>
      </c>
      <c r="E72" s="15">
        <f t="shared" si="9"/>
        <v>0</v>
      </c>
      <c r="F72" s="13">
        <f t="shared" si="10"/>
        <v>14441.456249999999</v>
      </c>
      <c r="G72" s="1"/>
      <c r="H72" s="14">
        <f t="shared" si="11"/>
        <v>28.0944805205575</v>
      </c>
      <c r="I72" s="15">
        <f t="shared" si="12"/>
        <v>0</v>
      </c>
      <c r="J72" s="15">
        <f t="shared" si="13"/>
        <v>2628.1795064233702</v>
      </c>
      <c r="K72" s="15">
        <f t="shared" si="14"/>
        <v>22339.525804598699</v>
      </c>
      <c r="L72" s="15">
        <f t="shared" si="15"/>
        <v>0</v>
      </c>
      <c r="M72" s="29">
        <f t="shared" si="16"/>
        <v>24967.705311022099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0</v>
      </c>
      <c r="D73" s="15">
        <f t="shared" si="8"/>
        <v>4116.6475</v>
      </c>
      <c r="E73" s="15">
        <f t="shared" si="9"/>
        <v>0</v>
      </c>
      <c r="F73" s="13">
        <f t="shared" si="10"/>
        <v>4116.6475</v>
      </c>
      <c r="G73" s="1"/>
      <c r="H73" s="14">
        <f t="shared" si="11"/>
        <v>30.935689876498799</v>
      </c>
      <c r="I73" s="15">
        <f t="shared" si="12"/>
        <v>0</v>
      </c>
      <c r="J73" s="15">
        <f t="shared" si="13"/>
        <v>0</v>
      </c>
      <c r="K73" s="15">
        <f t="shared" si="14"/>
        <v>7603.06450094711</v>
      </c>
      <c r="L73" s="15">
        <f t="shared" si="15"/>
        <v>0</v>
      </c>
      <c r="M73" s="29">
        <f t="shared" si="16"/>
        <v>7603.06450094711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0</v>
      </c>
      <c r="D74" s="15">
        <f t="shared" si="8"/>
        <v>0</v>
      </c>
      <c r="E74" s="15">
        <f t="shared" si="9"/>
        <v>0</v>
      </c>
      <c r="F74" s="13">
        <f t="shared" si="10"/>
        <v>0</v>
      </c>
      <c r="G74" s="1"/>
      <c r="H74" s="14">
        <f t="shared" si="11"/>
        <v>33.9678353341681</v>
      </c>
      <c r="I74" s="15">
        <f t="shared" si="12"/>
        <v>0</v>
      </c>
      <c r="J74" s="15">
        <f t="shared" si="13"/>
        <v>0</v>
      </c>
      <c r="K74" s="15">
        <f t="shared" si="14"/>
        <v>0</v>
      </c>
      <c r="L74" s="15">
        <f t="shared" si="15"/>
        <v>0</v>
      </c>
      <c r="M74" s="29">
        <f t="shared" si="16"/>
        <v>0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0</v>
      </c>
      <c r="D75" s="15">
        <f t="shared" si="8"/>
        <v>0</v>
      </c>
      <c r="E75" s="15">
        <f t="shared" si="9"/>
        <v>0</v>
      </c>
      <c r="F75" s="13">
        <f t="shared" si="10"/>
        <v>0</v>
      </c>
      <c r="G75" s="1"/>
      <c r="H75" s="14">
        <f t="shared" si="11"/>
        <v>37.197653700594302</v>
      </c>
      <c r="I75" s="15">
        <f t="shared" si="12"/>
        <v>0</v>
      </c>
      <c r="J75" s="15">
        <f t="shared" si="13"/>
        <v>0</v>
      </c>
      <c r="K75" s="15">
        <f t="shared" si="14"/>
        <v>0</v>
      </c>
      <c r="L75" s="15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0</v>
      </c>
      <c r="E76" s="15">
        <f t="shared" si="9"/>
        <v>0</v>
      </c>
      <c r="F76" s="13">
        <f t="shared" si="10"/>
        <v>0</v>
      </c>
      <c r="G76" s="1"/>
      <c r="H76" s="14">
        <f t="shared" si="11"/>
        <v>40.631916814004697</v>
      </c>
      <c r="I76" s="15">
        <f t="shared" si="12"/>
        <v>0</v>
      </c>
      <c r="J76" s="15">
        <f t="shared" si="13"/>
        <v>0</v>
      </c>
      <c r="K76" s="15">
        <f t="shared" si="14"/>
        <v>0</v>
      </c>
      <c r="L76" s="15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44.277430731095897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48.141034954985102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19" t="s">
        <v>7</v>
      </c>
      <c r="B79" s="20">
        <f>SUM(B47:B78)</f>
        <v>1075126.0896165301</v>
      </c>
      <c r="C79" s="20">
        <f>SUM(C47:C78)</f>
        <v>5026453.88945203</v>
      </c>
      <c r="D79" s="20">
        <f>SUM(D47:D78)</f>
        <v>432898.32368143997</v>
      </c>
      <c r="E79" s="20">
        <f>SUM(E47:E78)</f>
        <v>0</v>
      </c>
      <c r="F79" s="20">
        <f>SUM(F47:F78)</f>
        <v>6534478.3027499998</v>
      </c>
      <c r="G79" s="13"/>
      <c r="H79" s="19" t="s">
        <v>7</v>
      </c>
      <c r="I79" s="20">
        <f>SUM(I47:I78)</f>
        <v>473150.19274962199</v>
      </c>
      <c r="J79" s="20">
        <f>SUM(J47:J78)</f>
        <v>4426269.0600589402</v>
      </c>
      <c r="K79" s="20">
        <f>SUM(K47:K78)</f>
        <v>572278.88433496002</v>
      </c>
      <c r="L79" s="20">
        <f>SUM(L47:L78)</f>
        <v>0</v>
      </c>
      <c r="M79" s="20">
        <f>SUM(M47:M78)</f>
        <v>5471698.13714353</v>
      </c>
      <c r="N79" s="3"/>
      <c r="O79" s="3"/>
      <c r="P79" s="3"/>
    </row>
    <row r="80" spans="1:16">
      <c r="A80" s="6" t="s">
        <v>13</v>
      </c>
      <c r="B80" s="21">
        <f>IF(L38&gt;0,B79/L38,0)</f>
        <v>7.6764584497010198</v>
      </c>
      <c r="C80" s="21">
        <f>IF(M38&gt;0,C79/M38,0)</f>
        <v>10.9287617036917</v>
      </c>
      <c r="D80" s="21">
        <f>IF(N38&gt;0,D79/N38,0)</f>
        <v>14.272511462628</v>
      </c>
      <c r="E80" s="21">
        <f>IF(O38&gt;0,E79/O38,0)</f>
        <v>0</v>
      </c>
      <c r="F80" s="21">
        <f>IF(P38&gt;0,F79/P38,0)</f>
        <v>10.367007158287899</v>
      </c>
      <c r="G80" s="13"/>
      <c r="H80" s="6" t="s">
        <v>13</v>
      </c>
      <c r="I80" s="21">
        <f>IF(L38&gt;0,I79/L38,0)</f>
        <v>3.3783179760859299</v>
      </c>
      <c r="J80" s="21">
        <f>IF(M38&gt;0,J79/M38,0)</f>
        <v>9.6238105148679605</v>
      </c>
      <c r="K80" s="21">
        <f>IF(N38&gt;0,K79/N38,0)</f>
        <v>18.867841452999599</v>
      </c>
      <c r="L80" s="21">
        <f>IF(O38&gt;0,L79/O38,0)</f>
        <v>0</v>
      </c>
      <c r="M80" s="21">
        <f>IF(P38&gt;0,M79/P38,0)</f>
        <v>8.6808971011327998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0" t="s">
        <v>25</v>
      </c>
      <c r="B85" s="50"/>
      <c r="C85" s="50"/>
      <c r="D85" s="50"/>
      <c r="E85" s="50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0"/>
      <c r="B86" s="50"/>
      <c r="C86" s="50"/>
      <c r="D86" s="50"/>
      <c r="E86" s="50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1" t="s">
        <v>15</v>
      </c>
      <c r="B89" s="52" t="s">
        <v>16</v>
      </c>
      <c r="C89" s="52" t="s">
        <v>17</v>
      </c>
      <c r="D89" s="52" t="s">
        <v>18</v>
      </c>
      <c r="E89" s="52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1"/>
      <c r="B90" s="51"/>
      <c r="C90" s="51"/>
      <c r="D90" s="51"/>
      <c r="E90" s="52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140054.96111</v>
      </c>
      <c r="C92" s="33">
        <f>$B$80</f>
        <v>7.7</v>
      </c>
      <c r="D92" s="33">
        <f>$I$80</f>
        <v>3.4</v>
      </c>
      <c r="E92" s="32">
        <f>B92*D92</f>
        <v>476186.86777000001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459928.94948000001</v>
      </c>
      <c r="C93" s="33">
        <f>$C$80</f>
        <v>10.9</v>
      </c>
      <c r="D93" s="33">
        <f>$J$80</f>
        <v>9.6</v>
      </c>
      <c r="E93" s="32">
        <f>B93*D93</f>
        <v>4415317.9150099996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30330.914420000001</v>
      </c>
      <c r="C94" s="33">
        <f>$D$80</f>
        <v>14.3</v>
      </c>
      <c r="D94" s="33">
        <f>$K$80</f>
        <v>18.899999999999999</v>
      </c>
      <c r="E94" s="32">
        <f>B94*D94</f>
        <v>573254.28254000004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630314.82501000003</v>
      </c>
      <c r="C96" s="33">
        <f>$F$80</f>
        <v>10.4</v>
      </c>
      <c r="D96" s="33">
        <f>$M$80</f>
        <v>8.6999999999999993</v>
      </c>
      <c r="E96" s="32">
        <f>SUM(E92:E95)</f>
        <v>5464759.0653200001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5587056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1.0223800000000001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2023-09-19T12:32:17Z</dcterms:created>
  <dcterms:modified xsi:type="dcterms:W3CDTF">2023-09-19T12:32:17Z</dcterms:modified>
</cp:coreProperties>
</file>