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urveys_consistency/DATOS/Taledas_allfleets_1988_2016/"/>
    </mc:Choice>
  </mc:AlternateContent>
  <xr:revisionPtr revIDLastSave="0" documentId="13_ncr:1_{D61107EA-D006-7542-A250-CAED96E94966}" xr6:coauthVersionLast="47" xr6:coauthVersionMax="47" xr10:uidLastSave="{00000000-0000-0000-0000-000000000000}"/>
  <bookViews>
    <workbookView xWindow="-1860" yWindow="-21100" windowWidth="29400" windowHeight="17380" tabRatio="383" activeTab="1" xr2:uid="{00000000-000D-0000-FFFF-FFFF00000000}"/>
  </bookViews>
  <sheets>
    <sheet name="1Q" sheetId="1" r:id="rId1"/>
    <sheet name="2Q" sheetId="2" r:id="rId2"/>
    <sheet name="3Q" sheetId="3" r:id="rId3"/>
    <sheet name="4Q" sheetId="4" r:id="rId4"/>
    <sheet name="ANUAL" sheetId="5" r:id="rId5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4" l="1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2" i="5"/>
  <c r="F6" i="1"/>
  <c r="F7" i="1"/>
  <c r="O7" i="1" s="1"/>
  <c r="E48" i="1" s="1"/>
  <c r="L7" i="1"/>
  <c r="M7" i="1"/>
  <c r="C48" i="1" s="1"/>
  <c r="F8" i="1"/>
  <c r="N8" i="1"/>
  <c r="O8" i="1"/>
  <c r="E49" i="1"/>
  <c r="F9" i="1"/>
  <c r="L9" i="1"/>
  <c r="M9" i="1"/>
  <c r="J50" i="1" s="1"/>
  <c r="C50" i="1"/>
  <c r="O9" i="1"/>
  <c r="F10" i="1"/>
  <c r="F11" i="1"/>
  <c r="L11" i="1" s="1"/>
  <c r="M11" i="1"/>
  <c r="C52" i="1" s="1"/>
  <c r="O11" i="1"/>
  <c r="F12" i="1"/>
  <c r="N12" i="1"/>
  <c r="O12" i="1"/>
  <c r="E53" i="1" s="1"/>
  <c r="F13" i="1"/>
  <c r="M13" i="1" s="1"/>
  <c r="C54" i="1" s="1"/>
  <c r="L13" i="1"/>
  <c r="O13" i="1"/>
  <c r="E54" i="1" s="1"/>
  <c r="F14" i="1"/>
  <c r="N14" i="1"/>
  <c r="O14" i="1"/>
  <c r="L55" i="1" s="1"/>
  <c r="F15" i="1"/>
  <c r="L15" i="1"/>
  <c r="M15" i="1"/>
  <c r="C56" i="1" s="1"/>
  <c r="O15" i="1"/>
  <c r="E56" i="1" s="1"/>
  <c r="F16" i="1"/>
  <c r="F17" i="1"/>
  <c r="O17" i="1" s="1"/>
  <c r="E58" i="1" s="1"/>
  <c r="M17" i="1"/>
  <c r="C58" i="1" s="1"/>
  <c r="F18" i="1"/>
  <c r="N18" i="1"/>
  <c r="O18" i="1"/>
  <c r="L59" i="1" s="1"/>
  <c r="F19" i="1"/>
  <c r="O19" i="1"/>
  <c r="E60" i="1" s="1"/>
  <c r="F20" i="1"/>
  <c r="F21" i="1"/>
  <c r="L21" i="1"/>
  <c r="M21" i="1"/>
  <c r="C62" i="1" s="1"/>
  <c r="O21" i="1"/>
  <c r="E62" i="1" s="1"/>
  <c r="F22" i="1"/>
  <c r="N22" i="1"/>
  <c r="O22" i="1"/>
  <c r="E63" i="1"/>
  <c r="F23" i="1"/>
  <c r="L23" i="1"/>
  <c r="F24" i="1"/>
  <c r="N24" i="1"/>
  <c r="O24" i="1"/>
  <c r="E65" i="1" s="1"/>
  <c r="L65" i="1"/>
  <c r="F25" i="1"/>
  <c r="L25" i="1"/>
  <c r="M25" i="1"/>
  <c r="O25" i="1"/>
  <c r="F26" i="1"/>
  <c r="O26" i="1" s="1"/>
  <c r="E67" i="1" s="1"/>
  <c r="N26" i="1"/>
  <c r="F27" i="1"/>
  <c r="L27" i="1"/>
  <c r="M27" i="1"/>
  <c r="O27" i="1"/>
  <c r="L68" i="1"/>
  <c r="F28" i="1"/>
  <c r="N28" i="1"/>
  <c r="O28" i="1"/>
  <c r="E69" i="1" s="1"/>
  <c r="F29" i="1"/>
  <c r="O29" i="1" s="1"/>
  <c r="L29" i="1"/>
  <c r="M29" i="1"/>
  <c r="C70" i="1" s="1"/>
  <c r="F30" i="1"/>
  <c r="N30" i="1" s="1"/>
  <c r="O30" i="1"/>
  <c r="E71" i="1" s="1"/>
  <c r="F31" i="1"/>
  <c r="L31" i="1"/>
  <c r="M31" i="1"/>
  <c r="J72" i="1" s="1"/>
  <c r="O31" i="1"/>
  <c r="L72" i="1" s="1"/>
  <c r="F32" i="1"/>
  <c r="O32" i="1" s="1"/>
  <c r="E73" i="1" s="1"/>
  <c r="F33" i="1"/>
  <c r="L33" i="1"/>
  <c r="M33" i="1"/>
  <c r="O33" i="1"/>
  <c r="E74" i="1" s="1"/>
  <c r="F34" i="1"/>
  <c r="N34" i="1"/>
  <c r="O34" i="1"/>
  <c r="E75" i="1" s="1"/>
  <c r="F35" i="1"/>
  <c r="M35" i="1" s="1"/>
  <c r="C76" i="1" s="1"/>
  <c r="L35" i="1"/>
  <c r="O35" i="1"/>
  <c r="E76" i="1"/>
  <c r="F36" i="1"/>
  <c r="O36" i="1" s="1"/>
  <c r="E77" i="1" s="1"/>
  <c r="N36" i="1"/>
  <c r="F37" i="1"/>
  <c r="L37" i="1"/>
  <c r="M37" i="1"/>
  <c r="J78" i="1" s="1"/>
  <c r="O37" i="1"/>
  <c r="E78" i="1" s="1"/>
  <c r="B38" i="1"/>
  <c r="C38" i="1"/>
  <c r="D38" i="1"/>
  <c r="E38" i="1"/>
  <c r="I38" i="1"/>
  <c r="J38" i="1" s="1"/>
  <c r="H47" i="1"/>
  <c r="H48" i="1"/>
  <c r="L48" i="1"/>
  <c r="H49" i="1"/>
  <c r="L49" i="1"/>
  <c r="E50" i="1"/>
  <c r="H50" i="1"/>
  <c r="L50" i="1"/>
  <c r="H51" i="1"/>
  <c r="H52" i="1"/>
  <c r="H53" i="1"/>
  <c r="L53" i="1"/>
  <c r="H54" i="1"/>
  <c r="L54" i="1"/>
  <c r="H55" i="1"/>
  <c r="H56" i="1"/>
  <c r="L56" i="1"/>
  <c r="H57" i="1"/>
  <c r="H58" i="1"/>
  <c r="E59" i="1"/>
  <c r="H59" i="1"/>
  <c r="H60" i="1"/>
  <c r="H61" i="1"/>
  <c r="H62" i="1"/>
  <c r="H63" i="1"/>
  <c r="H64" i="1"/>
  <c r="H65" i="1"/>
  <c r="C66" i="1"/>
  <c r="E66" i="1"/>
  <c r="H66" i="1"/>
  <c r="J66" i="1" s="1"/>
  <c r="H67" i="1"/>
  <c r="L67" i="1"/>
  <c r="C68" i="1"/>
  <c r="E68" i="1"/>
  <c r="H68" i="1"/>
  <c r="H69" i="1"/>
  <c r="E70" i="1"/>
  <c r="H70" i="1"/>
  <c r="H71" i="1"/>
  <c r="C72" i="1"/>
  <c r="H72" i="1"/>
  <c r="H73" i="1"/>
  <c r="C74" i="1"/>
  <c r="H74" i="1"/>
  <c r="H75" i="1"/>
  <c r="L75" i="1"/>
  <c r="H76" i="1"/>
  <c r="J76" i="1"/>
  <c r="H77" i="1"/>
  <c r="L77" i="1"/>
  <c r="H78" i="1"/>
  <c r="B97" i="1"/>
  <c r="F6" i="2"/>
  <c r="F7" i="2"/>
  <c r="O7" i="2" s="1"/>
  <c r="N7" i="2"/>
  <c r="L7" i="2"/>
  <c r="B48" i="2" s="1"/>
  <c r="F8" i="2"/>
  <c r="L8" i="2"/>
  <c r="M8" i="2"/>
  <c r="C49" i="2" s="1"/>
  <c r="N8" i="2"/>
  <c r="D49" i="2" s="1"/>
  <c r="O8" i="2"/>
  <c r="E49" i="2" s="1"/>
  <c r="F9" i="2"/>
  <c r="N9" i="2" s="1"/>
  <c r="L9" i="2"/>
  <c r="B50" i="2" s="1"/>
  <c r="O9" i="2"/>
  <c r="E50" i="2" s="1"/>
  <c r="F10" i="2"/>
  <c r="L10" i="2"/>
  <c r="O10" i="2"/>
  <c r="E51" i="2" s="1"/>
  <c r="F11" i="2"/>
  <c r="O11" i="2" s="1"/>
  <c r="E52" i="2" s="1"/>
  <c r="N11" i="2"/>
  <c r="F12" i="2"/>
  <c r="L12" i="2"/>
  <c r="M12" i="2"/>
  <c r="N12" i="2"/>
  <c r="D53" i="2" s="1"/>
  <c r="O12" i="2"/>
  <c r="E53" i="2" s="1"/>
  <c r="F13" i="2"/>
  <c r="N13" i="2" s="1"/>
  <c r="L13" i="2"/>
  <c r="O13" i="2"/>
  <c r="E54" i="2" s="1"/>
  <c r="F14" i="2"/>
  <c r="L14" i="2"/>
  <c r="O14" i="2"/>
  <c r="E55" i="2" s="1"/>
  <c r="F15" i="2"/>
  <c r="O15" i="2" s="1"/>
  <c r="E56" i="2" s="1"/>
  <c r="N15" i="2"/>
  <c r="L15" i="2"/>
  <c r="B56" i="2" s="1"/>
  <c r="F16" i="2"/>
  <c r="L16" i="2"/>
  <c r="M16" i="2"/>
  <c r="N16" i="2"/>
  <c r="O16" i="2"/>
  <c r="E57" i="2" s="1"/>
  <c r="F17" i="2"/>
  <c r="N17" i="2" s="1"/>
  <c r="L17" i="2"/>
  <c r="I58" i="2" s="1"/>
  <c r="O17" i="2"/>
  <c r="L58" i="2" s="1"/>
  <c r="F18" i="2"/>
  <c r="F19" i="2"/>
  <c r="O19" i="2" s="1"/>
  <c r="N19" i="2"/>
  <c r="L19" i="2"/>
  <c r="I60" i="2" s="1"/>
  <c r="F20" i="2"/>
  <c r="L20" i="2"/>
  <c r="M20" i="2"/>
  <c r="N20" i="2"/>
  <c r="K61" i="2" s="1"/>
  <c r="O20" i="2"/>
  <c r="E61" i="2" s="1"/>
  <c r="F21" i="2"/>
  <c r="N21" i="2" s="1"/>
  <c r="L21" i="2"/>
  <c r="I62" i="2" s="1"/>
  <c r="O21" i="2"/>
  <c r="F22" i="2"/>
  <c r="L22" i="2"/>
  <c r="O22" i="2"/>
  <c r="F23" i="2"/>
  <c r="O23" i="2" s="1"/>
  <c r="N23" i="2"/>
  <c r="F24" i="2"/>
  <c r="L24" i="2"/>
  <c r="M24" i="2"/>
  <c r="N24" i="2"/>
  <c r="K65" i="2" s="1"/>
  <c r="O24" i="2"/>
  <c r="L65" i="2" s="1"/>
  <c r="F25" i="2"/>
  <c r="N25" i="2" s="1"/>
  <c r="L25" i="2"/>
  <c r="O25" i="2"/>
  <c r="F26" i="2"/>
  <c r="L26" i="2"/>
  <c r="O26" i="2"/>
  <c r="F27" i="2"/>
  <c r="O27" i="2" s="1"/>
  <c r="N27" i="2"/>
  <c r="L27" i="2"/>
  <c r="F28" i="2"/>
  <c r="L28" i="2"/>
  <c r="M28" i="2"/>
  <c r="C69" i="2" s="1"/>
  <c r="N28" i="2"/>
  <c r="O28" i="2"/>
  <c r="F29" i="2"/>
  <c r="N29" i="2" s="1"/>
  <c r="L29" i="2"/>
  <c r="O29" i="2"/>
  <c r="L70" i="2" s="1"/>
  <c r="F30" i="2"/>
  <c r="F31" i="2"/>
  <c r="O31" i="2" s="1"/>
  <c r="N31" i="2"/>
  <c r="L31" i="2"/>
  <c r="B72" i="2" s="1"/>
  <c r="F32" i="2"/>
  <c r="L32" i="2"/>
  <c r="M32" i="2"/>
  <c r="C73" i="2" s="1"/>
  <c r="N32" i="2"/>
  <c r="O32" i="2"/>
  <c r="F33" i="2"/>
  <c r="N33" i="2" s="1"/>
  <c r="L33" i="2"/>
  <c r="I74" i="2" s="1"/>
  <c r="O33" i="2"/>
  <c r="F34" i="2"/>
  <c r="L34" i="2"/>
  <c r="O34" i="2"/>
  <c r="F35" i="2"/>
  <c r="N35" i="2"/>
  <c r="F36" i="2"/>
  <c r="L36" i="2"/>
  <c r="M36" i="2"/>
  <c r="C77" i="2" s="1"/>
  <c r="N36" i="2"/>
  <c r="K77" i="2" s="1"/>
  <c r="O36" i="2"/>
  <c r="L77" i="2" s="1"/>
  <c r="F37" i="2"/>
  <c r="N37" i="2" s="1"/>
  <c r="L37" i="2"/>
  <c r="B78" i="2" s="1"/>
  <c r="O37" i="2"/>
  <c r="E78" i="2" s="1"/>
  <c r="B38" i="2"/>
  <c r="C38" i="2"/>
  <c r="D38" i="2"/>
  <c r="E38" i="2"/>
  <c r="I38" i="2"/>
  <c r="J38" i="2" s="1"/>
  <c r="H47" i="2"/>
  <c r="E48" i="2"/>
  <c r="H48" i="2"/>
  <c r="I48" i="2"/>
  <c r="H49" i="2"/>
  <c r="K49" i="2"/>
  <c r="L49" i="2"/>
  <c r="H50" i="2"/>
  <c r="L50" i="2" s="1"/>
  <c r="H51" i="2"/>
  <c r="H52" i="2"/>
  <c r="L52" i="2"/>
  <c r="C53" i="2"/>
  <c r="H53" i="2"/>
  <c r="B54" i="2"/>
  <c r="H54" i="2"/>
  <c r="I54" i="2"/>
  <c r="L54" i="2"/>
  <c r="H55" i="2"/>
  <c r="L55" i="2"/>
  <c r="H56" i="2"/>
  <c r="I56" i="2"/>
  <c r="L56" i="2"/>
  <c r="C57" i="2"/>
  <c r="D57" i="2"/>
  <c r="H57" i="2"/>
  <c r="K57" i="2"/>
  <c r="L57" i="2"/>
  <c r="B58" i="2"/>
  <c r="E58" i="2"/>
  <c r="H58" i="2"/>
  <c r="H59" i="2"/>
  <c r="E60" i="2"/>
  <c r="H60" i="2"/>
  <c r="L60" i="2"/>
  <c r="C61" i="2"/>
  <c r="H61" i="2"/>
  <c r="L61" i="2"/>
  <c r="B62" i="2"/>
  <c r="E62" i="2"/>
  <c r="H62" i="2"/>
  <c r="E63" i="2"/>
  <c r="H63" i="2"/>
  <c r="L63" i="2"/>
  <c r="H64" i="2"/>
  <c r="C65" i="2"/>
  <c r="D65" i="2"/>
  <c r="E65" i="2"/>
  <c r="H65" i="2"/>
  <c r="B66" i="2"/>
  <c r="E66" i="2"/>
  <c r="H66" i="2"/>
  <c r="I66" i="2"/>
  <c r="H67" i="2"/>
  <c r="B68" i="2"/>
  <c r="E68" i="2"/>
  <c r="H68" i="2"/>
  <c r="D69" i="2"/>
  <c r="E69" i="2"/>
  <c r="H69" i="2"/>
  <c r="B70" i="2"/>
  <c r="H70" i="2"/>
  <c r="I70" i="2"/>
  <c r="H71" i="2"/>
  <c r="E72" i="2"/>
  <c r="H72" i="2"/>
  <c r="I72" i="2"/>
  <c r="D73" i="2"/>
  <c r="H73" i="2"/>
  <c r="E74" i="2"/>
  <c r="H74" i="2"/>
  <c r="E75" i="2"/>
  <c r="H75" i="2"/>
  <c r="H76" i="2"/>
  <c r="D77" i="2"/>
  <c r="E77" i="2"/>
  <c r="H77" i="2"/>
  <c r="H78" i="2"/>
  <c r="I78" i="2" s="1"/>
  <c r="L78" i="2"/>
  <c r="B97" i="2"/>
  <c r="F6" i="3"/>
  <c r="O6" i="3" s="1"/>
  <c r="E47" i="3" s="1"/>
  <c r="L6" i="3"/>
  <c r="M6" i="3"/>
  <c r="N6" i="3"/>
  <c r="D47" i="3" s="1"/>
  <c r="F7" i="3"/>
  <c r="N7" i="3" s="1"/>
  <c r="D48" i="3" s="1"/>
  <c r="F8" i="3"/>
  <c r="L8" i="3" s="1"/>
  <c r="B49" i="3" s="1"/>
  <c r="M8" i="3"/>
  <c r="N8" i="3"/>
  <c r="O8" i="3"/>
  <c r="F9" i="3"/>
  <c r="N9" i="3" s="1"/>
  <c r="D50" i="3" s="1"/>
  <c r="O9" i="3"/>
  <c r="E50" i="3" s="1"/>
  <c r="F10" i="3"/>
  <c r="L10" i="3"/>
  <c r="M10" i="3"/>
  <c r="F11" i="3"/>
  <c r="O11" i="3" s="1"/>
  <c r="E52" i="3" s="1"/>
  <c r="N11" i="3"/>
  <c r="D52" i="3" s="1"/>
  <c r="F12" i="3"/>
  <c r="L12" i="3"/>
  <c r="B53" i="3" s="1"/>
  <c r="O12" i="3"/>
  <c r="L53" i="3" s="1"/>
  <c r="F13" i="3"/>
  <c r="O13" i="3" s="1"/>
  <c r="L54" i="3" s="1"/>
  <c r="F14" i="3"/>
  <c r="O14" i="3" s="1"/>
  <c r="L14" i="3"/>
  <c r="B55" i="3" s="1"/>
  <c r="M14" i="3"/>
  <c r="N14" i="3"/>
  <c r="F15" i="3"/>
  <c r="O15" i="3" s="1"/>
  <c r="L56" i="3" s="1"/>
  <c r="F16" i="3"/>
  <c r="L16" i="3"/>
  <c r="O16" i="3"/>
  <c r="E57" i="3" s="1"/>
  <c r="F17" i="3"/>
  <c r="O17" i="3"/>
  <c r="F18" i="3"/>
  <c r="F19" i="3"/>
  <c r="O19" i="3" s="1"/>
  <c r="E60" i="3" s="1"/>
  <c r="F20" i="3"/>
  <c r="L20" i="3"/>
  <c r="O20" i="3"/>
  <c r="E61" i="3" s="1"/>
  <c r="F21" i="3"/>
  <c r="N21" i="3" s="1"/>
  <c r="D62" i="3" s="1"/>
  <c r="O21" i="3"/>
  <c r="F22" i="3"/>
  <c r="L22" i="3"/>
  <c r="B63" i="3" s="1"/>
  <c r="M22" i="3"/>
  <c r="C63" i="3" s="1"/>
  <c r="N22" i="3"/>
  <c r="D63" i="3" s="1"/>
  <c r="O22" i="3"/>
  <c r="F23" i="3"/>
  <c r="N23" i="3"/>
  <c r="O23" i="3"/>
  <c r="E64" i="3"/>
  <c r="F24" i="3"/>
  <c r="L24" i="3" s="1"/>
  <c r="F25" i="3"/>
  <c r="N25" i="3"/>
  <c r="K66" i="3" s="1"/>
  <c r="O25" i="3"/>
  <c r="L66" i="3" s="1"/>
  <c r="F26" i="3"/>
  <c r="L26" i="3"/>
  <c r="M26" i="3"/>
  <c r="J67" i="3" s="1"/>
  <c r="N26" i="3"/>
  <c r="D67" i="3" s="1"/>
  <c r="O26" i="3"/>
  <c r="E67" i="3"/>
  <c r="F27" i="3"/>
  <c r="F28" i="3"/>
  <c r="M28" i="3" s="1"/>
  <c r="C69" i="3" s="1"/>
  <c r="L28" i="3"/>
  <c r="B69" i="3" s="1"/>
  <c r="F69" i="3" s="1"/>
  <c r="N28" i="3"/>
  <c r="D69" i="3" s="1"/>
  <c r="O28" i="3"/>
  <c r="E69" i="3" s="1"/>
  <c r="F29" i="3"/>
  <c r="M29" i="3" s="1"/>
  <c r="C70" i="3" s="1"/>
  <c r="L29" i="3"/>
  <c r="B70" i="3" s="1"/>
  <c r="O29" i="3"/>
  <c r="L70" i="3"/>
  <c r="F30" i="3"/>
  <c r="N30" i="3" s="1"/>
  <c r="F31" i="3"/>
  <c r="M31" i="3" s="1"/>
  <c r="J72" i="3" s="1"/>
  <c r="F32" i="3"/>
  <c r="L32" i="3"/>
  <c r="M32" i="3"/>
  <c r="J73" i="3" s="1"/>
  <c r="N32" i="3"/>
  <c r="O32" i="3"/>
  <c r="F33" i="3"/>
  <c r="N33" i="3" s="1"/>
  <c r="D74" i="3" s="1"/>
  <c r="M33" i="3"/>
  <c r="C74" i="3" s="1"/>
  <c r="L33" i="3"/>
  <c r="I74" i="3" s="1"/>
  <c r="F34" i="3"/>
  <c r="N34" i="3" s="1"/>
  <c r="L34" i="3"/>
  <c r="M34" i="3"/>
  <c r="O34" i="3"/>
  <c r="E75" i="3" s="1"/>
  <c r="F35" i="3"/>
  <c r="N35" i="3" s="1"/>
  <c r="M35" i="3"/>
  <c r="C76" i="3" s="1"/>
  <c r="F36" i="3"/>
  <c r="L36" i="3"/>
  <c r="F37" i="3"/>
  <c r="M37" i="3"/>
  <c r="C78" i="3" s="1"/>
  <c r="B38" i="3"/>
  <c r="C38" i="3"/>
  <c r="D38" i="3"/>
  <c r="E38" i="3"/>
  <c r="I38" i="3"/>
  <c r="J38" i="3" s="1"/>
  <c r="B47" i="3"/>
  <c r="H47" i="3"/>
  <c r="I47" i="3" s="1"/>
  <c r="L47" i="3"/>
  <c r="H48" i="3"/>
  <c r="C49" i="3"/>
  <c r="F49" i="3" s="1"/>
  <c r="D49" i="3"/>
  <c r="E49" i="3"/>
  <c r="H49" i="3"/>
  <c r="L49" i="3"/>
  <c r="K49" i="3"/>
  <c r="H50" i="3"/>
  <c r="L50" i="3"/>
  <c r="H51" i="3"/>
  <c r="I51" i="3"/>
  <c r="H52" i="3"/>
  <c r="K52" i="3"/>
  <c r="L52" i="3"/>
  <c r="E53" i="3"/>
  <c r="H53" i="3"/>
  <c r="E54" i="3"/>
  <c r="H54" i="3"/>
  <c r="E55" i="3"/>
  <c r="H55" i="3"/>
  <c r="L55" i="3" s="1"/>
  <c r="I55" i="3"/>
  <c r="J55" i="3"/>
  <c r="H56" i="3"/>
  <c r="B57" i="3"/>
  <c r="H57" i="3"/>
  <c r="L57" i="3" s="1"/>
  <c r="H58" i="3"/>
  <c r="H59" i="3"/>
  <c r="H60" i="3"/>
  <c r="H61" i="3"/>
  <c r="H62" i="3"/>
  <c r="H63" i="3"/>
  <c r="J63" i="3"/>
  <c r="H64" i="3"/>
  <c r="H65" i="3"/>
  <c r="E66" i="3"/>
  <c r="H66" i="3"/>
  <c r="B67" i="3"/>
  <c r="H67" i="3"/>
  <c r="L67" i="3"/>
  <c r="H68" i="3"/>
  <c r="H69" i="3"/>
  <c r="K69" i="3" s="1"/>
  <c r="H70" i="3"/>
  <c r="I70" i="3"/>
  <c r="H71" i="3"/>
  <c r="H72" i="3"/>
  <c r="B73" i="3"/>
  <c r="E73" i="3"/>
  <c r="H73" i="3"/>
  <c r="L73" i="3"/>
  <c r="B74" i="3"/>
  <c r="H74" i="3"/>
  <c r="B75" i="3"/>
  <c r="D75" i="3"/>
  <c r="H75" i="3"/>
  <c r="H76" i="3"/>
  <c r="J76" i="3" s="1"/>
  <c r="H77" i="3"/>
  <c r="H78" i="3"/>
  <c r="J78" i="3"/>
  <c r="B97" i="3"/>
  <c r="F6" i="4"/>
  <c r="N6" i="4"/>
  <c r="K47" i="4"/>
  <c r="O6" i="4"/>
  <c r="F7" i="4"/>
  <c r="N7" i="4"/>
  <c r="O7" i="4"/>
  <c r="E48" i="4"/>
  <c r="F8" i="4"/>
  <c r="M8" i="4"/>
  <c r="L8" i="4"/>
  <c r="B49" i="4" s="1"/>
  <c r="F49" i="4" s="1"/>
  <c r="N8" i="4"/>
  <c r="O8" i="4"/>
  <c r="E49" i="4"/>
  <c r="F9" i="4"/>
  <c r="N9" i="4" s="1"/>
  <c r="D50" i="4" s="1"/>
  <c r="M9" i="4"/>
  <c r="C50" i="4" s="1"/>
  <c r="O9" i="4"/>
  <c r="L50" i="4" s="1"/>
  <c r="F10" i="4"/>
  <c r="N10" i="4" s="1"/>
  <c r="M10" i="4"/>
  <c r="L10" i="4"/>
  <c r="D51" i="4"/>
  <c r="O10" i="4"/>
  <c r="L51" i="4" s="1"/>
  <c r="F11" i="4"/>
  <c r="N11" i="4"/>
  <c r="D52" i="4" s="1"/>
  <c r="O11" i="4"/>
  <c r="E52" i="4" s="1"/>
  <c r="F12" i="4"/>
  <c r="N12" i="4" s="1"/>
  <c r="F13" i="4"/>
  <c r="L13" i="4"/>
  <c r="P13" i="4"/>
  <c r="M13" i="4"/>
  <c r="C54" i="4" s="1"/>
  <c r="N13" i="4"/>
  <c r="D54" i="4" s="1"/>
  <c r="O13" i="4"/>
  <c r="F14" i="4"/>
  <c r="M14" i="4"/>
  <c r="C55" i="4" s="1"/>
  <c r="F55" i="4" s="1"/>
  <c r="L14" i="4"/>
  <c r="B55" i="4"/>
  <c r="N14" i="4"/>
  <c r="D55" i="4" s="1"/>
  <c r="O14" i="4"/>
  <c r="E55" i="4" s="1"/>
  <c r="F15" i="4"/>
  <c r="O15" i="4" s="1"/>
  <c r="E56" i="4" s="1"/>
  <c r="F16" i="4"/>
  <c r="O16" i="4" s="1"/>
  <c r="M16" i="4"/>
  <c r="L16" i="4"/>
  <c r="I57" i="4" s="1"/>
  <c r="N16" i="4"/>
  <c r="K57" i="4" s="1"/>
  <c r="F17" i="4"/>
  <c r="N17" i="4" s="1"/>
  <c r="D58" i="4" s="1"/>
  <c r="L17" i="4"/>
  <c r="M17" i="4"/>
  <c r="O17" i="4"/>
  <c r="E58" i="4" s="1"/>
  <c r="F18" i="4"/>
  <c r="M18" i="4"/>
  <c r="O18" i="4"/>
  <c r="E59" i="4" s="1"/>
  <c r="F19" i="4"/>
  <c r="M19" i="4" s="1"/>
  <c r="F20" i="4"/>
  <c r="M20" i="4"/>
  <c r="O20" i="4"/>
  <c r="L61" i="4" s="1"/>
  <c r="F21" i="4"/>
  <c r="M21" i="4" s="1"/>
  <c r="L21" i="4"/>
  <c r="N21" i="4"/>
  <c r="K62" i="4" s="1"/>
  <c r="D62" i="4"/>
  <c r="O21" i="4"/>
  <c r="L62" i="4" s="1"/>
  <c r="F22" i="4"/>
  <c r="M22" i="4"/>
  <c r="L22" i="4"/>
  <c r="B63" i="4" s="1"/>
  <c r="N22" i="4"/>
  <c r="D63" i="4"/>
  <c r="O22" i="4"/>
  <c r="E63" i="4" s="1"/>
  <c r="F23" i="4"/>
  <c r="L23" i="4"/>
  <c r="M23" i="4"/>
  <c r="C64" i="4"/>
  <c r="N23" i="4"/>
  <c r="O23" i="4"/>
  <c r="E64" i="4" s="1"/>
  <c r="F24" i="4"/>
  <c r="M24" i="4"/>
  <c r="L24" i="4"/>
  <c r="B65" i="4"/>
  <c r="N24" i="4"/>
  <c r="K65" i="4" s="1"/>
  <c r="O24" i="4"/>
  <c r="E65" i="4"/>
  <c r="F25" i="4"/>
  <c r="N25" i="4" s="1"/>
  <c r="D66" i="4" s="1"/>
  <c r="O25" i="4"/>
  <c r="E66" i="4" s="1"/>
  <c r="F26" i="4"/>
  <c r="N26" i="4" s="1"/>
  <c r="D67" i="4" s="1"/>
  <c r="F27" i="4"/>
  <c r="L27" i="4" s="1"/>
  <c r="F28" i="4"/>
  <c r="M28" i="4"/>
  <c r="L28" i="4"/>
  <c r="N28" i="4"/>
  <c r="K69" i="4" s="1"/>
  <c r="M69" i="4" s="1"/>
  <c r="O28" i="4"/>
  <c r="L69" i="4" s="1"/>
  <c r="F29" i="4"/>
  <c r="L29" i="4"/>
  <c r="M29" i="4"/>
  <c r="P29" i="4"/>
  <c r="N29" i="4"/>
  <c r="D70" i="4"/>
  <c r="O29" i="4"/>
  <c r="F30" i="4"/>
  <c r="O30" i="4" s="1"/>
  <c r="F31" i="4"/>
  <c r="L31" i="4"/>
  <c r="B72" i="4" s="1"/>
  <c r="M31" i="4"/>
  <c r="C72" i="4" s="1"/>
  <c r="F32" i="4"/>
  <c r="N32" i="4" s="1"/>
  <c r="M32" i="4"/>
  <c r="L32" i="4"/>
  <c r="I73" i="4" s="1"/>
  <c r="O32" i="4"/>
  <c r="F33" i="4"/>
  <c r="N33" i="4" s="1"/>
  <c r="L33" i="4"/>
  <c r="M33" i="4"/>
  <c r="D74" i="4"/>
  <c r="O33" i="4"/>
  <c r="L74" i="4" s="1"/>
  <c r="F34" i="4"/>
  <c r="N34" i="4"/>
  <c r="D75" i="4" s="1"/>
  <c r="O34" i="4"/>
  <c r="F35" i="4"/>
  <c r="F36" i="4"/>
  <c r="M36" i="4"/>
  <c r="L36" i="4"/>
  <c r="B77" i="4" s="1"/>
  <c r="N36" i="4"/>
  <c r="O36" i="4"/>
  <c r="F37" i="4"/>
  <c r="L37" i="4"/>
  <c r="P37" i="4" s="1"/>
  <c r="M37" i="4"/>
  <c r="C78" i="4" s="1"/>
  <c r="N37" i="4"/>
  <c r="D78" i="4"/>
  <c r="O37" i="4"/>
  <c r="E78" i="4" s="1"/>
  <c r="B38" i="4"/>
  <c r="C38" i="4"/>
  <c r="D38" i="4"/>
  <c r="E38" i="4"/>
  <c r="I38" i="4"/>
  <c r="J38" i="4" s="1"/>
  <c r="E47" i="4"/>
  <c r="H47" i="4"/>
  <c r="D48" i="4"/>
  <c r="H48" i="4"/>
  <c r="D49" i="4"/>
  <c r="H49" i="4"/>
  <c r="L49" i="4" s="1"/>
  <c r="E50" i="4"/>
  <c r="H50" i="4"/>
  <c r="H51" i="4"/>
  <c r="K51" i="4"/>
  <c r="H52" i="4"/>
  <c r="H53" i="4"/>
  <c r="E54" i="4"/>
  <c r="H54" i="4"/>
  <c r="K54" i="4" s="1"/>
  <c r="L54" i="4"/>
  <c r="H55" i="4"/>
  <c r="I55" i="4"/>
  <c r="K55" i="4"/>
  <c r="L55" i="4"/>
  <c r="H56" i="4"/>
  <c r="E57" i="4"/>
  <c r="H57" i="4"/>
  <c r="H58" i="4"/>
  <c r="J58" i="4" s="1"/>
  <c r="H59" i="4"/>
  <c r="L59" i="4"/>
  <c r="C60" i="4"/>
  <c r="H60" i="4"/>
  <c r="H61" i="4"/>
  <c r="C62" i="4"/>
  <c r="H62" i="4"/>
  <c r="H63" i="4"/>
  <c r="I63" i="4"/>
  <c r="L63" i="4"/>
  <c r="D64" i="4"/>
  <c r="H64" i="4"/>
  <c r="J64" i="4"/>
  <c r="H65" i="4"/>
  <c r="L65" i="4"/>
  <c r="H66" i="4"/>
  <c r="H67" i="4"/>
  <c r="K67" i="4"/>
  <c r="H68" i="4"/>
  <c r="B69" i="4"/>
  <c r="E69" i="4"/>
  <c r="H69" i="4"/>
  <c r="I69" i="4"/>
  <c r="C70" i="4"/>
  <c r="H70" i="4"/>
  <c r="L70" i="4" s="1"/>
  <c r="K70" i="4"/>
  <c r="E71" i="4"/>
  <c r="H71" i="4"/>
  <c r="L71" i="4" s="1"/>
  <c r="H72" i="4"/>
  <c r="J72" i="4"/>
  <c r="B73" i="4"/>
  <c r="H73" i="4"/>
  <c r="C74" i="4"/>
  <c r="H74" i="4"/>
  <c r="K74" i="4" s="1"/>
  <c r="E75" i="4"/>
  <c r="H75" i="4"/>
  <c r="L75" i="4"/>
  <c r="H76" i="4"/>
  <c r="E77" i="4"/>
  <c r="H77" i="4"/>
  <c r="K77" i="4" s="1"/>
  <c r="I77" i="4"/>
  <c r="L77" i="4"/>
  <c r="H78" i="4"/>
  <c r="K78" i="4" s="1"/>
  <c r="L78" i="4"/>
  <c r="B97" i="4"/>
  <c r="B6" i="5"/>
  <c r="C6" i="5"/>
  <c r="D6" i="5"/>
  <c r="F6" i="5"/>
  <c r="O6" i="5" s="1"/>
  <c r="E6" i="5"/>
  <c r="B7" i="5"/>
  <c r="C7" i="5"/>
  <c r="D7" i="5"/>
  <c r="E7" i="5"/>
  <c r="E38" i="5" s="1"/>
  <c r="B8" i="5"/>
  <c r="C8" i="5"/>
  <c r="D8" i="5"/>
  <c r="F8" i="5" s="1"/>
  <c r="E8" i="5"/>
  <c r="B9" i="5"/>
  <c r="F9" i="5" s="1"/>
  <c r="C9" i="5"/>
  <c r="D9" i="5"/>
  <c r="E9" i="5"/>
  <c r="B10" i="5"/>
  <c r="C10" i="5"/>
  <c r="D10" i="5"/>
  <c r="F10" i="5" s="1"/>
  <c r="E10" i="5"/>
  <c r="B11" i="5"/>
  <c r="F11" i="5" s="1"/>
  <c r="C11" i="5"/>
  <c r="D11" i="5"/>
  <c r="E11" i="5"/>
  <c r="B12" i="5"/>
  <c r="C12" i="5"/>
  <c r="F12" i="5" s="1"/>
  <c r="D12" i="5"/>
  <c r="E12" i="5"/>
  <c r="B13" i="5"/>
  <c r="C13" i="5"/>
  <c r="D13" i="5"/>
  <c r="E13" i="5"/>
  <c r="B14" i="5"/>
  <c r="C14" i="5"/>
  <c r="D14" i="5"/>
  <c r="F14" i="5"/>
  <c r="L14" i="5" s="1"/>
  <c r="E14" i="5"/>
  <c r="B15" i="5"/>
  <c r="C15" i="5"/>
  <c r="D15" i="5"/>
  <c r="E15" i="5"/>
  <c r="F15" i="5" s="1"/>
  <c r="B16" i="5"/>
  <c r="F16" i="5" s="1"/>
  <c r="C16" i="5"/>
  <c r="D16" i="5"/>
  <c r="E16" i="5"/>
  <c r="B17" i="5"/>
  <c r="F17" i="5" s="1"/>
  <c r="C17" i="5"/>
  <c r="D17" i="5"/>
  <c r="E17" i="5"/>
  <c r="B18" i="5"/>
  <c r="C18" i="5"/>
  <c r="F18" i="5" s="1"/>
  <c r="D18" i="5"/>
  <c r="E18" i="5"/>
  <c r="B19" i="5"/>
  <c r="C19" i="5"/>
  <c r="D19" i="5"/>
  <c r="F19" i="5" s="1"/>
  <c r="E19" i="5"/>
  <c r="B20" i="5"/>
  <c r="C20" i="5"/>
  <c r="D20" i="5"/>
  <c r="F20" i="5"/>
  <c r="E20" i="5"/>
  <c r="B21" i="5"/>
  <c r="C21" i="5"/>
  <c r="D21" i="5"/>
  <c r="E21" i="5"/>
  <c r="F21" i="5" s="1"/>
  <c r="B22" i="5"/>
  <c r="F22" i="5" s="1"/>
  <c r="C22" i="5"/>
  <c r="D22" i="5"/>
  <c r="E22" i="5"/>
  <c r="B23" i="5"/>
  <c r="F23" i="5" s="1"/>
  <c r="C23" i="5"/>
  <c r="D23" i="5"/>
  <c r="E23" i="5"/>
  <c r="B24" i="5"/>
  <c r="C24" i="5"/>
  <c r="F24" i="5" s="1"/>
  <c r="D24" i="5"/>
  <c r="E24" i="5"/>
  <c r="B25" i="5"/>
  <c r="C25" i="5"/>
  <c r="D25" i="5"/>
  <c r="E25" i="5"/>
  <c r="B26" i="5"/>
  <c r="C26" i="5"/>
  <c r="D26" i="5"/>
  <c r="E26" i="5"/>
  <c r="F26" i="5" s="1"/>
  <c r="B27" i="5"/>
  <c r="F27" i="5" s="1"/>
  <c r="C27" i="5"/>
  <c r="D27" i="5"/>
  <c r="E27" i="5"/>
  <c r="B28" i="5"/>
  <c r="F28" i="5" s="1"/>
  <c r="C28" i="5"/>
  <c r="D28" i="5"/>
  <c r="E28" i="5"/>
  <c r="B29" i="5"/>
  <c r="F29" i="5" s="1"/>
  <c r="C29" i="5"/>
  <c r="D29" i="5"/>
  <c r="E29" i="5"/>
  <c r="B30" i="5"/>
  <c r="F30" i="5" s="1"/>
  <c r="C30" i="5"/>
  <c r="D30" i="5"/>
  <c r="E30" i="5"/>
  <c r="B31" i="5"/>
  <c r="C31" i="5"/>
  <c r="D31" i="5"/>
  <c r="F31" i="5"/>
  <c r="L31" i="5" s="1"/>
  <c r="E31" i="5"/>
  <c r="B32" i="5"/>
  <c r="C32" i="5"/>
  <c r="D32" i="5"/>
  <c r="F32" i="5" s="1"/>
  <c r="E32" i="5"/>
  <c r="B33" i="5"/>
  <c r="F33" i="5" s="1"/>
  <c r="C33" i="5"/>
  <c r="D33" i="5"/>
  <c r="E33" i="5"/>
  <c r="B34" i="5"/>
  <c r="F34" i="5" s="1"/>
  <c r="C34" i="5"/>
  <c r="D34" i="5"/>
  <c r="E34" i="5"/>
  <c r="B35" i="5"/>
  <c r="F35" i="5" s="1"/>
  <c r="L35" i="5" s="1"/>
  <c r="C35" i="5"/>
  <c r="D35" i="5"/>
  <c r="E35" i="5"/>
  <c r="B36" i="5"/>
  <c r="C36" i="5"/>
  <c r="D36" i="5"/>
  <c r="F36" i="5" s="1"/>
  <c r="E36" i="5"/>
  <c r="B37" i="5"/>
  <c r="F37" i="5" s="1"/>
  <c r="C37" i="5"/>
  <c r="D37" i="5"/>
  <c r="E37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B97" i="5"/>
  <c r="D57" i="4"/>
  <c r="K75" i="4"/>
  <c r="E74" i="4"/>
  <c r="E70" i="4"/>
  <c r="K66" i="4"/>
  <c r="I65" i="4"/>
  <c r="J62" i="4"/>
  <c r="C58" i="4"/>
  <c r="K50" i="4"/>
  <c r="I49" i="4"/>
  <c r="P17" i="4"/>
  <c r="J74" i="4"/>
  <c r="J70" i="4"/>
  <c r="D69" i="4"/>
  <c r="K63" i="4"/>
  <c r="J60" i="4"/>
  <c r="C75" i="3"/>
  <c r="F75" i="3" s="1"/>
  <c r="L61" i="3"/>
  <c r="L60" i="3"/>
  <c r="J51" i="3"/>
  <c r="P8" i="3"/>
  <c r="D76" i="3"/>
  <c r="K74" i="3"/>
  <c r="J70" i="3"/>
  <c r="J69" i="3"/>
  <c r="P22" i="3"/>
  <c r="P14" i="3"/>
  <c r="P6" i="3"/>
  <c r="L74" i="1"/>
  <c r="J70" i="1"/>
  <c r="J68" i="1"/>
  <c r="L58" i="1"/>
  <c r="J54" i="1"/>
  <c r="J52" i="1"/>
  <c r="I38" i="5"/>
  <c r="N31" i="5"/>
  <c r="M31" i="5"/>
  <c r="O31" i="5"/>
  <c r="L27" i="5"/>
  <c r="N27" i="5"/>
  <c r="O27" i="5"/>
  <c r="M27" i="5"/>
  <c r="N20" i="5"/>
  <c r="L20" i="5"/>
  <c r="M20" i="5"/>
  <c r="O20" i="5"/>
  <c r="N35" i="5"/>
  <c r="O35" i="5"/>
  <c r="M35" i="5"/>
  <c r="P22" i="4"/>
  <c r="C63" i="4"/>
  <c r="F63" i="4" s="1"/>
  <c r="J63" i="4"/>
  <c r="M63" i="4"/>
  <c r="C59" i="4"/>
  <c r="J59" i="4"/>
  <c r="P14" i="4"/>
  <c r="J55" i="4"/>
  <c r="M55" i="4" s="1"/>
  <c r="P10" i="4"/>
  <c r="C51" i="4"/>
  <c r="J51" i="4"/>
  <c r="J75" i="3"/>
  <c r="I75" i="3"/>
  <c r="K75" i="3"/>
  <c r="K64" i="3"/>
  <c r="D64" i="3"/>
  <c r="O14" i="5"/>
  <c r="N14" i="5"/>
  <c r="I64" i="4"/>
  <c r="B64" i="4"/>
  <c r="F64" i="4" s="1"/>
  <c r="E62" i="3"/>
  <c r="L62" i="3"/>
  <c r="L75" i="3"/>
  <c r="N6" i="5"/>
  <c r="L6" i="5"/>
  <c r="J77" i="4"/>
  <c r="M77" i="4" s="1"/>
  <c r="C77" i="4"/>
  <c r="P32" i="4"/>
  <c r="J73" i="4"/>
  <c r="C73" i="4"/>
  <c r="P28" i="4"/>
  <c r="J69" i="4"/>
  <c r="C69" i="4"/>
  <c r="F69" i="4" s="1"/>
  <c r="P24" i="4"/>
  <c r="J65" i="4"/>
  <c r="M65" i="4" s="1"/>
  <c r="C65" i="4"/>
  <c r="J61" i="4"/>
  <c r="C61" i="4"/>
  <c r="P16" i="4"/>
  <c r="J57" i="4"/>
  <c r="C57" i="4"/>
  <c r="P8" i="4"/>
  <c r="J49" i="4"/>
  <c r="C49" i="4"/>
  <c r="D47" i="4"/>
  <c r="I67" i="3"/>
  <c r="K67" i="3"/>
  <c r="D38" i="5"/>
  <c r="D73" i="4"/>
  <c r="I72" i="4"/>
  <c r="I68" i="4"/>
  <c r="B68" i="4"/>
  <c r="O10" i="5"/>
  <c r="L10" i="5"/>
  <c r="I51" i="5" s="1"/>
  <c r="B78" i="4"/>
  <c r="F78" i="4" s="1"/>
  <c r="I78" i="4"/>
  <c r="B74" i="4"/>
  <c r="F74" i="4"/>
  <c r="I74" i="4"/>
  <c r="M74" i="4" s="1"/>
  <c r="B70" i="4"/>
  <c r="F70" i="4" s="1"/>
  <c r="I70" i="4"/>
  <c r="M70" i="4"/>
  <c r="B62" i="4"/>
  <c r="I62" i="4"/>
  <c r="M62" i="4" s="1"/>
  <c r="B58" i="4"/>
  <c r="F58" i="4"/>
  <c r="I58" i="4"/>
  <c r="B54" i="4"/>
  <c r="I54" i="4"/>
  <c r="E58" i="3"/>
  <c r="L58" i="3"/>
  <c r="D77" i="4"/>
  <c r="P23" i="4"/>
  <c r="M14" i="5"/>
  <c r="L64" i="4"/>
  <c r="L56" i="4"/>
  <c r="L52" i="4"/>
  <c r="L48" i="4"/>
  <c r="K64" i="4"/>
  <c r="K52" i="4"/>
  <c r="K48" i="4"/>
  <c r="M25" i="3"/>
  <c r="L25" i="3"/>
  <c r="N15" i="3"/>
  <c r="K56" i="3" s="1"/>
  <c r="M15" i="3"/>
  <c r="L15" i="3"/>
  <c r="D74" i="2"/>
  <c r="K74" i="2"/>
  <c r="P32" i="2"/>
  <c r="B73" i="2"/>
  <c r="I73" i="2"/>
  <c r="D66" i="2"/>
  <c r="K66" i="2"/>
  <c r="P24" i="2"/>
  <c r="B65" i="2"/>
  <c r="F65" i="2"/>
  <c r="I65" i="2"/>
  <c r="D58" i="2"/>
  <c r="K58" i="2"/>
  <c r="P16" i="2"/>
  <c r="B57" i="2"/>
  <c r="F57" i="2"/>
  <c r="I57" i="2"/>
  <c r="D50" i="2"/>
  <c r="K50" i="2"/>
  <c r="P8" i="2"/>
  <c r="B49" i="2"/>
  <c r="I49" i="2"/>
  <c r="B76" i="1"/>
  <c r="I76" i="1"/>
  <c r="K71" i="1"/>
  <c r="D71" i="1"/>
  <c r="B68" i="1"/>
  <c r="I68" i="1"/>
  <c r="K63" i="1"/>
  <c r="D63" i="1"/>
  <c r="K55" i="1"/>
  <c r="D55" i="1"/>
  <c r="B52" i="1"/>
  <c r="I52" i="1"/>
  <c r="I77" i="3"/>
  <c r="D73" i="3"/>
  <c r="E70" i="3"/>
  <c r="I69" i="3"/>
  <c r="L64" i="3"/>
  <c r="K63" i="3"/>
  <c r="I61" i="3"/>
  <c r="I57" i="3"/>
  <c r="E56" i="3"/>
  <c r="I53" i="3"/>
  <c r="I49" i="3"/>
  <c r="N37" i="3"/>
  <c r="L35" i="3"/>
  <c r="B76" i="3" s="1"/>
  <c r="O31" i="3"/>
  <c r="N29" i="3"/>
  <c r="P26" i="3"/>
  <c r="M27" i="3"/>
  <c r="C68" i="3" s="1"/>
  <c r="F68" i="3" s="1"/>
  <c r="L27" i="3"/>
  <c r="K72" i="2"/>
  <c r="D72" i="2"/>
  <c r="K64" i="2"/>
  <c r="D64" i="2"/>
  <c r="I63" i="2"/>
  <c r="B63" i="2"/>
  <c r="K56" i="2"/>
  <c r="D56" i="2"/>
  <c r="I55" i="2"/>
  <c r="B55" i="2"/>
  <c r="K48" i="2"/>
  <c r="D48" i="2"/>
  <c r="I78" i="1"/>
  <c r="B78" i="1"/>
  <c r="I70" i="1"/>
  <c r="B70" i="1"/>
  <c r="D65" i="1"/>
  <c r="K65" i="1"/>
  <c r="I62" i="1"/>
  <c r="B62" i="1"/>
  <c r="I54" i="1"/>
  <c r="B54" i="1"/>
  <c r="D49" i="1"/>
  <c r="K49" i="1"/>
  <c r="M21" i="3"/>
  <c r="L21" i="3"/>
  <c r="I62" i="3" s="1"/>
  <c r="N19" i="3"/>
  <c r="M19" i="3"/>
  <c r="L19" i="3"/>
  <c r="D78" i="2"/>
  <c r="K78" i="2"/>
  <c r="P36" i="2"/>
  <c r="B77" i="2"/>
  <c r="F77" i="2" s="1"/>
  <c r="I77" i="2"/>
  <c r="D70" i="2"/>
  <c r="K70" i="2"/>
  <c r="P28" i="2"/>
  <c r="B69" i="2"/>
  <c r="F69" i="2" s="1"/>
  <c r="I69" i="2"/>
  <c r="D62" i="2"/>
  <c r="K62" i="2"/>
  <c r="P20" i="2"/>
  <c r="B61" i="2"/>
  <c r="I61" i="2"/>
  <c r="D54" i="2"/>
  <c r="K54" i="2"/>
  <c r="P12" i="2"/>
  <c r="B53" i="2"/>
  <c r="F53" i="2" s="1"/>
  <c r="I53" i="2"/>
  <c r="K75" i="1"/>
  <c r="D75" i="1"/>
  <c r="B72" i="1"/>
  <c r="I72" i="1"/>
  <c r="K67" i="1"/>
  <c r="D67" i="1"/>
  <c r="B64" i="1"/>
  <c r="I64" i="1"/>
  <c r="K59" i="1"/>
  <c r="D59" i="1"/>
  <c r="B56" i="1"/>
  <c r="I56" i="1"/>
  <c r="B48" i="1"/>
  <c r="I48" i="1"/>
  <c r="K73" i="3"/>
  <c r="I63" i="3"/>
  <c r="O35" i="3"/>
  <c r="L31" i="3"/>
  <c r="I72" i="3" s="1"/>
  <c r="N27" i="3"/>
  <c r="M23" i="3"/>
  <c r="C64" i="3" s="1"/>
  <c r="L23" i="3"/>
  <c r="B64" i="3" s="1"/>
  <c r="F64" i="3" s="1"/>
  <c r="N17" i="3"/>
  <c r="M17" i="3"/>
  <c r="L17" i="3"/>
  <c r="I58" i="3" s="1"/>
  <c r="M58" i="3" s="1"/>
  <c r="K76" i="2"/>
  <c r="D76" i="2"/>
  <c r="I75" i="2"/>
  <c r="B75" i="2"/>
  <c r="K68" i="2"/>
  <c r="D68" i="2"/>
  <c r="I67" i="2"/>
  <c r="B67" i="2"/>
  <c r="K60" i="2"/>
  <c r="D60" i="2"/>
  <c r="K52" i="2"/>
  <c r="D52" i="2"/>
  <c r="I51" i="2"/>
  <c r="B51" i="2"/>
  <c r="D77" i="1"/>
  <c r="K77" i="1"/>
  <c r="I74" i="1"/>
  <c r="B74" i="1"/>
  <c r="D69" i="1"/>
  <c r="K69" i="1"/>
  <c r="P25" i="1"/>
  <c r="I66" i="1"/>
  <c r="B66" i="1"/>
  <c r="D53" i="1"/>
  <c r="K53" i="1"/>
  <c r="I50" i="1"/>
  <c r="M50" i="1" s="1"/>
  <c r="B50" i="1"/>
  <c r="N31" i="3"/>
  <c r="O27" i="3"/>
  <c r="K62" i="3"/>
  <c r="K50" i="3"/>
  <c r="L13" i="3"/>
  <c r="L11" i="3"/>
  <c r="I52" i="3" s="1"/>
  <c r="M52" i="3" s="1"/>
  <c r="L9" i="3"/>
  <c r="L7" i="3"/>
  <c r="J77" i="2"/>
  <c r="J73" i="2"/>
  <c r="J69" i="2"/>
  <c r="J65" i="2"/>
  <c r="M65" i="2" s="1"/>
  <c r="J61" i="2"/>
  <c r="J57" i="2"/>
  <c r="J53" i="2"/>
  <c r="J49" i="2"/>
  <c r="F38" i="2"/>
  <c r="M37" i="2"/>
  <c r="M35" i="2"/>
  <c r="M33" i="2"/>
  <c r="P33" i="2" s="1"/>
  <c r="M31" i="2"/>
  <c r="J72" i="2" s="1"/>
  <c r="M29" i="2"/>
  <c r="P29" i="2" s="1"/>
  <c r="M27" i="2"/>
  <c r="M25" i="2"/>
  <c r="M23" i="2"/>
  <c r="M21" i="2"/>
  <c r="M19" i="2"/>
  <c r="M17" i="2"/>
  <c r="C58" i="2" s="1"/>
  <c r="F58" i="2" s="1"/>
  <c r="M15" i="2"/>
  <c r="M13" i="2"/>
  <c r="C54" i="2" s="1"/>
  <c r="F54" i="2" s="1"/>
  <c r="M11" i="2"/>
  <c r="M9" i="2"/>
  <c r="M7" i="2"/>
  <c r="J48" i="1"/>
  <c r="N37" i="1"/>
  <c r="L36" i="1"/>
  <c r="B77" i="1" s="1"/>
  <c r="F77" i="1" s="1"/>
  <c r="N35" i="1"/>
  <c r="P35" i="1"/>
  <c r="L34" i="1"/>
  <c r="N33" i="1"/>
  <c r="P33" i="1" s="1"/>
  <c r="L32" i="1"/>
  <c r="N31" i="1"/>
  <c r="P31" i="1" s="1"/>
  <c r="L30" i="1"/>
  <c r="N29" i="1"/>
  <c r="P29" i="1" s="1"/>
  <c r="L28" i="1"/>
  <c r="N27" i="1"/>
  <c r="K68" i="1" s="1"/>
  <c r="M68" i="1" s="1"/>
  <c r="L26" i="1"/>
  <c r="I67" i="1" s="1"/>
  <c r="M67" i="1" s="1"/>
  <c r="N25" i="1"/>
  <c r="L24" i="1"/>
  <c r="B65" i="1" s="1"/>
  <c r="F65" i="1" s="1"/>
  <c r="N23" i="1"/>
  <c r="L22" i="1"/>
  <c r="I63" i="1" s="1"/>
  <c r="N21" i="1"/>
  <c r="P21" i="1" s="1"/>
  <c r="L20" i="1"/>
  <c r="N19" i="1"/>
  <c r="D60" i="1" s="1"/>
  <c r="L18" i="1"/>
  <c r="N17" i="1"/>
  <c r="D58" i="1" s="1"/>
  <c r="L16" i="1"/>
  <c r="N15" i="1"/>
  <c r="K56" i="1" s="1"/>
  <c r="L14" i="1"/>
  <c r="N13" i="1"/>
  <c r="P13" i="1" s="1"/>
  <c r="L12" i="1"/>
  <c r="B53" i="1" s="1"/>
  <c r="N11" i="1"/>
  <c r="P11" i="1"/>
  <c r="L10" i="1"/>
  <c r="B51" i="1" s="1"/>
  <c r="N9" i="1"/>
  <c r="L8" i="1"/>
  <c r="N7" i="1"/>
  <c r="P7" i="1" s="1"/>
  <c r="L6" i="1"/>
  <c r="I47" i="1" s="1"/>
  <c r="C55" i="3"/>
  <c r="C51" i="3"/>
  <c r="J49" i="3"/>
  <c r="C47" i="3"/>
  <c r="F38" i="3"/>
  <c r="M13" i="3"/>
  <c r="M11" i="3"/>
  <c r="M9" i="3"/>
  <c r="C50" i="3" s="1"/>
  <c r="M7" i="3"/>
  <c r="M36" i="1"/>
  <c r="M34" i="1"/>
  <c r="M32" i="1"/>
  <c r="M30" i="1"/>
  <c r="J71" i="1" s="1"/>
  <c r="M28" i="1"/>
  <c r="C69" i="1" s="1"/>
  <c r="M26" i="1"/>
  <c r="M24" i="1"/>
  <c r="C65" i="1" s="1"/>
  <c r="M22" i="1"/>
  <c r="M20" i="1"/>
  <c r="M18" i="1"/>
  <c r="C59" i="1" s="1"/>
  <c r="F59" i="1" s="1"/>
  <c r="M16" i="1"/>
  <c r="J57" i="1" s="1"/>
  <c r="M14" i="1"/>
  <c r="M12" i="1"/>
  <c r="M10" i="1"/>
  <c r="J51" i="1" s="1"/>
  <c r="M8" i="1"/>
  <c r="M6" i="1"/>
  <c r="J47" i="1" s="1"/>
  <c r="M64" i="4"/>
  <c r="M67" i="3"/>
  <c r="C52" i="3"/>
  <c r="J52" i="3"/>
  <c r="P22" i="1"/>
  <c r="B75" i="1"/>
  <c r="P34" i="1"/>
  <c r="I75" i="1"/>
  <c r="J70" i="2"/>
  <c r="M70" i="2" s="1"/>
  <c r="D60" i="3"/>
  <c r="K60" i="3"/>
  <c r="L55" i="5"/>
  <c r="E55" i="5"/>
  <c r="J76" i="5"/>
  <c r="C76" i="5"/>
  <c r="P20" i="5"/>
  <c r="B61" i="5"/>
  <c r="I61" i="5"/>
  <c r="C49" i="1"/>
  <c r="J49" i="1"/>
  <c r="C57" i="1"/>
  <c r="J65" i="1"/>
  <c r="C73" i="1"/>
  <c r="J73" i="1"/>
  <c r="J50" i="3"/>
  <c r="D50" i="1"/>
  <c r="F50" i="1" s="1"/>
  <c r="K50" i="1"/>
  <c r="D54" i="1"/>
  <c r="K54" i="1"/>
  <c r="M54" i="1" s="1"/>
  <c r="K58" i="1"/>
  <c r="D62" i="1"/>
  <c r="K62" i="1"/>
  <c r="D66" i="1"/>
  <c r="K66" i="1"/>
  <c r="K70" i="1"/>
  <c r="D74" i="1"/>
  <c r="K74" i="1"/>
  <c r="D78" i="1"/>
  <c r="K78" i="1"/>
  <c r="J52" i="2"/>
  <c r="C52" i="2"/>
  <c r="J60" i="2"/>
  <c r="M60" i="2"/>
  <c r="P19" i="2"/>
  <c r="C60" i="2"/>
  <c r="J68" i="2"/>
  <c r="P27" i="2"/>
  <c r="C68" i="2"/>
  <c r="F68" i="2"/>
  <c r="J76" i="2"/>
  <c r="C76" i="2"/>
  <c r="B50" i="3"/>
  <c r="F50" i="3" s="1"/>
  <c r="P9" i="3"/>
  <c r="I50" i="3"/>
  <c r="K72" i="3"/>
  <c r="D72" i="3"/>
  <c r="K58" i="3"/>
  <c r="D58" i="3"/>
  <c r="J64" i="3"/>
  <c r="E76" i="3"/>
  <c r="L76" i="3"/>
  <c r="C60" i="3"/>
  <c r="J60" i="3"/>
  <c r="J68" i="3"/>
  <c r="D70" i="3"/>
  <c r="F70" i="3"/>
  <c r="K70" i="3"/>
  <c r="M70" i="3"/>
  <c r="P35" i="3"/>
  <c r="I76" i="3"/>
  <c r="B47" i="5"/>
  <c r="I47" i="5"/>
  <c r="D55" i="5"/>
  <c r="K55" i="5"/>
  <c r="P35" i="5"/>
  <c r="I76" i="5"/>
  <c r="B76" i="5"/>
  <c r="C61" i="5"/>
  <c r="F61" i="5" s="1"/>
  <c r="J61" i="5"/>
  <c r="E68" i="5"/>
  <c r="L68" i="5"/>
  <c r="J72" i="5"/>
  <c r="C72" i="5"/>
  <c r="F74" i="1"/>
  <c r="M61" i="2"/>
  <c r="F62" i="1"/>
  <c r="P37" i="1"/>
  <c r="M49" i="2"/>
  <c r="P29" i="3"/>
  <c r="M75" i="3"/>
  <c r="J59" i="1"/>
  <c r="J75" i="1"/>
  <c r="C75" i="1"/>
  <c r="B47" i="1"/>
  <c r="B55" i="1"/>
  <c r="P14" i="1"/>
  <c r="I55" i="1"/>
  <c r="B67" i="1"/>
  <c r="P26" i="1"/>
  <c r="C62" i="2"/>
  <c r="F62" i="2"/>
  <c r="P21" i="2"/>
  <c r="J62" i="2"/>
  <c r="P11" i="3"/>
  <c r="B52" i="3"/>
  <c r="F52" i="3" s="1"/>
  <c r="F49" i="2"/>
  <c r="I56" i="3"/>
  <c r="P15" i="3"/>
  <c r="B56" i="3"/>
  <c r="L51" i="5"/>
  <c r="E51" i="5"/>
  <c r="K47" i="5"/>
  <c r="D47" i="5"/>
  <c r="D68" i="5"/>
  <c r="K68" i="5"/>
  <c r="D72" i="5"/>
  <c r="K72" i="5"/>
  <c r="C47" i="1"/>
  <c r="J55" i="1"/>
  <c r="C55" i="1"/>
  <c r="J63" i="1"/>
  <c r="C63" i="1"/>
  <c r="C71" i="1"/>
  <c r="C48" i="3"/>
  <c r="J48" i="3"/>
  <c r="I49" i="1"/>
  <c r="M49" i="1" s="1"/>
  <c r="P8" i="1"/>
  <c r="B49" i="1"/>
  <c r="F49" i="1" s="1"/>
  <c r="I53" i="1"/>
  <c r="P12" i="1"/>
  <c r="I57" i="1"/>
  <c r="B57" i="1"/>
  <c r="I61" i="1"/>
  <c r="B61" i="1"/>
  <c r="I65" i="1"/>
  <c r="M65" i="1" s="1"/>
  <c r="P24" i="1"/>
  <c r="I69" i="1"/>
  <c r="P28" i="1"/>
  <c r="B69" i="1"/>
  <c r="I73" i="1"/>
  <c r="B73" i="1"/>
  <c r="I77" i="1"/>
  <c r="P36" i="1"/>
  <c r="C50" i="2"/>
  <c r="F50" i="2"/>
  <c r="P9" i="2"/>
  <c r="J50" i="2"/>
  <c r="P17" i="2"/>
  <c r="J58" i="2"/>
  <c r="M58" i="2"/>
  <c r="C66" i="2"/>
  <c r="F66" i="2" s="1"/>
  <c r="P25" i="2"/>
  <c r="J66" i="2"/>
  <c r="C74" i="2"/>
  <c r="J74" i="2"/>
  <c r="I48" i="3"/>
  <c r="B48" i="3"/>
  <c r="E68" i="3"/>
  <c r="L68" i="3"/>
  <c r="J58" i="3"/>
  <c r="C58" i="3"/>
  <c r="P23" i="3"/>
  <c r="I64" i="3"/>
  <c r="M64" i="3" s="1"/>
  <c r="B72" i="3"/>
  <c r="P31" i="3"/>
  <c r="I60" i="3"/>
  <c r="P19" i="3"/>
  <c r="B60" i="3"/>
  <c r="F60" i="3"/>
  <c r="J62" i="3"/>
  <c r="C62" i="3"/>
  <c r="P27" i="3"/>
  <c r="B68" i="3"/>
  <c r="I68" i="3"/>
  <c r="D56" i="3"/>
  <c r="C66" i="3"/>
  <c r="J66" i="3"/>
  <c r="B51" i="5"/>
  <c r="P14" i="5"/>
  <c r="I55" i="5"/>
  <c r="B55" i="5"/>
  <c r="D76" i="5"/>
  <c r="K76" i="5"/>
  <c r="L61" i="5"/>
  <c r="E61" i="5"/>
  <c r="J68" i="5"/>
  <c r="C68" i="5"/>
  <c r="E72" i="5"/>
  <c r="L72" i="5"/>
  <c r="P9" i="1"/>
  <c r="F66" i="1"/>
  <c r="F54" i="1"/>
  <c r="J67" i="1"/>
  <c r="C67" i="1"/>
  <c r="B59" i="1"/>
  <c r="P18" i="1"/>
  <c r="I59" i="1"/>
  <c r="M59" i="1"/>
  <c r="B71" i="1"/>
  <c r="P30" i="1"/>
  <c r="I71" i="1"/>
  <c r="P13" i="2"/>
  <c r="J54" i="2"/>
  <c r="M54" i="2" s="1"/>
  <c r="C78" i="2"/>
  <c r="F78" i="2" s="1"/>
  <c r="P37" i="2"/>
  <c r="J78" i="2"/>
  <c r="M78" i="2" s="1"/>
  <c r="D78" i="3"/>
  <c r="K78" i="3"/>
  <c r="C53" i="1"/>
  <c r="J53" i="1"/>
  <c r="C61" i="1"/>
  <c r="J61" i="1"/>
  <c r="J69" i="1"/>
  <c r="C77" i="1"/>
  <c r="J77" i="1"/>
  <c r="J54" i="3"/>
  <c r="C54" i="3"/>
  <c r="D48" i="1"/>
  <c r="F48" i="1"/>
  <c r="K52" i="1"/>
  <c r="D52" i="1"/>
  <c r="D56" i="1"/>
  <c r="F56" i="1" s="1"/>
  <c r="K60" i="1"/>
  <c r="K64" i="1"/>
  <c r="D64" i="1"/>
  <c r="D68" i="1"/>
  <c r="F68" i="1" s="1"/>
  <c r="K72" i="1"/>
  <c r="D72" i="1"/>
  <c r="K76" i="1"/>
  <c r="D76" i="1"/>
  <c r="J48" i="2"/>
  <c r="P7" i="2"/>
  <c r="C48" i="2"/>
  <c r="F48" i="2" s="1"/>
  <c r="J56" i="2"/>
  <c r="M56" i="2" s="1"/>
  <c r="P15" i="2"/>
  <c r="C56" i="2"/>
  <c r="F56" i="2" s="1"/>
  <c r="J64" i="2"/>
  <c r="C64" i="2"/>
  <c r="P31" i="2"/>
  <c r="C72" i="2"/>
  <c r="F72" i="2"/>
  <c r="B54" i="3"/>
  <c r="I54" i="3"/>
  <c r="B58" i="3"/>
  <c r="F58" i="3"/>
  <c r="P17" i="3"/>
  <c r="K68" i="3"/>
  <c r="D68" i="3"/>
  <c r="B62" i="3"/>
  <c r="F62" i="3"/>
  <c r="P21" i="3"/>
  <c r="E72" i="3"/>
  <c r="L72" i="3"/>
  <c r="C56" i="3"/>
  <c r="J56" i="3"/>
  <c r="P25" i="3"/>
  <c r="I66" i="3"/>
  <c r="B66" i="3"/>
  <c r="C55" i="5"/>
  <c r="J55" i="5"/>
  <c r="E47" i="5"/>
  <c r="L47" i="5"/>
  <c r="E76" i="5"/>
  <c r="L76" i="5"/>
  <c r="K61" i="5"/>
  <c r="D61" i="5"/>
  <c r="P27" i="5"/>
  <c r="I68" i="5"/>
  <c r="B68" i="5"/>
  <c r="P31" i="5"/>
  <c r="I72" i="5"/>
  <c r="M72" i="5" s="1"/>
  <c r="B72" i="5"/>
  <c r="F72" i="5"/>
  <c r="P15" i="1"/>
  <c r="M72" i="1"/>
  <c r="M77" i="2"/>
  <c r="M49" i="3"/>
  <c r="P27" i="1"/>
  <c r="F76" i="1"/>
  <c r="M57" i="2"/>
  <c r="M60" i="3"/>
  <c r="F76" i="3"/>
  <c r="M50" i="3"/>
  <c r="M62" i="3"/>
  <c r="M68" i="5"/>
  <c r="M55" i="5"/>
  <c r="F71" i="1"/>
  <c r="F55" i="5"/>
  <c r="M68" i="3"/>
  <c r="M72" i="3"/>
  <c r="M77" i="1"/>
  <c r="F69" i="1"/>
  <c r="F53" i="1"/>
  <c r="M56" i="3"/>
  <c r="M55" i="1"/>
  <c r="M76" i="5"/>
  <c r="F75" i="1"/>
  <c r="F68" i="5"/>
  <c r="M66" i="3"/>
  <c r="F67" i="1"/>
  <c r="F76" i="5"/>
  <c r="M61" i="5"/>
  <c r="M53" i="1"/>
  <c r="F56" i="3"/>
  <c r="M75" i="1"/>
  <c r="N29" i="5" l="1"/>
  <c r="O29" i="5"/>
  <c r="M29" i="5"/>
  <c r="L29" i="5"/>
  <c r="M23" i="5"/>
  <c r="O23" i="5"/>
  <c r="L23" i="5"/>
  <c r="N23" i="5"/>
  <c r="M15" i="5"/>
  <c r="L15" i="5"/>
  <c r="N15" i="5"/>
  <c r="O15" i="5"/>
  <c r="O8" i="5"/>
  <c r="N8" i="5"/>
  <c r="L8" i="5"/>
  <c r="M8" i="5"/>
  <c r="N33" i="5"/>
  <c r="O33" i="5"/>
  <c r="M33" i="5"/>
  <c r="N24" i="5"/>
  <c r="L24" i="5"/>
  <c r="M24" i="5"/>
  <c r="O24" i="5"/>
  <c r="O17" i="5"/>
  <c r="M17" i="5"/>
  <c r="L17" i="5"/>
  <c r="N17" i="5"/>
  <c r="K53" i="4"/>
  <c r="D53" i="4"/>
  <c r="N30" i="5"/>
  <c r="L30" i="5"/>
  <c r="O30" i="5"/>
  <c r="M30" i="5"/>
  <c r="N18" i="5"/>
  <c r="L18" i="5"/>
  <c r="M18" i="5"/>
  <c r="O18" i="5"/>
  <c r="M11" i="5"/>
  <c r="L11" i="5"/>
  <c r="N11" i="5"/>
  <c r="F63" i="3"/>
  <c r="N37" i="5"/>
  <c r="O37" i="5"/>
  <c r="M37" i="5"/>
  <c r="L37" i="5"/>
  <c r="M34" i="5"/>
  <c r="N34" i="5"/>
  <c r="L34" i="5"/>
  <c r="O34" i="5"/>
  <c r="N32" i="5"/>
  <c r="L32" i="5"/>
  <c r="M32" i="5"/>
  <c r="O32" i="5"/>
  <c r="M26" i="5"/>
  <c r="O26" i="5"/>
  <c r="N26" i="5"/>
  <c r="L26" i="5"/>
  <c r="L19" i="5"/>
  <c r="N19" i="5"/>
  <c r="O19" i="5"/>
  <c r="M19" i="5"/>
  <c r="M12" i="5"/>
  <c r="O12" i="5"/>
  <c r="N12" i="5"/>
  <c r="L12" i="5"/>
  <c r="D70" i="1"/>
  <c r="F70" i="1" s="1"/>
  <c r="F47" i="3"/>
  <c r="B63" i="1"/>
  <c r="F63" i="1" s="1"/>
  <c r="C51" i="1"/>
  <c r="O11" i="5"/>
  <c r="F54" i="4"/>
  <c r="L33" i="5"/>
  <c r="M28" i="5"/>
  <c r="O28" i="5"/>
  <c r="N28" i="5"/>
  <c r="L28" i="5"/>
  <c r="N22" i="5"/>
  <c r="L22" i="5"/>
  <c r="M22" i="5"/>
  <c r="O22" i="5"/>
  <c r="N10" i="5"/>
  <c r="M10" i="5"/>
  <c r="M9" i="5"/>
  <c r="O9" i="5"/>
  <c r="L9" i="5"/>
  <c r="M73" i="4"/>
  <c r="M55" i="3"/>
  <c r="K48" i="1"/>
  <c r="M48" i="1" s="1"/>
  <c r="C70" i="2"/>
  <c r="I51" i="1"/>
  <c r="C72" i="3"/>
  <c r="F72" i="3" s="1"/>
  <c r="N9" i="5"/>
  <c r="F77" i="4"/>
  <c r="N36" i="5"/>
  <c r="L36" i="5"/>
  <c r="M36" i="5"/>
  <c r="O36" i="5"/>
  <c r="L21" i="5"/>
  <c r="N21" i="5"/>
  <c r="O21" i="5"/>
  <c r="M21" i="5"/>
  <c r="N16" i="5"/>
  <c r="L16" i="5"/>
  <c r="M16" i="5"/>
  <c r="O16" i="5"/>
  <c r="D71" i="3"/>
  <c r="K71" i="3"/>
  <c r="C38" i="5"/>
  <c r="K58" i="4"/>
  <c r="M58" i="4" s="1"/>
  <c r="L73" i="4"/>
  <c r="E62" i="4"/>
  <c r="F62" i="4" s="1"/>
  <c r="L19" i="4"/>
  <c r="L58" i="4"/>
  <c r="L15" i="4"/>
  <c r="E51" i="4"/>
  <c r="L47" i="4"/>
  <c r="B77" i="3"/>
  <c r="P28" i="3"/>
  <c r="I65" i="3"/>
  <c r="L18" i="3"/>
  <c r="M18" i="3"/>
  <c r="N18" i="3"/>
  <c r="N13" i="3"/>
  <c r="O7" i="3"/>
  <c r="L35" i="4"/>
  <c r="M35" i="4"/>
  <c r="M12" i="4"/>
  <c r="L12" i="4"/>
  <c r="K49" i="4"/>
  <c r="P32" i="3"/>
  <c r="I73" i="3"/>
  <c r="M73" i="3" s="1"/>
  <c r="L30" i="3"/>
  <c r="M30" i="3"/>
  <c r="F13" i="5"/>
  <c r="J78" i="4"/>
  <c r="M78" i="4" s="1"/>
  <c r="J54" i="4"/>
  <c r="M54" i="4" s="1"/>
  <c r="N31" i="4"/>
  <c r="O31" i="4"/>
  <c r="O27" i="4"/>
  <c r="O26" i="4"/>
  <c r="M25" i="4"/>
  <c r="L69" i="3"/>
  <c r="M69" i="3" s="1"/>
  <c r="L37" i="3"/>
  <c r="O37" i="3"/>
  <c r="M36" i="3"/>
  <c r="N36" i="3"/>
  <c r="P36" i="3" s="1"/>
  <c r="P34" i="3"/>
  <c r="B61" i="3"/>
  <c r="D55" i="3"/>
  <c r="F55" i="3" s="1"/>
  <c r="K55" i="3"/>
  <c r="K47" i="3"/>
  <c r="O35" i="2"/>
  <c r="L35" i="2"/>
  <c r="I68" i="2"/>
  <c r="F25" i="5"/>
  <c r="L66" i="4"/>
  <c r="D65" i="4"/>
  <c r="F65" i="4" s="1"/>
  <c r="E61" i="4"/>
  <c r="K73" i="4"/>
  <c r="N30" i="4"/>
  <c r="L25" i="4"/>
  <c r="L20" i="4"/>
  <c r="N20" i="4"/>
  <c r="L57" i="4"/>
  <c r="M57" i="4" s="1"/>
  <c r="I51" i="4"/>
  <c r="M51" i="4" s="1"/>
  <c r="B51" i="4"/>
  <c r="F51" i="4" s="1"/>
  <c r="L9" i="4"/>
  <c r="M6" i="4"/>
  <c r="L6" i="4"/>
  <c r="J74" i="3"/>
  <c r="C67" i="3"/>
  <c r="F67" i="3" s="1"/>
  <c r="O24" i="3"/>
  <c r="N20" i="3"/>
  <c r="M20" i="3"/>
  <c r="F7" i="5"/>
  <c r="B38" i="5"/>
  <c r="J50" i="4"/>
  <c r="F38" i="4"/>
  <c r="O35" i="4"/>
  <c r="P33" i="4"/>
  <c r="L30" i="4"/>
  <c r="N27" i="4"/>
  <c r="P27" i="4" s="1"/>
  <c r="L26" i="4"/>
  <c r="P21" i="4"/>
  <c r="O19" i="4"/>
  <c r="N15" i="4"/>
  <c r="O12" i="4"/>
  <c r="O36" i="3"/>
  <c r="O33" i="3"/>
  <c r="N24" i="3"/>
  <c r="B51" i="3"/>
  <c r="J47" i="3"/>
  <c r="M47" i="3" s="1"/>
  <c r="B74" i="2"/>
  <c r="F74" i="2" s="1"/>
  <c r="L48" i="2"/>
  <c r="M48" i="2" s="1"/>
  <c r="M6" i="5"/>
  <c r="P36" i="4"/>
  <c r="E73" i="4"/>
  <c r="F73" i="4" s="1"/>
  <c r="B57" i="4"/>
  <c r="F57" i="4" s="1"/>
  <c r="N35" i="4"/>
  <c r="M34" i="4"/>
  <c r="L34" i="4"/>
  <c r="M30" i="4"/>
  <c r="M27" i="4"/>
  <c r="M26" i="4"/>
  <c r="N19" i="4"/>
  <c r="L18" i="4"/>
  <c r="N18" i="4"/>
  <c r="M15" i="4"/>
  <c r="L11" i="4"/>
  <c r="M11" i="4"/>
  <c r="L7" i="4"/>
  <c r="M7" i="4"/>
  <c r="C73" i="3"/>
  <c r="F73" i="3" s="1"/>
  <c r="B65" i="3"/>
  <c r="K48" i="3"/>
  <c r="K76" i="3"/>
  <c r="M76" i="3" s="1"/>
  <c r="O30" i="3"/>
  <c r="D66" i="3"/>
  <c r="F66" i="3" s="1"/>
  <c r="M24" i="3"/>
  <c r="L63" i="3"/>
  <c r="M63" i="3" s="1"/>
  <c r="E63" i="3"/>
  <c r="O18" i="3"/>
  <c r="N12" i="3"/>
  <c r="M12" i="3"/>
  <c r="N10" i="3"/>
  <c r="P10" i="3" s="1"/>
  <c r="O10" i="3"/>
  <c r="M30" i="2"/>
  <c r="N30" i="2"/>
  <c r="L30" i="2"/>
  <c r="O30" i="2"/>
  <c r="L67" i="2"/>
  <c r="E67" i="2"/>
  <c r="M18" i="2"/>
  <c r="N18" i="2"/>
  <c r="M6" i="2"/>
  <c r="N6" i="2"/>
  <c r="L52" i="1"/>
  <c r="M52" i="1" s="1"/>
  <c r="E52" i="1"/>
  <c r="F52" i="1" s="1"/>
  <c r="O6" i="1"/>
  <c r="N6" i="1"/>
  <c r="L64" i="2"/>
  <c r="J56" i="1"/>
  <c r="F38" i="1"/>
  <c r="L76" i="1"/>
  <c r="M76" i="1" s="1"/>
  <c r="M23" i="1"/>
  <c r="O23" i="1"/>
  <c r="L17" i="1"/>
  <c r="L75" i="2"/>
  <c r="L73" i="2"/>
  <c r="M26" i="2"/>
  <c r="N26" i="2"/>
  <c r="M14" i="2"/>
  <c r="N14" i="2"/>
  <c r="L78" i="1"/>
  <c r="M78" i="1" s="1"/>
  <c r="L73" i="1"/>
  <c r="J58" i="1"/>
  <c r="J74" i="1"/>
  <c r="M74" i="1" s="1"/>
  <c r="L19" i="1"/>
  <c r="M19" i="1"/>
  <c r="K73" i="2"/>
  <c r="L72" i="2"/>
  <c r="M72" i="2" s="1"/>
  <c r="L66" i="2"/>
  <c r="M66" i="2" s="1"/>
  <c r="L62" i="1"/>
  <c r="L60" i="1"/>
  <c r="L63" i="1"/>
  <c r="M63" i="1" s="1"/>
  <c r="E64" i="2"/>
  <c r="B60" i="2"/>
  <c r="F60" i="2" s="1"/>
  <c r="L53" i="2"/>
  <c r="M34" i="2"/>
  <c r="N34" i="2"/>
  <c r="L69" i="2"/>
  <c r="M22" i="2"/>
  <c r="N22" i="2"/>
  <c r="O18" i="2"/>
  <c r="M10" i="2"/>
  <c r="N10" i="2"/>
  <c r="O6" i="2"/>
  <c r="L69" i="1"/>
  <c r="M69" i="1" s="1"/>
  <c r="J62" i="1"/>
  <c r="M62" i="1" s="1"/>
  <c r="L66" i="1"/>
  <c r="M66" i="1" s="1"/>
  <c r="N20" i="1"/>
  <c r="O20" i="1"/>
  <c r="N16" i="1"/>
  <c r="O16" i="1"/>
  <c r="N10" i="1"/>
  <c r="O10" i="1"/>
  <c r="M16" i="3"/>
  <c r="N16" i="3"/>
  <c r="E73" i="2"/>
  <c r="F73" i="2" s="1"/>
  <c r="E70" i="2"/>
  <c r="D61" i="2"/>
  <c r="F61" i="2" s="1"/>
  <c r="K53" i="2"/>
  <c r="M53" i="2" s="1"/>
  <c r="L51" i="2"/>
  <c r="I50" i="2"/>
  <c r="M50" i="2" s="1"/>
  <c r="L74" i="2"/>
  <c r="M74" i="2" s="1"/>
  <c r="K69" i="2"/>
  <c r="L68" i="2"/>
  <c r="L23" i="2"/>
  <c r="L62" i="2"/>
  <c r="M62" i="2" s="1"/>
  <c r="L18" i="2"/>
  <c r="L11" i="2"/>
  <c r="L6" i="2"/>
  <c r="C78" i="1"/>
  <c r="F78" i="1" s="1"/>
  <c r="E72" i="1"/>
  <c r="F72" i="1" s="1"/>
  <c r="E55" i="1"/>
  <c r="F55" i="1" s="1"/>
  <c r="N32" i="1"/>
  <c r="L71" i="1"/>
  <c r="M71" i="1" s="1"/>
  <c r="L70" i="1"/>
  <c r="M70" i="1" s="1"/>
  <c r="I64" i="2" l="1"/>
  <c r="M64" i="2" s="1"/>
  <c r="B64" i="2"/>
  <c r="F64" i="2" s="1"/>
  <c r="P23" i="2"/>
  <c r="E51" i="1"/>
  <c r="L51" i="1"/>
  <c r="L59" i="2"/>
  <c r="E59" i="2"/>
  <c r="C67" i="2"/>
  <c r="J67" i="2"/>
  <c r="P26" i="2"/>
  <c r="L51" i="3"/>
  <c r="E51" i="3"/>
  <c r="C56" i="4"/>
  <c r="J56" i="4"/>
  <c r="J71" i="4"/>
  <c r="C71" i="4"/>
  <c r="E60" i="4"/>
  <c r="L60" i="4"/>
  <c r="E76" i="4"/>
  <c r="L76" i="4"/>
  <c r="D61" i="3"/>
  <c r="K61" i="3"/>
  <c r="P9" i="4"/>
  <c r="B50" i="4"/>
  <c r="F50" i="4" s="1"/>
  <c r="I50" i="4"/>
  <c r="M50" i="4" s="1"/>
  <c r="P25" i="4"/>
  <c r="B66" i="4"/>
  <c r="I66" i="4"/>
  <c r="M25" i="5"/>
  <c r="L25" i="5"/>
  <c r="N25" i="5"/>
  <c r="O25" i="5"/>
  <c r="E78" i="3"/>
  <c r="L78" i="3"/>
  <c r="E72" i="4"/>
  <c r="L72" i="4"/>
  <c r="B71" i="3"/>
  <c r="I71" i="3"/>
  <c r="P30" i="3"/>
  <c r="J76" i="4"/>
  <c r="C76" i="4"/>
  <c r="B59" i="3"/>
  <c r="I59" i="3"/>
  <c r="P18" i="3"/>
  <c r="O38" i="4"/>
  <c r="L62" i="5"/>
  <c r="E62" i="5"/>
  <c r="D77" i="5"/>
  <c r="K77" i="5"/>
  <c r="F70" i="2"/>
  <c r="C50" i="5"/>
  <c r="J50" i="5"/>
  <c r="D63" i="5"/>
  <c r="K63" i="5"/>
  <c r="E60" i="5"/>
  <c r="L60" i="5"/>
  <c r="J67" i="5"/>
  <c r="C67" i="5"/>
  <c r="P34" i="5"/>
  <c r="I75" i="5"/>
  <c r="B75" i="5"/>
  <c r="K78" i="5"/>
  <c r="D78" i="5"/>
  <c r="J52" i="5"/>
  <c r="C52" i="5"/>
  <c r="L71" i="5"/>
  <c r="E71" i="5"/>
  <c r="D58" i="5"/>
  <c r="K58" i="5"/>
  <c r="P24" i="5"/>
  <c r="B65" i="5"/>
  <c r="I65" i="5"/>
  <c r="E56" i="5"/>
  <c r="L56" i="5"/>
  <c r="E64" i="5"/>
  <c r="L64" i="5"/>
  <c r="D51" i="1"/>
  <c r="F51" i="1" s="1"/>
  <c r="K51" i="1"/>
  <c r="P10" i="1"/>
  <c r="K63" i="2"/>
  <c r="D63" i="2"/>
  <c r="D51" i="3"/>
  <c r="K51" i="3"/>
  <c r="M51" i="3" s="1"/>
  <c r="N38" i="3"/>
  <c r="C65" i="3"/>
  <c r="F65" i="3" s="1"/>
  <c r="J65" i="3"/>
  <c r="M65" i="3" s="1"/>
  <c r="D59" i="4"/>
  <c r="K59" i="4"/>
  <c r="B75" i="4"/>
  <c r="F75" i="4" s="1"/>
  <c r="I75" i="4"/>
  <c r="P34" i="4"/>
  <c r="P6" i="5"/>
  <c r="J47" i="5"/>
  <c r="C47" i="5"/>
  <c r="D65" i="3"/>
  <c r="K65" i="3"/>
  <c r="E65" i="3"/>
  <c r="L65" i="3"/>
  <c r="D71" i="4"/>
  <c r="K71" i="4"/>
  <c r="M68" i="2"/>
  <c r="I78" i="3"/>
  <c r="M78" i="3" s="1"/>
  <c r="P37" i="3"/>
  <c r="B78" i="3"/>
  <c r="D72" i="4"/>
  <c r="F72" i="4" s="1"/>
  <c r="P31" i="4"/>
  <c r="K72" i="4"/>
  <c r="M72" i="4" s="1"/>
  <c r="B76" i="4"/>
  <c r="P35" i="4"/>
  <c r="I76" i="4"/>
  <c r="E57" i="5"/>
  <c r="L57" i="5"/>
  <c r="D62" i="5"/>
  <c r="K62" i="5"/>
  <c r="C51" i="5"/>
  <c r="J51" i="5"/>
  <c r="P10" i="5"/>
  <c r="P28" i="5"/>
  <c r="I69" i="5"/>
  <c r="B69" i="5"/>
  <c r="L52" i="5"/>
  <c r="E52" i="5"/>
  <c r="I53" i="5"/>
  <c r="P12" i="5"/>
  <c r="B53" i="5"/>
  <c r="K60" i="5"/>
  <c r="D60" i="5"/>
  <c r="E73" i="5"/>
  <c r="L73" i="5"/>
  <c r="D75" i="5"/>
  <c r="K75" i="5"/>
  <c r="L59" i="5"/>
  <c r="E59" i="5"/>
  <c r="P30" i="5"/>
  <c r="I71" i="5"/>
  <c r="B71" i="5"/>
  <c r="I58" i="5"/>
  <c r="B58" i="5"/>
  <c r="P17" i="5"/>
  <c r="D65" i="5"/>
  <c r="K65" i="5"/>
  <c r="K56" i="5"/>
  <c r="D56" i="5"/>
  <c r="J64" i="5"/>
  <c r="C64" i="5"/>
  <c r="I47" i="2"/>
  <c r="B47" i="2"/>
  <c r="L38" i="2"/>
  <c r="P6" i="2"/>
  <c r="M69" i="2"/>
  <c r="L57" i="1"/>
  <c r="E57" i="1"/>
  <c r="J63" i="2"/>
  <c r="M63" i="2" s="1"/>
  <c r="C63" i="2"/>
  <c r="F63" i="2" s="1"/>
  <c r="P22" i="2"/>
  <c r="M73" i="2"/>
  <c r="M56" i="1"/>
  <c r="D47" i="2"/>
  <c r="K47" i="2"/>
  <c r="N38" i="2"/>
  <c r="L71" i="2"/>
  <c r="E71" i="2"/>
  <c r="C53" i="3"/>
  <c r="J53" i="3"/>
  <c r="P12" i="3"/>
  <c r="M38" i="3"/>
  <c r="C48" i="4"/>
  <c r="J48" i="4"/>
  <c r="B59" i="4"/>
  <c r="F59" i="4" s="1"/>
  <c r="P18" i="4"/>
  <c r="I59" i="4"/>
  <c r="M59" i="4" s="1"/>
  <c r="J75" i="4"/>
  <c r="C75" i="4"/>
  <c r="E74" i="3"/>
  <c r="F74" i="3" s="1"/>
  <c r="L74" i="3"/>
  <c r="M74" i="3" s="1"/>
  <c r="P33" i="3"/>
  <c r="I67" i="4"/>
  <c r="B67" i="4"/>
  <c r="P26" i="4"/>
  <c r="B76" i="2"/>
  <c r="I76" i="2"/>
  <c r="M76" i="2" s="1"/>
  <c r="P35" i="2"/>
  <c r="P20" i="3"/>
  <c r="L48" i="3"/>
  <c r="E48" i="3"/>
  <c r="O38" i="3"/>
  <c r="P7" i="3"/>
  <c r="P24" i="3"/>
  <c r="P15" i="4"/>
  <c r="I56" i="4"/>
  <c r="B56" i="4"/>
  <c r="J57" i="5"/>
  <c r="C57" i="5"/>
  <c r="P21" i="5"/>
  <c r="B62" i="5"/>
  <c r="F62" i="5" s="1"/>
  <c r="I62" i="5"/>
  <c r="D50" i="5"/>
  <c r="K50" i="5"/>
  <c r="D51" i="5"/>
  <c r="K51" i="5"/>
  <c r="K69" i="5"/>
  <c r="D69" i="5"/>
  <c r="D53" i="5"/>
  <c r="K53" i="5"/>
  <c r="P19" i="5"/>
  <c r="I60" i="5"/>
  <c r="B60" i="5"/>
  <c r="C73" i="5"/>
  <c r="J73" i="5"/>
  <c r="C75" i="5"/>
  <c r="J75" i="5"/>
  <c r="C59" i="5"/>
  <c r="J59" i="5"/>
  <c r="K71" i="5"/>
  <c r="D71" i="5"/>
  <c r="C58" i="5"/>
  <c r="J58" i="5"/>
  <c r="C74" i="5"/>
  <c r="J74" i="5"/>
  <c r="J49" i="5"/>
  <c r="C49" i="5"/>
  <c r="B56" i="5"/>
  <c r="F56" i="5" s="1"/>
  <c r="I56" i="5"/>
  <c r="M56" i="5" s="1"/>
  <c r="P15" i="5"/>
  <c r="P29" i="5"/>
  <c r="B70" i="5"/>
  <c r="I70" i="5"/>
  <c r="L38" i="3"/>
  <c r="B52" i="2"/>
  <c r="F52" i="2" s="1"/>
  <c r="I52" i="2"/>
  <c r="M52" i="2" s="1"/>
  <c r="P11" i="2"/>
  <c r="D57" i="1"/>
  <c r="K57" i="1"/>
  <c r="M57" i="1" s="1"/>
  <c r="P16" i="1"/>
  <c r="L47" i="2"/>
  <c r="L79" i="2" s="1"/>
  <c r="E47" i="2"/>
  <c r="O38" i="2"/>
  <c r="J60" i="1"/>
  <c r="C60" i="1"/>
  <c r="C79" i="1" s="1"/>
  <c r="M38" i="1"/>
  <c r="D55" i="2"/>
  <c r="K55" i="2"/>
  <c r="B58" i="1"/>
  <c r="P17" i="1"/>
  <c r="L38" i="1"/>
  <c r="I58" i="1"/>
  <c r="J47" i="2"/>
  <c r="C47" i="2"/>
  <c r="M38" i="2"/>
  <c r="I71" i="2"/>
  <c r="B71" i="2"/>
  <c r="P30" i="2"/>
  <c r="D53" i="3"/>
  <c r="K53" i="3"/>
  <c r="E71" i="3"/>
  <c r="L71" i="3"/>
  <c r="P7" i="4"/>
  <c r="I48" i="4"/>
  <c r="M48" i="4" s="1"/>
  <c r="B48" i="4"/>
  <c r="F48" i="4" s="1"/>
  <c r="D60" i="4"/>
  <c r="K60" i="4"/>
  <c r="K76" i="4"/>
  <c r="D76" i="4"/>
  <c r="E77" i="3"/>
  <c r="L77" i="3"/>
  <c r="D68" i="4"/>
  <c r="K68" i="4"/>
  <c r="L76" i="2"/>
  <c r="E76" i="2"/>
  <c r="J66" i="4"/>
  <c r="C66" i="4"/>
  <c r="M49" i="4"/>
  <c r="K54" i="3"/>
  <c r="M54" i="3" s="1"/>
  <c r="D54" i="3"/>
  <c r="F54" i="3" s="1"/>
  <c r="P13" i="3"/>
  <c r="I57" i="5"/>
  <c r="M57" i="5" s="1"/>
  <c r="P16" i="5"/>
  <c r="B57" i="5"/>
  <c r="E77" i="5"/>
  <c r="L77" i="5"/>
  <c r="E63" i="5"/>
  <c r="L63" i="5"/>
  <c r="E69" i="5"/>
  <c r="L69" i="5"/>
  <c r="E53" i="5"/>
  <c r="L53" i="5"/>
  <c r="P26" i="5"/>
  <c r="I67" i="5"/>
  <c r="B67" i="5"/>
  <c r="P32" i="5"/>
  <c r="B73" i="5"/>
  <c r="I73" i="5"/>
  <c r="I78" i="5"/>
  <c r="P37" i="5"/>
  <c r="B78" i="5"/>
  <c r="P18" i="5"/>
  <c r="I59" i="5"/>
  <c r="B59" i="5"/>
  <c r="N38" i="4"/>
  <c r="L58" i="5"/>
  <c r="E58" i="5"/>
  <c r="L74" i="5"/>
  <c r="E74" i="5"/>
  <c r="I49" i="5"/>
  <c r="P8" i="5"/>
  <c r="B49" i="5"/>
  <c r="F49" i="5" s="1"/>
  <c r="J56" i="5"/>
  <c r="C56" i="5"/>
  <c r="J70" i="5"/>
  <c r="C70" i="5"/>
  <c r="K73" i="1"/>
  <c r="M73" i="1" s="1"/>
  <c r="D73" i="1"/>
  <c r="F73" i="1" s="1"/>
  <c r="P32" i="1"/>
  <c r="P18" i="2"/>
  <c r="I59" i="2"/>
  <c r="B59" i="2"/>
  <c r="D57" i="3"/>
  <c r="K57" i="3"/>
  <c r="K79" i="3" s="1"/>
  <c r="E61" i="1"/>
  <c r="L61" i="1"/>
  <c r="D51" i="2"/>
  <c r="K51" i="2"/>
  <c r="K75" i="2"/>
  <c r="D75" i="2"/>
  <c r="P19" i="1"/>
  <c r="B60" i="1"/>
  <c r="I60" i="1"/>
  <c r="M60" i="1" s="1"/>
  <c r="L64" i="1"/>
  <c r="E64" i="1"/>
  <c r="K47" i="1"/>
  <c r="D47" i="1"/>
  <c r="N38" i="1"/>
  <c r="P6" i="1"/>
  <c r="D59" i="2"/>
  <c r="K59" i="2"/>
  <c r="K71" i="2"/>
  <c r="D71" i="2"/>
  <c r="L59" i="3"/>
  <c r="E59" i="3"/>
  <c r="J52" i="4"/>
  <c r="C52" i="4"/>
  <c r="C67" i="4"/>
  <c r="J67" i="4"/>
  <c r="L53" i="4"/>
  <c r="E53" i="4"/>
  <c r="E79" i="4" s="1"/>
  <c r="B71" i="4"/>
  <c r="F71" i="4" s="1"/>
  <c r="I71" i="4"/>
  <c r="M71" i="4" s="1"/>
  <c r="P30" i="4"/>
  <c r="N7" i="5"/>
  <c r="O7" i="5"/>
  <c r="M7" i="5"/>
  <c r="M38" i="5" s="1"/>
  <c r="L7" i="5"/>
  <c r="F38" i="5"/>
  <c r="I47" i="4"/>
  <c r="P6" i="4"/>
  <c r="L38" i="4"/>
  <c r="B47" i="4"/>
  <c r="K61" i="4"/>
  <c r="D61" i="4"/>
  <c r="K77" i="3"/>
  <c r="D77" i="3"/>
  <c r="L67" i="4"/>
  <c r="E67" i="4"/>
  <c r="M13" i="5"/>
  <c r="L13" i="5"/>
  <c r="N13" i="5"/>
  <c r="O13" i="5"/>
  <c r="B53" i="4"/>
  <c r="P12" i="4"/>
  <c r="I53" i="4"/>
  <c r="K59" i="3"/>
  <c r="D59" i="3"/>
  <c r="P19" i="4"/>
  <c r="I60" i="4"/>
  <c r="M60" i="4" s="1"/>
  <c r="B60" i="4"/>
  <c r="F60" i="4" s="1"/>
  <c r="K57" i="5"/>
  <c r="D57" i="5"/>
  <c r="C77" i="5"/>
  <c r="J77" i="5"/>
  <c r="I50" i="5"/>
  <c r="M50" i="5" s="1"/>
  <c r="P9" i="5"/>
  <c r="B50" i="5"/>
  <c r="J63" i="5"/>
  <c r="C63" i="5"/>
  <c r="J69" i="5"/>
  <c r="C69" i="5"/>
  <c r="C53" i="5"/>
  <c r="J53" i="5"/>
  <c r="D67" i="5"/>
  <c r="K67" i="5"/>
  <c r="K73" i="5"/>
  <c r="D73" i="5"/>
  <c r="J78" i="5"/>
  <c r="C78" i="5"/>
  <c r="D52" i="5"/>
  <c r="K52" i="5"/>
  <c r="D59" i="5"/>
  <c r="K59" i="5"/>
  <c r="L65" i="5"/>
  <c r="E65" i="5"/>
  <c r="D74" i="5"/>
  <c r="K74" i="5"/>
  <c r="K49" i="5"/>
  <c r="D49" i="5"/>
  <c r="D64" i="5"/>
  <c r="K64" i="5"/>
  <c r="L70" i="5"/>
  <c r="E70" i="5"/>
  <c r="C55" i="2"/>
  <c r="F55" i="2" s="1"/>
  <c r="J55" i="2"/>
  <c r="M55" i="2" s="1"/>
  <c r="P14" i="2"/>
  <c r="C57" i="3"/>
  <c r="J57" i="3"/>
  <c r="M57" i="3" s="1"/>
  <c r="P16" i="3"/>
  <c r="K61" i="1"/>
  <c r="M61" i="1" s="1"/>
  <c r="P20" i="1"/>
  <c r="D61" i="1"/>
  <c r="C51" i="2"/>
  <c r="F51" i="2" s="1"/>
  <c r="J51" i="2"/>
  <c r="M51" i="2" s="1"/>
  <c r="P10" i="2"/>
  <c r="C75" i="2"/>
  <c r="F75" i="2" s="1"/>
  <c r="J75" i="2"/>
  <c r="P34" i="2"/>
  <c r="K67" i="2"/>
  <c r="D67" i="2"/>
  <c r="C64" i="1"/>
  <c r="F64" i="1" s="1"/>
  <c r="J64" i="1"/>
  <c r="M64" i="1" s="1"/>
  <c r="P23" i="1"/>
  <c r="L47" i="1"/>
  <c r="E47" i="1"/>
  <c r="O38" i="1"/>
  <c r="J59" i="2"/>
  <c r="C59" i="2"/>
  <c r="C71" i="2"/>
  <c r="J71" i="2"/>
  <c r="M48" i="3"/>
  <c r="P11" i="4"/>
  <c r="I52" i="4"/>
  <c r="M52" i="4" s="1"/>
  <c r="B52" i="4"/>
  <c r="F52" i="4" s="1"/>
  <c r="C68" i="4"/>
  <c r="J68" i="4"/>
  <c r="F51" i="3"/>
  <c r="B79" i="3"/>
  <c r="D56" i="4"/>
  <c r="D79" i="4" s="1"/>
  <c r="K56" i="4"/>
  <c r="K79" i="4" s="1"/>
  <c r="C61" i="3"/>
  <c r="F61" i="3" s="1"/>
  <c r="J61" i="3"/>
  <c r="M61" i="3" s="1"/>
  <c r="C47" i="4"/>
  <c r="J47" i="4"/>
  <c r="M38" i="4"/>
  <c r="I61" i="4"/>
  <c r="M61" i="4" s="1"/>
  <c r="P20" i="4"/>
  <c r="B61" i="4"/>
  <c r="J77" i="3"/>
  <c r="M77" i="3" s="1"/>
  <c r="C77" i="3"/>
  <c r="F77" i="3" s="1"/>
  <c r="L68" i="4"/>
  <c r="L79" i="4" s="1"/>
  <c r="E68" i="4"/>
  <c r="C71" i="3"/>
  <c r="J71" i="3"/>
  <c r="C53" i="4"/>
  <c r="J53" i="4"/>
  <c r="J59" i="3"/>
  <c r="C59" i="3"/>
  <c r="C62" i="5"/>
  <c r="J62" i="5"/>
  <c r="P36" i="5"/>
  <c r="B77" i="5"/>
  <c r="F77" i="5" s="1"/>
  <c r="I77" i="5"/>
  <c r="M77" i="5" s="1"/>
  <c r="M51" i="1"/>
  <c r="L50" i="5"/>
  <c r="E50" i="5"/>
  <c r="P22" i="5"/>
  <c r="I63" i="5"/>
  <c r="M63" i="5" s="1"/>
  <c r="B63" i="5"/>
  <c r="F63" i="5" s="1"/>
  <c r="P33" i="5"/>
  <c r="B74" i="5"/>
  <c r="I74" i="5"/>
  <c r="C60" i="5"/>
  <c r="J60" i="5"/>
  <c r="L67" i="5"/>
  <c r="E67" i="5"/>
  <c r="E75" i="5"/>
  <c r="L75" i="5"/>
  <c r="E78" i="5"/>
  <c r="L78" i="5"/>
  <c r="I52" i="5"/>
  <c r="M52" i="5" s="1"/>
  <c r="B52" i="5"/>
  <c r="F52" i="5" s="1"/>
  <c r="P11" i="5"/>
  <c r="C71" i="5"/>
  <c r="J71" i="5"/>
  <c r="C65" i="5"/>
  <c r="J65" i="5"/>
  <c r="L49" i="5"/>
  <c r="E49" i="5"/>
  <c r="P23" i="5"/>
  <c r="B64" i="5"/>
  <c r="F64" i="5" s="1"/>
  <c r="I64" i="5"/>
  <c r="M64" i="5" s="1"/>
  <c r="K70" i="5"/>
  <c r="D70" i="5"/>
  <c r="B93" i="5" l="1"/>
  <c r="F68" i="4"/>
  <c r="M75" i="2"/>
  <c r="F50" i="5"/>
  <c r="P13" i="5"/>
  <c r="B54" i="5"/>
  <c r="F54" i="5" s="1"/>
  <c r="I54" i="5"/>
  <c r="M47" i="4"/>
  <c r="I79" i="4"/>
  <c r="D79" i="1"/>
  <c r="F47" i="1"/>
  <c r="F78" i="5"/>
  <c r="F67" i="5"/>
  <c r="C79" i="2"/>
  <c r="E79" i="2"/>
  <c r="M60" i="5"/>
  <c r="M62" i="5"/>
  <c r="M56" i="4"/>
  <c r="L79" i="3"/>
  <c r="F67" i="4"/>
  <c r="B93" i="3"/>
  <c r="D80" i="2"/>
  <c r="C94" i="2" s="1"/>
  <c r="B94" i="2"/>
  <c r="P38" i="2"/>
  <c r="M58" i="5"/>
  <c r="F53" i="5"/>
  <c r="M69" i="5"/>
  <c r="E80" i="4"/>
  <c r="C95" i="4" s="1"/>
  <c r="B95" i="4"/>
  <c r="E95" i="4" s="1"/>
  <c r="F95" i="4" s="1"/>
  <c r="L80" i="4"/>
  <c r="D95" i="4" s="1"/>
  <c r="F66" i="4"/>
  <c r="M53" i="4"/>
  <c r="C54" i="5"/>
  <c r="J54" i="5"/>
  <c r="K79" i="1"/>
  <c r="K80" i="1" s="1"/>
  <c r="D94" i="1" s="1"/>
  <c r="M47" i="1"/>
  <c r="M67" i="5"/>
  <c r="J79" i="2"/>
  <c r="M67" i="4"/>
  <c r="K79" i="2"/>
  <c r="K80" i="2" s="1"/>
  <c r="D94" i="2" s="1"/>
  <c r="B80" i="2"/>
  <c r="C92" i="2" s="1"/>
  <c r="B92" i="2"/>
  <c r="F71" i="5"/>
  <c r="F76" i="4"/>
  <c r="M71" i="3"/>
  <c r="L66" i="5"/>
  <c r="E66" i="5"/>
  <c r="M67" i="2"/>
  <c r="C80" i="4"/>
  <c r="C93" i="4" s="1"/>
  <c r="B93" i="4"/>
  <c r="P7" i="5"/>
  <c r="P38" i="5" s="1"/>
  <c r="I48" i="5"/>
  <c r="B48" i="5"/>
  <c r="L38" i="5"/>
  <c r="B94" i="4"/>
  <c r="K80" i="4"/>
  <c r="D94" i="4" s="1"/>
  <c r="D80" i="4"/>
  <c r="C94" i="4" s="1"/>
  <c r="M78" i="5"/>
  <c r="M58" i="1"/>
  <c r="I79" i="1"/>
  <c r="B93" i="1"/>
  <c r="J80" i="1"/>
  <c r="D93" i="1" s="1"/>
  <c r="C80" i="1"/>
  <c r="C93" i="1" s="1"/>
  <c r="B80" i="3"/>
  <c r="C92" i="3" s="1"/>
  <c r="B92" i="3"/>
  <c r="M53" i="3"/>
  <c r="M79" i="3" s="1"/>
  <c r="D79" i="2"/>
  <c r="F47" i="2"/>
  <c r="B79" i="2"/>
  <c r="M71" i="5"/>
  <c r="M53" i="5"/>
  <c r="F75" i="5"/>
  <c r="M59" i="3"/>
  <c r="I79" i="3"/>
  <c r="I80" i="3" s="1"/>
  <c r="D92" i="3" s="1"/>
  <c r="F71" i="3"/>
  <c r="K66" i="5"/>
  <c r="D66" i="5"/>
  <c r="F67" i="2"/>
  <c r="J79" i="4"/>
  <c r="J80" i="4" s="1"/>
  <c r="D93" i="4" s="1"/>
  <c r="B95" i="1"/>
  <c r="E95" i="1" s="1"/>
  <c r="F95" i="1" s="1"/>
  <c r="E80" i="1"/>
  <c r="C95" i="1" s="1"/>
  <c r="L80" i="1"/>
  <c r="D95" i="1" s="1"/>
  <c r="F53" i="4"/>
  <c r="F47" i="4"/>
  <c r="B79" i="4"/>
  <c r="C48" i="5"/>
  <c r="C79" i="5" s="1"/>
  <c r="C80" i="5" s="1"/>
  <c r="C93" i="5" s="1"/>
  <c r="J48" i="5"/>
  <c r="F59" i="2"/>
  <c r="M49" i="5"/>
  <c r="F59" i="5"/>
  <c r="M73" i="5"/>
  <c r="F71" i="2"/>
  <c r="B80" i="1"/>
  <c r="C92" i="1" s="1"/>
  <c r="I80" i="1"/>
  <c r="D92" i="1" s="1"/>
  <c r="B92" i="1"/>
  <c r="M70" i="5"/>
  <c r="P38" i="3"/>
  <c r="C79" i="3"/>
  <c r="C80" i="3" s="1"/>
  <c r="C93" i="3" s="1"/>
  <c r="F53" i="3"/>
  <c r="J79" i="1"/>
  <c r="I79" i="2"/>
  <c r="I80" i="2" s="1"/>
  <c r="D92" i="2" s="1"/>
  <c r="M47" i="2"/>
  <c r="M51" i="5"/>
  <c r="M75" i="4"/>
  <c r="K80" i="3"/>
  <c r="D94" i="3" s="1"/>
  <c r="B94" i="3"/>
  <c r="E94" i="3" s="1"/>
  <c r="F94" i="3" s="1"/>
  <c r="M65" i="5"/>
  <c r="M75" i="5"/>
  <c r="F59" i="3"/>
  <c r="I66" i="5"/>
  <c r="P25" i="5"/>
  <c r="B66" i="5"/>
  <c r="F66" i="5" s="1"/>
  <c r="M74" i="5"/>
  <c r="C79" i="4"/>
  <c r="E79" i="1"/>
  <c r="F57" i="3"/>
  <c r="E54" i="5"/>
  <c r="L54" i="5"/>
  <c r="B92" i="4"/>
  <c r="I80" i="4"/>
  <c r="D92" i="4" s="1"/>
  <c r="B80" i="4"/>
  <c r="C92" i="4" s="1"/>
  <c r="O38" i="5"/>
  <c r="E48" i="5"/>
  <c r="E79" i="5" s="1"/>
  <c r="L48" i="5"/>
  <c r="L79" i="5" s="1"/>
  <c r="P38" i="1"/>
  <c r="M59" i="2"/>
  <c r="M59" i="5"/>
  <c r="F73" i="5"/>
  <c r="M71" i="2"/>
  <c r="F57" i="1"/>
  <c r="F70" i="5"/>
  <c r="E80" i="3"/>
  <c r="C95" i="3" s="1"/>
  <c r="L80" i="3"/>
  <c r="D95" i="3" s="1"/>
  <c r="B95" i="3"/>
  <c r="F76" i="2"/>
  <c r="F51" i="5"/>
  <c r="F47" i="5"/>
  <c r="F65" i="5"/>
  <c r="C66" i="5"/>
  <c r="J66" i="5"/>
  <c r="F74" i="5"/>
  <c r="F61" i="4"/>
  <c r="M68" i="4"/>
  <c r="L79" i="1"/>
  <c r="F61" i="1"/>
  <c r="D54" i="5"/>
  <c r="K54" i="5"/>
  <c r="P38" i="4"/>
  <c r="D48" i="5"/>
  <c r="K48" i="5"/>
  <c r="K79" i="5" s="1"/>
  <c r="N38" i="5"/>
  <c r="J79" i="3"/>
  <c r="J80" i="3" s="1"/>
  <c r="D93" i="3" s="1"/>
  <c r="B94" i="1"/>
  <c r="D80" i="1"/>
  <c r="C94" i="1" s="1"/>
  <c r="F60" i="1"/>
  <c r="F57" i="5"/>
  <c r="B93" i="2"/>
  <c r="J80" i="2"/>
  <c r="D93" i="2" s="1"/>
  <c r="C80" i="2"/>
  <c r="C93" i="2" s="1"/>
  <c r="F58" i="1"/>
  <c r="B79" i="1"/>
  <c r="L80" i="2"/>
  <c r="D95" i="2" s="1"/>
  <c r="E80" i="2"/>
  <c r="C95" i="2" s="1"/>
  <c r="B95" i="2"/>
  <c r="E95" i="2" s="1"/>
  <c r="F95" i="2" s="1"/>
  <c r="F60" i="5"/>
  <c r="F56" i="4"/>
  <c r="F48" i="3"/>
  <c r="F79" i="3" s="1"/>
  <c r="E79" i="3"/>
  <c r="F58" i="5"/>
  <c r="F69" i="5"/>
  <c r="M76" i="4"/>
  <c r="F78" i="3"/>
  <c r="J79" i="5"/>
  <c r="J80" i="5" s="1"/>
  <c r="D93" i="5" s="1"/>
  <c r="M47" i="5"/>
  <c r="D79" i="3"/>
  <c r="D80" i="3" s="1"/>
  <c r="C94" i="3" s="1"/>
  <c r="M66" i="4"/>
  <c r="F79" i="2" l="1"/>
  <c r="M80" i="2"/>
  <c r="D96" i="2" s="1"/>
  <c r="F80" i="2"/>
  <c r="C96" i="2" s="1"/>
  <c r="E93" i="3"/>
  <c r="F93" i="3" s="1"/>
  <c r="D79" i="5"/>
  <c r="M80" i="3"/>
  <c r="D96" i="3" s="1"/>
  <c r="F80" i="3"/>
  <c r="C96" i="3" s="1"/>
  <c r="E94" i="2"/>
  <c r="F94" i="2" s="1"/>
  <c r="M79" i="4"/>
  <c r="M80" i="4" s="1"/>
  <c r="D96" i="4" s="1"/>
  <c r="F80" i="4"/>
  <c r="C96" i="4" s="1"/>
  <c r="E92" i="4"/>
  <c r="B96" i="4"/>
  <c r="M79" i="2"/>
  <c r="F79" i="4"/>
  <c r="E93" i="1"/>
  <c r="F93" i="1" s="1"/>
  <c r="E94" i="4"/>
  <c r="F94" i="4" s="1"/>
  <c r="E93" i="4"/>
  <c r="F93" i="4" s="1"/>
  <c r="M54" i="5"/>
  <c r="M79" i="5" s="1"/>
  <c r="M80" i="5" s="1"/>
  <c r="D96" i="5" s="1"/>
  <c r="B96" i="3"/>
  <c r="E92" i="3"/>
  <c r="B92" i="5"/>
  <c r="B80" i="5"/>
  <c r="C92" i="5" s="1"/>
  <c r="I80" i="5"/>
  <c r="D92" i="5" s="1"/>
  <c r="E93" i="2"/>
  <c r="F93" i="2" s="1"/>
  <c r="B79" i="5"/>
  <c r="F48" i="5"/>
  <c r="F79" i="5" s="1"/>
  <c r="F80" i="5" s="1"/>
  <c r="C96" i="5" s="1"/>
  <c r="B96" i="2"/>
  <c r="E92" i="2"/>
  <c r="F79" i="1"/>
  <c r="F80" i="1" s="1"/>
  <c r="C96" i="1" s="1"/>
  <c r="E93" i="5"/>
  <c r="E94" i="1"/>
  <c r="F94" i="1" s="1"/>
  <c r="B96" i="1"/>
  <c r="E92" i="1"/>
  <c r="K80" i="5"/>
  <c r="D94" i="5" s="1"/>
  <c r="D80" i="5"/>
  <c r="C94" i="5" s="1"/>
  <c r="B94" i="5"/>
  <c r="E95" i="3"/>
  <c r="F95" i="3" s="1"/>
  <c r="L80" i="5"/>
  <c r="D95" i="5" s="1"/>
  <c r="B95" i="5"/>
  <c r="E95" i="5" s="1"/>
  <c r="E80" i="5"/>
  <c r="C95" i="5" s="1"/>
  <c r="M66" i="5"/>
  <c r="I79" i="5"/>
  <c r="M48" i="5"/>
  <c r="M79" i="1"/>
  <c r="M80" i="1" s="1"/>
  <c r="D96" i="1" s="1"/>
  <c r="F92" i="4" l="1"/>
  <c r="E96" i="4"/>
  <c r="E96" i="2"/>
  <c r="F92" i="2"/>
  <c r="E96" i="3"/>
  <c r="F92" i="3"/>
  <c r="F92" i="1"/>
  <c r="E96" i="1"/>
  <c r="E92" i="5"/>
  <c r="B96" i="5"/>
  <c r="E94" i="5"/>
  <c r="B98" i="1" l="1"/>
  <c r="F96" i="1"/>
  <c r="B98" i="4"/>
  <c r="F96" i="4"/>
  <c r="B98" i="3"/>
  <c r="F96" i="3"/>
  <c r="E96" i="5"/>
  <c r="B98" i="5" s="1"/>
  <c r="F96" i="2"/>
  <c r="B98" i="2"/>
</calcChain>
</file>

<file path=xl/sharedStrings.xml><?xml version="1.0" encoding="utf-8"?>
<sst xmlns="http://schemas.openxmlformats.org/spreadsheetml/2006/main" count="202" uniqueCount="27">
  <si>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</si>
  <si>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</si>
  <si>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</si>
  <si>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</si>
  <si>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</si>
  <si>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</si>
  <si>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</si>
  <si>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</si>
  <si>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</si>
  <si>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</si>
  <si>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</si>
  <si>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</si>
  <si>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</si>
  <si>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</si>
  <si>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</si>
  <si>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</si>
  <si>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</si>
  <si>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</si>
  <si>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</si>
  <si>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</si>
  <si>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</si>
  <si>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</si>
  <si>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</si>
  <si>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</si>
  <si>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</si>
  <si>
    <t>BOQUERÓN 2000
 CAPTURAS POR EDAD</t>
  </si>
  <si>
    <t xml:space="preserve">no considerar edades 0 en este trimestre, solicitar revisar.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</si>
</sst>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0.000"/>
    <numFmt numFmtId="167" formatCode="#"/>
  </numFmts>
  <fonts count="16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name val="Arial"/>
      <family val="2"/>
    </font>
    <font>
      <sz val="10"/>
      <name val="MS Sans"/>
    </font>
    <font>
      <sz val="10"/>
      <color rgb="FFFF0000"/>
      <name val="Arial"/>
      <family val="2"/>
    </font>
    <font>
      <sz val="10"/>
      <color rgb="FFFF0000"/>
      <name val="MS Sans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2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10" fillId="0" borderId="0" xfId="10" applyNumberFormat="1" applyFont="1" applyFill="1" applyBorder="1" applyAlignment="1" applyProtection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1" fontId="12" fillId="0" borderId="9" xfId="5" applyNumberFormat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" fontId="12" fillId="0" borderId="0" xfId="5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0" fontId="5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0" fillId="3" borderId="0" xfId="0" applyFill="1"/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5" fillId="3" borderId="0" xfId="0" applyFont="1" applyFill="1" applyAlignment="1">
      <alignment vertical="center"/>
    </xf>
  </cellXfs>
  <cellStyles count="14">
    <cellStyle name="Campo de la tabla dinámica" xfId="1" xr:uid="{00000000-0005-0000-0000-000000000000}"/>
    <cellStyle name="Categoría de la tabla dinámica" xfId="2" xr:uid="{00000000-0005-0000-0000-000001000000}"/>
    <cellStyle name="Categoría del Piloto de Datos" xfId="3" xr:uid="{00000000-0005-0000-0000-000002000000}"/>
    <cellStyle name="Esquina de la tabla dinámica" xfId="4" xr:uid="{00000000-0005-0000-0000-000003000000}"/>
    <cellStyle name="Normal" xfId="0" builtinId="0"/>
    <cellStyle name="Normal_DT9a" xfId="5" xr:uid="{00000000-0005-0000-0000-000005000000}"/>
    <cellStyle name="Piloto de Datos Ángulo" xfId="6" xr:uid="{00000000-0005-0000-0000-000006000000}"/>
    <cellStyle name="Piloto de Datos Campo" xfId="7" xr:uid="{00000000-0005-0000-0000-000007000000}"/>
    <cellStyle name="Piloto de Datos Resultado" xfId="8" xr:uid="{00000000-0005-0000-0000-000008000000}"/>
    <cellStyle name="Piloto de Datos Título" xfId="9" xr:uid="{00000000-0005-0000-0000-000009000000}"/>
    <cellStyle name="Piloto de Datos Valor" xfId="10" xr:uid="{00000000-0005-0000-0000-00000A000000}"/>
    <cellStyle name="Resultado de la tabla dinámica" xfId="11" xr:uid="{00000000-0005-0000-0000-00000B000000}"/>
    <cellStyle name="Título de la tabla dinámica" xfId="12" xr:uid="{00000000-0005-0000-0000-00000C000000}"/>
    <cellStyle name="Valor de la tabla dinámica" xfId="13" xr:uid="{00000000-0005-0000-0000-00000D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topLeftCell="A55" zoomScale="80" zoomScaleNormal="80" workbookViewId="0">
      <selection activeCell="I80" sqref="I80:L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6" t="s">
        <v>0</v>
      </c>
      <c r="B1" s="46"/>
      <c r="C1" s="46"/>
      <c r="D1" s="46"/>
      <c r="E1" s="46"/>
      <c r="F1" s="46"/>
      <c r="G1" s="1"/>
      <c r="H1" s="47" t="s">
        <v>1</v>
      </c>
      <c r="I1" s="47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37">
        <v>328993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8" t="s">
        <v>4</v>
      </c>
      <c r="C4" s="48"/>
      <c r="D4" s="48"/>
      <c r="E4" s="48"/>
      <c r="F4" s="48"/>
      <c r="G4" s="1"/>
      <c r="H4" s="2" t="s">
        <v>3</v>
      </c>
      <c r="J4" s="1"/>
      <c r="K4" s="2" t="s">
        <v>3</v>
      </c>
      <c r="L4" s="47" t="s">
        <v>5</v>
      </c>
      <c r="M4" s="47"/>
      <c r="N4" s="47"/>
      <c r="O4" s="47"/>
      <c r="P4" s="47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1"/>
      <c r="D6" s="11"/>
      <c r="E6" s="12"/>
      <c r="F6" s="13">
        <f t="shared" ref="F6:F37" si="0">SUM(B6:E6)</f>
        <v>0</v>
      </c>
      <c r="G6" s="1"/>
      <c r="H6" s="9">
        <v>3.75</v>
      </c>
      <c r="I6" s="11"/>
      <c r="J6" s="1">
        <f t="shared" ref="J6:J38" si="1">I6/1000</f>
        <v>0</v>
      </c>
      <c r="K6" s="9">
        <v>3.75</v>
      </c>
      <c r="L6" s="1">
        <f t="shared" ref="L6:L37" si="2">IF($F6&gt;0,($I6/1000)*(B6/$F6),0)</f>
        <v>0</v>
      </c>
      <c r="M6" s="1">
        <f t="shared" ref="M6:M37" si="3">IF($F6&gt;0,($I6/1000)*(C6/$F6),0)</f>
        <v>0</v>
      </c>
      <c r="N6" s="1">
        <f t="shared" ref="N6:N37" si="4">IF($F6&gt;0,($I6/1000)*(D6/$F6),0)</f>
        <v>0</v>
      </c>
      <c r="O6" s="1">
        <f t="shared" ref="O6:O37" si="5">IF($F6&gt;0,($I6/1000)*(E6/$F6),0)</f>
        <v>0</v>
      </c>
      <c r="P6" s="14">
        <f t="shared" ref="P6:P37" si="6">SUM(L6:O6)</f>
        <v>0</v>
      </c>
      <c r="Q6" s="3"/>
      <c r="R6" s="3"/>
    </row>
    <row r="7" spans="1:18">
      <c r="A7" s="9">
        <v>4.25</v>
      </c>
      <c r="B7" s="10"/>
      <c r="C7" s="11"/>
      <c r="D7" s="11"/>
      <c r="E7" s="12"/>
      <c r="F7" s="13">
        <f t="shared" si="0"/>
        <v>0</v>
      </c>
      <c r="G7" s="1"/>
      <c r="H7" s="9">
        <v>4.25</v>
      </c>
      <c r="I7" s="11">
        <v>0</v>
      </c>
      <c r="J7" s="1">
        <f t="shared" si="1"/>
        <v>0</v>
      </c>
      <c r="K7" s="9">
        <v>4.25</v>
      </c>
      <c r="L7" s="1">
        <f t="shared" si="2"/>
        <v>0</v>
      </c>
      <c r="M7" s="1">
        <f t="shared" si="3"/>
        <v>0</v>
      </c>
      <c r="N7" s="1">
        <f t="shared" si="4"/>
        <v>0</v>
      </c>
      <c r="O7" s="1">
        <f t="shared" si="5"/>
        <v>0</v>
      </c>
      <c r="P7" s="14">
        <f t="shared" si="6"/>
        <v>0</v>
      </c>
      <c r="Q7" s="3"/>
      <c r="R7" s="3"/>
    </row>
    <row r="8" spans="1:18">
      <c r="A8" s="9">
        <v>4.75</v>
      </c>
      <c r="B8" s="10"/>
      <c r="C8" s="39">
        <v>1</v>
      </c>
      <c r="D8" s="11"/>
      <c r="E8" s="12"/>
      <c r="F8" s="13">
        <f t="shared" si="0"/>
        <v>1</v>
      </c>
      <c r="G8" s="1"/>
      <c r="H8" s="9">
        <v>4.75</v>
      </c>
      <c r="I8" s="11">
        <v>104049</v>
      </c>
      <c r="J8" s="1">
        <f t="shared" si="1"/>
        <v>104.04900000000001</v>
      </c>
      <c r="K8" s="9">
        <v>4.75</v>
      </c>
      <c r="L8" s="1">
        <f t="shared" si="2"/>
        <v>0</v>
      </c>
      <c r="M8" s="1">
        <f t="shared" si="3"/>
        <v>104.04900000000001</v>
      </c>
      <c r="N8" s="1">
        <f t="shared" si="4"/>
        <v>0</v>
      </c>
      <c r="O8" s="1">
        <f t="shared" si="5"/>
        <v>0</v>
      </c>
      <c r="P8" s="14">
        <f t="shared" si="6"/>
        <v>104.04900000000001</v>
      </c>
      <c r="Q8" s="3"/>
      <c r="R8" s="3"/>
    </row>
    <row r="9" spans="1:18">
      <c r="A9" s="9">
        <v>5.25</v>
      </c>
      <c r="B9" s="10"/>
      <c r="C9" s="39">
        <v>1</v>
      </c>
      <c r="D9" s="11"/>
      <c r="E9" s="12"/>
      <c r="F9" s="13">
        <f t="shared" si="0"/>
        <v>1</v>
      </c>
      <c r="G9" s="1"/>
      <c r="H9" s="9">
        <v>5.25</v>
      </c>
      <c r="I9" s="11">
        <v>3225526</v>
      </c>
      <c r="J9" s="1">
        <f t="shared" si="1"/>
        <v>3225.5259999999998</v>
      </c>
      <c r="K9" s="9">
        <v>5.25</v>
      </c>
      <c r="L9" s="1">
        <f t="shared" si="2"/>
        <v>0</v>
      </c>
      <c r="M9" s="1">
        <f t="shared" si="3"/>
        <v>3225.5259999999998</v>
      </c>
      <c r="N9" s="1">
        <f t="shared" si="4"/>
        <v>0</v>
      </c>
      <c r="O9" s="1">
        <f t="shared" si="5"/>
        <v>0</v>
      </c>
      <c r="P9" s="14">
        <f t="shared" si="6"/>
        <v>3225.5259999999998</v>
      </c>
      <c r="Q9" s="3"/>
      <c r="R9" s="3"/>
    </row>
    <row r="10" spans="1:18">
      <c r="A10" s="9">
        <v>5.75</v>
      </c>
      <c r="C10" s="39">
        <v>1</v>
      </c>
      <c r="D10" s="11"/>
      <c r="E10" s="12"/>
      <c r="F10" s="13">
        <f t="shared" si="0"/>
        <v>1</v>
      </c>
      <c r="G10" s="1"/>
      <c r="H10" s="9">
        <v>5.75</v>
      </c>
      <c r="I10" s="11">
        <v>6888281</v>
      </c>
      <c r="J10" s="1">
        <f t="shared" si="1"/>
        <v>6888.2809999999999</v>
      </c>
      <c r="K10" s="9">
        <v>5.75</v>
      </c>
      <c r="L10" s="1">
        <f t="shared" si="2"/>
        <v>0</v>
      </c>
      <c r="M10" s="1">
        <f t="shared" si="3"/>
        <v>6888.2809999999999</v>
      </c>
      <c r="N10" s="1">
        <f t="shared" si="4"/>
        <v>0</v>
      </c>
      <c r="O10" s="1">
        <f t="shared" si="5"/>
        <v>0</v>
      </c>
      <c r="P10" s="14">
        <f t="shared" si="6"/>
        <v>6888.2809999999999</v>
      </c>
      <c r="Q10" s="3"/>
      <c r="R10" s="3"/>
    </row>
    <row r="11" spans="1:18">
      <c r="A11" s="9">
        <v>6.25</v>
      </c>
      <c r="C11" s="15">
        <v>5</v>
      </c>
      <c r="D11" s="11"/>
      <c r="E11" s="12"/>
      <c r="F11" s="13">
        <f t="shared" si="0"/>
        <v>5</v>
      </c>
      <c r="G11" s="1"/>
      <c r="H11" s="9">
        <v>6.25</v>
      </c>
      <c r="I11" s="11">
        <v>7640504</v>
      </c>
      <c r="J11" s="1">
        <f t="shared" si="1"/>
        <v>7640.5039999999999</v>
      </c>
      <c r="K11" s="9">
        <v>6.25</v>
      </c>
      <c r="L11" s="1">
        <f t="shared" si="2"/>
        <v>0</v>
      </c>
      <c r="M11" s="1">
        <f t="shared" si="3"/>
        <v>7640.5039999999999</v>
      </c>
      <c r="N11" s="1">
        <f t="shared" si="4"/>
        <v>0</v>
      </c>
      <c r="O11" s="1">
        <f t="shared" si="5"/>
        <v>0</v>
      </c>
      <c r="P11" s="14">
        <f t="shared" si="6"/>
        <v>7640.5039999999999</v>
      </c>
      <c r="Q11" s="3"/>
      <c r="R11" s="3"/>
    </row>
    <row r="12" spans="1:18">
      <c r="A12" s="9">
        <v>6.75</v>
      </c>
      <c r="C12" s="16">
        <v>6</v>
      </c>
      <c r="D12" s="11"/>
      <c r="E12" s="12"/>
      <c r="F12" s="13">
        <f t="shared" si="0"/>
        <v>6</v>
      </c>
      <c r="G12" s="1"/>
      <c r="H12" s="9">
        <v>6.75</v>
      </c>
      <c r="I12" s="11">
        <v>6157092</v>
      </c>
      <c r="J12" s="1">
        <f t="shared" si="1"/>
        <v>6157.0919999999996</v>
      </c>
      <c r="K12" s="9">
        <v>6.75</v>
      </c>
      <c r="L12" s="1">
        <f t="shared" si="2"/>
        <v>0</v>
      </c>
      <c r="M12" s="1">
        <f t="shared" si="3"/>
        <v>6157.0919999999996</v>
      </c>
      <c r="N12" s="1">
        <f t="shared" si="4"/>
        <v>0</v>
      </c>
      <c r="O12" s="1">
        <f t="shared" si="5"/>
        <v>0</v>
      </c>
      <c r="P12" s="14">
        <f t="shared" si="6"/>
        <v>6157.0919999999996</v>
      </c>
      <c r="Q12" s="3"/>
      <c r="R12" s="3"/>
    </row>
    <row r="13" spans="1:18">
      <c r="A13" s="9">
        <v>7.25</v>
      </c>
      <c r="C13" s="16">
        <v>3</v>
      </c>
      <c r="D13" s="11"/>
      <c r="E13" s="12"/>
      <c r="F13" s="13">
        <f t="shared" si="0"/>
        <v>3</v>
      </c>
      <c r="G13" s="1"/>
      <c r="H13" s="9">
        <v>7.25</v>
      </c>
      <c r="I13" s="11">
        <v>4985827</v>
      </c>
      <c r="J13" s="1">
        <f t="shared" si="1"/>
        <v>4985.8270000000002</v>
      </c>
      <c r="K13" s="9">
        <v>7.25</v>
      </c>
      <c r="L13" s="1">
        <f t="shared" si="2"/>
        <v>0</v>
      </c>
      <c r="M13" s="1">
        <f t="shared" si="3"/>
        <v>4985.8270000000002</v>
      </c>
      <c r="N13" s="1">
        <f t="shared" si="4"/>
        <v>0</v>
      </c>
      <c r="O13" s="1">
        <f t="shared" si="5"/>
        <v>0</v>
      </c>
      <c r="P13" s="14">
        <f t="shared" si="6"/>
        <v>4985.8270000000002</v>
      </c>
      <c r="Q13" s="3"/>
      <c r="R13" s="3"/>
    </row>
    <row r="14" spans="1:18">
      <c r="A14" s="9">
        <v>7.75</v>
      </c>
      <c r="C14" s="16">
        <v>3</v>
      </c>
      <c r="D14" s="11"/>
      <c r="E14" s="12"/>
      <c r="F14" s="13">
        <f t="shared" si="0"/>
        <v>3</v>
      </c>
      <c r="G14" s="1"/>
      <c r="H14" s="9">
        <v>7.75</v>
      </c>
      <c r="I14" s="11">
        <v>10240005</v>
      </c>
      <c r="J14" s="1">
        <f t="shared" si="1"/>
        <v>10240.004999999999</v>
      </c>
      <c r="K14" s="9">
        <v>7.75</v>
      </c>
      <c r="L14" s="1">
        <f t="shared" si="2"/>
        <v>0</v>
      </c>
      <c r="M14" s="1">
        <f t="shared" si="3"/>
        <v>10240.004999999999</v>
      </c>
      <c r="N14" s="1">
        <f t="shared" si="4"/>
        <v>0</v>
      </c>
      <c r="O14" s="1">
        <f t="shared" si="5"/>
        <v>0</v>
      </c>
      <c r="P14" s="14">
        <f t="shared" si="6"/>
        <v>10240.004999999999</v>
      </c>
      <c r="Q14" s="3"/>
      <c r="R14" s="3"/>
    </row>
    <row r="15" spans="1:18">
      <c r="A15" s="9">
        <v>8.25</v>
      </c>
      <c r="C15" s="16">
        <v>5</v>
      </c>
      <c r="D15" s="11"/>
      <c r="E15" s="12"/>
      <c r="F15" s="13">
        <f t="shared" si="0"/>
        <v>5</v>
      </c>
      <c r="G15" s="1"/>
      <c r="H15" s="9">
        <v>8.25</v>
      </c>
      <c r="I15" s="11">
        <v>8194273</v>
      </c>
      <c r="J15" s="1">
        <f t="shared" si="1"/>
        <v>8194.2729999999992</v>
      </c>
      <c r="K15" s="9">
        <v>8.25</v>
      </c>
      <c r="L15" s="1">
        <f t="shared" si="2"/>
        <v>0</v>
      </c>
      <c r="M15" s="1">
        <f t="shared" si="3"/>
        <v>8194.2729999999992</v>
      </c>
      <c r="N15" s="1">
        <f t="shared" si="4"/>
        <v>0</v>
      </c>
      <c r="O15" s="1">
        <f t="shared" si="5"/>
        <v>0</v>
      </c>
      <c r="P15" s="14">
        <f t="shared" si="6"/>
        <v>8194.2729999999992</v>
      </c>
      <c r="Q15" s="3"/>
      <c r="R15" s="3"/>
    </row>
    <row r="16" spans="1:18">
      <c r="A16" s="9">
        <v>8.75</v>
      </c>
      <c r="C16" s="16">
        <v>15</v>
      </c>
      <c r="D16" s="11"/>
      <c r="E16" s="12"/>
      <c r="F16" s="13">
        <f t="shared" si="0"/>
        <v>15</v>
      </c>
      <c r="G16" s="1"/>
      <c r="H16" s="9">
        <v>8.75</v>
      </c>
      <c r="I16" s="11">
        <v>5930515</v>
      </c>
      <c r="J16" s="1">
        <f t="shared" si="1"/>
        <v>5930.5150000000003</v>
      </c>
      <c r="K16" s="9">
        <v>8.75</v>
      </c>
      <c r="L16" s="1">
        <f t="shared" si="2"/>
        <v>0</v>
      </c>
      <c r="M16" s="1">
        <f t="shared" si="3"/>
        <v>5930.5150000000003</v>
      </c>
      <c r="N16" s="1">
        <f t="shared" si="4"/>
        <v>0</v>
      </c>
      <c r="O16" s="1">
        <f t="shared" si="5"/>
        <v>0</v>
      </c>
      <c r="P16" s="14">
        <f t="shared" si="6"/>
        <v>5930.5150000000003</v>
      </c>
      <c r="Q16" s="3"/>
      <c r="R16" s="3"/>
    </row>
    <row r="17" spans="1:18">
      <c r="A17" s="9">
        <v>9.25</v>
      </c>
      <c r="C17" s="16">
        <v>13</v>
      </c>
      <c r="D17" s="11"/>
      <c r="E17" s="12"/>
      <c r="F17" s="13">
        <f t="shared" si="0"/>
        <v>13</v>
      </c>
      <c r="G17" s="1"/>
      <c r="H17" s="9">
        <v>9.25</v>
      </c>
      <c r="I17" s="11">
        <v>2300539</v>
      </c>
      <c r="J17" s="1">
        <f t="shared" si="1"/>
        <v>2300.5390000000002</v>
      </c>
      <c r="K17" s="9">
        <v>9.25</v>
      </c>
      <c r="L17" s="1">
        <f t="shared" si="2"/>
        <v>0</v>
      </c>
      <c r="M17" s="1">
        <f t="shared" si="3"/>
        <v>2300.5390000000002</v>
      </c>
      <c r="N17" s="1">
        <f t="shared" si="4"/>
        <v>0</v>
      </c>
      <c r="O17" s="1">
        <f t="shared" si="5"/>
        <v>0</v>
      </c>
      <c r="P17" s="14">
        <f t="shared" si="6"/>
        <v>2300.5390000000002</v>
      </c>
      <c r="Q17" s="3"/>
      <c r="R17" s="3"/>
    </row>
    <row r="18" spans="1:18">
      <c r="A18" s="9">
        <v>9.75</v>
      </c>
      <c r="C18" s="16">
        <v>11</v>
      </c>
      <c r="D18" s="11"/>
      <c r="E18" s="12"/>
      <c r="F18" s="13">
        <f t="shared" si="0"/>
        <v>11</v>
      </c>
      <c r="G18" s="1"/>
      <c r="H18" s="9">
        <v>9.75</v>
      </c>
      <c r="I18" s="11">
        <v>2011016</v>
      </c>
      <c r="J18" s="1">
        <f t="shared" si="1"/>
        <v>2011.0160000000001</v>
      </c>
      <c r="K18" s="9">
        <v>9.75</v>
      </c>
      <c r="L18" s="1">
        <f t="shared" si="2"/>
        <v>0</v>
      </c>
      <c r="M18" s="1">
        <f t="shared" si="3"/>
        <v>2011.0160000000001</v>
      </c>
      <c r="N18" s="1">
        <f t="shared" si="4"/>
        <v>0</v>
      </c>
      <c r="O18" s="1">
        <f t="shared" si="5"/>
        <v>0</v>
      </c>
      <c r="P18" s="14">
        <f t="shared" si="6"/>
        <v>2011.0160000000001</v>
      </c>
      <c r="Q18" s="3"/>
      <c r="R18" s="3"/>
    </row>
    <row r="19" spans="1:18">
      <c r="A19" s="9">
        <v>10.25</v>
      </c>
      <c r="C19" s="16">
        <v>10</v>
      </c>
      <c r="D19" s="11"/>
      <c r="E19" s="12"/>
      <c r="F19" s="13">
        <f t="shared" si="0"/>
        <v>10</v>
      </c>
      <c r="G19" s="1"/>
      <c r="H19" s="9">
        <v>10.25</v>
      </c>
      <c r="I19" s="11">
        <v>1664977</v>
      </c>
      <c r="J19" s="1">
        <f t="shared" si="1"/>
        <v>1664.9770000000001</v>
      </c>
      <c r="K19" s="9">
        <v>10.25</v>
      </c>
      <c r="L19" s="1">
        <f t="shared" si="2"/>
        <v>0</v>
      </c>
      <c r="M19" s="1">
        <f t="shared" si="3"/>
        <v>1664.9770000000001</v>
      </c>
      <c r="N19" s="1">
        <f t="shared" si="4"/>
        <v>0</v>
      </c>
      <c r="O19" s="1">
        <f t="shared" si="5"/>
        <v>0</v>
      </c>
      <c r="P19" s="14">
        <f t="shared" si="6"/>
        <v>1664.9770000000001</v>
      </c>
      <c r="Q19" s="3"/>
      <c r="R19" s="3"/>
    </row>
    <row r="20" spans="1:18">
      <c r="A20" s="9">
        <v>10.75</v>
      </c>
      <c r="C20" s="16">
        <v>10</v>
      </c>
      <c r="D20" s="11"/>
      <c r="E20" s="12"/>
      <c r="F20" s="13">
        <f t="shared" si="0"/>
        <v>10</v>
      </c>
      <c r="G20" s="1"/>
      <c r="H20" s="9">
        <v>10.75</v>
      </c>
      <c r="I20" s="11">
        <v>1990226</v>
      </c>
      <c r="J20" s="1">
        <f t="shared" si="1"/>
        <v>1990.2260000000001</v>
      </c>
      <c r="K20" s="9">
        <v>10.75</v>
      </c>
      <c r="L20" s="1">
        <f t="shared" si="2"/>
        <v>0</v>
      </c>
      <c r="M20" s="1">
        <f t="shared" si="3"/>
        <v>1990.2260000000001</v>
      </c>
      <c r="N20" s="1">
        <f t="shared" si="4"/>
        <v>0</v>
      </c>
      <c r="O20" s="1">
        <f t="shared" si="5"/>
        <v>0</v>
      </c>
      <c r="P20" s="14">
        <f t="shared" si="6"/>
        <v>1990.2260000000001</v>
      </c>
      <c r="Q20" s="3"/>
      <c r="R20" s="3"/>
    </row>
    <row r="21" spans="1:18">
      <c r="A21" s="9">
        <v>11.25</v>
      </c>
      <c r="C21" s="16">
        <v>10</v>
      </c>
      <c r="D21" s="11"/>
      <c r="E21" s="12"/>
      <c r="F21" s="13">
        <f t="shared" si="0"/>
        <v>10</v>
      </c>
      <c r="G21" s="1"/>
      <c r="H21" s="9">
        <v>11.25</v>
      </c>
      <c r="I21" s="11">
        <v>2038407</v>
      </c>
      <c r="J21" s="1">
        <f t="shared" si="1"/>
        <v>2038.4069999999999</v>
      </c>
      <c r="K21" s="9">
        <v>11.25</v>
      </c>
      <c r="L21" s="1">
        <f t="shared" si="2"/>
        <v>0</v>
      </c>
      <c r="M21" s="1">
        <f t="shared" si="3"/>
        <v>2038.4069999999999</v>
      </c>
      <c r="N21" s="1">
        <f t="shared" si="4"/>
        <v>0</v>
      </c>
      <c r="O21" s="1">
        <f t="shared" si="5"/>
        <v>0</v>
      </c>
      <c r="P21" s="14">
        <f t="shared" si="6"/>
        <v>2038.4069999999999</v>
      </c>
      <c r="Q21" s="3"/>
      <c r="R21" s="3"/>
    </row>
    <row r="22" spans="1:18">
      <c r="A22" s="9">
        <v>11.75</v>
      </c>
      <c r="C22" s="16">
        <v>10</v>
      </c>
      <c r="D22" s="11"/>
      <c r="E22" s="12"/>
      <c r="F22" s="13">
        <f t="shared" si="0"/>
        <v>10</v>
      </c>
      <c r="G22" s="4"/>
      <c r="H22" s="9">
        <v>11.75</v>
      </c>
      <c r="I22" s="11">
        <v>2184717</v>
      </c>
      <c r="J22" s="1">
        <f t="shared" si="1"/>
        <v>2184.7170000000001</v>
      </c>
      <c r="K22" s="9">
        <v>11.75</v>
      </c>
      <c r="L22" s="1">
        <f t="shared" si="2"/>
        <v>0</v>
      </c>
      <c r="M22" s="1">
        <f t="shared" si="3"/>
        <v>2184.7170000000001</v>
      </c>
      <c r="N22" s="1">
        <f t="shared" si="4"/>
        <v>0</v>
      </c>
      <c r="O22" s="1">
        <f t="shared" si="5"/>
        <v>0</v>
      </c>
      <c r="P22" s="14">
        <f t="shared" si="6"/>
        <v>2184.7170000000001</v>
      </c>
      <c r="Q22" s="3"/>
      <c r="R22" s="3"/>
    </row>
    <row r="23" spans="1:18">
      <c r="A23" s="9">
        <v>12.25</v>
      </c>
      <c r="C23" s="16">
        <v>10</v>
      </c>
      <c r="D23" s="11"/>
      <c r="E23" s="12"/>
      <c r="F23" s="13">
        <f t="shared" si="0"/>
        <v>10</v>
      </c>
      <c r="G23" s="4"/>
      <c r="H23" s="9">
        <v>12.25</v>
      </c>
      <c r="I23" s="11">
        <v>2766869</v>
      </c>
      <c r="J23" s="1">
        <f t="shared" si="1"/>
        <v>2766.8690000000001</v>
      </c>
      <c r="K23" s="9">
        <v>12.25</v>
      </c>
      <c r="L23" s="1">
        <f t="shared" si="2"/>
        <v>0</v>
      </c>
      <c r="M23" s="1">
        <f t="shared" si="3"/>
        <v>2766.8690000000001</v>
      </c>
      <c r="N23" s="1">
        <f t="shared" si="4"/>
        <v>0</v>
      </c>
      <c r="O23" s="1">
        <f t="shared" si="5"/>
        <v>0</v>
      </c>
      <c r="P23" s="14">
        <f t="shared" si="6"/>
        <v>2766.8690000000001</v>
      </c>
      <c r="Q23" s="3"/>
      <c r="R23" s="3"/>
    </row>
    <row r="24" spans="1:18">
      <c r="A24" s="9">
        <v>12.75</v>
      </c>
      <c r="C24" s="16">
        <v>10</v>
      </c>
      <c r="D24" s="11"/>
      <c r="E24" s="12"/>
      <c r="F24" s="13">
        <f t="shared" si="0"/>
        <v>10</v>
      </c>
      <c r="G24" s="4"/>
      <c r="H24" s="9">
        <v>12.75</v>
      </c>
      <c r="I24" s="11">
        <v>2756865</v>
      </c>
      <c r="J24" s="1">
        <f t="shared" si="1"/>
        <v>2756.8649999999998</v>
      </c>
      <c r="K24" s="9">
        <v>12.75</v>
      </c>
      <c r="L24" s="1">
        <f t="shared" si="2"/>
        <v>0</v>
      </c>
      <c r="M24" s="1">
        <f t="shared" si="3"/>
        <v>2756.8649999999998</v>
      </c>
      <c r="N24" s="1">
        <f t="shared" si="4"/>
        <v>0</v>
      </c>
      <c r="O24" s="1">
        <f t="shared" si="5"/>
        <v>0</v>
      </c>
      <c r="P24" s="14">
        <f t="shared" si="6"/>
        <v>2756.8649999999998</v>
      </c>
      <c r="Q24" s="3"/>
      <c r="R24" s="3"/>
    </row>
    <row r="25" spans="1:18">
      <c r="A25" s="9">
        <v>13.25</v>
      </c>
      <c r="C25" s="16">
        <v>4</v>
      </c>
      <c r="E25" s="12"/>
      <c r="F25" s="13">
        <f t="shared" si="0"/>
        <v>4</v>
      </c>
      <c r="G25" s="4"/>
      <c r="H25" s="9">
        <v>13.25</v>
      </c>
      <c r="I25" s="11">
        <v>2684302</v>
      </c>
      <c r="J25" s="1">
        <f t="shared" si="1"/>
        <v>2684.3020000000001</v>
      </c>
      <c r="K25" s="9">
        <v>13.25</v>
      </c>
      <c r="L25" s="1">
        <f t="shared" si="2"/>
        <v>0</v>
      </c>
      <c r="M25" s="1">
        <f t="shared" si="3"/>
        <v>2684.3020000000001</v>
      </c>
      <c r="N25" s="1">
        <f t="shared" si="4"/>
        <v>0</v>
      </c>
      <c r="O25" s="1">
        <f t="shared" si="5"/>
        <v>0</v>
      </c>
      <c r="P25" s="14">
        <f t="shared" si="6"/>
        <v>2684.3020000000001</v>
      </c>
      <c r="Q25" s="3"/>
      <c r="R25" s="3"/>
    </row>
    <row r="26" spans="1:18">
      <c r="A26" s="9">
        <v>13.75</v>
      </c>
      <c r="C26" s="16">
        <v>10</v>
      </c>
      <c r="E26" s="12"/>
      <c r="F26" s="13">
        <f t="shared" si="0"/>
        <v>10</v>
      </c>
      <c r="G26" s="4"/>
      <c r="H26" s="9">
        <v>13.75</v>
      </c>
      <c r="I26" s="11">
        <v>1377150</v>
      </c>
      <c r="J26" s="1">
        <f t="shared" si="1"/>
        <v>1377.15</v>
      </c>
      <c r="K26" s="9">
        <v>13.75</v>
      </c>
      <c r="L26" s="1">
        <f t="shared" si="2"/>
        <v>0</v>
      </c>
      <c r="M26" s="1">
        <f t="shared" si="3"/>
        <v>1377.15</v>
      </c>
      <c r="N26" s="1">
        <f t="shared" si="4"/>
        <v>0</v>
      </c>
      <c r="O26" s="1">
        <f t="shared" si="5"/>
        <v>0</v>
      </c>
      <c r="P26" s="14">
        <f t="shared" si="6"/>
        <v>1377.15</v>
      </c>
      <c r="Q26" s="3"/>
      <c r="R26" s="3"/>
    </row>
    <row r="27" spans="1:18">
      <c r="A27" s="9">
        <v>14.25</v>
      </c>
      <c r="C27" s="10"/>
      <c r="D27">
        <v>1</v>
      </c>
      <c r="E27" s="12"/>
      <c r="F27" s="13">
        <f t="shared" si="0"/>
        <v>1</v>
      </c>
      <c r="G27" s="4"/>
      <c r="H27" s="9">
        <v>14.25</v>
      </c>
      <c r="I27" s="11">
        <v>503795</v>
      </c>
      <c r="J27" s="1">
        <f t="shared" si="1"/>
        <v>503.79500000000002</v>
      </c>
      <c r="K27" s="9">
        <v>14.25</v>
      </c>
      <c r="L27" s="1">
        <f t="shared" si="2"/>
        <v>0</v>
      </c>
      <c r="M27" s="1">
        <f t="shared" si="3"/>
        <v>0</v>
      </c>
      <c r="N27" s="1">
        <f t="shared" si="4"/>
        <v>503.79500000000002</v>
      </c>
      <c r="O27" s="1">
        <f t="shared" si="5"/>
        <v>0</v>
      </c>
      <c r="P27" s="14">
        <f t="shared" si="6"/>
        <v>503.79500000000002</v>
      </c>
      <c r="Q27" s="3"/>
      <c r="R27" s="3"/>
    </row>
    <row r="28" spans="1:18">
      <c r="A28" s="9">
        <v>14.75</v>
      </c>
      <c r="C28" s="10"/>
      <c r="D28">
        <v>1</v>
      </c>
      <c r="E28" s="12"/>
      <c r="F28" s="13">
        <f t="shared" si="0"/>
        <v>1</v>
      </c>
      <c r="G28" s="1"/>
      <c r="H28" s="9">
        <v>14.75</v>
      </c>
      <c r="I28" s="11">
        <v>87991</v>
      </c>
      <c r="J28" s="1">
        <f t="shared" si="1"/>
        <v>87.991</v>
      </c>
      <c r="K28" s="9">
        <v>14.75</v>
      </c>
      <c r="L28" s="1">
        <f t="shared" si="2"/>
        <v>0</v>
      </c>
      <c r="M28" s="1">
        <f t="shared" si="3"/>
        <v>0</v>
      </c>
      <c r="N28" s="1">
        <f t="shared" si="4"/>
        <v>87.991</v>
      </c>
      <c r="O28" s="1">
        <f t="shared" si="5"/>
        <v>0</v>
      </c>
      <c r="P28" s="14">
        <f t="shared" si="6"/>
        <v>87.991</v>
      </c>
      <c r="Q28" s="3"/>
      <c r="R28" s="3"/>
    </row>
    <row r="29" spans="1:18">
      <c r="A29" s="9">
        <v>15.25</v>
      </c>
      <c r="B29" s="10"/>
      <c r="C29" s="10"/>
      <c r="D29">
        <v>1</v>
      </c>
      <c r="E29" s="12"/>
      <c r="F29" s="13">
        <f t="shared" si="0"/>
        <v>1</v>
      </c>
      <c r="G29" s="1"/>
      <c r="H29" s="9">
        <v>15.25</v>
      </c>
      <c r="I29" s="11">
        <v>45857</v>
      </c>
      <c r="J29" s="1">
        <f t="shared" si="1"/>
        <v>45.856999999999999</v>
      </c>
      <c r="K29" s="9">
        <v>15.25</v>
      </c>
      <c r="L29" s="1">
        <f t="shared" si="2"/>
        <v>0</v>
      </c>
      <c r="M29" s="1">
        <f t="shared" si="3"/>
        <v>0</v>
      </c>
      <c r="N29" s="1">
        <f t="shared" si="4"/>
        <v>45.856999999999999</v>
      </c>
      <c r="O29" s="1">
        <f t="shared" si="5"/>
        <v>0</v>
      </c>
      <c r="P29" s="14">
        <f t="shared" si="6"/>
        <v>45.856999999999999</v>
      </c>
      <c r="Q29" s="3"/>
      <c r="R29" s="3"/>
    </row>
    <row r="30" spans="1:18">
      <c r="A30" s="9">
        <v>15.75</v>
      </c>
      <c r="B30" s="10"/>
      <c r="C30" s="10"/>
      <c r="E30" s="12"/>
      <c r="F30" s="13">
        <f t="shared" si="0"/>
        <v>0</v>
      </c>
      <c r="G30" s="1"/>
      <c r="H30" s="9">
        <v>15.75</v>
      </c>
      <c r="I30" s="11">
        <v>0</v>
      </c>
      <c r="J30" s="1">
        <f t="shared" si="1"/>
        <v>0</v>
      </c>
      <c r="K30" s="9">
        <v>15.75</v>
      </c>
      <c r="L30" s="1">
        <f t="shared" si="2"/>
        <v>0</v>
      </c>
      <c r="M30" s="1">
        <f t="shared" si="3"/>
        <v>0</v>
      </c>
      <c r="N30" s="1">
        <f t="shared" si="4"/>
        <v>0</v>
      </c>
      <c r="O30" s="1">
        <f t="shared" si="5"/>
        <v>0</v>
      </c>
      <c r="P30" s="14">
        <f t="shared" si="6"/>
        <v>0</v>
      </c>
      <c r="Q30" s="3"/>
      <c r="R30" s="3"/>
    </row>
    <row r="31" spans="1:18">
      <c r="A31" s="9">
        <v>16.25</v>
      </c>
      <c r="B31" s="12"/>
      <c r="C31" s="12"/>
      <c r="D31" s="12"/>
      <c r="E31" s="12"/>
      <c r="F31" s="13">
        <f t="shared" si="0"/>
        <v>0</v>
      </c>
      <c r="G31" s="1"/>
      <c r="H31" s="9">
        <v>16.25</v>
      </c>
      <c r="I31" s="38">
        <v>0</v>
      </c>
      <c r="J31" s="1">
        <f t="shared" si="1"/>
        <v>0</v>
      </c>
      <c r="K31" s="9">
        <v>16.25</v>
      </c>
      <c r="L31" s="1">
        <f t="shared" si="2"/>
        <v>0</v>
      </c>
      <c r="M31" s="1">
        <f t="shared" si="3"/>
        <v>0</v>
      </c>
      <c r="N31" s="1">
        <f t="shared" si="4"/>
        <v>0</v>
      </c>
      <c r="O31" s="1">
        <f t="shared" si="5"/>
        <v>0</v>
      </c>
      <c r="P31" s="14">
        <f t="shared" si="6"/>
        <v>0</v>
      </c>
      <c r="Q31" s="3"/>
      <c r="R31" s="3"/>
    </row>
    <row r="32" spans="1:18">
      <c r="A32" s="9">
        <v>16.75</v>
      </c>
      <c r="B32" s="12"/>
      <c r="C32" s="12"/>
      <c r="D32" s="12"/>
      <c r="E32" s="12"/>
      <c r="F32" s="13">
        <f t="shared" si="0"/>
        <v>0</v>
      </c>
      <c r="G32" s="1"/>
      <c r="H32" s="9">
        <v>16.75</v>
      </c>
      <c r="I32" s="11">
        <v>0</v>
      </c>
      <c r="J32" s="1">
        <f t="shared" si="1"/>
        <v>0</v>
      </c>
      <c r="K32" s="9">
        <v>16.75</v>
      </c>
      <c r="L32" s="1">
        <f t="shared" si="2"/>
        <v>0</v>
      </c>
      <c r="M32" s="1">
        <f t="shared" si="3"/>
        <v>0</v>
      </c>
      <c r="N32" s="1">
        <f t="shared" si="4"/>
        <v>0</v>
      </c>
      <c r="O32" s="1">
        <f t="shared" si="5"/>
        <v>0</v>
      </c>
      <c r="P32" s="14">
        <f t="shared" si="6"/>
        <v>0</v>
      </c>
      <c r="Q32" s="3"/>
      <c r="R32" s="3"/>
    </row>
    <row r="33" spans="1:18">
      <c r="A33" s="9">
        <v>17.25</v>
      </c>
      <c r="B33" s="12"/>
      <c r="C33" s="12"/>
      <c r="D33" s="12"/>
      <c r="E33" s="12"/>
      <c r="F33" s="13">
        <f t="shared" si="0"/>
        <v>0</v>
      </c>
      <c r="G33" s="1"/>
      <c r="H33" s="9">
        <v>17.25</v>
      </c>
      <c r="I33" s="11">
        <v>0</v>
      </c>
      <c r="J33" s="1">
        <f t="shared" si="1"/>
        <v>0</v>
      </c>
      <c r="K33" s="9">
        <v>17.25</v>
      </c>
      <c r="L33" s="1">
        <f t="shared" si="2"/>
        <v>0</v>
      </c>
      <c r="M33" s="1">
        <f t="shared" si="3"/>
        <v>0</v>
      </c>
      <c r="N33" s="1">
        <f t="shared" si="4"/>
        <v>0</v>
      </c>
      <c r="O33" s="1">
        <f t="shared" si="5"/>
        <v>0</v>
      </c>
      <c r="P33" s="14">
        <f t="shared" si="6"/>
        <v>0</v>
      </c>
      <c r="Q33" s="3"/>
      <c r="R33" s="3"/>
    </row>
    <row r="34" spans="1:18">
      <c r="A34" s="9">
        <v>17.75</v>
      </c>
      <c r="B34" s="12"/>
      <c r="C34" s="12"/>
      <c r="D34" s="12"/>
      <c r="E34" s="12"/>
      <c r="F34" s="13">
        <f t="shared" si="0"/>
        <v>0</v>
      </c>
      <c r="G34" s="1"/>
      <c r="H34" s="9">
        <v>17.75</v>
      </c>
      <c r="I34" s="11">
        <v>0</v>
      </c>
      <c r="J34" s="1">
        <f t="shared" si="1"/>
        <v>0</v>
      </c>
      <c r="K34" s="9">
        <v>17.75</v>
      </c>
      <c r="L34" s="1">
        <f t="shared" si="2"/>
        <v>0</v>
      </c>
      <c r="M34" s="1">
        <f t="shared" si="3"/>
        <v>0</v>
      </c>
      <c r="N34" s="1">
        <f t="shared" si="4"/>
        <v>0</v>
      </c>
      <c r="O34" s="1">
        <f t="shared" si="5"/>
        <v>0</v>
      </c>
      <c r="P34" s="14">
        <f t="shared" si="6"/>
        <v>0</v>
      </c>
      <c r="Q34" s="3"/>
      <c r="R34" s="3"/>
    </row>
    <row r="35" spans="1:18">
      <c r="A35" s="9">
        <v>18.25</v>
      </c>
      <c r="B35" s="12"/>
      <c r="C35" s="12"/>
      <c r="D35" s="12"/>
      <c r="E35" s="12"/>
      <c r="F35" s="13">
        <f t="shared" si="0"/>
        <v>0</v>
      </c>
      <c r="G35" s="1"/>
      <c r="H35" s="9">
        <v>18.25</v>
      </c>
      <c r="I35" s="11">
        <v>0</v>
      </c>
      <c r="J35" s="1">
        <f t="shared" si="1"/>
        <v>0</v>
      </c>
      <c r="K35" s="9">
        <v>18.25</v>
      </c>
      <c r="L35" s="1">
        <f t="shared" si="2"/>
        <v>0</v>
      </c>
      <c r="M35" s="1">
        <f t="shared" si="3"/>
        <v>0</v>
      </c>
      <c r="N35" s="1">
        <f t="shared" si="4"/>
        <v>0</v>
      </c>
      <c r="O35" s="1">
        <f t="shared" si="5"/>
        <v>0</v>
      </c>
      <c r="P35" s="14">
        <f t="shared" si="6"/>
        <v>0</v>
      </c>
      <c r="Q35" s="3"/>
      <c r="R35" s="3"/>
    </row>
    <row r="36" spans="1:18">
      <c r="A36" s="9">
        <v>18.75</v>
      </c>
      <c r="B36" s="12"/>
      <c r="C36" s="12"/>
      <c r="D36" s="12"/>
      <c r="E36" s="12"/>
      <c r="F36" s="13">
        <f t="shared" si="0"/>
        <v>0</v>
      </c>
      <c r="G36" s="1"/>
      <c r="H36" s="9">
        <v>18.75</v>
      </c>
      <c r="I36" s="4"/>
      <c r="J36" s="1">
        <f t="shared" si="1"/>
        <v>0</v>
      </c>
      <c r="K36" s="9">
        <v>18.75</v>
      </c>
      <c r="L36" s="1">
        <f t="shared" si="2"/>
        <v>0</v>
      </c>
      <c r="M36" s="1">
        <f t="shared" si="3"/>
        <v>0</v>
      </c>
      <c r="N36" s="1">
        <f t="shared" si="4"/>
        <v>0</v>
      </c>
      <c r="O36" s="1">
        <f t="shared" si="5"/>
        <v>0</v>
      </c>
      <c r="P36" s="14">
        <f t="shared" si="6"/>
        <v>0</v>
      </c>
      <c r="Q36" s="3"/>
      <c r="R36" s="3"/>
    </row>
    <row r="37" spans="1:18">
      <c r="A37" s="9">
        <v>19.25</v>
      </c>
      <c r="B37" s="12"/>
      <c r="C37" s="12"/>
      <c r="D37" s="12"/>
      <c r="E37" s="12"/>
      <c r="F37" s="13">
        <f t="shared" si="0"/>
        <v>0</v>
      </c>
      <c r="G37" s="1"/>
      <c r="H37" s="9">
        <v>19.25</v>
      </c>
      <c r="I37" s="4"/>
      <c r="J37" s="1">
        <f t="shared" si="1"/>
        <v>0</v>
      </c>
      <c r="K37" s="9">
        <v>19.25</v>
      </c>
      <c r="L37" s="1">
        <f t="shared" si="2"/>
        <v>0</v>
      </c>
      <c r="M37" s="1">
        <f t="shared" si="3"/>
        <v>0</v>
      </c>
      <c r="N37" s="1">
        <f t="shared" si="4"/>
        <v>0</v>
      </c>
      <c r="O37" s="1">
        <f t="shared" si="5"/>
        <v>0</v>
      </c>
      <c r="P37" s="14">
        <f t="shared" si="6"/>
        <v>0</v>
      </c>
      <c r="Q37" s="3"/>
      <c r="R37" s="3"/>
    </row>
    <row r="38" spans="1:18">
      <c r="A38" s="7" t="s">
        <v>7</v>
      </c>
      <c r="B38" s="18">
        <f>SUM(B6:B37)</f>
        <v>0</v>
      </c>
      <c r="C38" s="18">
        <f>SUM(C6:C37)</f>
        <v>138</v>
      </c>
      <c r="D38" s="18">
        <f>SUM(D6:D37)</f>
        <v>3</v>
      </c>
      <c r="E38" s="18">
        <f>SUM(E6:E37)</f>
        <v>0</v>
      </c>
      <c r="F38" s="19">
        <f>SUM(F6:F37)</f>
        <v>141</v>
      </c>
      <c r="G38" s="20"/>
      <c r="H38" s="7" t="s">
        <v>7</v>
      </c>
      <c r="I38" s="4">
        <f>SUM(I6:I37)</f>
        <v>75778783</v>
      </c>
      <c r="J38" s="1">
        <f t="shared" si="1"/>
        <v>75778.782999999996</v>
      </c>
      <c r="K38" s="7" t="s">
        <v>7</v>
      </c>
      <c r="L38" s="18">
        <f>SUM(L6:L37)</f>
        <v>0</v>
      </c>
      <c r="M38" s="18">
        <f>SUM(M6:M37)</f>
        <v>75141.14</v>
      </c>
      <c r="N38" s="18">
        <f>SUM(N6:N37)</f>
        <v>637.64300000000003</v>
      </c>
      <c r="O38" s="18">
        <f>SUM(O6:O37)</f>
        <v>0</v>
      </c>
      <c r="P38" s="21">
        <f>SUM(P6:P37)</f>
        <v>75778.782999999996</v>
      </c>
      <c r="Q38" s="22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3"/>
      <c r="B41" s="1"/>
      <c r="C41" s="1"/>
      <c r="D41" s="1"/>
      <c r="E41" s="1"/>
      <c r="F41" s="23"/>
      <c r="G41" s="1"/>
      <c r="H41" s="1"/>
      <c r="I41" s="1"/>
      <c r="J41" s="23"/>
      <c r="K41" s="1"/>
      <c r="L41" s="1"/>
      <c r="M41" s="1"/>
      <c r="N41" s="23"/>
      <c r="O41" s="1"/>
      <c r="P41" s="3"/>
      <c r="Q41" s="3"/>
      <c r="R41" s="3"/>
    </row>
    <row r="42" spans="1:18">
      <c r="A42" s="1"/>
      <c r="B42" s="47" t="s">
        <v>9</v>
      </c>
      <c r="C42" s="47"/>
      <c r="D42" s="47"/>
      <c r="E42" s="1"/>
      <c r="F42" s="1"/>
      <c r="G42" s="4"/>
      <c r="H42" s="1"/>
      <c r="I42" s="47" t="s">
        <v>10</v>
      </c>
      <c r="J42" s="47"/>
      <c r="K42" s="47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6" t="s">
        <v>11</v>
      </c>
      <c r="I44">
        <v>4.2386525425496344E-3</v>
      </c>
      <c r="J44" s="16" t="s">
        <v>12</v>
      </c>
      <c r="K44">
        <v>3.1592288764409417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4" t="s">
        <v>7</v>
      </c>
      <c r="N46" s="3"/>
      <c r="O46" s="3"/>
      <c r="P46" s="3"/>
    </row>
    <row r="47" spans="1:18">
      <c r="A47" s="9">
        <v>3.75</v>
      </c>
      <c r="B47" s="1">
        <f t="shared" ref="B47:B78" si="7">L6*($A47)</f>
        <v>0</v>
      </c>
      <c r="C47" s="1">
        <f t="shared" ref="C47:C78" si="8">M6*($A47)</f>
        <v>0</v>
      </c>
      <c r="D47" s="1">
        <f t="shared" ref="D47:D78" si="9">N6*($A47)</f>
        <v>0</v>
      </c>
      <c r="E47" s="1">
        <f t="shared" ref="E47:E78" si="10">O6*($A47)</f>
        <v>0</v>
      </c>
      <c r="F47" s="13">
        <f t="shared" ref="F47:F78" si="11">SUM(B47:E47)</f>
        <v>0</v>
      </c>
      <c r="G47" s="1"/>
      <c r="H47" s="9">
        <f t="shared" ref="H47:H78" si="12">$I$44*((A47)^$K$44)</f>
        <v>0.27588238661533498</v>
      </c>
      <c r="I47" s="1">
        <f t="shared" ref="I47:I78" si="13">L6*$H47</f>
        <v>0</v>
      </c>
      <c r="J47" s="1">
        <f t="shared" ref="J47:J78" si="14">M6*$H47</f>
        <v>0</v>
      </c>
      <c r="K47" s="1">
        <f t="shared" ref="K47:K78" si="15">N6*$H47</f>
        <v>0</v>
      </c>
      <c r="L47" s="1">
        <f t="shared" ref="L47:L78" si="16">O6*$H47</f>
        <v>0</v>
      </c>
      <c r="M47" s="25">
        <f t="shared" ref="M47:M78" si="17">SUM(I47:L47)</f>
        <v>0</v>
      </c>
      <c r="N47" s="3"/>
      <c r="O47" s="3"/>
      <c r="P47" s="3"/>
    </row>
    <row r="48" spans="1:18">
      <c r="A48" s="9">
        <v>4.25</v>
      </c>
      <c r="B48" s="1">
        <f t="shared" si="7"/>
        <v>0</v>
      </c>
      <c r="C48" s="1">
        <f t="shared" si="8"/>
        <v>0</v>
      </c>
      <c r="D48" s="1">
        <f t="shared" si="9"/>
        <v>0</v>
      </c>
      <c r="E48" s="1">
        <f t="shared" si="10"/>
        <v>0</v>
      </c>
      <c r="F48" s="13">
        <f t="shared" si="11"/>
        <v>0</v>
      </c>
      <c r="G48" s="1"/>
      <c r="H48" s="9">
        <f t="shared" si="12"/>
        <v>0.409687082517315</v>
      </c>
      <c r="I48" s="1">
        <f t="shared" si="13"/>
        <v>0</v>
      </c>
      <c r="J48" s="1">
        <f t="shared" si="14"/>
        <v>0</v>
      </c>
      <c r="K48" s="1">
        <f t="shared" si="15"/>
        <v>0</v>
      </c>
      <c r="L48" s="1">
        <f t="shared" si="16"/>
        <v>0</v>
      </c>
      <c r="M48" s="25">
        <f t="shared" si="17"/>
        <v>0</v>
      </c>
      <c r="N48" s="3"/>
      <c r="O48" s="3"/>
      <c r="P48" s="3"/>
    </row>
    <row r="49" spans="1:16">
      <c r="A49" s="9">
        <v>4.75</v>
      </c>
      <c r="B49" s="1">
        <f t="shared" si="7"/>
        <v>0</v>
      </c>
      <c r="C49" s="1">
        <f t="shared" si="8"/>
        <v>494.23275000000001</v>
      </c>
      <c r="D49" s="1">
        <f t="shared" si="9"/>
        <v>0</v>
      </c>
      <c r="E49" s="1">
        <f t="shared" si="10"/>
        <v>0</v>
      </c>
      <c r="F49" s="13">
        <f t="shared" si="11"/>
        <v>494.23275000000001</v>
      </c>
      <c r="G49" s="1"/>
      <c r="H49" s="9">
        <f t="shared" si="12"/>
        <v>0.58218070729428395</v>
      </c>
      <c r="I49" s="1">
        <f t="shared" si="13"/>
        <v>0</v>
      </c>
      <c r="J49" s="1">
        <f t="shared" si="14"/>
        <v>60.575320413263</v>
      </c>
      <c r="K49" s="1">
        <f t="shared" si="15"/>
        <v>0</v>
      </c>
      <c r="L49" s="1">
        <f t="shared" si="16"/>
        <v>0</v>
      </c>
      <c r="M49" s="25">
        <f t="shared" si="17"/>
        <v>60.575320413263</v>
      </c>
      <c r="N49" s="3"/>
      <c r="O49" s="3"/>
      <c r="P49" s="3"/>
    </row>
    <row r="50" spans="1:16">
      <c r="A50" s="9">
        <v>5.25</v>
      </c>
      <c r="B50" s="1">
        <f t="shared" si="7"/>
        <v>0</v>
      </c>
      <c r="C50" s="1">
        <f t="shared" si="8"/>
        <v>16934.011500000001</v>
      </c>
      <c r="D50" s="1">
        <f t="shared" si="9"/>
        <v>0</v>
      </c>
      <c r="E50" s="1">
        <f t="shared" si="10"/>
        <v>0</v>
      </c>
      <c r="F50" s="13">
        <f t="shared" si="11"/>
        <v>16934.011500000001</v>
      </c>
      <c r="G50" s="1"/>
      <c r="H50" s="9">
        <f t="shared" si="12"/>
        <v>0.79868565513738299</v>
      </c>
      <c r="I50" s="1">
        <f t="shared" si="13"/>
        <v>0</v>
      </c>
      <c r="J50" s="1">
        <f t="shared" si="14"/>
        <v>2576.1813464726602</v>
      </c>
      <c r="K50" s="1">
        <f t="shared" si="15"/>
        <v>0</v>
      </c>
      <c r="L50" s="1">
        <f t="shared" si="16"/>
        <v>0</v>
      </c>
      <c r="M50" s="25">
        <f t="shared" si="17"/>
        <v>2576.1813464726602</v>
      </c>
      <c r="N50" s="3"/>
      <c r="O50" s="3"/>
      <c r="P50" s="3"/>
    </row>
    <row r="51" spans="1:16">
      <c r="A51" s="9">
        <v>5.75</v>
      </c>
      <c r="B51" s="1">
        <f t="shared" si="7"/>
        <v>0</v>
      </c>
      <c r="C51" s="1">
        <f t="shared" si="8"/>
        <v>39607.615749999997</v>
      </c>
      <c r="D51" s="1">
        <f t="shared" si="9"/>
        <v>0</v>
      </c>
      <c r="E51" s="1">
        <f t="shared" si="10"/>
        <v>0</v>
      </c>
      <c r="F51" s="13">
        <f t="shared" si="11"/>
        <v>39607.615749999997</v>
      </c>
      <c r="G51" s="1"/>
      <c r="H51" s="9">
        <f t="shared" si="12"/>
        <v>1.0646145781024099</v>
      </c>
      <c r="I51" s="1">
        <f t="shared" si="13"/>
        <v>0</v>
      </c>
      <c r="J51" s="1">
        <f t="shared" si="14"/>
        <v>7333.3643706658504</v>
      </c>
      <c r="K51" s="1">
        <f t="shared" si="15"/>
        <v>0</v>
      </c>
      <c r="L51" s="1">
        <f t="shared" si="16"/>
        <v>0</v>
      </c>
      <c r="M51" s="25">
        <f t="shared" si="17"/>
        <v>7333.3643706658504</v>
      </c>
      <c r="N51" s="3"/>
      <c r="O51" s="3"/>
      <c r="P51" s="3"/>
    </row>
    <row r="52" spans="1:16">
      <c r="A52" s="9">
        <v>6.25</v>
      </c>
      <c r="B52" s="1">
        <f t="shared" si="7"/>
        <v>0</v>
      </c>
      <c r="C52" s="1">
        <f t="shared" si="8"/>
        <v>47753.15</v>
      </c>
      <c r="D52" s="1">
        <f t="shared" si="9"/>
        <v>0</v>
      </c>
      <c r="E52" s="1">
        <f t="shared" si="10"/>
        <v>0</v>
      </c>
      <c r="F52" s="13">
        <f t="shared" si="11"/>
        <v>47753.15</v>
      </c>
      <c r="G52" s="1"/>
      <c r="H52" s="9">
        <f t="shared" si="12"/>
        <v>1.3854630583080001</v>
      </c>
      <c r="I52" s="1">
        <f t="shared" si="13"/>
        <v>0</v>
      </c>
      <c r="J52" s="1">
        <f t="shared" si="14"/>
        <v>10585.6360388545</v>
      </c>
      <c r="K52" s="1">
        <f t="shared" si="15"/>
        <v>0</v>
      </c>
      <c r="L52" s="1">
        <f t="shared" si="16"/>
        <v>0</v>
      </c>
      <c r="M52" s="25">
        <f t="shared" si="17"/>
        <v>10585.6360388545</v>
      </c>
      <c r="N52" s="3"/>
      <c r="O52" s="3"/>
      <c r="P52" s="3"/>
    </row>
    <row r="53" spans="1:16">
      <c r="A53" s="9">
        <v>6.75</v>
      </c>
      <c r="B53" s="1">
        <f t="shared" si="7"/>
        <v>0</v>
      </c>
      <c r="C53" s="1">
        <f t="shared" si="8"/>
        <v>41560.370999999999</v>
      </c>
      <c r="D53" s="1">
        <f t="shared" si="9"/>
        <v>0</v>
      </c>
      <c r="E53" s="1">
        <f t="shared" si="10"/>
        <v>0</v>
      </c>
      <c r="F53" s="13">
        <f t="shared" si="11"/>
        <v>41560.370999999999</v>
      </c>
      <c r="G53" s="1"/>
      <c r="H53" s="9">
        <f t="shared" si="12"/>
        <v>1.76680347117754</v>
      </c>
      <c r="I53" s="1">
        <f t="shared" si="13"/>
        <v>0</v>
      </c>
      <c r="J53" s="1">
        <f t="shared" si="14"/>
        <v>10878.3715179595</v>
      </c>
      <c r="K53" s="1">
        <f t="shared" si="15"/>
        <v>0</v>
      </c>
      <c r="L53" s="1">
        <f t="shared" si="16"/>
        <v>0</v>
      </c>
      <c r="M53" s="25">
        <f t="shared" si="17"/>
        <v>10878.3715179595</v>
      </c>
      <c r="N53" s="3"/>
      <c r="O53" s="3"/>
      <c r="P53" s="3"/>
    </row>
    <row r="54" spans="1:16">
      <c r="A54" s="9">
        <v>7.25</v>
      </c>
      <c r="B54" s="1">
        <f t="shared" si="7"/>
        <v>0</v>
      </c>
      <c r="C54" s="1">
        <f t="shared" si="8"/>
        <v>36147.245750000002</v>
      </c>
      <c r="D54" s="1">
        <f t="shared" si="9"/>
        <v>0</v>
      </c>
      <c r="E54" s="1">
        <f t="shared" si="10"/>
        <v>0</v>
      </c>
      <c r="F54" s="13">
        <f t="shared" si="11"/>
        <v>36147.245750000002</v>
      </c>
      <c r="G54" s="1"/>
      <c r="H54" s="9">
        <f t="shared" si="12"/>
        <v>2.21427976457566</v>
      </c>
      <c r="I54" s="1">
        <f t="shared" si="13"/>
        <v>0</v>
      </c>
      <c r="J54" s="1">
        <f t="shared" si="14"/>
        <v>11040.015835775001</v>
      </c>
      <c r="K54" s="1">
        <f t="shared" si="15"/>
        <v>0</v>
      </c>
      <c r="L54" s="1">
        <f t="shared" si="16"/>
        <v>0</v>
      </c>
      <c r="M54" s="25">
        <f t="shared" si="17"/>
        <v>11040.015835775001</v>
      </c>
      <c r="N54" s="3"/>
      <c r="O54" s="3"/>
      <c r="P54" s="3"/>
    </row>
    <row r="55" spans="1:16">
      <c r="A55" s="9">
        <v>7.75</v>
      </c>
      <c r="B55" s="1">
        <f t="shared" si="7"/>
        <v>0</v>
      </c>
      <c r="C55" s="1">
        <f t="shared" si="8"/>
        <v>79360.038750000007</v>
      </c>
      <c r="D55" s="1">
        <f t="shared" si="9"/>
        <v>0</v>
      </c>
      <c r="E55" s="1">
        <f t="shared" si="10"/>
        <v>0</v>
      </c>
      <c r="F55" s="13">
        <f t="shared" si="11"/>
        <v>79360.038750000007</v>
      </c>
      <c r="G55" s="1"/>
      <c r="H55" s="9">
        <f t="shared" si="12"/>
        <v>2.7336029583233299</v>
      </c>
      <c r="I55" s="1">
        <f t="shared" si="13"/>
        <v>0</v>
      </c>
      <c r="J55" s="1">
        <f t="shared" si="14"/>
        <v>27992.1079612457</v>
      </c>
      <c r="K55" s="1">
        <f t="shared" si="15"/>
        <v>0</v>
      </c>
      <c r="L55" s="1">
        <f t="shared" si="16"/>
        <v>0</v>
      </c>
      <c r="M55" s="25">
        <f t="shared" si="17"/>
        <v>27992.1079612457</v>
      </c>
      <c r="N55" s="3"/>
      <c r="O55" s="3"/>
      <c r="P55" s="3"/>
    </row>
    <row r="56" spans="1:16">
      <c r="A56" s="9">
        <v>8.25</v>
      </c>
      <c r="B56" s="1">
        <f t="shared" si="7"/>
        <v>0</v>
      </c>
      <c r="C56" s="1">
        <f t="shared" si="8"/>
        <v>67602.752250000005</v>
      </c>
      <c r="D56" s="1">
        <f t="shared" si="9"/>
        <v>0</v>
      </c>
      <c r="E56" s="1">
        <f t="shared" si="10"/>
        <v>0</v>
      </c>
      <c r="F56" s="13">
        <f t="shared" si="11"/>
        <v>67602.752250000005</v>
      </c>
      <c r="G56" s="1"/>
      <c r="H56" s="9">
        <f t="shared" si="12"/>
        <v>3.3305472211493199</v>
      </c>
      <c r="I56" s="1">
        <f t="shared" si="13"/>
        <v>0</v>
      </c>
      <c r="J56" s="1">
        <f t="shared" si="14"/>
        <v>27291.4131694889</v>
      </c>
      <c r="K56" s="1">
        <f t="shared" si="15"/>
        <v>0</v>
      </c>
      <c r="L56" s="1">
        <f t="shared" si="16"/>
        <v>0</v>
      </c>
      <c r="M56" s="25">
        <f t="shared" si="17"/>
        <v>27291.4131694889</v>
      </c>
      <c r="N56" s="3"/>
      <c r="O56" s="3"/>
      <c r="P56" s="3"/>
    </row>
    <row r="57" spans="1:16">
      <c r="A57" s="9">
        <v>8.75</v>
      </c>
      <c r="B57" s="1">
        <f t="shared" si="7"/>
        <v>0</v>
      </c>
      <c r="C57" s="1">
        <f t="shared" si="8"/>
        <v>51892.006249999999</v>
      </c>
      <c r="D57" s="1">
        <f t="shared" si="9"/>
        <v>0</v>
      </c>
      <c r="E57" s="1">
        <f t="shared" si="10"/>
        <v>0</v>
      </c>
      <c r="F57" s="13">
        <f t="shared" si="11"/>
        <v>51892.006249999999</v>
      </c>
      <c r="G57" s="1"/>
      <c r="H57" s="9">
        <f t="shared" si="12"/>
        <v>4.0109464180337202</v>
      </c>
      <c r="I57" s="1">
        <f t="shared" si="13"/>
        <v>0</v>
      </c>
      <c r="J57" s="1">
        <f t="shared" si="14"/>
        <v>23786.977896345201</v>
      </c>
      <c r="K57" s="1">
        <f t="shared" si="15"/>
        <v>0</v>
      </c>
      <c r="L57" s="1">
        <f t="shared" si="16"/>
        <v>0</v>
      </c>
      <c r="M57" s="25">
        <f t="shared" si="17"/>
        <v>23786.977896345201</v>
      </c>
      <c r="N57" s="3"/>
      <c r="O57" s="3"/>
      <c r="P57" s="3"/>
    </row>
    <row r="58" spans="1:16">
      <c r="A58" s="9">
        <v>9.25</v>
      </c>
      <c r="B58" s="1">
        <f t="shared" si="7"/>
        <v>0</v>
      </c>
      <c r="C58" s="1">
        <f t="shared" si="8"/>
        <v>21279.98575</v>
      </c>
      <c r="D58" s="1">
        <f t="shared" si="9"/>
        <v>0</v>
      </c>
      <c r="E58" s="1">
        <f t="shared" si="10"/>
        <v>0</v>
      </c>
      <c r="F58" s="13">
        <f t="shared" si="11"/>
        <v>21279.98575</v>
      </c>
      <c r="G58" s="1"/>
      <c r="H58" s="9">
        <f t="shared" si="12"/>
        <v>4.7806910461172301</v>
      </c>
      <c r="I58" s="1">
        <f t="shared" si="13"/>
        <v>0</v>
      </c>
      <c r="J58" s="1">
        <f t="shared" si="14"/>
        <v>10998.1661985435</v>
      </c>
      <c r="K58" s="1">
        <f t="shared" si="15"/>
        <v>0</v>
      </c>
      <c r="L58" s="1">
        <f t="shared" si="16"/>
        <v>0</v>
      </c>
      <c r="M58" s="25">
        <f t="shared" si="17"/>
        <v>10998.1661985435</v>
      </c>
      <c r="N58" s="3"/>
      <c r="O58" s="3"/>
      <c r="P58" s="3"/>
    </row>
    <row r="59" spans="1:16">
      <c r="A59" s="9">
        <v>9.75</v>
      </c>
      <c r="B59" s="1">
        <f t="shared" si="7"/>
        <v>0</v>
      </c>
      <c r="C59" s="1">
        <f t="shared" si="8"/>
        <v>19607.405999999999</v>
      </c>
      <c r="D59" s="1">
        <f t="shared" si="9"/>
        <v>0</v>
      </c>
      <c r="E59" s="1">
        <f t="shared" si="10"/>
        <v>0</v>
      </c>
      <c r="F59" s="13">
        <f t="shared" si="11"/>
        <v>19607.405999999999</v>
      </c>
      <c r="G59" s="1"/>
      <c r="H59" s="9">
        <f t="shared" si="12"/>
        <v>5.6457254955053697</v>
      </c>
      <c r="I59" s="1">
        <f t="shared" si="13"/>
        <v>0</v>
      </c>
      <c r="J59" s="1">
        <f t="shared" si="14"/>
        <v>11353.644303069201</v>
      </c>
      <c r="K59" s="1">
        <f t="shared" si="15"/>
        <v>0</v>
      </c>
      <c r="L59" s="1">
        <f t="shared" si="16"/>
        <v>0</v>
      </c>
      <c r="M59" s="25">
        <f t="shared" si="17"/>
        <v>11353.644303069201</v>
      </c>
      <c r="N59" s="3"/>
      <c r="O59" s="3"/>
      <c r="P59" s="3"/>
    </row>
    <row r="60" spans="1:16">
      <c r="A60" s="9">
        <v>10.25</v>
      </c>
      <c r="B60" s="1">
        <f t="shared" si="7"/>
        <v>0</v>
      </c>
      <c r="C60" s="1">
        <f t="shared" si="8"/>
        <v>17066.01425</v>
      </c>
      <c r="D60" s="1">
        <f t="shared" si="9"/>
        <v>0</v>
      </c>
      <c r="E60" s="1">
        <f t="shared" si="10"/>
        <v>0</v>
      </c>
      <c r="F60" s="13">
        <f t="shared" si="11"/>
        <v>17066.01425</v>
      </c>
      <c r="G60" s="1"/>
      <c r="H60" s="9">
        <f t="shared" si="12"/>
        <v>6.6120455846468698</v>
      </c>
      <c r="I60" s="1">
        <f t="shared" si="13"/>
        <v>0</v>
      </c>
      <c r="J60" s="1">
        <f t="shared" si="14"/>
        <v>11008.9038213886</v>
      </c>
      <c r="K60" s="1">
        <f t="shared" si="15"/>
        <v>0</v>
      </c>
      <c r="L60" s="1">
        <f t="shared" si="16"/>
        <v>0</v>
      </c>
      <c r="M60" s="25">
        <f t="shared" si="17"/>
        <v>11008.9038213886</v>
      </c>
      <c r="N60" s="3"/>
      <c r="O60" s="3"/>
      <c r="P60" s="3"/>
    </row>
    <row r="61" spans="1:16">
      <c r="A61" s="9">
        <v>10.75</v>
      </c>
      <c r="B61" s="1">
        <f t="shared" si="7"/>
        <v>0</v>
      </c>
      <c r="C61" s="1">
        <f t="shared" si="8"/>
        <v>21394.929499999998</v>
      </c>
      <c r="D61" s="1">
        <f t="shared" si="9"/>
        <v>0</v>
      </c>
      <c r="E61" s="1">
        <f t="shared" si="10"/>
        <v>0</v>
      </c>
      <c r="F61" s="13">
        <f t="shared" si="11"/>
        <v>21394.929499999998</v>
      </c>
      <c r="G61" s="1"/>
      <c r="H61" s="9">
        <f t="shared" si="12"/>
        <v>7.6856963299675698</v>
      </c>
      <c r="I61" s="1">
        <f t="shared" si="13"/>
        <v>0</v>
      </c>
      <c r="J61" s="1">
        <f t="shared" si="14"/>
        <v>15296.272664005999</v>
      </c>
      <c r="K61" s="1">
        <f t="shared" si="15"/>
        <v>0</v>
      </c>
      <c r="L61" s="1">
        <f t="shared" si="16"/>
        <v>0</v>
      </c>
      <c r="M61" s="25">
        <f t="shared" si="17"/>
        <v>15296.272664005999</v>
      </c>
      <c r="N61" s="3"/>
      <c r="O61" s="3"/>
      <c r="P61" s="3"/>
    </row>
    <row r="62" spans="1:16">
      <c r="A62" s="9">
        <v>11.25</v>
      </c>
      <c r="B62" s="1">
        <f t="shared" si="7"/>
        <v>0</v>
      </c>
      <c r="C62" s="1">
        <f t="shared" si="8"/>
        <v>22932.078750000001</v>
      </c>
      <c r="D62" s="1">
        <f t="shared" si="9"/>
        <v>0</v>
      </c>
      <c r="E62" s="1">
        <f t="shared" si="10"/>
        <v>0</v>
      </c>
      <c r="F62" s="13">
        <f t="shared" si="11"/>
        <v>22932.078750000001</v>
      </c>
      <c r="G62" s="1"/>
      <c r="H62" s="9">
        <f t="shared" si="12"/>
        <v>8.8727699170584504</v>
      </c>
      <c r="I62" s="1">
        <f t="shared" si="13"/>
        <v>0</v>
      </c>
      <c r="J62" s="1">
        <f t="shared" si="14"/>
        <v>18086.316308321399</v>
      </c>
      <c r="K62" s="1">
        <f t="shared" si="15"/>
        <v>0</v>
      </c>
      <c r="L62" s="1">
        <f t="shared" si="16"/>
        <v>0</v>
      </c>
      <c r="M62" s="25">
        <f t="shared" si="17"/>
        <v>18086.316308321399</v>
      </c>
      <c r="N62" s="3"/>
      <c r="O62" s="3"/>
      <c r="P62" s="3"/>
    </row>
    <row r="63" spans="1:16">
      <c r="A63" s="9">
        <v>11.75</v>
      </c>
      <c r="B63" s="1">
        <f t="shared" si="7"/>
        <v>0</v>
      </c>
      <c r="C63" s="1">
        <f t="shared" si="8"/>
        <v>25670.424749999998</v>
      </c>
      <c r="D63" s="1">
        <f t="shared" si="9"/>
        <v>0</v>
      </c>
      <c r="E63" s="1">
        <f t="shared" si="10"/>
        <v>0</v>
      </c>
      <c r="F63" s="13">
        <f t="shared" si="11"/>
        <v>25670.424749999998</v>
      </c>
      <c r="G63" s="1"/>
      <c r="H63" s="9">
        <f t="shared" si="12"/>
        <v>10.179403846603901</v>
      </c>
      <c r="I63" s="1">
        <f t="shared" si="13"/>
        <v>0</v>
      </c>
      <c r="J63" s="1">
        <f t="shared" si="14"/>
        <v>22239.1166335409</v>
      </c>
      <c r="K63" s="1">
        <f t="shared" si="15"/>
        <v>0</v>
      </c>
      <c r="L63" s="1">
        <f t="shared" si="16"/>
        <v>0</v>
      </c>
      <c r="M63" s="25">
        <f t="shared" si="17"/>
        <v>22239.1166335409</v>
      </c>
      <c r="N63" s="3"/>
      <c r="O63" s="3"/>
      <c r="P63" s="3"/>
    </row>
    <row r="64" spans="1:16">
      <c r="A64" s="9">
        <v>12.25</v>
      </c>
      <c r="B64" s="1">
        <f t="shared" si="7"/>
        <v>0</v>
      </c>
      <c r="C64" s="1">
        <f t="shared" si="8"/>
        <v>33894.145250000001</v>
      </c>
      <c r="D64" s="1">
        <f t="shared" si="9"/>
        <v>0</v>
      </c>
      <c r="E64" s="1">
        <f t="shared" si="10"/>
        <v>0</v>
      </c>
      <c r="F64" s="13">
        <f t="shared" si="11"/>
        <v>33894.145250000001</v>
      </c>
      <c r="G64" s="1"/>
      <c r="H64" s="9">
        <f t="shared" si="12"/>
        <v>11.611779232847001</v>
      </c>
      <c r="I64" s="1">
        <f t="shared" si="13"/>
        <v>0</v>
      </c>
      <c r="J64" s="1">
        <f t="shared" si="14"/>
        <v>32128.271994208098</v>
      </c>
      <c r="K64" s="1">
        <f t="shared" si="15"/>
        <v>0</v>
      </c>
      <c r="L64" s="1">
        <f t="shared" si="16"/>
        <v>0</v>
      </c>
      <c r="M64" s="25">
        <f t="shared" si="17"/>
        <v>32128.271994208098</v>
      </c>
      <c r="N64" s="3"/>
      <c r="O64" s="3"/>
      <c r="P64" s="3"/>
    </row>
    <row r="65" spans="1:16">
      <c r="A65" s="9">
        <v>12.75</v>
      </c>
      <c r="B65" s="1">
        <f t="shared" si="7"/>
        <v>0</v>
      </c>
      <c r="C65" s="1">
        <f t="shared" si="8"/>
        <v>35150.028749999998</v>
      </c>
      <c r="D65" s="1">
        <f t="shared" si="9"/>
        <v>0</v>
      </c>
      <c r="E65" s="1">
        <f t="shared" si="10"/>
        <v>0</v>
      </c>
      <c r="F65" s="13">
        <f t="shared" si="11"/>
        <v>35150.028749999998</v>
      </c>
      <c r="G65" s="1"/>
      <c r="H65" s="9">
        <f t="shared" si="12"/>
        <v>13.176119236040501</v>
      </c>
      <c r="I65" s="1">
        <f t="shared" si="13"/>
        <v>0</v>
      </c>
      <c r="J65" s="1">
        <f t="shared" si="14"/>
        <v>36324.781957666797</v>
      </c>
      <c r="K65" s="1">
        <f t="shared" si="15"/>
        <v>0</v>
      </c>
      <c r="L65" s="1">
        <f t="shared" si="16"/>
        <v>0</v>
      </c>
      <c r="M65" s="25">
        <f t="shared" si="17"/>
        <v>36324.781957666797</v>
      </c>
      <c r="N65" s="3"/>
      <c r="O65" s="3"/>
      <c r="P65" s="3"/>
    </row>
    <row r="66" spans="1:16">
      <c r="A66" s="9">
        <v>13.25</v>
      </c>
      <c r="B66" s="1">
        <f t="shared" si="7"/>
        <v>0</v>
      </c>
      <c r="C66" s="1">
        <f t="shared" si="8"/>
        <v>35567.001499999998</v>
      </c>
      <c r="D66" s="1">
        <f t="shared" si="9"/>
        <v>0</v>
      </c>
      <c r="E66" s="1">
        <f t="shared" si="10"/>
        <v>0</v>
      </c>
      <c r="F66" s="13">
        <f t="shared" si="11"/>
        <v>35567.001499999998</v>
      </c>
      <c r="G66" s="1"/>
      <c r="H66" s="9">
        <f t="shared" si="12"/>
        <v>14.8786876132625</v>
      </c>
      <c r="I66" s="1">
        <f t="shared" si="13"/>
        <v>0</v>
      </c>
      <c r="J66" s="1">
        <f t="shared" si="14"/>
        <v>39938.890917655801</v>
      </c>
      <c r="K66" s="1">
        <f t="shared" si="15"/>
        <v>0</v>
      </c>
      <c r="L66" s="1">
        <f t="shared" si="16"/>
        <v>0</v>
      </c>
      <c r="M66" s="25">
        <f t="shared" si="17"/>
        <v>39938.890917655801</v>
      </c>
      <c r="N66" s="3"/>
      <c r="O66" s="3"/>
      <c r="P66" s="3"/>
    </row>
    <row r="67" spans="1:16">
      <c r="A67" s="9">
        <v>13.75</v>
      </c>
      <c r="B67" s="1">
        <f t="shared" si="7"/>
        <v>0</v>
      </c>
      <c r="C67" s="1">
        <f t="shared" si="8"/>
        <v>18935.8125</v>
      </c>
      <c r="D67" s="1">
        <f t="shared" si="9"/>
        <v>0</v>
      </c>
      <c r="E67" s="1">
        <f t="shared" si="10"/>
        <v>0</v>
      </c>
      <c r="F67" s="13">
        <f t="shared" si="11"/>
        <v>18935.8125</v>
      </c>
      <c r="G67" s="1"/>
      <c r="H67" s="9">
        <f t="shared" si="12"/>
        <v>16.725787374337099</v>
      </c>
      <c r="I67" s="1">
        <f t="shared" si="13"/>
        <v>0</v>
      </c>
      <c r="J67" s="1">
        <f t="shared" si="14"/>
        <v>23033.9180825683</v>
      </c>
      <c r="K67" s="1">
        <f t="shared" si="15"/>
        <v>0</v>
      </c>
      <c r="L67" s="1">
        <f t="shared" si="16"/>
        <v>0</v>
      </c>
      <c r="M67" s="25">
        <f t="shared" si="17"/>
        <v>23033.9180825683</v>
      </c>
      <c r="N67" s="3"/>
      <c r="O67" s="3"/>
      <c r="P67" s="3"/>
    </row>
    <row r="68" spans="1:16">
      <c r="A68" s="9">
        <v>14.25</v>
      </c>
      <c r="B68" s="1">
        <f t="shared" si="7"/>
        <v>0</v>
      </c>
      <c r="C68" s="1">
        <f t="shared" si="8"/>
        <v>0</v>
      </c>
      <c r="D68" s="1">
        <f t="shared" si="9"/>
        <v>7179.0787499999997</v>
      </c>
      <c r="E68" s="1">
        <f t="shared" si="10"/>
        <v>0</v>
      </c>
      <c r="F68" s="13">
        <f t="shared" si="11"/>
        <v>7179.0787499999997</v>
      </c>
      <c r="G68" s="1"/>
      <c r="H68" s="9">
        <f t="shared" si="12"/>
        <v>18.7237595315387</v>
      </c>
      <c r="I68" s="1">
        <f t="shared" si="13"/>
        <v>0</v>
      </c>
      <c r="J68" s="1">
        <f t="shared" si="14"/>
        <v>0</v>
      </c>
      <c r="K68" s="1">
        <f t="shared" si="15"/>
        <v>9432.9364331915403</v>
      </c>
      <c r="L68" s="1">
        <f t="shared" si="16"/>
        <v>0</v>
      </c>
      <c r="M68" s="25">
        <f t="shared" si="17"/>
        <v>9432.9364331915403</v>
      </c>
      <c r="N68" s="3"/>
      <c r="O68" s="3"/>
      <c r="P68" s="3"/>
    </row>
    <row r="69" spans="1:16">
      <c r="A69" s="9">
        <v>14.75</v>
      </c>
      <c r="B69" s="1">
        <f t="shared" si="7"/>
        <v>0</v>
      </c>
      <c r="C69" s="1">
        <f t="shared" si="8"/>
        <v>0</v>
      </c>
      <c r="D69" s="1">
        <f t="shared" si="9"/>
        <v>1297.86725</v>
      </c>
      <c r="E69" s="1">
        <f t="shared" si="10"/>
        <v>0</v>
      </c>
      <c r="F69" s="13">
        <f t="shared" si="11"/>
        <v>1297.86725</v>
      </c>
      <c r="G69" s="1"/>
      <c r="H69" s="9">
        <f t="shared" si="12"/>
        <v>20.878981933344601</v>
      </c>
      <c r="I69" s="1">
        <f t="shared" si="13"/>
        <v>0</v>
      </c>
      <c r="J69" s="1">
        <f t="shared" si="14"/>
        <v>0</v>
      </c>
      <c r="K69" s="1">
        <f t="shared" si="15"/>
        <v>1837.16249929692</v>
      </c>
      <c r="L69" s="1">
        <f t="shared" si="16"/>
        <v>0</v>
      </c>
      <c r="M69" s="25">
        <f t="shared" si="17"/>
        <v>1837.16249929692</v>
      </c>
      <c r="N69" s="3"/>
      <c r="O69" s="3"/>
      <c r="P69" s="3"/>
    </row>
    <row r="70" spans="1:16">
      <c r="A70" s="9">
        <v>15.25</v>
      </c>
      <c r="B70" s="1">
        <f t="shared" si="7"/>
        <v>0</v>
      </c>
      <c r="C70" s="1">
        <f t="shared" si="8"/>
        <v>0</v>
      </c>
      <c r="D70" s="1">
        <f t="shared" si="9"/>
        <v>699.31925000000001</v>
      </c>
      <c r="E70" s="1">
        <f t="shared" si="10"/>
        <v>0</v>
      </c>
      <c r="F70" s="13">
        <f t="shared" si="11"/>
        <v>699.31925000000001</v>
      </c>
      <c r="G70" s="1"/>
      <c r="H70" s="9">
        <f t="shared" si="12"/>
        <v>23.197868173819302</v>
      </c>
      <c r="I70" s="1">
        <f t="shared" si="13"/>
        <v>0</v>
      </c>
      <c r="J70" s="1">
        <f t="shared" si="14"/>
        <v>0</v>
      </c>
      <c r="K70" s="1">
        <f t="shared" si="15"/>
        <v>1063.7846408468299</v>
      </c>
      <c r="L70" s="1">
        <f t="shared" si="16"/>
        <v>0</v>
      </c>
      <c r="M70" s="25">
        <f t="shared" si="17"/>
        <v>1063.7846408468299</v>
      </c>
      <c r="N70" s="3"/>
      <c r="O70" s="3"/>
      <c r="P70" s="3"/>
    </row>
    <row r="71" spans="1:16">
      <c r="A71" s="9">
        <v>15.75</v>
      </c>
      <c r="B71" s="1">
        <f t="shared" si="7"/>
        <v>0</v>
      </c>
      <c r="C71" s="1">
        <f t="shared" si="8"/>
        <v>0</v>
      </c>
      <c r="D71" s="1">
        <f t="shared" si="9"/>
        <v>0</v>
      </c>
      <c r="E71" s="1">
        <f t="shared" si="10"/>
        <v>0</v>
      </c>
      <c r="F71" s="13">
        <f t="shared" si="11"/>
        <v>0</v>
      </c>
      <c r="G71" s="1"/>
      <c r="H71" s="9">
        <f t="shared" si="12"/>
        <v>25.686866570318401</v>
      </c>
      <c r="I71" s="1">
        <f t="shared" si="13"/>
        <v>0</v>
      </c>
      <c r="J71" s="1">
        <f t="shared" si="14"/>
        <v>0</v>
      </c>
      <c r="K71" s="1">
        <f t="shared" si="15"/>
        <v>0</v>
      </c>
      <c r="L71" s="1">
        <f t="shared" si="16"/>
        <v>0</v>
      </c>
      <c r="M71" s="25">
        <f t="shared" si="17"/>
        <v>0</v>
      </c>
      <c r="N71" s="3"/>
      <c r="O71" s="3"/>
      <c r="P71" s="3"/>
    </row>
    <row r="72" spans="1:16">
      <c r="A72" s="9">
        <v>16.25</v>
      </c>
      <c r="B72" s="1">
        <f t="shared" si="7"/>
        <v>0</v>
      </c>
      <c r="C72" s="1">
        <f t="shared" si="8"/>
        <v>0</v>
      </c>
      <c r="D72" s="1">
        <f t="shared" si="9"/>
        <v>0</v>
      </c>
      <c r="E72" s="1">
        <f t="shared" si="10"/>
        <v>0</v>
      </c>
      <c r="F72" s="13">
        <f t="shared" si="11"/>
        <v>0</v>
      </c>
      <c r="G72" s="1"/>
      <c r="H72" s="9">
        <f t="shared" si="12"/>
        <v>28.352459203118801</v>
      </c>
      <c r="I72" s="1">
        <f t="shared" si="13"/>
        <v>0</v>
      </c>
      <c r="J72" s="1">
        <f t="shared" si="14"/>
        <v>0</v>
      </c>
      <c r="K72" s="1">
        <f t="shared" si="15"/>
        <v>0</v>
      </c>
      <c r="L72" s="1">
        <f t="shared" si="16"/>
        <v>0</v>
      </c>
      <c r="M72" s="25">
        <f t="shared" si="17"/>
        <v>0</v>
      </c>
      <c r="N72" s="3"/>
      <c r="O72" s="3"/>
      <c r="P72" s="3"/>
    </row>
    <row r="73" spans="1:16">
      <c r="A73" s="9">
        <v>16.75</v>
      </c>
      <c r="B73" s="1">
        <f t="shared" si="7"/>
        <v>0</v>
      </c>
      <c r="C73" s="1">
        <f t="shared" si="8"/>
        <v>0</v>
      </c>
      <c r="D73" s="1">
        <f t="shared" si="9"/>
        <v>0</v>
      </c>
      <c r="E73" s="1">
        <f t="shared" si="10"/>
        <v>0</v>
      </c>
      <c r="F73" s="13">
        <f t="shared" si="11"/>
        <v>0</v>
      </c>
      <c r="G73" s="1"/>
      <c r="H73" s="9">
        <f t="shared" si="12"/>
        <v>31.201161011372399</v>
      </c>
      <c r="I73" s="1">
        <f t="shared" si="13"/>
        <v>0</v>
      </c>
      <c r="J73" s="1">
        <f t="shared" si="14"/>
        <v>0</v>
      </c>
      <c r="K73" s="1">
        <f t="shared" si="15"/>
        <v>0</v>
      </c>
      <c r="L73" s="1">
        <f t="shared" si="16"/>
        <v>0</v>
      </c>
      <c r="M73" s="25">
        <f t="shared" si="17"/>
        <v>0</v>
      </c>
      <c r="N73" s="3"/>
      <c r="O73" s="3"/>
      <c r="P73" s="3"/>
    </row>
    <row r="74" spans="1:16">
      <c r="A74" s="9">
        <v>17.25</v>
      </c>
      <c r="B74" s="1">
        <f t="shared" si="7"/>
        <v>0</v>
      </c>
      <c r="C74" s="1">
        <f t="shared" si="8"/>
        <v>0</v>
      </c>
      <c r="D74" s="1">
        <f t="shared" si="9"/>
        <v>0</v>
      </c>
      <c r="E74" s="1">
        <f t="shared" si="10"/>
        <v>0</v>
      </c>
      <c r="F74" s="13">
        <f t="shared" si="11"/>
        <v>0</v>
      </c>
      <c r="G74" s="1"/>
      <c r="H74" s="9">
        <f t="shared" si="12"/>
        <v>34.239518940437698</v>
      </c>
      <c r="I74" s="1">
        <f t="shared" si="13"/>
        <v>0</v>
      </c>
      <c r="J74" s="1">
        <f t="shared" si="14"/>
        <v>0</v>
      </c>
      <c r="K74" s="1">
        <f t="shared" si="15"/>
        <v>0</v>
      </c>
      <c r="L74" s="1">
        <f t="shared" si="16"/>
        <v>0</v>
      </c>
      <c r="M74" s="25">
        <f t="shared" si="17"/>
        <v>0</v>
      </c>
      <c r="N74" s="3"/>
      <c r="O74" s="3"/>
      <c r="P74" s="3"/>
    </row>
    <row r="75" spans="1:16">
      <c r="A75" s="9">
        <v>17.75</v>
      </c>
      <c r="B75" s="1">
        <f t="shared" si="7"/>
        <v>0</v>
      </c>
      <c r="C75" s="1">
        <f t="shared" si="8"/>
        <v>0</v>
      </c>
      <c r="D75" s="1">
        <f t="shared" si="9"/>
        <v>0</v>
      </c>
      <c r="E75" s="1">
        <f t="shared" si="10"/>
        <v>0</v>
      </c>
      <c r="F75" s="13">
        <f t="shared" si="11"/>
        <v>0</v>
      </c>
      <c r="G75" s="1"/>
      <c r="H75" s="9">
        <f t="shared" si="12"/>
        <v>37.474111136219598</v>
      </c>
      <c r="I75" s="1">
        <f t="shared" si="13"/>
        <v>0</v>
      </c>
      <c r="J75" s="1">
        <f t="shared" si="14"/>
        <v>0</v>
      </c>
      <c r="K75" s="1">
        <f t="shared" si="15"/>
        <v>0</v>
      </c>
      <c r="L75" s="1">
        <f t="shared" si="16"/>
        <v>0</v>
      </c>
      <c r="M75" s="25">
        <f t="shared" si="17"/>
        <v>0</v>
      </c>
      <c r="N75" s="3"/>
      <c r="O75" s="3"/>
      <c r="P75" s="3"/>
    </row>
    <row r="76" spans="1:16">
      <c r="A76" s="9">
        <v>18.25</v>
      </c>
      <c r="B76" s="1">
        <f t="shared" si="7"/>
        <v>0</v>
      </c>
      <c r="C76" s="1">
        <f t="shared" si="8"/>
        <v>0</v>
      </c>
      <c r="D76" s="1">
        <f t="shared" si="9"/>
        <v>0</v>
      </c>
      <c r="E76" s="1">
        <f t="shared" si="10"/>
        <v>0</v>
      </c>
      <c r="F76" s="13">
        <f t="shared" si="11"/>
        <v>0</v>
      </c>
      <c r="G76" s="1"/>
      <c r="H76" s="9">
        <f t="shared" si="12"/>
        <v>40.9115461826322</v>
      </c>
      <c r="I76" s="1">
        <f t="shared" si="13"/>
        <v>0</v>
      </c>
      <c r="J76" s="1">
        <f t="shared" si="14"/>
        <v>0</v>
      </c>
      <c r="K76" s="1">
        <f t="shared" si="15"/>
        <v>0</v>
      </c>
      <c r="L76" s="1">
        <f t="shared" si="16"/>
        <v>0</v>
      </c>
      <c r="M76" s="25">
        <f t="shared" si="17"/>
        <v>0</v>
      </c>
      <c r="N76" s="3"/>
      <c r="O76" s="3"/>
      <c r="P76" s="3"/>
    </row>
    <row r="77" spans="1:16">
      <c r="A77" s="9">
        <v>18.75</v>
      </c>
      <c r="B77" s="1">
        <f t="shared" si="7"/>
        <v>0</v>
      </c>
      <c r="C77" s="1">
        <f t="shared" si="8"/>
        <v>0</v>
      </c>
      <c r="D77" s="1">
        <f t="shared" si="9"/>
        <v>0</v>
      </c>
      <c r="E77" s="1">
        <f t="shared" si="10"/>
        <v>0</v>
      </c>
      <c r="F77" s="13">
        <f t="shared" si="11"/>
        <v>0</v>
      </c>
      <c r="G77" s="1"/>
      <c r="H77" s="9">
        <f t="shared" si="12"/>
        <v>44.558462378720598</v>
      </c>
      <c r="I77" s="1">
        <f t="shared" si="13"/>
        <v>0</v>
      </c>
      <c r="J77" s="1">
        <f t="shared" si="14"/>
        <v>0</v>
      </c>
      <c r="K77" s="1">
        <f t="shared" si="15"/>
        <v>0</v>
      </c>
      <c r="L77" s="1">
        <f t="shared" si="16"/>
        <v>0</v>
      </c>
      <c r="M77" s="25">
        <f t="shared" si="17"/>
        <v>0</v>
      </c>
      <c r="N77" s="3"/>
      <c r="O77" s="3"/>
      <c r="P77" s="3"/>
    </row>
    <row r="78" spans="1:16">
      <c r="A78" s="9">
        <v>19.25</v>
      </c>
      <c r="B78" s="1">
        <f t="shared" si="7"/>
        <v>0</v>
      </c>
      <c r="C78" s="1">
        <f t="shared" si="8"/>
        <v>0</v>
      </c>
      <c r="D78" s="1">
        <f t="shared" si="9"/>
        <v>0</v>
      </c>
      <c r="E78" s="1">
        <f t="shared" si="10"/>
        <v>0</v>
      </c>
      <c r="F78" s="13">
        <f t="shared" si="11"/>
        <v>0</v>
      </c>
      <c r="G78" s="1"/>
      <c r="H78" s="9">
        <f t="shared" si="12"/>
        <v>48.4215270523489</v>
      </c>
      <c r="I78" s="1">
        <f t="shared" si="13"/>
        <v>0</v>
      </c>
      <c r="J78" s="1">
        <f t="shared" si="14"/>
        <v>0</v>
      </c>
      <c r="K78" s="1">
        <f t="shared" si="15"/>
        <v>0</v>
      </c>
      <c r="L78" s="1">
        <f t="shared" si="16"/>
        <v>0</v>
      </c>
      <c r="M78" s="25">
        <f t="shared" si="17"/>
        <v>0</v>
      </c>
      <c r="N78" s="3"/>
      <c r="O78" s="3"/>
      <c r="P78" s="3"/>
    </row>
    <row r="79" spans="1:16">
      <c r="A79" s="7" t="s">
        <v>7</v>
      </c>
      <c r="B79" s="18">
        <f>SUM(B47:B78)</f>
        <v>0</v>
      </c>
      <c r="C79" s="18">
        <f>SUM(C47:C78)</f>
        <v>632849.25100000005</v>
      </c>
      <c r="D79" s="18">
        <f>SUM(D47:D78)</f>
        <v>9176.2652500000004</v>
      </c>
      <c r="E79" s="18">
        <f>SUM(E47:E78)</f>
        <v>0</v>
      </c>
      <c r="F79" s="18">
        <f>SUM(F47:F78)</f>
        <v>642025.51624999999</v>
      </c>
      <c r="G79" s="13"/>
      <c r="H79" s="7" t="s">
        <v>7</v>
      </c>
      <c r="I79" s="18">
        <f>SUM(I47:I78)</f>
        <v>0</v>
      </c>
      <c r="J79" s="18">
        <f>SUM(J47:J78)</f>
        <v>341952.92633818899</v>
      </c>
      <c r="K79" s="18">
        <f>SUM(K47:K78)</f>
        <v>12333.883573335301</v>
      </c>
      <c r="L79" s="18">
        <f>SUM(L47:L78)</f>
        <v>0</v>
      </c>
      <c r="M79" s="18">
        <f>SUM(M47:M78)</f>
        <v>354286.809911524</v>
      </c>
      <c r="N79" s="3"/>
      <c r="O79" s="3"/>
      <c r="P79" s="3"/>
    </row>
    <row r="80" spans="1:16">
      <c r="A80" s="5" t="s">
        <v>13</v>
      </c>
      <c r="B80" s="19">
        <f>IF(L38&gt;0,B79/L38,0)</f>
        <v>0</v>
      </c>
      <c r="C80" s="19">
        <f>IF(M38&gt;0,C79/M38,0)</f>
        <v>8.4221406675490993</v>
      </c>
      <c r="D80" s="19">
        <f>IF(N38&gt;0,D79/N38,0)</f>
        <v>14.390913489209501</v>
      </c>
      <c r="E80" s="19">
        <f>IF(O38&gt;0,E79/O38,0)</f>
        <v>0</v>
      </c>
      <c r="F80" s="19">
        <f>IF(P38&gt;0,F79/P38,0)</f>
        <v>8.4723650978929008</v>
      </c>
      <c r="G80" s="13"/>
      <c r="H80" s="5" t="s">
        <v>13</v>
      </c>
      <c r="I80" s="19">
        <f>IF(L38&gt;0,I79/L38,0)</f>
        <v>0</v>
      </c>
      <c r="J80" s="19">
        <f>IF(M38&gt;0,J79/M38,0)</f>
        <v>4.5508083366607002</v>
      </c>
      <c r="K80" s="19">
        <f>IF(N38&gt;0,K79/N38,0)</f>
        <v>19.3429294657595</v>
      </c>
      <c r="L80" s="19">
        <f>IF(O38&gt;0,L79/O38,0)</f>
        <v>0</v>
      </c>
      <c r="M80" s="19">
        <f>IF(P38&gt;0,M79/P38,0)</f>
        <v>4.6752771143279501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3" t="s">
        <v>14</v>
      </c>
      <c r="B85" s="43"/>
      <c r="C85" s="43"/>
      <c r="D85" s="43"/>
      <c r="E85" s="43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>
      <c r="A86" s="43"/>
      <c r="B86" s="43"/>
      <c r="C86" s="43"/>
      <c r="D86" s="43"/>
      <c r="E86" s="43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6"/>
      <c r="B87" s="2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4" t="s">
        <v>15</v>
      </c>
      <c r="B89" s="45" t="s">
        <v>16</v>
      </c>
      <c r="C89" s="45" t="s">
        <v>17</v>
      </c>
      <c r="D89" s="45" t="s">
        <v>18</v>
      </c>
      <c r="E89" s="45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4"/>
      <c r="B90" s="44"/>
      <c r="C90" s="44"/>
      <c r="D90" s="44"/>
      <c r="E90" s="45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7">
        <v>0</v>
      </c>
      <c r="B92" s="42">
        <f>L$38</f>
        <v>0</v>
      </c>
      <c r="C92" s="42">
        <f>$B$80</f>
        <v>0</v>
      </c>
      <c r="D92" s="42">
        <f>$I$80</f>
        <v>0</v>
      </c>
      <c r="E92" s="42">
        <f>B92*D92</f>
        <v>0</v>
      </c>
      <c r="F92" s="1">
        <f>E92/1000</f>
        <v>0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7">
        <v>1</v>
      </c>
      <c r="B93" s="42">
        <f>M$38</f>
        <v>75141.14</v>
      </c>
      <c r="C93" s="42">
        <f>$C$80</f>
        <v>8.4221406675490993</v>
      </c>
      <c r="D93" s="42">
        <f>$J$80</f>
        <v>4.5508083366607002</v>
      </c>
      <c r="E93" s="42">
        <f>B93*D93</f>
        <v>341952.92633818899</v>
      </c>
      <c r="F93" s="1">
        <f>E93/1000</f>
        <v>341.952926338189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7">
        <v>2</v>
      </c>
      <c r="B94" s="42">
        <f>N$38</f>
        <v>637.64300000000003</v>
      </c>
      <c r="C94" s="42">
        <f>$D$80</f>
        <v>14.390913489209501</v>
      </c>
      <c r="D94" s="42">
        <f>$K$80</f>
        <v>19.3429294657595</v>
      </c>
      <c r="E94" s="42">
        <f>B94*D94</f>
        <v>12333.883573335301</v>
      </c>
      <c r="F94" s="1">
        <f>E94/1000</f>
        <v>12.333883573335299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7">
        <v>3</v>
      </c>
      <c r="B95" s="42">
        <f>O$38</f>
        <v>0</v>
      </c>
      <c r="C95" s="42">
        <f>$E$80</f>
        <v>0</v>
      </c>
      <c r="D95" s="42">
        <f>$L$80</f>
        <v>0</v>
      </c>
      <c r="E95" s="42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7" t="s">
        <v>7</v>
      </c>
      <c r="B96" s="42">
        <f>SUM(B92:B95)</f>
        <v>75778.782999999996</v>
      </c>
      <c r="C96" s="42">
        <f>$F$80</f>
        <v>8.4723650978929008</v>
      </c>
      <c r="D96" s="42">
        <f>$M$80</f>
        <v>4.6752771143279501</v>
      </c>
      <c r="E96" s="42">
        <f>SUM(E92:E95)</f>
        <v>354286.809911524</v>
      </c>
      <c r="F96" s="1">
        <f>E96/1000</f>
        <v>354.28680991152402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7" t="s">
        <v>2</v>
      </c>
      <c r="B97" s="42">
        <f>$I$2</f>
        <v>328993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1" t="s">
        <v>20</v>
      </c>
      <c r="B98" s="42">
        <f>IF(E96&gt;0,$I$2/E96,"")</f>
        <v>0.92860640248548698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8"/>
  <sheetViews>
    <sheetView tabSelected="1" zoomScaleNormal="100" workbookViewId="0">
      <selection activeCell="B39" sqref="B39"/>
    </sheetView>
  </sheetViews>
  <sheetFormatPr baseColWidth="10" defaultColWidth="11.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6" t="s">
        <v>21</v>
      </c>
      <c r="B1" s="46"/>
      <c r="C1" s="46"/>
      <c r="D1" s="46"/>
      <c r="E1" s="46"/>
      <c r="F1" s="46"/>
      <c r="G1" s="1"/>
      <c r="H1" s="47" t="s">
        <v>1</v>
      </c>
      <c r="I1" s="47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37">
        <v>660058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8" t="s">
        <v>4</v>
      </c>
      <c r="C4" s="48"/>
      <c r="D4" s="48"/>
      <c r="E4" s="48"/>
      <c r="F4" s="48"/>
      <c r="G4" s="1"/>
      <c r="H4" s="2" t="s">
        <v>3</v>
      </c>
      <c r="J4" s="1"/>
      <c r="K4" s="2" t="s">
        <v>3</v>
      </c>
      <c r="L4" s="47" t="s">
        <v>5</v>
      </c>
      <c r="M4" s="47"/>
      <c r="N4" s="47"/>
      <c r="O4" s="47"/>
      <c r="P4" s="47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10"/>
      <c r="E6" s="32"/>
      <c r="F6" s="13">
        <f t="shared" ref="F6:F37" si="0">SUM(B6:E6)</f>
        <v>0</v>
      </c>
      <c r="G6" s="1"/>
      <c r="H6" s="9">
        <v>3.75</v>
      </c>
      <c r="I6" s="11"/>
      <c r="J6" s="1">
        <f t="shared" ref="J6:J38" si="1">I6/1000</f>
        <v>0</v>
      </c>
      <c r="K6" s="9">
        <v>3.75</v>
      </c>
      <c r="L6" s="1">
        <f t="shared" ref="L6:L37" si="2">IF($F6&gt;0,($I6/1000)*(B6/$F6),0)</f>
        <v>0</v>
      </c>
      <c r="M6" s="1">
        <f t="shared" ref="M6:M37" si="3">IF($F6&gt;0,($I6/1000)*(C6/$F6),0)</f>
        <v>0</v>
      </c>
      <c r="N6" s="1">
        <f t="shared" ref="N6:N37" si="4">IF($F6&gt;0,($I6/1000)*(D6/$F6),0)</f>
        <v>0</v>
      </c>
      <c r="O6" s="1">
        <f t="shared" ref="O6:O37" si="5">IF($F6&gt;0,($I6/1000)*(E6/$F6),0)</f>
        <v>0</v>
      </c>
      <c r="P6" s="14">
        <f t="shared" ref="P6:P37" si="6">SUM(L6:O6)</f>
        <v>0</v>
      </c>
      <c r="Q6" s="3"/>
      <c r="R6" s="3"/>
    </row>
    <row r="7" spans="1:18">
      <c r="A7" s="9">
        <v>4.25</v>
      </c>
      <c r="B7" s="10"/>
      <c r="C7" s="10"/>
      <c r="D7" s="10"/>
      <c r="E7" s="32"/>
      <c r="F7" s="13">
        <f t="shared" si="0"/>
        <v>0</v>
      </c>
      <c r="G7" s="1"/>
      <c r="H7" s="9">
        <v>4.25</v>
      </c>
      <c r="I7" s="11">
        <v>0</v>
      </c>
      <c r="J7" s="1">
        <f t="shared" si="1"/>
        <v>0</v>
      </c>
      <c r="K7" s="9">
        <v>4.25</v>
      </c>
      <c r="L7" s="1">
        <f t="shared" si="2"/>
        <v>0</v>
      </c>
      <c r="M7" s="1">
        <f t="shared" si="3"/>
        <v>0</v>
      </c>
      <c r="N7" s="1">
        <f t="shared" si="4"/>
        <v>0</v>
      </c>
      <c r="O7" s="1">
        <f t="shared" si="5"/>
        <v>0</v>
      </c>
      <c r="P7" s="14">
        <f t="shared" si="6"/>
        <v>0</v>
      </c>
      <c r="Q7" s="3"/>
      <c r="R7" s="3"/>
    </row>
    <row r="8" spans="1:18">
      <c r="A8" s="9">
        <v>4.75</v>
      </c>
      <c r="B8" s="51"/>
      <c r="C8" s="10"/>
      <c r="D8" s="10"/>
      <c r="E8" s="32"/>
      <c r="F8" s="13">
        <f t="shared" si="0"/>
        <v>0</v>
      </c>
      <c r="G8" s="1"/>
      <c r="H8" s="9">
        <v>4.75</v>
      </c>
      <c r="I8" s="11">
        <v>0</v>
      </c>
      <c r="J8" s="1">
        <f t="shared" si="1"/>
        <v>0</v>
      </c>
      <c r="K8" s="9">
        <v>4.75</v>
      </c>
      <c r="L8" s="1">
        <f t="shared" si="2"/>
        <v>0</v>
      </c>
      <c r="M8" s="1">
        <f t="shared" si="3"/>
        <v>0</v>
      </c>
      <c r="N8" s="1">
        <f t="shared" si="4"/>
        <v>0</v>
      </c>
      <c r="O8" s="1">
        <f t="shared" si="5"/>
        <v>0</v>
      </c>
      <c r="P8" s="14">
        <f t="shared" si="6"/>
        <v>0</v>
      </c>
      <c r="Q8" s="3"/>
      <c r="R8" s="3"/>
    </row>
    <row r="9" spans="1:18">
      <c r="A9" s="9">
        <v>5.25</v>
      </c>
      <c r="B9" s="52">
        <v>1</v>
      </c>
      <c r="C9" s="10"/>
      <c r="D9" s="10"/>
      <c r="E9" s="32"/>
      <c r="F9" s="13">
        <f t="shared" si="0"/>
        <v>1</v>
      </c>
      <c r="G9" s="1"/>
      <c r="H9" s="9">
        <v>5.25</v>
      </c>
      <c r="I9" s="11">
        <v>45619</v>
      </c>
      <c r="J9" s="1">
        <f t="shared" si="1"/>
        <v>45.619</v>
      </c>
      <c r="K9" s="9">
        <v>5.25</v>
      </c>
      <c r="L9" s="50">
        <f t="shared" si="2"/>
        <v>45.619</v>
      </c>
      <c r="M9" s="1">
        <f t="shared" si="3"/>
        <v>0</v>
      </c>
      <c r="N9" s="1">
        <f t="shared" si="4"/>
        <v>0</v>
      </c>
      <c r="O9" s="1">
        <f t="shared" si="5"/>
        <v>0</v>
      </c>
      <c r="P9" s="14">
        <f t="shared" si="6"/>
        <v>45.619</v>
      </c>
      <c r="Q9" s="3"/>
      <c r="R9" s="3"/>
    </row>
    <row r="10" spans="1:18">
      <c r="A10" s="9">
        <v>5.75</v>
      </c>
      <c r="B10" s="53">
        <v>1</v>
      </c>
      <c r="C10" s="10"/>
      <c r="D10" s="10"/>
      <c r="E10" s="32"/>
      <c r="F10" s="13">
        <f t="shared" si="0"/>
        <v>1</v>
      </c>
      <c r="G10" s="1"/>
      <c r="H10" s="9">
        <v>5.75</v>
      </c>
      <c r="I10" s="38">
        <v>212891</v>
      </c>
      <c r="J10" s="1">
        <f t="shared" si="1"/>
        <v>212.89099999999999</v>
      </c>
      <c r="K10" s="9">
        <v>5.75</v>
      </c>
      <c r="L10" s="50">
        <f t="shared" si="2"/>
        <v>212.89099999999999</v>
      </c>
      <c r="M10" s="1">
        <f t="shared" si="3"/>
        <v>0</v>
      </c>
      <c r="N10" s="1">
        <f t="shared" si="4"/>
        <v>0</v>
      </c>
      <c r="O10" s="1">
        <f t="shared" si="5"/>
        <v>0</v>
      </c>
      <c r="P10" s="14">
        <f t="shared" si="6"/>
        <v>212.89099999999999</v>
      </c>
      <c r="Q10" s="3"/>
      <c r="R10" s="3"/>
    </row>
    <row r="11" spans="1:18">
      <c r="A11" s="9">
        <v>6.25</v>
      </c>
      <c r="B11" s="53">
        <v>1</v>
      </c>
      <c r="D11" s="10"/>
      <c r="E11" s="32"/>
      <c r="F11" s="13">
        <f t="shared" si="0"/>
        <v>1</v>
      </c>
      <c r="G11" s="1"/>
      <c r="H11" s="9">
        <v>6.25</v>
      </c>
      <c r="I11" s="38">
        <v>698467</v>
      </c>
      <c r="J11" s="1">
        <f t="shared" si="1"/>
        <v>698.46699999999998</v>
      </c>
      <c r="K11" s="9">
        <v>6.25</v>
      </c>
      <c r="L11" s="50">
        <f t="shared" si="2"/>
        <v>698.46699999999998</v>
      </c>
      <c r="M11" s="1">
        <f t="shared" si="3"/>
        <v>0</v>
      </c>
      <c r="N11" s="1">
        <f t="shared" si="4"/>
        <v>0</v>
      </c>
      <c r="O11" s="1">
        <f t="shared" si="5"/>
        <v>0</v>
      </c>
      <c r="P11" s="14">
        <f t="shared" si="6"/>
        <v>698.46699999999998</v>
      </c>
      <c r="Q11" s="3"/>
      <c r="R11" s="3"/>
    </row>
    <row r="12" spans="1:18">
      <c r="A12" s="9">
        <v>6.75</v>
      </c>
      <c r="B12" s="53">
        <v>1</v>
      </c>
      <c r="D12" s="10"/>
      <c r="E12" s="33"/>
      <c r="F12" s="13">
        <f t="shared" si="0"/>
        <v>1</v>
      </c>
      <c r="G12" s="1"/>
      <c r="H12" s="9">
        <v>6.75</v>
      </c>
      <c r="I12" s="38">
        <v>541828</v>
      </c>
      <c r="J12" s="1">
        <f t="shared" si="1"/>
        <v>541.82799999999997</v>
      </c>
      <c r="K12" s="9">
        <v>6.75</v>
      </c>
      <c r="L12" s="50">
        <f t="shared" si="2"/>
        <v>541.82799999999997</v>
      </c>
      <c r="M12" s="1">
        <f t="shared" si="3"/>
        <v>0</v>
      </c>
      <c r="N12" s="1">
        <f t="shared" si="4"/>
        <v>0</v>
      </c>
      <c r="O12" s="1">
        <f t="shared" si="5"/>
        <v>0</v>
      </c>
      <c r="P12" s="14">
        <f t="shared" si="6"/>
        <v>541.82799999999997</v>
      </c>
      <c r="Q12" s="3"/>
      <c r="R12" s="3"/>
    </row>
    <row r="13" spans="1:18">
      <c r="A13" s="9">
        <v>7.25</v>
      </c>
      <c r="C13">
        <v>1</v>
      </c>
      <c r="D13" s="10"/>
      <c r="E13" s="33"/>
      <c r="F13" s="13">
        <f t="shared" si="0"/>
        <v>1</v>
      </c>
      <c r="G13" s="1"/>
      <c r="H13" s="9">
        <v>7.25</v>
      </c>
      <c r="I13" s="38">
        <v>365409</v>
      </c>
      <c r="J13" s="1">
        <f t="shared" si="1"/>
        <v>365.40899999999999</v>
      </c>
      <c r="K13" s="9">
        <v>7.25</v>
      </c>
      <c r="L13" s="1">
        <f t="shared" si="2"/>
        <v>0</v>
      </c>
      <c r="M13" s="1">
        <f t="shared" si="3"/>
        <v>365.40899999999999</v>
      </c>
      <c r="N13" s="1">
        <f t="shared" si="4"/>
        <v>0</v>
      </c>
      <c r="O13" s="1">
        <f t="shared" si="5"/>
        <v>0</v>
      </c>
      <c r="P13" s="14">
        <f t="shared" si="6"/>
        <v>365.40899999999999</v>
      </c>
      <c r="Q13" s="3"/>
      <c r="R13" s="3"/>
    </row>
    <row r="14" spans="1:18">
      <c r="A14" s="9">
        <v>7.75</v>
      </c>
      <c r="C14">
        <v>5</v>
      </c>
      <c r="D14" s="12"/>
      <c r="E14" s="34"/>
      <c r="F14" s="13">
        <f t="shared" si="0"/>
        <v>5</v>
      </c>
      <c r="G14" s="1"/>
      <c r="H14" s="9">
        <v>7.75</v>
      </c>
      <c r="I14" s="38">
        <v>648727</v>
      </c>
      <c r="J14" s="1">
        <f t="shared" si="1"/>
        <v>648.72699999999998</v>
      </c>
      <c r="K14" s="9">
        <v>7.75</v>
      </c>
      <c r="L14" s="1">
        <f t="shared" si="2"/>
        <v>0</v>
      </c>
      <c r="M14" s="1">
        <f t="shared" si="3"/>
        <v>648.72699999999998</v>
      </c>
      <c r="N14" s="1">
        <f t="shared" si="4"/>
        <v>0</v>
      </c>
      <c r="O14" s="1">
        <f t="shared" si="5"/>
        <v>0</v>
      </c>
      <c r="P14" s="14">
        <f t="shared" si="6"/>
        <v>648.72699999999998</v>
      </c>
      <c r="Q14" s="3"/>
      <c r="R14" s="3"/>
    </row>
    <row r="15" spans="1:18">
      <c r="A15" s="9">
        <v>8.25</v>
      </c>
      <c r="C15">
        <v>5</v>
      </c>
      <c r="D15" s="11"/>
      <c r="E15" s="34"/>
      <c r="F15" s="13">
        <f t="shared" si="0"/>
        <v>5</v>
      </c>
      <c r="G15" s="1"/>
      <c r="H15" s="9">
        <v>8.25</v>
      </c>
      <c r="I15" s="11">
        <v>1481231</v>
      </c>
      <c r="J15" s="1">
        <f t="shared" si="1"/>
        <v>1481.231</v>
      </c>
      <c r="K15" s="9">
        <v>8.25</v>
      </c>
      <c r="L15" s="1">
        <f t="shared" si="2"/>
        <v>0</v>
      </c>
      <c r="M15" s="1">
        <f t="shared" si="3"/>
        <v>1481.231</v>
      </c>
      <c r="N15" s="1">
        <f t="shared" si="4"/>
        <v>0</v>
      </c>
      <c r="O15" s="1">
        <f t="shared" si="5"/>
        <v>0</v>
      </c>
      <c r="P15" s="14">
        <f t="shared" si="6"/>
        <v>1481.231</v>
      </c>
      <c r="Q15" s="3"/>
      <c r="R15" s="3"/>
    </row>
    <row r="16" spans="1:18">
      <c r="A16" s="9">
        <v>8.75</v>
      </c>
      <c r="C16">
        <v>5</v>
      </c>
      <c r="D16" s="11"/>
      <c r="E16" s="34"/>
      <c r="F16" s="13">
        <f t="shared" si="0"/>
        <v>5</v>
      </c>
      <c r="G16" s="1"/>
      <c r="H16" s="9">
        <v>8.75</v>
      </c>
      <c r="I16" s="11">
        <v>2643265</v>
      </c>
      <c r="J16" s="1">
        <f t="shared" si="1"/>
        <v>2643.2649999999999</v>
      </c>
      <c r="K16" s="9">
        <v>8.75</v>
      </c>
      <c r="L16" s="1">
        <f t="shared" si="2"/>
        <v>0</v>
      </c>
      <c r="M16" s="1">
        <f t="shared" si="3"/>
        <v>2643.2649999999999</v>
      </c>
      <c r="N16" s="1">
        <f t="shared" si="4"/>
        <v>0</v>
      </c>
      <c r="O16" s="1">
        <f t="shared" si="5"/>
        <v>0</v>
      </c>
      <c r="P16" s="14">
        <f t="shared" si="6"/>
        <v>2643.2649999999999</v>
      </c>
      <c r="Q16" s="3"/>
      <c r="R16" s="3"/>
    </row>
    <row r="17" spans="1:18">
      <c r="A17" s="9">
        <v>9.25</v>
      </c>
      <c r="C17">
        <v>10</v>
      </c>
      <c r="D17" s="11"/>
      <c r="E17" s="34"/>
      <c r="F17" s="13">
        <f t="shared" si="0"/>
        <v>10</v>
      </c>
      <c r="G17" s="1"/>
      <c r="H17" s="9">
        <v>9.25</v>
      </c>
      <c r="I17" s="11">
        <v>2832772</v>
      </c>
      <c r="J17" s="1">
        <f t="shared" si="1"/>
        <v>2832.7719999999999</v>
      </c>
      <c r="K17" s="9">
        <v>9.25</v>
      </c>
      <c r="L17" s="1">
        <f t="shared" si="2"/>
        <v>0</v>
      </c>
      <c r="M17" s="1">
        <f t="shared" si="3"/>
        <v>2832.7719999999999</v>
      </c>
      <c r="N17" s="1">
        <f t="shared" si="4"/>
        <v>0</v>
      </c>
      <c r="O17" s="1">
        <f t="shared" si="5"/>
        <v>0</v>
      </c>
      <c r="P17" s="14">
        <f t="shared" si="6"/>
        <v>2832.7719999999999</v>
      </c>
      <c r="Q17" s="3"/>
      <c r="R17" s="3"/>
    </row>
    <row r="18" spans="1:18">
      <c r="A18" s="9">
        <v>9.75</v>
      </c>
      <c r="C18">
        <v>25</v>
      </c>
      <c r="D18" s="11"/>
      <c r="E18" s="34"/>
      <c r="F18" s="13">
        <f t="shared" si="0"/>
        <v>25</v>
      </c>
      <c r="G18" s="1"/>
      <c r="H18" s="9">
        <v>9.75</v>
      </c>
      <c r="I18" s="11">
        <v>6438993</v>
      </c>
      <c r="J18" s="1">
        <f t="shared" si="1"/>
        <v>6438.9930000000004</v>
      </c>
      <c r="K18" s="9">
        <v>9.75</v>
      </c>
      <c r="L18" s="1">
        <f t="shared" si="2"/>
        <v>0</v>
      </c>
      <c r="M18" s="1">
        <f t="shared" si="3"/>
        <v>6438.9930000000004</v>
      </c>
      <c r="N18" s="1">
        <f t="shared" si="4"/>
        <v>0</v>
      </c>
      <c r="O18" s="1">
        <f t="shared" si="5"/>
        <v>0</v>
      </c>
      <c r="P18" s="14">
        <f t="shared" si="6"/>
        <v>6438.9930000000004</v>
      </c>
      <c r="Q18" s="3"/>
      <c r="R18" s="3"/>
    </row>
    <row r="19" spans="1:18">
      <c r="A19" s="9">
        <v>10.25</v>
      </c>
      <c r="C19">
        <v>21</v>
      </c>
      <c r="D19" s="11"/>
      <c r="E19" s="34"/>
      <c r="F19" s="13">
        <f t="shared" si="0"/>
        <v>21</v>
      </c>
      <c r="G19" s="1"/>
      <c r="H19" s="9">
        <v>10.25</v>
      </c>
      <c r="I19" s="11">
        <v>9466604</v>
      </c>
      <c r="J19" s="1">
        <f t="shared" si="1"/>
        <v>9466.6039999999994</v>
      </c>
      <c r="K19" s="9">
        <v>10.25</v>
      </c>
      <c r="L19" s="1">
        <f t="shared" si="2"/>
        <v>0</v>
      </c>
      <c r="M19" s="1">
        <f t="shared" si="3"/>
        <v>9466.6039999999994</v>
      </c>
      <c r="N19" s="1">
        <f t="shared" si="4"/>
        <v>0</v>
      </c>
      <c r="O19" s="1">
        <f t="shared" si="5"/>
        <v>0</v>
      </c>
      <c r="P19" s="14">
        <f t="shared" si="6"/>
        <v>9466.6039999999994</v>
      </c>
      <c r="Q19" s="3"/>
      <c r="R19" s="3"/>
    </row>
    <row r="20" spans="1:18">
      <c r="A20" s="9">
        <v>10.75</v>
      </c>
      <c r="C20">
        <v>22</v>
      </c>
      <c r="D20" s="11"/>
      <c r="E20" s="34"/>
      <c r="F20" s="13">
        <f t="shared" si="0"/>
        <v>22</v>
      </c>
      <c r="G20" s="1"/>
      <c r="H20" s="9">
        <v>10.75</v>
      </c>
      <c r="I20" s="11">
        <v>7887595</v>
      </c>
      <c r="J20" s="1">
        <f t="shared" si="1"/>
        <v>7887.5950000000003</v>
      </c>
      <c r="K20" s="9">
        <v>10.75</v>
      </c>
      <c r="L20" s="1">
        <f t="shared" si="2"/>
        <v>0</v>
      </c>
      <c r="M20" s="1">
        <f t="shared" si="3"/>
        <v>7887.5950000000003</v>
      </c>
      <c r="N20" s="1">
        <f t="shared" si="4"/>
        <v>0</v>
      </c>
      <c r="O20" s="1">
        <f t="shared" si="5"/>
        <v>0</v>
      </c>
      <c r="P20" s="14">
        <f t="shared" si="6"/>
        <v>7887.5950000000003</v>
      </c>
      <c r="Q20" s="3"/>
      <c r="R20" s="3"/>
    </row>
    <row r="21" spans="1:18">
      <c r="A21" s="9">
        <v>11.25</v>
      </c>
      <c r="C21">
        <v>20</v>
      </c>
      <c r="D21" s="11"/>
      <c r="E21" s="34"/>
      <c r="F21" s="13">
        <f t="shared" si="0"/>
        <v>20</v>
      </c>
      <c r="G21" s="1"/>
      <c r="H21" s="9">
        <v>11.25</v>
      </c>
      <c r="I21" s="11">
        <v>6831708</v>
      </c>
      <c r="J21" s="1">
        <f t="shared" si="1"/>
        <v>6831.7079999999996</v>
      </c>
      <c r="K21" s="9">
        <v>11.25</v>
      </c>
      <c r="L21" s="1">
        <f t="shared" si="2"/>
        <v>0</v>
      </c>
      <c r="M21" s="1">
        <f t="shared" si="3"/>
        <v>6831.7079999999996</v>
      </c>
      <c r="N21" s="1">
        <f t="shared" si="4"/>
        <v>0</v>
      </c>
      <c r="O21" s="1">
        <f t="shared" si="5"/>
        <v>0</v>
      </c>
      <c r="P21" s="14">
        <f t="shared" si="6"/>
        <v>6831.7079999999996</v>
      </c>
      <c r="Q21" s="3"/>
      <c r="R21" s="3"/>
    </row>
    <row r="22" spans="1:18">
      <c r="A22" s="9">
        <v>11.75</v>
      </c>
      <c r="C22">
        <v>20</v>
      </c>
      <c r="D22" s="11"/>
      <c r="E22" s="34"/>
      <c r="F22" s="13">
        <f t="shared" si="0"/>
        <v>20</v>
      </c>
      <c r="G22" s="4"/>
      <c r="H22" s="9">
        <v>11.75</v>
      </c>
      <c r="I22" s="11">
        <v>6343569</v>
      </c>
      <c r="J22" s="1">
        <f t="shared" si="1"/>
        <v>6343.5690000000004</v>
      </c>
      <c r="K22" s="9">
        <v>11.75</v>
      </c>
      <c r="L22" s="1">
        <f t="shared" si="2"/>
        <v>0</v>
      </c>
      <c r="M22" s="1">
        <f t="shared" si="3"/>
        <v>6343.5690000000004</v>
      </c>
      <c r="N22" s="1">
        <f t="shared" si="4"/>
        <v>0</v>
      </c>
      <c r="O22" s="1">
        <f t="shared" si="5"/>
        <v>0</v>
      </c>
      <c r="P22" s="14">
        <f t="shared" si="6"/>
        <v>6343.5690000000004</v>
      </c>
      <c r="Q22" s="3"/>
      <c r="R22" s="3"/>
    </row>
    <row r="23" spans="1:18">
      <c r="A23" s="9">
        <v>12.25</v>
      </c>
      <c r="C23">
        <v>20</v>
      </c>
      <c r="D23" s="11"/>
      <c r="E23" s="34"/>
      <c r="F23" s="13">
        <f t="shared" si="0"/>
        <v>20</v>
      </c>
      <c r="G23" s="4"/>
      <c r="H23" s="9">
        <v>12.25</v>
      </c>
      <c r="I23" s="11">
        <v>5006875</v>
      </c>
      <c r="J23" s="1">
        <f t="shared" si="1"/>
        <v>5006.875</v>
      </c>
      <c r="K23" s="9">
        <v>12.25</v>
      </c>
      <c r="L23" s="1">
        <f t="shared" si="2"/>
        <v>0</v>
      </c>
      <c r="M23" s="1">
        <f t="shared" si="3"/>
        <v>5006.875</v>
      </c>
      <c r="N23" s="1">
        <f t="shared" si="4"/>
        <v>0</v>
      </c>
      <c r="O23" s="1">
        <f t="shared" si="5"/>
        <v>0</v>
      </c>
      <c r="P23" s="14">
        <f t="shared" si="6"/>
        <v>5006.875</v>
      </c>
      <c r="Q23" s="3"/>
      <c r="R23" s="3"/>
    </row>
    <row r="24" spans="1:18">
      <c r="A24" s="9">
        <v>12.75</v>
      </c>
      <c r="C24">
        <v>20</v>
      </c>
      <c r="D24" s="11"/>
      <c r="E24" s="34"/>
      <c r="F24" s="13">
        <f t="shared" si="0"/>
        <v>20</v>
      </c>
      <c r="G24" s="4"/>
      <c r="H24" s="9">
        <v>12.75</v>
      </c>
      <c r="I24" s="11">
        <v>3244634</v>
      </c>
      <c r="J24" s="1">
        <f t="shared" si="1"/>
        <v>3244.634</v>
      </c>
      <c r="K24" s="9">
        <v>12.75</v>
      </c>
      <c r="L24" s="1">
        <f t="shared" si="2"/>
        <v>0</v>
      </c>
      <c r="M24" s="1">
        <f t="shared" si="3"/>
        <v>3244.634</v>
      </c>
      <c r="N24" s="1">
        <f t="shared" si="4"/>
        <v>0</v>
      </c>
      <c r="O24" s="1">
        <f t="shared" si="5"/>
        <v>0</v>
      </c>
      <c r="P24" s="14">
        <f t="shared" si="6"/>
        <v>3244.634</v>
      </c>
      <c r="Q24" s="3"/>
      <c r="R24" s="3"/>
    </row>
    <row r="25" spans="1:18">
      <c r="A25" s="9">
        <v>13.25</v>
      </c>
      <c r="C25">
        <v>13</v>
      </c>
      <c r="E25" s="34"/>
      <c r="F25" s="13">
        <f t="shared" si="0"/>
        <v>13</v>
      </c>
      <c r="G25" s="4"/>
      <c r="H25" s="9">
        <v>13.25</v>
      </c>
      <c r="I25" s="11">
        <v>2521905</v>
      </c>
      <c r="J25" s="1">
        <f t="shared" si="1"/>
        <v>2521.9050000000002</v>
      </c>
      <c r="K25" s="9">
        <v>13.25</v>
      </c>
      <c r="L25" s="1">
        <f t="shared" si="2"/>
        <v>0</v>
      </c>
      <c r="M25" s="1">
        <f t="shared" si="3"/>
        <v>2521.9050000000002</v>
      </c>
      <c r="N25" s="1">
        <f t="shared" si="4"/>
        <v>0</v>
      </c>
      <c r="O25" s="1">
        <f t="shared" si="5"/>
        <v>0</v>
      </c>
      <c r="P25" s="14">
        <f t="shared" si="6"/>
        <v>2521.9050000000002</v>
      </c>
      <c r="Q25" s="3"/>
      <c r="R25" s="3"/>
    </row>
    <row r="26" spans="1:18">
      <c r="A26" s="9">
        <v>13.75</v>
      </c>
      <c r="C26">
        <v>14</v>
      </c>
      <c r="E26" s="34"/>
      <c r="F26" s="13">
        <f t="shared" si="0"/>
        <v>14</v>
      </c>
      <c r="G26" s="4"/>
      <c r="H26" s="9">
        <v>13.75</v>
      </c>
      <c r="I26" s="11">
        <v>3019174</v>
      </c>
      <c r="J26" s="1">
        <f t="shared" si="1"/>
        <v>3019.174</v>
      </c>
      <c r="K26" s="9">
        <v>13.75</v>
      </c>
      <c r="L26" s="1">
        <f t="shared" si="2"/>
        <v>0</v>
      </c>
      <c r="M26" s="1">
        <f t="shared" si="3"/>
        <v>3019.174</v>
      </c>
      <c r="N26" s="1">
        <f t="shared" si="4"/>
        <v>0</v>
      </c>
      <c r="O26" s="1">
        <f t="shared" si="5"/>
        <v>0</v>
      </c>
      <c r="P26" s="14">
        <f t="shared" si="6"/>
        <v>3019.174</v>
      </c>
      <c r="Q26" s="3"/>
      <c r="R26" s="3"/>
    </row>
    <row r="27" spans="1:18">
      <c r="A27" s="9">
        <v>14.25</v>
      </c>
      <c r="C27">
        <v>10</v>
      </c>
      <c r="E27" s="34"/>
      <c r="F27" s="13">
        <f t="shared" si="0"/>
        <v>10</v>
      </c>
      <c r="G27" s="4"/>
      <c r="H27" s="9">
        <v>14.25</v>
      </c>
      <c r="I27" s="11">
        <v>3402571</v>
      </c>
      <c r="J27" s="1">
        <f t="shared" si="1"/>
        <v>3402.5709999999999</v>
      </c>
      <c r="K27" s="9">
        <v>14.25</v>
      </c>
      <c r="L27" s="1">
        <f t="shared" si="2"/>
        <v>0</v>
      </c>
      <c r="M27" s="1">
        <f t="shared" si="3"/>
        <v>3402.5709999999999</v>
      </c>
      <c r="N27" s="1">
        <f t="shared" si="4"/>
        <v>0</v>
      </c>
      <c r="O27" s="1">
        <f t="shared" si="5"/>
        <v>0</v>
      </c>
      <c r="P27" s="14">
        <f t="shared" si="6"/>
        <v>3402.5709999999999</v>
      </c>
      <c r="Q27" s="3"/>
      <c r="R27" s="3"/>
    </row>
    <row r="28" spans="1:18">
      <c r="A28" s="9">
        <v>14.75</v>
      </c>
      <c r="C28">
        <v>10</v>
      </c>
      <c r="D28">
        <v>5</v>
      </c>
      <c r="E28" s="34"/>
      <c r="F28" s="13">
        <f t="shared" si="0"/>
        <v>15</v>
      </c>
      <c r="G28" s="1"/>
      <c r="H28" s="9">
        <v>14.75</v>
      </c>
      <c r="I28" s="11">
        <v>2151516</v>
      </c>
      <c r="J28" s="1">
        <f t="shared" si="1"/>
        <v>2151.5160000000001</v>
      </c>
      <c r="K28" s="9">
        <v>14.75</v>
      </c>
      <c r="L28" s="1">
        <f t="shared" si="2"/>
        <v>0</v>
      </c>
      <c r="M28" s="1">
        <f t="shared" si="3"/>
        <v>1434.3440000000001</v>
      </c>
      <c r="N28" s="1">
        <f t="shared" si="4"/>
        <v>717.17200000000003</v>
      </c>
      <c r="O28" s="1">
        <f t="shared" si="5"/>
        <v>0</v>
      </c>
      <c r="P28" s="14">
        <f t="shared" si="6"/>
        <v>2151.5160000000001</v>
      </c>
      <c r="Q28" s="3"/>
      <c r="R28" s="3"/>
    </row>
    <row r="29" spans="1:18">
      <c r="A29" s="9">
        <v>15.25</v>
      </c>
      <c r="B29" s="10"/>
      <c r="C29">
        <v>5</v>
      </c>
      <c r="D29">
        <v>11</v>
      </c>
      <c r="E29" s="34"/>
      <c r="F29" s="13">
        <f t="shared" si="0"/>
        <v>16</v>
      </c>
      <c r="G29" s="1"/>
      <c r="H29" s="9">
        <v>15.25</v>
      </c>
      <c r="I29" s="11">
        <v>2011461</v>
      </c>
      <c r="J29" s="1">
        <f t="shared" si="1"/>
        <v>2011.461</v>
      </c>
      <c r="K29" s="9">
        <v>15.25</v>
      </c>
      <c r="L29" s="1">
        <f t="shared" si="2"/>
        <v>0</v>
      </c>
      <c r="M29" s="1">
        <f t="shared" si="3"/>
        <v>628.58156250000002</v>
      </c>
      <c r="N29" s="1">
        <f t="shared" si="4"/>
        <v>1382.8794375</v>
      </c>
      <c r="O29" s="1">
        <f t="shared" si="5"/>
        <v>0</v>
      </c>
      <c r="P29" s="14">
        <f t="shared" si="6"/>
        <v>2011.461</v>
      </c>
      <c r="Q29" s="3"/>
      <c r="R29" s="3"/>
    </row>
    <row r="30" spans="1:18">
      <c r="A30" s="9">
        <v>15.75</v>
      </c>
      <c r="B30" s="10"/>
      <c r="C30">
        <v>2</v>
      </c>
      <c r="D30">
        <v>3</v>
      </c>
      <c r="E30" s="34"/>
      <c r="F30" s="13">
        <f t="shared" si="0"/>
        <v>5</v>
      </c>
      <c r="G30" s="1"/>
      <c r="H30" s="9">
        <v>15.75</v>
      </c>
      <c r="I30" s="11">
        <v>625528</v>
      </c>
      <c r="J30" s="1">
        <f t="shared" si="1"/>
        <v>625.52800000000002</v>
      </c>
      <c r="K30" s="9">
        <v>15.75</v>
      </c>
      <c r="L30" s="1">
        <f t="shared" si="2"/>
        <v>0</v>
      </c>
      <c r="M30" s="1">
        <f t="shared" si="3"/>
        <v>250.21119999999999</v>
      </c>
      <c r="N30" s="1">
        <f t="shared" si="4"/>
        <v>375.3168</v>
      </c>
      <c r="O30" s="1">
        <f t="shared" si="5"/>
        <v>0</v>
      </c>
      <c r="P30" s="14">
        <f t="shared" si="6"/>
        <v>625.52800000000002</v>
      </c>
      <c r="Q30" s="3"/>
      <c r="R30" s="3"/>
    </row>
    <row r="31" spans="1:18">
      <c r="A31" s="9">
        <v>16.25</v>
      </c>
      <c r="B31" s="10"/>
      <c r="D31">
        <v>1</v>
      </c>
      <c r="E31" s="32"/>
      <c r="F31" s="13">
        <f t="shared" si="0"/>
        <v>1</v>
      </c>
      <c r="G31" s="1"/>
      <c r="H31" s="9">
        <v>16.25</v>
      </c>
      <c r="I31" s="11">
        <v>97095</v>
      </c>
      <c r="J31" s="1">
        <f t="shared" si="1"/>
        <v>97.094999999999999</v>
      </c>
      <c r="K31" s="9">
        <v>16.25</v>
      </c>
      <c r="L31" s="1">
        <f t="shared" si="2"/>
        <v>0</v>
      </c>
      <c r="M31" s="1">
        <f t="shared" si="3"/>
        <v>0</v>
      </c>
      <c r="N31" s="1">
        <f t="shared" si="4"/>
        <v>97.094999999999999</v>
      </c>
      <c r="O31" s="1">
        <f t="shared" si="5"/>
        <v>0</v>
      </c>
      <c r="P31" s="14">
        <f t="shared" si="6"/>
        <v>97.094999999999999</v>
      </c>
      <c r="Q31" s="3"/>
      <c r="R31" s="3"/>
    </row>
    <row r="32" spans="1:18">
      <c r="A32" s="9">
        <v>16.75</v>
      </c>
      <c r="B32" s="10"/>
      <c r="E32" s="32"/>
      <c r="F32" s="13">
        <f t="shared" si="0"/>
        <v>0</v>
      </c>
      <c r="G32" s="1"/>
      <c r="H32" s="9">
        <v>16.75</v>
      </c>
      <c r="I32" s="11">
        <v>0</v>
      </c>
      <c r="J32" s="1">
        <f t="shared" si="1"/>
        <v>0</v>
      </c>
      <c r="K32" s="9">
        <v>16.75</v>
      </c>
      <c r="L32" s="1">
        <f t="shared" si="2"/>
        <v>0</v>
      </c>
      <c r="M32" s="1">
        <f t="shared" si="3"/>
        <v>0</v>
      </c>
      <c r="N32" s="1">
        <f t="shared" si="4"/>
        <v>0</v>
      </c>
      <c r="O32" s="1">
        <f t="shared" si="5"/>
        <v>0</v>
      </c>
      <c r="P32" s="14">
        <f t="shared" si="6"/>
        <v>0</v>
      </c>
      <c r="Q32" s="3"/>
      <c r="R32" s="3"/>
    </row>
    <row r="33" spans="1:18">
      <c r="A33" s="9">
        <v>17.25</v>
      </c>
      <c r="B33" s="10"/>
      <c r="D33">
        <v>1</v>
      </c>
      <c r="E33" s="32"/>
      <c r="F33" s="13">
        <f t="shared" si="0"/>
        <v>1</v>
      </c>
      <c r="G33" s="1"/>
      <c r="H33" s="9">
        <v>17.25</v>
      </c>
      <c r="I33" s="11">
        <v>97095</v>
      </c>
      <c r="J33" s="1">
        <f t="shared" si="1"/>
        <v>97.094999999999999</v>
      </c>
      <c r="K33" s="9">
        <v>17.25</v>
      </c>
      <c r="L33" s="1">
        <f t="shared" si="2"/>
        <v>0</v>
      </c>
      <c r="M33" s="1">
        <f t="shared" si="3"/>
        <v>0</v>
      </c>
      <c r="N33" s="1">
        <f t="shared" si="4"/>
        <v>97.094999999999999</v>
      </c>
      <c r="O33" s="1">
        <f t="shared" si="5"/>
        <v>0</v>
      </c>
      <c r="P33" s="14">
        <f t="shared" si="6"/>
        <v>97.094999999999999</v>
      </c>
      <c r="Q33" s="3"/>
      <c r="R33" s="3"/>
    </row>
    <row r="34" spans="1:18">
      <c r="A34" s="9">
        <v>17.75</v>
      </c>
      <c r="B34" s="32"/>
      <c r="C34" s="32"/>
      <c r="D34" s="32"/>
      <c r="E34" s="32"/>
      <c r="F34" s="13">
        <f t="shared" si="0"/>
        <v>0</v>
      </c>
      <c r="G34" s="1"/>
      <c r="H34" s="9">
        <v>17.75</v>
      </c>
      <c r="I34" s="11">
        <v>0</v>
      </c>
      <c r="J34" s="1">
        <f t="shared" si="1"/>
        <v>0</v>
      </c>
      <c r="K34" s="9">
        <v>17.75</v>
      </c>
      <c r="L34" s="1">
        <f t="shared" si="2"/>
        <v>0</v>
      </c>
      <c r="M34" s="1">
        <f t="shared" si="3"/>
        <v>0</v>
      </c>
      <c r="N34" s="1">
        <f t="shared" si="4"/>
        <v>0</v>
      </c>
      <c r="O34" s="1">
        <f t="shared" si="5"/>
        <v>0</v>
      </c>
      <c r="P34" s="14">
        <f t="shared" si="6"/>
        <v>0</v>
      </c>
      <c r="Q34" s="3"/>
      <c r="R34" s="3"/>
    </row>
    <row r="35" spans="1:18">
      <c r="A35" s="9">
        <v>18.25</v>
      </c>
      <c r="B35" s="32"/>
      <c r="C35" s="32"/>
      <c r="D35" s="32"/>
      <c r="E35" s="32"/>
      <c r="F35" s="13">
        <f t="shared" si="0"/>
        <v>0</v>
      </c>
      <c r="G35" s="1"/>
      <c r="H35" s="9">
        <v>18.25</v>
      </c>
      <c r="I35" s="11">
        <v>0</v>
      </c>
      <c r="J35" s="1">
        <f t="shared" si="1"/>
        <v>0</v>
      </c>
      <c r="K35" s="9">
        <v>18.25</v>
      </c>
      <c r="L35" s="1">
        <f t="shared" si="2"/>
        <v>0</v>
      </c>
      <c r="M35" s="1">
        <f t="shared" si="3"/>
        <v>0</v>
      </c>
      <c r="N35" s="1">
        <f t="shared" si="4"/>
        <v>0</v>
      </c>
      <c r="O35" s="1">
        <f t="shared" si="5"/>
        <v>0</v>
      </c>
      <c r="P35" s="14">
        <f t="shared" si="6"/>
        <v>0</v>
      </c>
      <c r="Q35" s="3"/>
      <c r="R35" s="3"/>
    </row>
    <row r="36" spans="1:18">
      <c r="A36" s="9">
        <v>18.75</v>
      </c>
      <c r="B36" s="32"/>
      <c r="C36" s="32"/>
      <c r="D36" s="32"/>
      <c r="E36" s="32"/>
      <c r="F36" s="13">
        <f t="shared" si="0"/>
        <v>0</v>
      </c>
      <c r="G36" s="1"/>
      <c r="H36" s="9">
        <v>18.75</v>
      </c>
      <c r="I36" s="4"/>
      <c r="J36" s="1">
        <f t="shared" si="1"/>
        <v>0</v>
      </c>
      <c r="K36" s="9">
        <v>18.75</v>
      </c>
      <c r="L36" s="1">
        <f t="shared" si="2"/>
        <v>0</v>
      </c>
      <c r="M36" s="1">
        <f t="shared" si="3"/>
        <v>0</v>
      </c>
      <c r="N36" s="1">
        <f t="shared" si="4"/>
        <v>0</v>
      </c>
      <c r="O36" s="1">
        <f t="shared" si="5"/>
        <v>0</v>
      </c>
      <c r="P36" s="14">
        <f t="shared" si="6"/>
        <v>0</v>
      </c>
      <c r="Q36" s="3"/>
      <c r="R36" s="3"/>
    </row>
    <row r="37" spans="1:18">
      <c r="A37" s="9">
        <v>19.25</v>
      </c>
      <c r="B37" s="32"/>
      <c r="C37" s="33"/>
      <c r="D37" s="33"/>
      <c r="E37" s="33"/>
      <c r="F37" s="13">
        <f t="shared" si="0"/>
        <v>0</v>
      </c>
      <c r="G37" s="1"/>
      <c r="H37" s="9">
        <v>19.25</v>
      </c>
      <c r="I37" s="1"/>
      <c r="J37" s="1">
        <f t="shared" si="1"/>
        <v>0</v>
      </c>
      <c r="K37" s="9">
        <v>19.25</v>
      </c>
      <c r="L37" s="1">
        <f t="shared" si="2"/>
        <v>0</v>
      </c>
      <c r="M37" s="1">
        <f t="shared" si="3"/>
        <v>0</v>
      </c>
      <c r="N37" s="1">
        <f t="shared" si="4"/>
        <v>0</v>
      </c>
      <c r="O37" s="1">
        <f t="shared" si="5"/>
        <v>0</v>
      </c>
      <c r="P37" s="14">
        <f t="shared" si="6"/>
        <v>0</v>
      </c>
      <c r="Q37" s="3"/>
      <c r="R37" s="3"/>
    </row>
    <row r="38" spans="1:18">
      <c r="A38" s="7" t="s">
        <v>7</v>
      </c>
      <c r="B38" s="18">
        <f>SUM(B6:B37)</f>
        <v>4</v>
      </c>
      <c r="C38" s="18">
        <f>SUM(C6:C37)</f>
        <v>228</v>
      </c>
      <c r="D38" s="18">
        <f>SUM(D6:D37)</f>
        <v>21</v>
      </c>
      <c r="E38" s="18">
        <f>SUM(E6:E37)</f>
        <v>0</v>
      </c>
      <c r="F38" s="19">
        <f>SUM(F6:F37)</f>
        <v>253</v>
      </c>
      <c r="G38" s="20"/>
      <c r="H38" s="7" t="s">
        <v>7</v>
      </c>
      <c r="I38" s="4">
        <f>SUM(I6:I37)</f>
        <v>68616532</v>
      </c>
      <c r="J38" s="1">
        <f t="shared" si="1"/>
        <v>68616.532000000007</v>
      </c>
      <c r="K38" s="7" t="s">
        <v>7</v>
      </c>
      <c r="L38" s="18">
        <f>SUM(L6:L37)</f>
        <v>1498.8050000000001</v>
      </c>
      <c r="M38" s="18">
        <f>SUM(M6:M37)</f>
        <v>64448.168762499998</v>
      </c>
      <c r="N38" s="18">
        <f>SUM(N6:N37)</f>
        <v>2669.5582374999999</v>
      </c>
      <c r="O38" s="18">
        <f>SUM(O6:O37)</f>
        <v>0</v>
      </c>
      <c r="P38" s="21">
        <f>SUM(P6:P37)</f>
        <v>68616.532000000007</v>
      </c>
      <c r="Q38" s="22"/>
      <c r="R38" s="3"/>
    </row>
    <row r="39" spans="1:18">
      <c r="A39" s="1"/>
      <c r="B39" s="56" t="s">
        <v>26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3"/>
      <c r="B41" s="1"/>
      <c r="C41" s="1"/>
      <c r="D41" s="1"/>
      <c r="E41" s="1"/>
      <c r="F41" s="23"/>
      <c r="G41" s="1"/>
      <c r="H41" s="1"/>
      <c r="I41" s="1"/>
      <c r="J41" s="23"/>
      <c r="K41" s="1"/>
      <c r="L41" s="1"/>
      <c r="M41" s="1"/>
      <c r="N41" s="23"/>
      <c r="O41" s="1"/>
      <c r="P41" s="3"/>
      <c r="Q41" s="3"/>
      <c r="R41" s="3"/>
    </row>
    <row r="42" spans="1:18">
      <c r="A42" s="1"/>
      <c r="B42" s="47" t="s">
        <v>9</v>
      </c>
      <c r="C42" s="47"/>
      <c r="D42" s="47"/>
      <c r="E42" s="1"/>
      <c r="F42" s="1"/>
      <c r="G42" s="4"/>
      <c r="H42" s="1"/>
      <c r="I42" s="47" t="s">
        <v>10</v>
      </c>
      <c r="J42" s="47"/>
      <c r="K42" s="47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6" t="s">
        <v>11</v>
      </c>
      <c r="I44">
        <v>3.1889856870271653E-3</v>
      </c>
      <c r="J44" s="16" t="s">
        <v>12</v>
      </c>
      <c r="K44">
        <v>3.2846232881033086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4" t="s">
        <v>7</v>
      </c>
      <c r="N46" s="3"/>
      <c r="O46" s="3"/>
      <c r="P46" s="3"/>
    </row>
    <row r="47" spans="1:18">
      <c r="A47" s="9">
        <v>3.75</v>
      </c>
      <c r="B47" s="1">
        <f t="shared" ref="B47:B78" si="7">L6*($A47)</f>
        <v>0</v>
      </c>
      <c r="C47" s="1">
        <f t="shared" ref="C47:C78" si="8">M6*($A47)</f>
        <v>0</v>
      </c>
      <c r="D47" s="1">
        <f t="shared" ref="D47:D78" si="9">N6*($A47)</f>
        <v>0</v>
      </c>
      <c r="E47" s="1">
        <f t="shared" ref="E47:E78" si="10">O6*($A47)</f>
        <v>0</v>
      </c>
      <c r="F47" s="13">
        <f t="shared" ref="F47:F78" si="11">SUM(B47:E47)</f>
        <v>0</v>
      </c>
      <c r="G47" s="1"/>
      <c r="H47" s="9">
        <f t="shared" ref="H47:H78" si="12">$I$44*((A47)^$K$44)</f>
        <v>0.244979102987401</v>
      </c>
      <c r="I47" s="1">
        <f t="shared" ref="I47:I78" si="13">L6*$H47</f>
        <v>0</v>
      </c>
      <c r="J47" s="1">
        <f t="shared" ref="J47:J78" si="14">M6*$H47</f>
        <v>0</v>
      </c>
      <c r="K47" s="1">
        <f t="shared" ref="K47:K78" si="15">N6*$H47</f>
        <v>0</v>
      </c>
      <c r="L47" s="1">
        <f t="shared" ref="L47:L78" si="16">O6*$H47</f>
        <v>0</v>
      </c>
      <c r="M47" s="25">
        <f t="shared" ref="M47:M78" si="17">SUM(I47:L47)</f>
        <v>0</v>
      </c>
      <c r="N47" s="3"/>
      <c r="O47" s="3"/>
      <c r="P47" s="3"/>
    </row>
    <row r="48" spans="1:18">
      <c r="A48" s="9">
        <v>4.25</v>
      </c>
      <c r="B48" s="1">
        <f t="shared" si="7"/>
        <v>0</v>
      </c>
      <c r="C48" s="1">
        <f t="shared" si="8"/>
        <v>0</v>
      </c>
      <c r="D48" s="1">
        <f t="shared" si="9"/>
        <v>0</v>
      </c>
      <c r="E48" s="1">
        <f t="shared" si="10"/>
        <v>0</v>
      </c>
      <c r="F48" s="13">
        <f t="shared" si="11"/>
        <v>0</v>
      </c>
      <c r="G48" s="1"/>
      <c r="H48" s="9">
        <f t="shared" si="12"/>
        <v>0.36955023573825702</v>
      </c>
      <c r="I48" s="1">
        <f t="shared" si="13"/>
        <v>0</v>
      </c>
      <c r="J48" s="1">
        <f t="shared" si="14"/>
        <v>0</v>
      </c>
      <c r="K48" s="1">
        <f t="shared" si="15"/>
        <v>0</v>
      </c>
      <c r="L48" s="1">
        <f t="shared" si="16"/>
        <v>0</v>
      </c>
      <c r="M48" s="25">
        <f t="shared" si="17"/>
        <v>0</v>
      </c>
      <c r="N48" s="3"/>
      <c r="O48" s="3"/>
      <c r="P48" s="3"/>
    </row>
    <row r="49" spans="1:16">
      <c r="A49" s="9">
        <v>4.75</v>
      </c>
      <c r="B49" s="1">
        <f t="shared" si="7"/>
        <v>0</v>
      </c>
      <c r="C49" s="1">
        <f t="shared" si="8"/>
        <v>0</v>
      </c>
      <c r="D49" s="1">
        <f t="shared" si="9"/>
        <v>0</v>
      </c>
      <c r="E49" s="1">
        <f t="shared" si="10"/>
        <v>0</v>
      </c>
      <c r="F49" s="13">
        <f t="shared" si="11"/>
        <v>0</v>
      </c>
      <c r="G49" s="1"/>
      <c r="H49" s="9">
        <f t="shared" si="12"/>
        <v>0.53252028910005</v>
      </c>
      <c r="I49" s="1">
        <f t="shared" si="13"/>
        <v>0</v>
      </c>
      <c r="J49" s="1">
        <f t="shared" si="14"/>
        <v>0</v>
      </c>
      <c r="K49" s="1">
        <f t="shared" si="15"/>
        <v>0</v>
      </c>
      <c r="L49" s="1">
        <f t="shared" si="16"/>
        <v>0</v>
      </c>
      <c r="M49" s="25">
        <f t="shared" si="17"/>
        <v>0</v>
      </c>
      <c r="N49" s="3"/>
      <c r="O49" s="3"/>
      <c r="P49" s="3"/>
    </row>
    <row r="50" spans="1:16">
      <c r="A50" s="9">
        <v>5.25</v>
      </c>
      <c r="B50" s="50">
        <f t="shared" si="7"/>
        <v>239.49975000000001</v>
      </c>
      <c r="C50" s="1">
        <f t="shared" si="8"/>
        <v>0</v>
      </c>
      <c r="D50" s="1">
        <f t="shared" si="9"/>
        <v>0</v>
      </c>
      <c r="E50" s="1">
        <f t="shared" si="10"/>
        <v>0</v>
      </c>
      <c r="F50" s="13">
        <f t="shared" si="11"/>
        <v>239.49975000000001</v>
      </c>
      <c r="G50" s="1"/>
      <c r="H50" s="9">
        <f t="shared" si="12"/>
        <v>0.73978341223198096</v>
      </c>
      <c r="I50" s="50">
        <f t="shared" si="13"/>
        <v>33.748179482610702</v>
      </c>
      <c r="J50" s="1">
        <f t="shared" si="14"/>
        <v>0</v>
      </c>
      <c r="K50" s="1">
        <f t="shared" si="15"/>
        <v>0</v>
      </c>
      <c r="L50" s="1">
        <f t="shared" si="16"/>
        <v>0</v>
      </c>
      <c r="M50" s="25">
        <f t="shared" si="17"/>
        <v>33.748179482610702</v>
      </c>
      <c r="N50" s="3"/>
      <c r="O50" s="3"/>
      <c r="P50" s="3"/>
    </row>
    <row r="51" spans="1:16">
      <c r="A51" s="9">
        <v>5.75</v>
      </c>
      <c r="B51" s="50">
        <f t="shared" si="7"/>
        <v>1224.1232500000001</v>
      </c>
      <c r="C51" s="1">
        <f t="shared" si="8"/>
        <v>0</v>
      </c>
      <c r="D51" s="1">
        <f t="shared" si="9"/>
        <v>0</v>
      </c>
      <c r="E51" s="1">
        <f t="shared" si="10"/>
        <v>0</v>
      </c>
      <c r="F51" s="13">
        <f t="shared" si="11"/>
        <v>1224.1232500000001</v>
      </c>
      <c r="G51" s="1"/>
      <c r="H51" s="9">
        <f t="shared" si="12"/>
        <v>0.99741355009712596</v>
      </c>
      <c r="I51" s="50">
        <f t="shared" si="13"/>
        <v>212.34036809372699</v>
      </c>
      <c r="J51" s="1">
        <f t="shared" si="14"/>
        <v>0</v>
      </c>
      <c r="K51" s="1">
        <f t="shared" si="15"/>
        <v>0</v>
      </c>
      <c r="L51" s="1">
        <f t="shared" si="16"/>
        <v>0</v>
      </c>
      <c r="M51" s="25">
        <f t="shared" si="17"/>
        <v>212.34036809372699</v>
      </c>
      <c r="N51" s="3"/>
      <c r="O51" s="3"/>
      <c r="P51" s="3"/>
    </row>
    <row r="52" spans="1:16">
      <c r="A52" s="9">
        <v>6.25</v>
      </c>
      <c r="B52" s="50">
        <f t="shared" si="7"/>
        <v>4365.4187499999998</v>
      </c>
      <c r="C52" s="1">
        <f t="shared" si="8"/>
        <v>0</v>
      </c>
      <c r="D52" s="1">
        <f t="shared" si="9"/>
        <v>0</v>
      </c>
      <c r="E52" s="1">
        <f t="shared" si="10"/>
        <v>0</v>
      </c>
      <c r="F52" s="13">
        <f t="shared" si="11"/>
        <v>4365.4187499999998</v>
      </c>
      <c r="G52" s="1"/>
      <c r="H52" s="9">
        <f t="shared" si="12"/>
        <v>1.31165195086746</v>
      </c>
      <c r="I52" s="50">
        <f t="shared" si="13"/>
        <v>916.14560316654195</v>
      </c>
      <c r="J52" s="1">
        <f t="shared" si="14"/>
        <v>0</v>
      </c>
      <c r="K52" s="1">
        <f t="shared" si="15"/>
        <v>0</v>
      </c>
      <c r="L52" s="1">
        <f t="shared" si="16"/>
        <v>0</v>
      </c>
      <c r="M52" s="25">
        <f t="shared" si="17"/>
        <v>916.14560316654195</v>
      </c>
      <c r="N52" s="3"/>
      <c r="O52" s="3"/>
      <c r="P52" s="3"/>
    </row>
    <row r="53" spans="1:16">
      <c r="A53" s="9">
        <v>6.75</v>
      </c>
      <c r="B53" s="50">
        <f t="shared" si="7"/>
        <v>3657.3389999999999</v>
      </c>
      <c r="C53" s="1">
        <f t="shared" si="8"/>
        <v>0</v>
      </c>
      <c r="D53" s="1">
        <f t="shared" si="9"/>
        <v>0</v>
      </c>
      <c r="E53" s="1">
        <f t="shared" si="10"/>
        <v>0</v>
      </c>
      <c r="F53" s="13">
        <f t="shared" si="11"/>
        <v>3657.3389999999999</v>
      </c>
      <c r="G53" s="1"/>
      <c r="H53" s="9">
        <f t="shared" si="12"/>
        <v>1.6888965758063801</v>
      </c>
      <c r="I53" s="50">
        <f t="shared" si="13"/>
        <v>915.09145387601905</v>
      </c>
      <c r="J53" s="1">
        <f t="shared" si="14"/>
        <v>0</v>
      </c>
      <c r="K53" s="1">
        <f t="shared" si="15"/>
        <v>0</v>
      </c>
      <c r="L53" s="1">
        <f t="shared" si="16"/>
        <v>0</v>
      </c>
      <c r="M53" s="25">
        <f t="shared" si="17"/>
        <v>915.09145387601905</v>
      </c>
      <c r="N53" s="3"/>
      <c r="O53" s="3"/>
      <c r="P53" s="3"/>
    </row>
    <row r="54" spans="1:16">
      <c r="A54" s="9">
        <v>7.25</v>
      </c>
      <c r="B54" s="1">
        <f t="shared" si="7"/>
        <v>0</v>
      </c>
      <c r="C54" s="1">
        <f t="shared" si="8"/>
        <v>2649.2152500000002</v>
      </c>
      <c r="D54" s="1">
        <f t="shared" si="9"/>
        <v>0</v>
      </c>
      <c r="E54" s="1">
        <f t="shared" si="10"/>
        <v>0</v>
      </c>
      <c r="F54" s="13">
        <f t="shared" si="11"/>
        <v>2649.2152500000002</v>
      </c>
      <c r="G54" s="1"/>
      <c r="H54" s="9">
        <f t="shared" si="12"/>
        <v>2.1356929893918202</v>
      </c>
      <c r="I54" s="50">
        <f t="shared" si="13"/>
        <v>0</v>
      </c>
      <c r="J54" s="1">
        <f t="shared" si="14"/>
        <v>780.40143956067595</v>
      </c>
      <c r="K54" s="1">
        <f t="shared" si="15"/>
        <v>0</v>
      </c>
      <c r="L54" s="1">
        <f t="shared" si="16"/>
        <v>0</v>
      </c>
      <c r="M54" s="25">
        <f t="shared" si="17"/>
        <v>780.40143956067595</v>
      </c>
      <c r="N54" s="3"/>
      <c r="O54" s="3"/>
      <c r="P54" s="3"/>
    </row>
    <row r="55" spans="1:16">
      <c r="A55" s="9">
        <v>7.75</v>
      </c>
      <c r="B55" s="1">
        <f t="shared" si="7"/>
        <v>0</v>
      </c>
      <c r="C55" s="1">
        <f t="shared" si="8"/>
        <v>5027.6342500000001</v>
      </c>
      <c r="D55" s="1">
        <f t="shared" si="9"/>
        <v>0</v>
      </c>
      <c r="E55" s="1">
        <f t="shared" si="10"/>
        <v>0</v>
      </c>
      <c r="F55" s="13">
        <f t="shared" si="11"/>
        <v>5027.6342500000001</v>
      </c>
      <c r="G55" s="1"/>
      <c r="H55" s="9">
        <f t="shared" si="12"/>
        <v>2.6587264262207699</v>
      </c>
      <c r="I55" s="1">
        <f t="shared" si="13"/>
        <v>0</v>
      </c>
      <c r="J55" s="1">
        <f t="shared" si="14"/>
        <v>1724.78761830292</v>
      </c>
      <c r="K55" s="1">
        <f t="shared" si="15"/>
        <v>0</v>
      </c>
      <c r="L55" s="1">
        <f t="shared" si="16"/>
        <v>0</v>
      </c>
      <c r="M55" s="25">
        <f t="shared" si="17"/>
        <v>1724.78761830292</v>
      </c>
      <c r="N55" s="3"/>
      <c r="O55" s="3"/>
      <c r="P55" s="3"/>
    </row>
    <row r="56" spans="1:16">
      <c r="A56" s="9">
        <v>8.25</v>
      </c>
      <c r="B56" s="1">
        <f t="shared" si="7"/>
        <v>0</v>
      </c>
      <c r="C56" s="1">
        <f t="shared" si="8"/>
        <v>12220.15575</v>
      </c>
      <c r="D56" s="1">
        <f t="shared" si="9"/>
        <v>0</v>
      </c>
      <c r="E56" s="1">
        <f t="shared" si="10"/>
        <v>0</v>
      </c>
      <c r="F56" s="13">
        <f t="shared" si="11"/>
        <v>12220.15575</v>
      </c>
      <c r="G56" s="1"/>
      <c r="H56" s="9">
        <f t="shared" si="12"/>
        <v>3.2648148105224699</v>
      </c>
      <c r="I56" s="1">
        <f t="shared" si="13"/>
        <v>0</v>
      </c>
      <c r="J56" s="1">
        <f t="shared" si="14"/>
        <v>4835.9449066050101</v>
      </c>
      <c r="K56" s="1">
        <f t="shared" si="15"/>
        <v>0</v>
      </c>
      <c r="L56" s="1">
        <f t="shared" si="16"/>
        <v>0</v>
      </c>
      <c r="M56" s="25">
        <f t="shared" si="17"/>
        <v>4835.9449066050101</v>
      </c>
      <c r="N56" s="3"/>
      <c r="O56" s="3"/>
      <c r="P56" s="3"/>
    </row>
    <row r="57" spans="1:16">
      <c r="A57" s="9">
        <v>8.75</v>
      </c>
      <c r="B57" s="1">
        <f t="shared" si="7"/>
        <v>0</v>
      </c>
      <c r="C57" s="1">
        <f t="shared" si="8"/>
        <v>23128.568749999999</v>
      </c>
      <c r="D57" s="1">
        <f t="shared" si="9"/>
        <v>0</v>
      </c>
      <c r="E57" s="1">
        <f t="shared" si="10"/>
        <v>0</v>
      </c>
      <c r="F57" s="13">
        <f t="shared" si="11"/>
        <v>23128.568749999999</v>
      </c>
      <c r="G57" s="1"/>
      <c r="H57" s="9">
        <f t="shared" si="12"/>
        <v>3.9609025587923901</v>
      </c>
      <c r="I57" s="1">
        <f t="shared" si="13"/>
        <v>0</v>
      </c>
      <c r="J57" s="1">
        <f t="shared" si="14"/>
        <v>10469.715102066401</v>
      </c>
      <c r="K57" s="1">
        <f t="shared" si="15"/>
        <v>0</v>
      </c>
      <c r="L57" s="1">
        <f t="shared" si="16"/>
        <v>0</v>
      </c>
      <c r="M57" s="25">
        <f t="shared" si="17"/>
        <v>10469.715102066401</v>
      </c>
      <c r="N57" s="3"/>
      <c r="O57" s="3"/>
      <c r="P57" s="3"/>
    </row>
    <row r="58" spans="1:16">
      <c r="A58" s="9">
        <v>9.25</v>
      </c>
      <c r="B58" s="1">
        <f t="shared" si="7"/>
        <v>0</v>
      </c>
      <c r="C58" s="1">
        <f t="shared" si="8"/>
        <v>26203.141</v>
      </c>
      <c r="D58" s="1">
        <f t="shared" si="9"/>
        <v>0</v>
      </c>
      <c r="E58" s="1">
        <f t="shared" si="10"/>
        <v>0</v>
      </c>
      <c r="F58" s="13">
        <f t="shared" si="11"/>
        <v>26203.141</v>
      </c>
      <c r="G58" s="1"/>
      <c r="H58" s="9">
        <f t="shared" si="12"/>
        <v>4.7540550348346704</v>
      </c>
      <c r="I58" s="1">
        <f t="shared" si="13"/>
        <v>0</v>
      </c>
      <c r="J58" s="1">
        <f t="shared" si="14"/>
        <v>13467.1539891387</v>
      </c>
      <c r="K58" s="1">
        <f t="shared" si="15"/>
        <v>0</v>
      </c>
      <c r="L58" s="1">
        <f t="shared" si="16"/>
        <v>0</v>
      </c>
      <c r="M58" s="25">
        <f t="shared" si="17"/>
        <v>13467.1539891387</v>
      </c>
      <c r="N58" s="3"/>
      <c r="O58" s="3"/>
      <c r="P58" s="3"/>
    </row>
    <row r="59" spans="1:16">
      <c r="A59" s="9">
        <v>9.75</v>
      </c>
      <c r="B59" s="1">
        <f t="shared" si="7"/>
        <v>0</v>
      </c>
      <c r="C59" s="1">
        <f t="shared" si="8"/>
        <v>62780.181750000003</v>
      </c>
      <c r="D59" s="1">
        <f t="shared" si="9"/>
        <v>0</v>
      </c>
      <c r="E59" s="1">
        <f t="shared" si="10"/>
        <v>0</v>
      </c>
      <c r="F59" s="13">
        <f t="shared" si="11"/>
        <v>62780.181750000003</v>
      </c>
      <c r="G59" s="1"/>
      <c r="H59" s="9">
        <f t="shared" si="12"/>
        <v>5.6514535546582501</v>
      </c>
      <c r="I59" s="1">
        <f t="shared" si="13"/>
        <v>0</v>
      </c>
      <c r="J59" s="1">
        <f t="shared" si="14"/>
        <v>36389.669878269597</v>
      </c>
      <c r="K59" s="1">
        <f t="shared" si="15"/>
        <v>0</v>
      </c>
      <c r="L59" s="1">
        <f t="shared" si="16"/>
        <v>0</v>
      </c>
      <c r="M59" s="25">
        <f t="shared" si="17"/>
        <v>36389.669878269597</v>
      </c>
      <c r="N59" s="3"/>
      <c r="O59" s="3"/>
      <c r="P59" s="3"/>
    </row>
    <row r="60" spans="1:16">
      <c r="A60" s="9">
        <v>10.25</v>
      </c>
      <c r="B60" s="1">
        <f t="shared" si="7"/>
        <v>0</v>
      </c>
      <c r="C60" s="1">
        <f t="shared" si="8"/>
        <v>97032.691000000006</v>
      </c>
      <c r="D60" s="1">
        <f t="shared" si="9"/>
        <v>0</v>
      </c>
      <c r="E60" s="1">
        <f t="shared" si="10"/>
        <v>0</v>
      </c>
      <c r="F60" s="13">
        <f t="shared" si="11"/>
        <v>97032.691000000006</v>
      </c>
      <c r="G60" s="1"/>
      <c r="H60" s="9">
        <f t="shared" si="12"/>
        <v>6.6603908595449903</v>
      </c>
      <c r="I60" s="1">
        <f t="shared" si="13"/>
        <v>0</v>
      </c>
      <c r="J60" s="1">
        <f t="shared" si="14"/>
        <v>63051.282752532003</v>
      </c>
      <c r="K60" s="1">
        <f t="shared" si="15"/>
        <v>0</v>
      </c>
      <c r="L60" s="1">
        <f t="shared" si="16"/>
        <v>0</v>
      </c>
      <c r="M60" s="25">
        <f t="shared" si="17"/>
        <v>63051.282752532003</v>
      </c>
      <c r="N60" s="3"/>
      <c r="O60" s="3"/>
      <c r="P60" s="3"/>
    </row>
    <row r="61" spans="1:16">
      <c r="A61" s="9">
        <v>10.75</v>
      </c>
      <c r="B61" s="1">
        <f t="shared" si="7"/>
        <v>0</v>
      </c>
      <c r="C61" s="1">
        <f t="shared" si="8"/>
        <v>84791.646250000005</v>
      </c>
      <c r="D61" s="1">
        <f t="shared" si="9"/>
        <v>0</v>
      </c>
      <c r="E61" s="1">
        <f t="shared" si="10"/>
        <v>0</v>
      </c>
      <c r="F61" s="13">
        <f t="shared" si="11"/>
        <v>84791.646250000005</v>
      </c>
      <c r="G61" s="1"/>
      <c r="H61" s="9">
        <f t="shared" si="12"/>
        <v>7.7882669913648401</v>
      </c>
      <c r="I61" s="1">
        <f t="shared" si="13"/>
        <v>0</v>
      </c>
      <c r="J61" s="1">
        <f t="shared" si="14"/>
        <v>61430.695779754402</v>
      </c>
      <c r="K61" s="1">
        <f t="shared" si="15"/>
        <v>0</v>
      </c>
      <c r="L61" s="1">
        <f t="shared" si="16"/>
        <v>0</v>
      </c>
      <c r="M61" s="25">
        <f t="shared" si="17"/>
        <v>61430.695779754402</v>
      </c>
      <c r="N61" s="3"/>
      <c r="O61" s="3"/>
      <c r="P61" s="3"/>
    </row>
    <row r="62" spans="1:16">
      <c r="A62" s="9">
        <v>11.25</v>
      </c>
      <c r="B62" s="1">
        <f t="shared" si="7"/>
        <v>0</v>
      </c>
      <c r="C62" s="1">
        <f t="shared" si="8"/>
        <v>76856.714999999997</v>
      </c>
      <c r="D62" s="1">
        <f t="shared" si="9"/>
        <v>0</v>
      </c>
      <c r="E62" s="1">
        <f t="shared" si="10"/>
        <v>0</v>
      </c>
      <c r="F62" s="13">
        <f t="shared" si="11"/>
        <v>76856.714999999997</v>
      </c>
      <c r="G62" s="1"/>
      <c r="H62" s="9">
        <f t="shared" si="12"/>
        <v>9.0425855162990292</v>
      </c>
      <c r="I62" s="1">
        <f t="shared" si="13"/>
        <v>0</v>
      </c>
      <c r="J62" s="1">
        <f t="shared" si="14"/>
        <v>61776.303812384198</v>
      </c>
      <c r="K62" s="1">
        <f t="shared" si="15"/>
        <v>0</v>
      </c>
      <c r="L62" s="1">
        <f t="shared" si="16"/>
        <v>0</v>
      </c>
      <c r="M62" s="25">
        <f t="shared" si="17"/>
        <v>61776.303812384198</v>
      </c>
      <c r="N62" s="3"/>
      <c r="O62" s="3"/>
      <c r="P62" s="3"/>
    </row>
    <row r="63" spans="1:16">
      <c r="A63" s="9">
        <v>11.75</v>
      </c>
      <c r="B63" s="1">
        <f t="shared" si="7"/>
        <v>0</v>
      </c>
      <c r="C63" s="1">
        <f t="shared" si="8"/>
        <v>74536.935750000004</v>
      </c>
      <c r="D63" s="1">
        <f t="shared" si="9"/>
        <v>0</v>
      </c>
      <c r="E63" s="1">
        <f t="shared" si="10"/>
        <v>0</v>
      </c>
      <c r="F63" s="13">
        <f t="shared" si="11"/>
        <v>74536.935750000004</v>
      </c>
      <c r="G63" s="1"/>
      <c r="H63" s="9">
        <f t="shared" si="12"/>
        <v>10.430950052536501</v>
      </c>
      <c r="I63" s="1">
        <f t="shared" si="13"/>
        <v>0</v>
      </c>
      <c r="J63" s="1">
        <f t="shared" si="14"/>
        <v>66169.451393818905</v>
      </c>
      <c r="K63" s="1">
        <f t="shared" si="15"/>
        <v>0</v>
      </c>
      <c r="L63" s="1">
        <f t="shared" si="16"/>
        <v>0</v>
      </c>
      <c r="M63" s="25">
        <f t="shared" si="17"/>
        <v>66169.451393818905</v>
      </c>
      <c r="N63" s="3"/>
      <c r="O63" s="3"/>
      <c r="P63" s="3"/>
    </row>
    <row r="64" spans="1:16">
      <c r="A64" s="9">
        <v>12.25</v>
      </c>
      <c r="B64" s="1">
        <f t="shared" si="7"/>
        <v>0</v>
      </c>
      <c r="C64" s="1">
        <f t="shared" si="8"/>
        <v>61334.21875</v>
      </c>
      <c r="D64" s="1">
        <f t="shared" si="9"/>
        <v>0</v>
      </c>
      <c r="E64" s="1">
        <f t="shared" si="10"/>
        <v>0</v>
      </c>
      <c r="F64" s="13">
        <f t="shared" si="11"/>
        <v>61334.21875</v>
      </c>
      <c r="G64" s="1"/>
      <c r="H64" s="9">
        <f t="shared" si="12"/>
        <v>11.9610610649208</v>
      </c>
      <c r="I64" s="1">
        <f t="shared" si="13"/>
        <v>0</v>
      </c>
      <c r="J64" s="1">
        <f t="shared" si="14"/>
        <v>59887.537619425297</v>
      </c>
      <c r="K64" s="1">
        <f t="shared" si="15"/>
        <v>0</v>
      </c>
      <c r="L64" s="1">
        <f t="shared" si="16"/>
        <v>0</v>
      </c>
      <c r="M64" s="25">
        <f t="shared" si="17"/>
        <v>59887.537619425297</v>
      </c>
      <c r="N64" s="3"/>
      <c r="O64" s="3"/>
      <c r="P64" s="3"/>
    </row>
    <row r="65" spans="1:16">
      <c r="A65" s="9">
        <v>12.75</v>
      </c>
      <c r="B65" s="1">
        <f t="shared" si="7"/>
        <v>0</v>
      </c>
      <c r="C65" s="1">
        <f t="shared" si="8"/>
        <v>41369.083500000001</v>
      </c>
      <c r="D65" s="1">
        <f t="shared" si="9"/>
        <v>0</v>
      </c>
      <c r="E65" s="1">
        <f t="shared" si="10"/>
        <v>0</v>
      </c>
      <c r="F65" s="13">
        <f t="shared" si="11"/>
        <v>41369.083500000001</v>
      </c>
      <c r="G65" s="1"/>
      <c r="H65" s="9">
        <f t="shared" si="12"/>
        <v>13.6407128954322</v>
      </c>
      <c r="I65" s="1">
        <f t="shared" si="13"/>
        <v>0</v>
      </c>
      <c r="J65" s="1">
        <f t="shared" si="14"/>
        <v>44259.120844757803</v>
      </c>
      <c r="K65" s="1">
        <f t="shared" si="15"/>
        <v>0</v>
      </c>
      <c r="L65" s="1">
        <f t="shared" si="16"/>
        <v>0</v>
      </c>
      <c r="M65" s="25">
        <f t="shared" si="17"/>
        <v>44259.120844757803</v>
      </c>
      <c r="N65" s="3"/>
      <c r="O65" s="3"/>
      <c r="P65" s="3"/>
    </row>
    <row r="66" spans="1:16">
      <c r="A66" s="9">
        <v>13.25</v>
      </c>
      <c r="B66" s="1">
        <f t="shared" si="7"/>
        <v>0</v>
      </c>
      <c r="C66" s="1">
        <f t="shared" si="8"/>
        <v>33415.241249999999</v>
      </c>
      <c r="D66" s="1">
        <f t="shared" si="9"/>
        <v>0</v>
      </c>
      <c r="E66" s="1">
        <f t="shared" si="10"/>
        <v>0</v>
      </c>
      <c r="F66" s="13">
        <f t="shared" si="11"/>
        <v>33415.241249999999</v>
      </c>
      <c r="G66" s="1"/>
      <c r="H66" s="9">
        <f t="shared" si="12"/>
        <v>15.4777910031532</v>
      </c>
      <c r="I66" s="1">
        <f t="shared" si="13"/>
        <v>0</v>
      </c>
      <c r="J66" s="1">
        <f t="shared" si="14"/>
        <v>39033.518519807098</v>
      </c>
      <c r="K66" s="1">
        <f t="shared" si="15"/>
        <v>0</v>
      </c>
      <c r="L66" s="1">
        <f t="shared" si="16"/>
        <v>0</v>
      </c>
      <c r="M66" s="25">
        <f t="shared" si="17"/>
        <v>39033.518519807098</v>
      </c>
      <c r="N66" s="3"/>
      <c r="O66" s="3"/>
      <c r="P66" s="3"/>
    </row>
    <row r="67" spans="1:16">
      <c r="A67" s="9">
        <v>13.75</v>
      </c>
      <c r="B67" s="1">
        <f t="shared" si="7"/>
        <v>0</v>
      </c>
      <c r="C67" s="1">
        <f t="shared" si="8"/>
        <v>41513.642500000002</v>
      </c>
      <c r="D67" s="1">
        <f t="shared" si="9"/>
        <v>0</v>
      </c>
      <c r="E67" s="1">
        <f t="shared" si="10"/>
        <v>0</v>
      </c>
      <c r="F67" s="13">
        <f t="shared" si="11"/>
        <v>41513.642500000002</v>
      </c>
      <c r="G67" s="1"/>
      <c r="H67" s="9">
        <f t="shared" si="12"/>
        <v>17.4802693912346</v>
      </c>
      <c r="I67" s="1">
        <f t="shared" si="13"/>
        <v>0</v>
      </c>
      <c r="J67" s="1">
        <f t="shared" si="14"/>
        <v>52775.974859011301</v>
      </c>
      <c r="K67" s="1">
        <f t="shared" si="15"/>
        <v>0</v>
      </c>
      <c r="L67" s="1">
        <f t="shared" si="16"/>
        <v>0</v>
      </c>
      <c r="M67" s="25">
        <f t="shared" si="17"/>
        <v>52775.974859011301</v>
      </c>
      <c r="N67" s="3"/>
      <c r="O67" s="3"/>
      <c r="P67" s="3"/>
    </row>
    <row r="68" spans="1:16">
      <c r="A68" s="9">
        <v>14.25</v>
      </c>
      <c r="B68" s="1">
        <f t="shared" si="7"/>
        <v>0</v>
      </c>
      <c r="C68" s="1">
        <f t="shared" si="8"/>
        <v>48486.636749999998</v>
      </c>
      <c r="D68" s="1">
        <f t="shared" si="9"/>
        <v>0</v>
      </c>
      <c r="E68" s="1">
        <f t="shared" si="10"/>
        <v>0</v>
      </c>
      <c r="F68" s="13">
        <f t="shared" si="11"/>
        <v>48486.636749999998</v>
      </c>
      <c r="G68" s="1"/>
      <c r="H68" s="9">
        <f t="shared" si="12"/>
        <v>19.656208201558901</v>
      </c>
      <c r="I68" s="1">
        <f t="shared" si="13"/>
        <v>0</v>
      </c>
      <c r="J68" s="1">
        <f t="shared" si="14"/>
        <v>66881.643996586499</v>
      </c>
      <c r="K68" s="1">
        <f t="shared" si="15"/>
        <v>0</v>
      </c>
      <c r="L68" s="1">
        <f t="shared" si="16"/>
        <v>0</v>
      </c>
      <c r="M68" s="25">
        <f t="shared" si="17"/>
        <v>66881.643996586499</v>
      </c>
      <c r="N68" s="3"/>
      <c r="O68" s="3"/>
      <c r="P68" s="3"/>
    </row>
    <row r="69" spans="1:16">
      <c r="A69" s="9">
        <v>14.75</v>
      </c>
      <c r="B69" s="1">
        <f t="shared" si="7"/>
        <v>0</v>
      </c>
      <c r="C69" s="1">
        <f t="shared" si="8"/>
        <v>21156.574000000001</v>
      </c>
      <c r="D69" s="1">
        <f t="shared" si="9"/>
        <v>10578.287</v>
      </c>
      <c r="E69" s="1">
        <f t="shared" si="10"/>
        <v>0</v>
      </c>
      <c r="F69" s="13">
        <f t="shared" si="11"/>
        <v>31734.861000000001</v>
      </c>
      <c r="G69" s="1"/>
      <c r="H69" s="9">
        <f t="shared" si="12"/>
        <v>22.013751460425599</v>
      </c>
      <c r="I69" s="1">
        <f t="shared" si="13"/>
        <v>0</v>
      </c>
      <c r="J69" s="1">
        <f t="shared" si="14"/>
        <v>31575.2923247527</v>
      </c>
      <c r="K69" s="1">
        <f t="shared" si="15"/>
        <v>15787.646162376301</v>
      </c>
      <c r="L69" s="1">
        <f t="shared" si="16"/>
        <v>0</v>
      </c>
      <c r="M69" s="25">
        <f t="shared" si="17"/>
        <v>47362.938487129002</v>
      </c>
      <c r="N69" s="3"/>
      <c r="O69" s="3"/>
      <c r="P69" s="3"/>
    </row>
    <row r="70" spans="1:16">
      <c r="A70" s="9">
        <v>15.25</v>
      </c>
      <c r="B70" s="1">
        <f t="shared" si="7"/>
        <v>0</v>
      </c>
      <c r="C70" s="1">
        <f t="shared" si="8"/>
        <v>9585.8688281249997</v>
      </c>
      <c r="D70" s="1">
        <f t="shared" si="9"/>
        <v>21088.911421875</v>
      </c>
      <c r="E70" s="1">
        <f t="shared" si="10"/>
        <v>0</v>
      </c>
      <c r="F70" s="13">
        <f t="shared" si="11"/>
        <v>30674.78025</v>
      </c>
      <c r="G70" s="1"/>
      <c r="H70" s="9">
        <f t="shared" si="12"/>
        <v>24.561124960771298</v>
      </c>
      <c r="I70" s="1">
        <f t="shared" si="13"/>
        <v>0</v>
      </c>
      <c r="J70" s="1">
        <f t="shared" si="14"/>
        <v>15438.6703045994</v>
      </c>
      <c r="K70" s="1">
        <f t="shared" si="15"/>
        <v>33965.0746701186</v>
      </c>
      <c r="L70" s="1">
        <f t="shared" si="16"/>
        <v>0</v>
      </c>
      <c r="M70" s="25">
        <f t="shared" si="17"/>
        <v>49403.744974718</v>
      </c>
      <c r="N70" s="3"/>
      <c r="O70" s="3"/>
      <c r="P70" s="3"/>
    </row>
    <row r="71" spans="1:16">
      <c r="A71" s="9">
        <v>15.75</v>
      </c>
      <c r="B71" s="1">
        <f t="shared" si="7"/>
        <v>0</v>
      </c>
      <c r="C71" s="1">
        <f t="shared" si="8"/>
        <v>3940.8263999999999</v>
      </c>
      <c r="D71" s="1">
        <f t="shared" si="9"/>
        <v>5911.2395999999999</v>
      </c>
      <c r="E71" s="1">
        <f t="shared" si="10"/>
        <v>0</v>
      </c>
      <c r="F71" s="13">
        <f t="shared" si="11"/>
        <v>9852.0660000000007</v>
      </c>
      <c r="G71" s="1"/>
      <c r="H71" s="9">
        <f t="shared" si="12"/>
        <v>27.306634268275602</v>
      </c>
      <c r="I71" s="1">
        <f t="shared" si="13"/>
        <v>0</v>
      </c>
      <c r="J71" s="1">
        <f t="shared" si="14"/>
        <v>6832.4257282263598</v>
      </c>
      <c r="K71" s="1">
        <f t="shared" si="15"/>
        <v>10248.638592339499</v>
      </c>
      <c r="L71" s="1">
        <f t="shared" si="16"/>
        <v>0</v>
      </c>
      <c r="M71" s="25">
        <f t="shared" si="17"/>
        <v>17081.0643205659</v>
      </c>
      <c r="N71" s="3"/>
      <c r="O71" s="3"/>
      <c r="P71" s="3"/>
    </row>
    <row r="72" spans="1:16">
      <c r="A72" s="9">
        <v>16.25</v>
      </c>
      <c r="B72" s="1">
        <f t="shared" si="7"/>
        <v>0</v>
      </c>
      <c r="C72" s="1">
        <f t="shared" si="8"/>
        <v>0</v>
      </c>
      <c r="D72" s="1">
        <f t="shared" si="9"/>
        <v>1577.79375</v>
      </c>
      <c r="E72" s="1">
        <f t="shared" si="10"/>
        <v>0</v>
      </c>
      <c r="F72" s="13">
        <f t="shared" si="11"/>
        <v>1577.79375</v>
      </c>
      <c r="G72" s="1"/>
      <c r="H72" s="9">
        <f t="shared" si="12"/>
        <v>30.2586628402568</v>
      </c>
      <c r="I72" s="1">
        <f t="shared" si="13"/>
        <v>0</v>
      </c>
      <c r="J72" s="1">
        <f t="shared" si="14"/>
        <v>0</v>
      </c>
      <c r="K72" s="1">
        <f t="shared" si="15"/>
        <v>2937.9648684747299</v>
      </c>
      <c r="L72" s="1">
        <f t="shared" si="16"/>
        <v>0</v>
      </c>
      <c r="M72" s="25">
        <f t="shared" si="17"/>
        <v>2937.9648684747299</v>
      </c>
      <c r="N72" s="3"/>
      <c r="O72" s="3"/>
      <c r="P72" s="3"/>
    </row>
    <row r="73" spans="1:16">
      <c r="A73" s="9">
        <v>16.75</v>
      </c>
      <c r="B73" s="1">
        <f t="shared" si="7"/>
        <v>0</v>
      </c>
      <c r="C73" s="1">
        <f t="shared" si="8"/>
        <v>0</v>
      </c>
      <c r="D73" s="1">
        <f t="shared" si="9"/>
        <v>0</v>
      </c>
      <c r="E73" s="1">
        <f t="shared" si="10"/>
        <v>0</v>
      </c>
      <c r="F73" s="13">
        <f t="shared" si="11"/>
        <v>0</v>
      </c>
      <c r="G73" s="1"/>
      <c r="H73" s="9">
        <f t="shared" si="12"/>
        <v>33.425670247573201</v>
      </c>
      <c r="I73" s="1">
        <f t="shared" si="13"/>
        <v>0</v>
      </c>
      <c r="J73" s="1">
        <f t="shared" si="14"/>
        <v>0</v>
      </c>
      <c r="K73" s="1">
        <f t="shared" si="15"/>
        <v>0</v>
      </c>
      <c r="L73" s="1">
        <f t="shared" si="16"/>
        <v>0</v>
      </c>
      <c r="M73" s="25">
        <f t="shared" si="17"/>
        <v>0</v>
      </c>
      <c r="N73" s="3"/>
      <c r="O73" s="3"/>
      <c r="P73" s="3"/>
    </row>
    <row r="74" spans="1:16">
      <c r="A74" s="9">
        <v>17.25</v>
      </c>
      <c r="B74" s="1">
        <f t="shared" si="7"/>
        <v>0</v>
      </c>
      <c r="C74" s="1">
        <f t="shared" si="8"/>
        <v>0</v>
      </c>
      <c r="D74" s="1">
        <f t="shared" si="9"/>
        <v>1674.8887500000001</v>
      </c>
      <c r="E74" s="1">
        <f t="shared" si="10"/>
        <v>0</v>
      </c>
      <c r="F74" s="13">
        <f t="shared" si="11"/>
        <v>1674.8887500000001</v>
      </c>
      <c r="G74" s="1"/>
      <c r="H74" s="9">
        <f t="shared" si="12"/>
        <v>36.816190490878498</v>
      </c>
      <c r="I74" s="1">
        <f t="shared" si="13"/>
        <v>0</v>
      </c>
      <c r="J74" s="1">
        <f t="shared" si="14"/>
        <v>0</v>
      </c>
      <c r="K74" s="1">
        <f t="shared" si="15"/>
        <v>3574.6680157118499</v>
      </c>
      <c r="L74" s="1">
        <f t="shared" si="16"/>
        <v>0</v>
      </c>
      <c r="M74" s="25">
        <f t="shared" si="17"/>
        <v>3574.6680157118499</v>
      </c>
      <c r="N74" s="3"/>
      <c r="O74" s="3"/>
      <c r="P74" s="3"/>
    </row>
    <row r="75" spans="1:16">
      <c r="A75" s="9">
        <v>17.75</v>
      </c>
      <c r="B75" s="1">
        <f t="shared" si="7"/>
        <v>0</v>
      </c>
      <c r="C75" s="1">
        <f t="shared" si="8"/>
        <v>0</v>
      </c>
      <c r="D75" s="1">
        <f t="shared" si="9"/>
        <v>0</v>
      </c>
      <c r="E75" s="1">
        <f t="shared" si="10"/>
        <v>0</v>
      </c>
      <c r="F75" s="13">
        <f t="shared" si="11"/>
        <v>0</v>
      </c>
      <c r="G75" s="1"/>
      <c r="H75" s="9">
        <f t="shared" si="12"/>
        <v>40.4388304035377</v>
      </c>
      <c r="I75" s="1">
        <f t="shared" si="13"/>
        <v>0</v>
      </c>
      <c r="J75" s="1">
        <f t="shared" si="14"/>
        <v>0</v>
      </c>
      <c r="K75" s="1">
        <f t="shared" si="15"/>
        <v>0</v>
      </c>
      <c r="L75" s="1">
        <f t="shared" si="16"/>
        <v>0</v>
      </c>
      <c r="M75" s="25">
        <f t="shared" si="17"/>
        <v>0</v>
      </c>
      <c r="N75" s="3"/>
      <c r="O75" s="3"/>
      <c r="P75" s="3"/>
    </row>
    <row r="76" spans="1:16">
      <c r="A76" s="9">
        <v>18.25</v>
      </c>
      <c r="B76" s="1">
        <f t="shared" si="7"/>
        <v>0</v>
      </c>
      <c r="C76" s="1">
        <f t="shared" si="8"/>
        <v>0</v>
      </c>
      <c r="D76" s="1">
        <f t="shared" si="9"/>
        <v>0</v>
      </c>
      <c r="E76" s="1">
        <f t="shared" si="10"/>
        <v>0</v>
      </c>
      <c r="F76" s="13">
        <f t="shared" si="11"/>
        <v>0</v>
      </c>
      <c r="G76" s="1"/>
      <c r="H76" s="9">
        <f t="shared" si="12"/>
        <v>44.302268134349397</v>
      </c>
      <c r="I76" s="1">
        <f t="shared" si="13"/>
        <v>0</v>
      </c>
      <c r="J76" s="1">
        <f t="shared" si="14"/>
        <v>0</v>
      </c>
      <c r="K76" s="1">
        <f t="shared" si="15"/>
        <v>0</v>
      </c>
      <c r="L76" s="1">
        <f t="shared" si="16"/>
        <v>0</v>
      </c>
      <c r="M76" s="25">
        <f t="shared" si="17"/>
        <v>0</v>
      </c>
      <c r="N76" s="3"/>
      <c r="O76" s="3"/>
      <c r="P76" s="3"/>
    </row>
    <row r="77" spans="1:16">
      <c r="A77" s="9">
        <v>18.75</v>
      </c>
      <c r="B77" s="1">
        <f t="shared" si="7"/>
        <v>0</v>
      </c>
      <c r="C77" s="1">
        <f t="shared" si="8"/>
        <v>0</v>
      </c>
      <c r="D77" s="1">
        <f t="shared" si="9"/>
        <v>0</v>
      </c>
      <c r="E77" s="1">
        <f t="shared" si="10"/>
        <v>0</v>
      </c>
      <c r="F77" s="13">
        <f t="shared" si="11"/>
        <v>0</v>
      </c>
      <c r="G77" s="1"/>
      <c r="H77" s="9">
        <f t="shared" si="12"/>
        <v>48.415251703935901</v>
      </c>
      <c r="I77" s="1">
        <f t="shared" si="13"/>
        <v>0</v>
      </c>
      <c r="J77" s="1">
        <f t="shared" si="14"/>
        <v>0</v>
      </c>
      <c r="K77" s="1">
        <f t="shared" si="15"/>
        <v>0</v>
      </c>
      <c r="L77" s="1">
        <f t="shared" si="16"/>
        <v>0</v>
      </c>
      <c r="M77" s="25">
        <f t="shared" si="17"/>
        <v>0</v>
      </c>
      <c r="N77" s="3"/>
      <c r="O77" s="3"/>
      <c r="P77" s="3"/>
    </row>
    <row r="78" spans="1:16">
      <c r="A78" s="9">
        <v>19.25</v>
      </c>
      <c r="B78" s="1">
        <f t="shared" si="7"/>
        <v>0</v>
      </c>
      <c r="C78" s="1">
        <f t="shared" si="8"/>
        <v>0</v>
      </c>
      <c r="D78" s="1">
        <f t="shared" si="9"/>
        <v>0</v>
      </c>
      <c r="E78" s="1">
        <f t="shared" si="10"/>
        <v>0</v>
      </c>
      <c r="F78" s="13">
        <f t="shared" si="11"/>
        <v>0</v>
      </c>
      <c r="G78" s="1"/>
      <c r="H78" s="9">
        <f t="shared" si="12"/>
        <v>52.786597629295997</v>
      </c>
      <c r="I78" s="1">
        <f t="shared" si="13"/>
        <v>0</v>
      </c>
      <c r="J78" s="1">
        <f t="shared" si="14"/>
        <v>0</v>
      </c>
      <c r="K78" s="1">
        <f t="shared" si="15"/>
        <v>0</v>
      </c>
      <c r="L78" s="1">
        <f t="shared" si="16"/>
        <v>0</v>
      </c>
      <c r="M78" s="25">
        <f t="shared" si="17"/>
        <v>0</v>
      </c>
      <c r="N78" s="3"/>
      <c r="O78" s="3"/>
      <c r="P78" s="3"/>
    </row>
    <row r="79" spans="1:16">
      <c r="A79" s="7" t="s">
        <v>7</v>
      </c>
      <c r="B79" s="54">
        <f>SUM(B47:B78)</f>
        <v>9486.3807500000003</v>
      </c>
      <c r="C79" s="18">
        <f>SUM(C47:C78)</f>
        <v>726028.97672812501</v>
      </c>
      <c r="D79" s="18">
        <f>SUM(D47:D78)</f>
        <v>40831.120521874996</v>
      </c>
      <c r="E79" s="18">
        <f>SUM(E47:E78)</f>
        <v>0</v>
      </c>
      <c r="F79" s="18">
        <f>SUM(F47:F78)</f>
        <v>776346.478</v>
      </c>
      <c r="G79" s="13"/>
      <c r="H79" s="7" t="s">
        <v>7</v>
      </c>
      <c r="I79" s="54">
        <f>SUM(I47:I78)</f>
        <v>2077.3256046188999</v>
      </c>
      <c r="J79" s="18">
        <f>SUM(J47:J78)</f>
        <v>636779.59086959902</v>
      </c>
      <c r="K79" s="18">
        <f>SUM(K47:K78)</f>
        <v>66513.992309021007</v>
      </c>
      <c r="L79" s="18">
        <f>SUM(L47:L78)</f>
        <v>0</v>
      </c>
      <c r="M79" s="18">
        <f>SUM(M47:M78)</f>
        <v>705370.90878323896</v>
      </c>
      <c r="N79" s="3"/>
      <c r="O79" s="3"/>
      <c r="P79" s="3"/>
    </row>
    <row r="80" spans="1:16">
      <c r="A80" s="5" t="s">
        <v>13</v>
      </c>
      <c r="B80" s="55">
        <f>IF(L38&gt;0,B79/L38,0)</f>
        <v>6.3292961726175196</v>
      </c>
      <c r="C80" s="19">
        <f>IF(M38&gt;0,C79/M38,0)</f>
        <v>11.2653158447936</v>
      </c>
      <c r="D80" s="19">
        <f>IF(N38&gt;0,D79/N38,0)</f>
        <v>15.295085137424399</v>
      </c>
      <c r="E80" s="19">
        <f>IF(O38&gt;0,E79/O38,0)</f>
        <v>0</v>
      </c>
      <c r="F80" s="19">
        <f>IF(P38&gt;0,F79/P38,0)</f>
        <v>11.3142774105809</v>
      </c>
      <c r="G80" s="13"/>
      <c r="H80" s="5" t="s">
        <v>13</v>
      </c>
      <c r="I80" s="55">
        <f>IF(L38&gt;0,I79/L38,0)</f>
        <v>1.3859879067783301</v>
      </c>
      <c r="J80" s="19">
        <f>IF(M38&gt;0,J79/M38,0)</f>
        <v>9.8804916120458905</v>
      </c>
      <c r="K80" s="19">
        <f>IF(N38&gt;0,K79/N38,0)</f>
        <v>24.915730016555202</v>
      </c>
      <c r="L80" s="19">
        <f>IF(O38&gt;0,L79/O38,0)</f>
        <v>0</v>
      </c>
      <c r="M80" s="19">
        <f>IF(P38&gt;0,M79/P38,0)</f>
        <v>10.279897398242699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3" t="s">
        <v>14</v>
      </c>
      <c r="B85" s="43"/>
      <c r="C85" s="43"/>
      <c r="D85" s="43"/>
      <c r="E85" s="43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43"/>
      <c r="B86" s="43"/>
      <c r="C86" s="43"/>
      <c r="D86" s="43"/>
      <c r="E86" s="43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6"/>
      <c r="B87" s="2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4" t="s">
        <v>15</v>
      </c>
      <c r="B89" s="45" t="s">
        <v>16</v>
      </c>
      <c r="C89" s="45" t="s">
        <v>17</v>
      </c>
      <c r="D89" s="45" t="s">
        <v>18</v>
      </c>
      <c r="E89" s="45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4"/>
      <c r="B90" s="44"/>
      <c r="C90" s="44"/>
      <c r="D90" s="44"/>
      <c r="E90" s="45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7">
        <v>0</v>
      </c>
      <c r="B92" s="42">
        <f>L$38</f>
        <v>1498.8050000000001</v>
      </c>
      <c r="C92" s="42">
        <f>$B$80</f>
        <v>6.3292961726175196</v>
      </c>
      <c r="D92" s="42">
        <f>$I$80</f>
        <v>1.3859879067783301</v>
      </c>
      <c r="E92" s="42">
        <f>B92*D92</f>
        <v>2077.3256046188899</v>
      </c>
      <c r="F92" s="1">
        <f>E92/1000</f>
        <v>2.0773256046188902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7">
        <v>1</v>
      </c>
      <c r="B93" s="42">
        <f>M$38</f>
        <v>64448.168762499998</v>
      </c>
      <c r="C93" s="42">
        <f>$C$80</f>
        <v>11.2653158447936</v>
      </c>
      <c r="D93" s="42">
        <f>$J$80</f>
        <v>9.8804916120458905</v>
      </c>
      <c r="E93" s="42">
        <f>B93*D93</f>
        <v>636779.59086959902</v>
      </c>
      <c r="F93" s="1">
        <f>E93/1000</f>
        <v>636.77959086959902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7">
        <v>2</v>
      </c>
      <c r="B94" s="42">
        <f>N$38</f>
        <v>2669.5582374999999</v>
      </c>
      <c r="C94" s="42">
        <f>$D$80</f>
        <v>15.295085137424399</v>
      </c>
      <c r="D94" s="42">
        <f>$K$80</f>
        <v>24.915730016555202</v>
      </c>
      <c r="E94" s="42">
        <f>B94*D94</f>
        <v>66513.992309020905</v>
      </c>
      <c r="F94" s="1">
        <f>E94/1000</f>
        <v>66.513992309020907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7">
        <v>3</v>
      </c>
      <c r="B95" s="42">
        <f>O$38</f>
        <v>0</v>
      </c>
      <c r="C95" s="42">
        <f>$E$80</f>
        <v>0</v>
      </c>
      <c r="D95" s="42">
        <f>$L$80</f>
        <v>0</v>
      </c>
      <c r="E95" s="42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7" t="s">
        <v>7</v>
      </c>
      <c r="B96" s="42">
        <f>SUM(B92:B95)</f>
        <v>68616.532000000007</v>
      </c>
      <c r="C96" s="42">
        <f>$F$80</f>
        <v>11.3142774105809</v>
      </c>
      <c r="D96" s="42">
        <f>$M$80</f>
        <v>10.279897398242699</v>
      </c>
      <c r="E96" s="42">
        <f>SUM(E92:E95)</f>
        <v>705370.90878323896</v>
      </c>
      <c r="F96" s="1">
        <f>E96/1000</f>
        <v>705.37090878323897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7" t="s">
        <v>2</v>
      </c>
      <c r="B97" s="42">
        <f>$I$2</f>
        <v>660058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1" t="s">
        <v>20</v>
      </c>
      <c r="B98" s="42">
        <f>IF(E96&gt;0,$I$2/E96,"")</f>
        <v>0.93576016785069405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8"/>
  <sheetViews>
    <sheetView topLeftCell="A52" zoomScale="80" zoomScaleNormal="80" workbookViewId="0">
      <selection activeCell="I80" sqref="I80:L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6" t="s">
        <v>22</v>
      </c>
      <c r="B1" s="46"/>
      <c r="C1" s="46"/>
      <c r="D1" s="46"/>
      <c r="E1" s="46"/>
      <c r="F1" s="46"/>
      <c r="G1" s="1"/>
      <c r="H1" s="47" t="s">
        <v>1</v>
      </c>
      <c r="I1" s="47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37">
        <v>655407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8" t="s">
        <v>4</v>
      </c>
      <c r="C4" s="48"/>
      <c r="D4" s="48"/>
      <c r="E4" s="48"/>
      <c r="F4" s="48"/>
      <c r="G4" s="1"/>
      <c r="H4" s="2" t="s">
        <v>3</v>
      </c>
      <c r="J4" s="1"/>
      <c r="K4" s="2" t="s">
        <v>3</v>
      </c>
      <c r="L4" s="47" t="s">
        <v>5</v>
      </c>
      <c r="M4" s="47"/>
      <c r="N4" s="47"/>
      <c r="O4" s="47"/>
      <c r="P4" s="47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10"/>
      <c r="E6" s="32"/>
      <c r="F6" s="13">
        <f t="shared" ref="F6:F37" si="0">SUM(B6:E6)</f>
        <v>0</v>
      </c>
      <c r="G6" s="1"/>
      <c r="H6" s="9">
        <v>3.75</v>
      </c>
      <c r="I6" s="38"/>
      <c r="J6" s="1">
        <f t="shared" ref="J6:J38" si="1">I6/1000</f>
        <v>0</v>
      </c>
      <c r="K6" s="9">
        <v>3.75</v>
      </c>
      <c r="L6" s="1">
        <f t="shared" ref="L6:O10" si="2">IF($F6&gt;0,($I6/1000)*(B6/$F6),0)</f>
        <v>0</v>
      </c>
      <c r="M6" s="1">
        <f t="shared" si="2"/>
        <v>0</v>
      </c>
      <c r="N6" s="1">
        <f t="shared" si="2"/>
        <v>0</v>
      </c>
      <c r="O6" s="1">
        <f t="shared" si="2"/>
        <v>0</v>
      </c>
      <c r="P6" s="14">
        <f t="shared" ref="P6:P37" si="3">SUM(L6:O6)</f>
        <v>0</v>
      </c>
      <c r="Q6" s="3"/>
      <c r="R6" s="3"/>
    </row>
    <row r="7" spans="1:18">
      <c r="A7" s="9">
        <v>4.25</v>
      </c>
      <c r="B7" s="10"/>
      <c r="C7" s="10"/>
      <c r="D7" s="10"/>
      <c r="E7" s="32"/>
      <c r="F7" s="13">
        <f t="shared" si="0"/>
        <v>0</v>
      </c>
      <c r="G7" s="1"/>
      <c r="H7" s="9">
        <v>4.25</v>
      </c>
      <c r="I7" s="38">
        <v>0</v>
      </c>
      <c r="J7" s="1">
        <f t="shared" si="1"/>
        <v>0</v>
      </c>
      <c r="K7" s="9">
        <v>4.25</v>
      </c>
      <c r="L7" s="1">
        <f t="shared" si="2"/>
        <v>0</v>
      </c>
      <c r="M7" s="1">
        <f t="shared" si="2"/>
        <v>0</v>
      </c>
      <c r="N7" s="1">
        <f t="shared" si="2"/>
        <v>0</v>
      </c>
      <c r="O7" s="1">
        <f t="shared" si="2"/>
        <v>0</v>
      </c>
      <c r="P7" s="14">
        <f t="shared" si="3"/>
        <v>0</v>
      </c>
      <c r="Q7" s="3"/>
      <c r="R7" s="3"/>
    </row>
    <row r="8" spans="1:18">
      <c r="A8" s="9">
        <v>4.75</v>
      </c>
      <c r="B8" s="40">
        <v>1</v>
      </c>
      <c r="C8" s="10"/>
      <c r="D8" s="10"/>
      <c r="E8" s="32"/>
      <c r="F8" s="13">
        <f t="shared" si="0"/>
        <v>1</v>
      </c>
      <c r="G8" s="1"/>
      <c r="H8" s="9">
        <v>4.75</v>
      </c>
      <c r="I8" s="11">
        <v>505951</v>
      </c>
      <c r="J8" s="1">
        <f t="shared" si="1"/>
        <v>505.95100000000002</v>
      </c>
      <c r="K8" s="9">
        <v>4.75</v>
      </c>
      <c r="L8" s="1">
        <f t="shared" si="2"/>
        <v>505.95100000000002</v>
      </c>
      <c r="M8" s="1">
        <f t="shared" si="2"/>
        <v>0</v>
      </c>
      <c r="N8" s="1">
        <f t="shared" si="2"/>
        <v>0</v>
      </c>
      <c r="O8" s="1">
        <f t="shared" si="2"/>
        <v>0</v>
      </c>
      <c r="P8" s="14">
        <f t="shared" si="3"/>
        <v>505.95100000000002</v>
      </c>
      <c r="Q8" s="3"/>
      <c r="R8" s="3"/>
    </row>
    <row r="9" spans="1:18">
      <c r="A9" s="9">
        <v>5.25</v>
      </c>
      <c r="B9" s="40">
        <v>1</v>
      </c>
      <c r="C9" s="10"/>
      <c r="D9" s="10"/>
      <c r="E9" s="32"/>
      <c r="F9" s="13">
        <f t="shared" si="0"/>
        <v>1</v>
      </c>
      <c r="G9" s="1"/>
      <c r="H9" s="9">
        <v>5.25</v>
      </c>
      <c r="I9" s="11">
        <v>1311169</v>
      </c>
      <c r="J9" s="1">
        <f t="shared" si="1"/>
        <v>1311.1690000000001</v>
      </c>
      <c r="K9" s="9">
        <v>5.25</v>
      </c>
      <c r="L9" s="1">
        <f t="shared" si="2"/>
        <v>1311.1690000000001</v>
      </c>
      <c r="M9" s="1">
        <f t="shared" si="2"/>
        <v>0</v>
      </c>
      <c r="N9" s="1">
        <f t="shared" si="2"/>
        <v>0</v>
      </c>
      <c r="O9" s="1">
        <f t="shared" si="2"/>
        <v>0</v>
      </c>
      <c r="P9" s="14">
        <f t="shared" si="3"/>
        <v>1311.1690000000001</v>
      </c>
      <c r="Q9" s="3"/>
      <c r="R9" s="3"/>
    </row>
    <row r="10" spans="1:18">
      <c r="A10" s="9">
        <v>5.75</v>
      </c>
      <c r="B10">
        <v>1</v>
      </c>
      <c r="C10" s="10"/>
      <c r="D10" s="10"/>
      <c r="E10" s="32"/>
      <c r="F10" s="13">
        <f t="shared" si="0"/>
        <v>1</v>
      </c>
      <c r="G10" s="1"/>
      <c r="H10" s="9">
        <v>5.75</v>
      </c>
      <c r="I10" s="11">
        <v>1610436</v>
      </c>
      <c r="J10" s="1">
        <f t="shared" si="1"/>
        <v>1610.4359999999999</v>
      </c>
      <c r="K10" s="9">
        <v>5.75</v>
      </c>
      <c r="L10" s="1">
        <f t="shared" si="2"/>
        <v>1610.4359999999999</v>
      </c>
      <c r="M10" s="1">
        <f t="shared" si="2"/>
        <v>0</v>
      </c>
      <c r="N10" s="1">
        <f t="shared" si="2"/>
        <v>0</v>
      </c>
      <c r="O10" s="1">
        <f t="shared" si="2"/>
        <v>0</v>
      </c>
      <c r="P10" s="14">
        <f t="shared" si="3"/>
        <v>1610.4359999999999</v>
      </c>
      <c r="Q10" s="3"/>
      <c r="R10" s="3"/>
    </row>
    <row r="11" spans="1:18">
      <c r="A11" s="9">
        <v>6.25</v>
      </c>
      <c r="B11">
        <v>1</v>
      </c>
      <c r="C11" s="10"/>
      <c r="D11" s="10"/>
      <c r="E11" s="32"/>
      <c r="F11" s="13">
        <f t="shared" si="0"/>
        <v>1</v>
      </c>
      <c r="G11" s="1"/>
      <c r="H11" s="9">
        <v>6.25</v>
      </c>
      <c r="I11" s="11">
        <v>2579499</v>
      </c>
      <c r="J11" s="1">
        <f t="shared" si="1"/>
        <v>2579.4989999999998</v>
      </c>
      <c r="K11" s="9">
        <v>6.25</v>
      </c>
      <c r="L11" s="1">
        <f t="shared" ref="L11:L32" si="4">IF($F11&gt;0,($I12/1000)*(B11/$F11),0)</f>
        <v>2951.2469999999998</v>
      </c>
      <c r="M11" s="1">
        <f t="shared" ref="M11:M32" si="5">IF($F11&gt;0,($I12/1000)*(C11/$F11),0)</f>
        <v>0</v>
      </c>
      <c r="N11" s="1">
        <f t="shared" ref="N11:N32" si="6">IF($F11&gt;0,($I12/1000)*(D11/$F11),0)</f>
        <v>0</v>
      </c>
      <c r="O11" s="1">
        <f t="shared" ref="O11:O32" si="7">IF($F11&gt;0,($I12/1000)*(E11/$F11),0)</f>
        <v>0</v>
      </c>
      <c r="P11" s="14">
        <f t="shared" si="3"/>
        <v>2951.2469999999998</v>
      </c>
      <c r="Q11" s="3"/>
      <c r="R11" s="3"/>
    </row>
    <row r="12" spans="1:18">
      <c r="A12" s="9">
        <v>6.75</v>
      </c>
      <c r="B12">
        <v>1</v>
      </c>
      <c r="D12" s="10"/>
      <c r="E12" s="33"/>
      <c r="F12" s="13">
        <f t="shared" si="0"/>
        <v>1</v>
      </c>
      <c r="G12" s="1"/>
      <c r="H12" s="9">
        <v>6.75</v>
      </c>
      <c r="I12" s="11">
        <v>2951247</v>
      </c>
      <c r="J12" s="1">
        <f t="shared" si="1"/>
        <v>2951.2469999999998</v>
      </c>
      <c r="K12" s="9">
        <v>6.75</v>
      </c>
      <c r="L12" s="1">
        <f t="shared" si="4"/>
        <v>4713.9889999999996</v>
      </c>
      <c r="M12" s="1">
        <f t="shared" si="5"/>
        <v>0</v>
      </c>
      <c r="N12" s="1">
        <f t="shared" si="6"/>
        <v>0</v>
      </c>
      <c r="O12" s="1">
        <f t="shared" si="7"/>
        <v>0</v>
      </c>
      <c r="P12" s="14">
        <f t="shared" si="3"/>
        <v>4713.9889999999996</v>
      </c>
      <c r="Q12" s="3"/>
      <c r="R12" s="3"/>
    </row>
    <row r="13" spans="1:18">
      <c r="A13" s="9">
        <v>7.25</v>
      </c>
      <c r="B13">
        <v>5</v>
      </c>
      <c r="D13" s="10"/>
      <c r="E13" s="33"/>
      <c r="F13" s="13">
        <f t="shared" si="0"/>
        <v>5</v>
      </c>
      <c r="G13" s="1"/>
      <c r="H13" s="9">
        <v>7.25</v>
      </c>
      <c r="I13" s="11">
        <v>4713989</v>
      </c>
      <c r="J13" s="1">
        <f t="shared" si="1"/>
        <v>4713.9889999999996</v>
      </c>
      <c r="K13" s="9">
        <v>7.25</v>
      </c>
      <c r="L13" s="1">
        <f t="shared" si="4"/>
        <v>7195.8069999999998</v>
      </c>
      <c r="M13" s="1">
        <f t="shared" si="5"/>
        <v>0</v>
      </c>
      <c r="N13" s="1">
        <f t="shared" si="6"/>
        <v>0</v>
      </c>
      <c r="O13" s="1">
        <f t="shared" si="7"/>
        <v>0</v>
      </c>
      <c r="P13" s="14">
        <f t="shared" si="3"/>
        <v>7195.8069999999998</v>
      </c>
      <c r="Q13" s="3"/>
      <c r="R13" s="3"/>
    </row>
    <row r="14" spans="1:18">
      <c r="A14" s="9">
        <v>7.75</v>
      </c>
      <c r="B14">
        <v>6</v>
      </c>
      <c r="D14" s="12"/>
      <c r="E14" s="33"/>
      <c r="F14" s="13">
        <f t="shared" si="0"/>
        <v>6</v>
      </c>
      <c r="G14" s="1"/>
      <c r="H14" s="9">
        <v>7.75</v>
      </c>
      <c r="I14" s="11">
        <v>7195807</v>
      </c>
      <c r="J14" s="1">
        <f t="shared" si="1"/>
        <v>7195.8069999999998</v>
      </c>
      <c r="K14" s="9">
        <v>7.75</v>
      </c>
      <c r="L14" s="1">
        <f t="shared" si="4"/>
        <v>6901.0969999999998</v>
      </c>
      <c r="M14" s="1">
        <f t="shared" si="5"/>
        <v>0</v>
      </c>
      <c r="N14" s="1">
        <f t="shared" si="6"/>
        <v>0</v>
      </c>
      <c r="O14" s="1">
        <f t="shared" si="7"/>
        <v>0</v>
      </c>
      <c r="P14" s="14">
        <f t="shared" si="3"/>
        <v>6901.0969999999998</v>
      </c>
      <c r="Q14" s="3"/>
      <c r="R14" s="3"/>
    </row>
    <row r="15" spans="1:18">
      <c r="A15" s="9">
        <v>8.25</v>
      </c>
      <c r="B15">
        <v>5</v>
      </c>
      <c r="D15" s="11"/>
      <c r="E15" s="33"/>
      <c r="F15" s="13">
        <f t="shared" si="0"/>
        <v>5</v>
      </c>
      <c r="G15" s="1"/>
      <c r="H15" s="9">
        <v>8.25</v>
      </c>
      <c r="I15" s="11">
        <v>6901097</v>
      </c>
      <c r="J15" s="1">
        <f t="shared" si="1"/>
        <v>6901.0969999999998</v>
      </c>
      <c r="K15" s="9">
        <v>8.25</v>
      </c>
      <c r="L15" s="1">
        <f t="shared" si="4"/>
        <v>4312.8559999999998</v>
      </c>
      <c r="M15" s="1">
        <f t="shared" si="5"/>
        <v>0</v>
      </c>
      <c r="N15" s="1">
        <f t="shared" si="6"/>
        <v>0</v>
      </c>
      <c r="O15" s="1">
        <f t="shared" si="7"/>
        <v>0</v>
      </c>
      <c r="P15" s="14">
        <f t="shared" si="3"/>
        <v>4312.8559999999998</v>
      </c>
      <c r="Q15" s="3"/>
      <c r="R15" s="3"/>
    </row>
    <row r="16" spans="1:18">
      <c r="A16" s="9">
        <v>8.75</v>
      </c>
      <c r="B16">
        <v>5</v>
      </c>
      <c r="D16" s="11"/>
      <c r="E16" s="33"/>
      <c r="F16" s="13">
        <f t="shared" si="0"/>
        <v>5</v>
      </c>
      <c r="G16" s="1"/>
      <c r="H16" s="9">
        <v>8.75</v>
      </c>
      <c r="I16" s="11">
        <v>4312856</v>
      </c>
      <c r="J16" s="1">
        <f t="shared" si="1"/>
        <v>4312.8559999999998</v>
      </c>
      <c r="K16" s="9">
        <v>8.75</v>
      </c>
      <c r="L16" s="1">
        <f t="shared" si="4"/>
        <v>3495.8969999999999</v>
      </c>
      <c r="M16" s="1">
        <f t="shared" si="5"/>
        <v>0</v>
      </c>
      <c r="N16" s="1">
        <f t="shared" si="6"/>
        <v>0</v>
      </c>
      <c r="O16" s="1">
        <f t="shared" si="7"/>
        <v>0</v>
      </c>
      <c r="P16" s="14">
        <f t="shared" si="3"/>
        <v>3495.8969999999999</v>
      </c>
      <c r="Q16" s="3"/>
      <c r="R16" s="3"/>
    </row>
    <row r="17" spans="1:18">
      <c r="A17" s="9">
        <v>9.25</v>
      </c>
      <c r="B17">
        <v>16</v>
      </c>
      <c r="C17">
        <v>2</v>
      </c>
      <c r="D17" s="11"/>
      <c r="E17" s="33"/>
      <c r="F17" s="13">
        <f t="shared" si="0"/>
        <v>18</v>
      </c>
      <c r="G17" s="1"/>
      <c r="H17" s="9">
        <v>9.25</v>
      </c>
      <c r="I17" s="11">
        <v>3495897</v>
      </c>
      <c r="J17" s="1">
        <f t="shared" si="1"/>
        <v>3495.8969999999999</v>
      </c>
      <c r="K17" s="9">
        <v>9.25</v>
      </c>
      <c r="L17" s="1">
        <f t="shared" si="4"/>
        <v>3651.32177777778</v>
      </c>
      <c r="M17" s="1">
        <f t="shared" si="5"/>
        <v>456.41522222222198</v>
      </c>
      <c r="N17" s="1">
        <f t="shared" si="6"/>
        <v>0</v>
      </c>
      <c r="O17" s="1">
        <f t="shared" si="7"/>
        <v>0</v>
      </c>
      <c r="P17" s="14">
        <f t="shared" si="3"/>
        <v>4107.7370000000001</v>
      </c>
      <c r="Q17" s="3"/>
      <c r="R17" s="3"/>
    </row>
    <row r="18" spans="1:18">
      <c r="A18" s="9">
        <v>9.75</v>
      </c>
      <c r="B18">
        <v>23</v>
      </c>
      <c r="C18">
        <v>11</v>
      </c>
      <c r="D18" s="11"/>
      <c r="E18" s="33"/>
      <c r="F18" s="13">
        <f t="shared" si="0"/>
        <v>34</v>
      </c>
      <c r="G18" s="1"/>
      <c r="H18" s="9">
        <v>9.75</v>
      </c>
      <c r="I18" s="11">
        <v>4107737</v>
      </c>
      <c r="J18" s="1">
        <f t="shared" si="1"/>
        <v>4107.7370000000001</v>
      </c>
      <c r="K18" s="9">
        <v>9.75</v>
      </c>
      <c r="L18" s="1">
        <f t="shared" si="4"/>
        <v>3128.2124117647099</v>
      </c>
      <c r="M18" s="1">
        <f t="shared" si="5"/>
        <v>1496.1015882352899</v>
      </c>
      <c r="N18" s="1">
        <f t="shared" si="6"/>
        <v>0</v>
      </c>
      <c r="O18" s="1">
        <f t="shared" si="7"/>
        <v>0</v>
      </c>
      <c r="P18" s="14">
        <f t="shared" si="3"/>
        <v>4624.3140000000003</v>
      </c>
      <c r="Q18" s="3"/>
      <c r="R18" s="3"/>
    </row>
    <row r="19" spans="1:18">
      <c r="A19" s="9">
        <v>10.25</v>
      </c>
      <c r="B19">
        <v>15</v>
      </c>
      <c r="C19">
        <v>25</v>
      </c>
      <c r="D19" s="11"/>
      <c r="E19" s="33"/>
      <c r="F19" s="13">
        <f t="shared" si="0"/>
        <v>40</v>
      </c>
      <c r="G19" s="1"/>
      <c r="H19" s="9">
        <v>10.25</v>
      </c>
      <c r="I19" s="11">
        <v>4624314</v>
      </c>
      <c r="J19" s="1">
        <f t="shared" si="1"/>
        <v>4624.3140000000003</v>
      </c>
      <c r="K19" s="9">
        <v>10.25</v>
      </c>
      <c r="L19" s="1">
        <f t="shared" si="4"/>
        <v>2197.3676249999999</v>
      </c>
      <c r="M19" s="1">
        <f t="shared" si="5"/>
        <v>3662.2793750000001</v>
      </c>
      <c r="N19" s="1">
        <f t="shared" si="6"/>
        <v>0</v>
      </c>
      <c r="O19" s="1">
        <f t="shared" si="7"/>
        <v>0</v>
      </c>
      <c r="P19" s="14">
        <f t="shared" si="3"/>
        <v>5859.6469999999999</v>
      </c>
      <c r="Q19" s="3"/>
      <c r="R19" s="3"/>
    </row>
    <row r="20" spans="1:18">
      <c r="A20" s="9">
        <v>10.75</v>
      </c>
      <c r="B20">
        <v>5</v>
      </c>
      <c r="C20">
        <v>31</v>
      </c>
      <c r="D20" s="11"/>
      <c r="E20" s="33"/>
      <c r="F20" s="13">
        <f t="shared" si="0"/>
        <v>36</v>
      </c>
      <c r="G20" s="1"/>
      <c r="H20" s="9">
        <v>10.75</v>
      </c>
      <c r="I20" s="11">
        <v>5859647</v>
      </c>
      <c r="J20" s="1">
        <f t="shared" si="1"/>
        <v>5859.6469999999999</v>
      </c>
      <c r="K20" s="9">
        <v>10.75</v>
      </c>
      <c r="L20" s="1">
        <f t="shared" si="4"/>
        <v>948.49486111111105</v>
      </c>
      <c r="M20" s="1">
        <f t="shared" si="5"/>
        <v>5880.6681388888901</v>
      </c>
      <c r="N20" s="1">
        <f t="shared" si="6"/>
        <v>0</v>
      </c>
      <c r="O20" s="1">
        <f t="shared" si="7"/>
        <v>0</v>
      </c>
      <c r="P20" s="14">
        <f t="shared" si="3"/>
        <v>6829.1629999999996</v>
      </c>
      <c r="Q20" s="3"/>
      <c r="R20" s="3"/>
    </row>
    <row r="21" spans="1:18">
      <c r="A21" s="9">
        <v>11.25</v>
      </c>
      <c r="B21">
        <v>3</v>
      </c>
      <c r="C21">
        <v>37</v>
      </c>
      <c r="D21" s="11"/>
      <c r="E21" s="33"/>
      <c r="F21" s="13">
        <f t="shared" si="0"/>
        <v>40</v>
      </c>
      <c r="G21" s="1"/>
      <c r="H21" s="9">
        <v>11.25</v>
      </c>
      <c r="I21" s="11">
        <v>6829163</v>
      </c>
      <c r="J21" s="1">
        <f t="shared" si="1"/>
        <v>6829.1629999999996</v>
      </c>
      <c r="K21" s="9">
        <v>11.25</v>
      </c>
      <c r="L21" s="1">
        <f t="shared" si="4"/>
        <v>466.50779999999997</v>
      </c>
      <c r="M21" s="1">
        <f t="shared" si="5"/>
        <v>5753.5962</v>
      </c>
      <c r="N21" s="1">
        <f t="shared" si="6"/>
        <v>0</v>
      </c>
      <c r="O21" s="1">
        <f t="shared" si="7"/>
        <v>0</v>
      </c>
      <c r="P21" s="14">
        <f t="shared" si="3"/>
        <v>6220.1040000000003</v>
      </c>
      <c r="Q21" s="3"/>
      <c r="R21" s="3"/>
    </row>
    <row r="22" spans="1:18">
      <c r="A22" s="9">
        <v>11.75</v>
      </c>
      <c r="C22">
        <v>37</v>
      </c>
      <c r="D22" s="11"/>
      <c r="E22" s="33"/>
      <c r="F22" s="13">
        <f t="shared" si="0"/>
        <v>37</v>
      </c>
      <c r="G22" s="4"/>
      <c r="H22" s="9">
        <v>11.75</v>
      </c>
      <c r="I22" s="11">
        <v>6220104</v>
      </c>
      <c r="J22" s="1">
        <f t="shared" si="1"/>
        <v>6220.1040000000003</v>
      </c>
      <c r="K22" s="9">
        <v>11.75</v>
      </c>
      <c r="L22" s="1">
        <f t="shared" si="4"/>
        <v>0</v>
      </c>
      <c r="M22" s="1">
        <f t="shared" si="5"/>
        <v>7508.7309999999998</v>
      </c>
      <c r="N22" s="1">
        <f t="shared" si="6"/>
        <v>0</v>
      </c>
      <c r="O22" s="1">
        <f t="shared" si="7"/>
        <v>0</v>
      </c>
      <c r="P22" s="14">
        <f t="shared" si="3"/>
        <v>7508.7309999999998</v>
      </c>
      <c r="Q22" s="3"/>
      <c r="R22" s="3"/>
    </row>
    <row r="23" spans="1:18">
      <c r="A23" s="9">
        <v>12.25</v>
      </c>
      <c r="C23">
        <v>37</v>
      </c>
      <c r="D23" s="11"/>
      <c r="E23" s="33"/>
      <c r="F23" s="13">
        <f t="shared" si="0"/>
        <v>37</v>
      </c>
      <c r="G23" s="4"/>
      <c r="H23" s="9">
        <v>12.25</v>
      </c>
      <c r="I23" s="11">
        <v>7508731</v>
      </c>
      <c r="J23" s="1">
        <f t="shared" si="1"/>
        <v>7508.7309999999998</v>
      </c>
      <c r="K23" s="9">
        <v>12.25</v>
      </c>
      <c r="L23" s="1">
        <f t="shared" si="4"/>
        <v>0</v>
      </c>
      <c r="M23" s="1">
        <f t="shared" si="5"/>
        <v>5495.4859999999999</v>
      </c>
      <c r="N23" s="1">
        <f t="shared" si="6"/>
        <v>0</v>
      </c>
      <c r="O23" s="1">
        <f t="shared" si="7"/>
        <v>0</v>
      </c>
      <c r="P23" s="14">
        <f t="shared" si="3"/>
        <v>5495.4859999999999</v>
      </c>
      <c r="Q23" s="3"/>
      <c r="R23" s="3"/>
    </row>
    <row r="24" spans="1:18">
      <c r="A24" s="9">
        <v>12.75</v>
      </c>
      <c r="C24">
        <v>32</v>
      </c>
      <c r="D24" s="11"/>
      <c r="E24" s="32"/>
      <c r="F24" s="13">
        <f t="shared" si="0"/>
        <v>32</v>
      </c>
      <c r="G24" s="4"/>
      <c r="H24" s="9">
        <v>12.75</v>
      </c>
      <c r="I24" s="11">
        <v>5495486</v>
      </c>
      <c r="J24" s="1">
        <f t="shared" si="1"/>
        <v>5495.4859999999999</v>
      </c>
      <c r="K24" s="9">
        <v>12.75</v>
      </c>
      <c r="L24" s="1">
        <f t="shared" si="4"/>
        <v>0</v>
      </c>
      <c r="M24" s="1">
        <f t="shared" si="5"/>
        <v>4461.9830000000002</v>
      </c>
      <c r="N24" s="1">
        <f t="shared" si="6"/>
        <v>0</v>
      </c>
      <c r="O24" s="1">
        <f t="shared" si="7"/>
        <v>0</v>
      </c>
      <c r="P24" s="14">
        <f t="shared" si="3"/>
        <v>4461.9830000000002</v>
      </c>
      <c r="Q24" s="3"/>
      <c r="R24" s="3"/>
    </row>
    <row r="25" spans="1:18">
      <c r="A25" s="9">
        <v>13.25</v>
      </c>
      <c r="B25" s="10"/>
      <c r="C25">
        <v>30</v>
      </c>
      <c r="E25" s="32"/>
      <c r="F25" s="13">
        <f t="shared" si="0"/>
        <v>30</v>
      </c>
      <c r="G25" s="4"/>
      <c r="H25" s="9">
        <v>13.25</v>
      </c>
      <c r="I25" s="11">
        <v>4461983</v>
      </c>
      <c r="J25" s="1">
        <f t="shared" si="1"/>
        <v>4461.9830000000002</v>
      </c>
      <c r="K25" s="9">
        <v>13.25</v>
      </c>
      <c r="L25" s="1">
        <f t="shared" si="4"/>
        <v>0</v>
      </c>
      <c r="M25" s="1">
        <f t="shared" si="5"/>
        <v>3109.59</v>
      </c>
      <c r="N25" s="1">
        <f t="shared" si="6"/>
        <v>0</v>
      </c>
      <c r="O25" s="1">
        <f t="shared" si="7"/>
        <v>0</v>
      </c>
      <c r="P25" s="14">
        <f t="shared" si="3"/>
        <v>3109.59</v>
      </c>
      <c r="Q25" s="3"/>
      <c r="R25" s="3"/>
    </row>
    <row r="26" spans="1:18">
      <c r="A26" s="9">
        <v>13.75</v>
      </c>
      <c r="B26" s="10"/>
      <c r="C26">
        <v>30</v>
      </c>
      <c r="E26" s="32"/>
      <c r="F26" s="13">
        <f t="shared" si="0"/>
        <v>30</v>
      </c>
      <c r="G26" s="4"/>
      <c r="H26" s="9">
        <v>13.75</v>
      </c>
      <c r="I26" s="11">
        <v>3109590</v>
      </c>
      <c r="J26" s="1">
        <f t="shared" si="1"/>
        <v>3109.59</v>
      </c>
      <c r="K26" s="9">
        <v>13.75</v>
      </c>
      <c r="L26" s="1">
        <f t="shared" si="4"/>
        <v>0</v>
      </c>
      <c r="M26" s="1">
        <f t="shared" si="5"/>
        <v>2155.5810000000001</v>
      </c>
      <c r="N26" s="1">
        <f t="shared" si="6"/>
        <v>0</v>
      </c>
      <c r="O26" s="1">
        <f t="shared" si="7"/>
        <v>0</v>
      </c>
      <c r="P26" s="14">
        <f t="shared" si="3"/>
        <v>2155.5810000000001</v>
      </c>
      <c r="Q26" s="3"/>
      <c r="R26" s="3"/>
    </row>
    <row r="27" spans="1:18">
      <c r="A27" s="9">
        <v>14.25</v>
      </c>
      <c r="B27" s="10"/>
      <c r="C27">
        <v>30</v>
      </c>
      <c r="E27" s="32"/>
      <c r="F27" s="13">
        <f t="shared" si="0"/>
        <v>30</v>
      </c>
      <c r="G27" s="4"/>
      <c r="H27" s="9">
        <v>14.25</v>
      </c>
      <c r="I27" s="11">
        <v>2155581</v>
      </c>
      <c r="J27" s="1">
        <f t="shared" si="1"/>
        <v>2155.5810000000001</v>
      </c>
      <c r="K27" s="9">
        <v>14.25</v>
      </c>
      <c r="L27" s="1">
        <f t="shared" si="4"/>
        <v>0</v>
      </c>
      <c r="M27" s="1">
        <f t="shared" si="5"/>
        <v>963.84900000000005</v>
      </c>
      <c r="N27" s="1">
        <f t="shared" si="6"/>
        <v>0</v>
      </c>
      <c r="O27" s="1">
        <f t="shared" si="7"/>
        <v>0</v>
      </c>
      <c r="P27" s="14">
        <f t="shared" si="3"/>
        <v>963.84900000000005</v>
      </c>
      <c r="Q27" s="3"/>
      <c r="R27" s="3"/>
    </row>
    <row r="28" spans="1:18">
      <c r="A28" s="9">
        <v>14.75</v>
      </c>
      <c r="B28" s="10"/>
      <c r="C28">
        <v>25</v>
      </c>
      <c r="E28" s="32"/>
      <c r="F28" s="13">
        <f t="shared" si="0"/>
        <v>25</v>
      </c>
      <c r="G28" s="1"/>
      <c r="H28" s="9">
        <v>14.75</v>
      </c>
      <c r="I28" s="11">
        <v>963849</v>
      </c>
      <c r="J28" s="1">
        <f t="shared" si="1"/>
        <v>963.84900000000005</v>
      </c>
      <c r="K28" s="9">
        <v>14.75</v>
      </c>
      <c r="L28" s="1">
        <f t="shared" si="4"/>
        <v>0</v>
      </c>
      <c r="M28" s="1">
        <f t="shared" si="5"/>
        <v>617.99199999999996</v>
      </c>
      <c r="N28" s="1">
        <f t="shared" si="6"/>
        <v>0</v>
      </c>
      <c r="O28" s="1">
        <f t="shared" si="7"/>
        <v>0</v>
      </c>
      <c r="P28" s="14">
        <f t="shared" si="3"/>
        <v>617.99199999999996</v>
      </c>
      <c r="Q28" s="3"/>
      <c r="R28" s="3"/>
    </row>
    <row r="29" spans="1:18">
      <c r="A29" s="9">
        <v>15.25</v>
      </c>
      <c r="B29" s="10"/>
      <c r="C29">
        <v>9</v>
      </c>
      <c r="D29">
        <v>3</v>
      </c>
      <c r="E29" s="32"/>
      <c r="F29" s="13">
        <f t="shared" si="0"/>
        <v>12</v>
      </c>
      <c r="G29" s="1"/>
      <c r="H29" s="9">
        <v>15.25</v>
      </c>
      <c r="I29" s="11">
        <v>617992</v>
      </c>
      <c r="J29" s="1">
        <f t="shared" si="1"/>
        <v>617.99199999999996</v>
      </c>
      <c r="K29" s="9">
        <v>15.25</v>
      </c>
      <c r="L29" s="1">
        <f t="shared" si="4"/>
        <v>0</v>
      </c>
      <c r="M29" s="1">
        <f t="shared" si="5"/>
        <v>231.74700000000001</v>
      </c>
      <c r="N29" s="1">
        <f t="shared" si="6"/>
        <v>77.248999999999995</v>
      </c>
      <c r="O29" s="1">
        <f t="shared" si="7"/>
        <v>0</v>
      </c>
      <c r="P29" s="14">
        <f t="shared" si="3"/>
        <v>308.99599999999998</v>
      </c>
      <c r="Q29" s="3"/>
      <c r="R29" s="3"/>
    </row>
    <row r="30" spans="1:18">
      <c r="A30" s="9">
        <v>15.75</v>
      </c>
      <c r="B30" s="10"/>
      <c r="C30">
        <v>1</v>
      </c>
      <c r="D30">
        <v>11</v>
      </c>
      <c r="E30" s="32"/>
      <c r="F30" s="13">
        <f t="shared" si="0"/>
        <v>12</v>
      </c>
      <c r="G30" s="1"/>
      <c r="H30" s="9">
        <v>15.75</v>
      </c>
      <c r="I30" s="11">
        <v>308996</v>
      </c>
      <c r="J30" s="1">
        <f t="shared" si="1"/>
        <v>308.99599999999998</v>
      </c>
      <c r="K30" s="9">
        <v>15.75</v>
      </c>
      <c r="L30" s="1">
        <f t="shared" si="4"/>
        <v>0</v>
      </c>
      <c r="M30" s="1">
        <f t="shared" si="5"/>
        <v>14.18375</v>
      </c>
      <c r="N30" s="1">
        <f t="shared" si="6"/>
        <v>156.02125000000001</v>
      </c>
      <c r="O30" s="1">
        <f t="shared" si="7"/>
        <v>0</v>
      </c>
      <c r="P30" s="14">
        <f t="shared" si="3"/>
        <v>170.20500000000001</v>
      </c>
      <c r="Q30" s="3"/>
      <c r="R30" s="3"/>
    </row>
    <row r="31" spans="1:18">
      <c r="A31" s="9">
        <v>16.25</v>
      </c>
      <c r="B31" s="10"/>
      <c r="C31">
        <v>2</v>
      </c>
      <c r="D31">
        <v>2</v>
      </c>
      <c r="E31" s="32"/>
      <c r="F31" s="13">
        <f t="shared" si="0"/>
        <v>4</v>
      </c>
      <c r="G31" s="1"/>
      <c r="H31" s="9">
        <v>16.25</v>
      </c>
      <c r="I31" s="11">
        <v>170205</v>
      </c>
      <c r="J31" s="1">
        <f t="shared" si="1"/>
        <v>170.20500000000001</v>
      </c>
      <c r="K31" s="9">
        <v>16.25</v>
      </c>
      <c r="L31" s="1">
        <f t="shared" si="4"/>
        <v>0</v>
      </c>
      <c r="M31" s="1">
        <f t="shared" si="5"/>
        <v>0</v>
      </c>
      <c r="N31" s="1">
        <f t="shared" si="6"/>
        <v>0</v>
      </c>
      <c r="O31" s="1">
        <f t="shared" si="7"/>
        <v>0</v>
      </c>
      <c r="P31" s="14">
        <f t="shared" si="3"/>
        <v>0</v>
      </c>
      <c r="Q31" s="3"/>
      <c r="R31" s="3"/>
    </row>
    <row r="32" spans="1:18">
      <c r="A32" s="9">
        <v>16.75</v>
      </c>
      <c r="B32" s="12"/>
      <c r="E32" s="32"/>
      <c r="F32" s="13">
        <f t="shared" si="0"/>
        <v>0</v>
      </c>
      <c r="G32" s="1"/>
      <c r="H32" s="9">
        <v>16.75</v>
      </c>
      <c r="I32" s="11">
        <v>0</v>
      </c>
      <c r="J32" s="1">
        <f t="shared" si="1"/>
        <v>0</v>
      </c>
      <c r="K32" s="9">
        <v>16.75</v>
      </c>
      <c r="L32" s="1">
        <f t="shared" si="4"/>
        <v>0</v>
      </c>
      <c r="M32" s="1">
        <f t="shared" si="5"/>
        <v>0</v>
      </c>
      <c r="N32" s="1">
        <f t="shared" si="6"/>
        <v>0</v>
      </c>
      <c r="O32" s="1">
        <f t="shared" si="7"/>
        <v>0</v>
      </c>
      <c r="P32" s="14">
        <f t="shared" si="3"/>
        <v>0</v>
      </c>
      <c r="Q32" s="3"/>
      <c r="R32" s="3"/>
    </row>
    <row r="33" spans="1:18">
      <c r="A33" s="9">
        <v>17.25</v>
      </c>
      <c r="B33" s="12"/>
      <c r="E33" s="32"/>
      <c r="F33" s="13">
        <f t="shared" si="0"/>
        <v>0</v>
      </c>
      <c r="G33" s="1"/>
      <c r="H33" s="9">
        <v>17.25</v>
      </c>
      <c r="I33" s="11">
        <v>0</v>
      </c>
      <c r="J33" s="1">
        <f t="shared" si="1"/>
        <v>0</v>
      </c>
      <c r="K33" s="9">
        <v>17.25</v>
      </c>
      <c r="L33" s="1">
        <f t="shared" ref="L33:O37" si="8">IF($F33&gt;0,($I33/1000)*(B33/$F33),0)</f>
        <v>0</v>
      </c>
      <c r="M33" s="1">
        <f t="shared" si="8"/>
        <v>0</v>
      </c>
      <c r="N33" s="1">
        <f t="shared" si="8"/>
        <v>0</v>
      </c>
      <c r="O33" s="1">
        <f t="shared" si="8"/>
        <v>0</v>
      </c>
      <c r="P33" s="14">
        <f t="shared" si="3"/>
        <v>0</v>
      </c>
      <c r="Q33" s="3"/>
      <c r="R33" s="3"/>
    </row>
    <row r="34" spans="1:18">
      <c r="A34" s="9">
        <v>17.75</v>
      </c>
      <c r="B34" s="12"/>
      <c r="C34" s="15"/>
      <c r="E34" s="32"/>
      <c r="F34" s="13">
        <f t="shared" si="0"/>
        <v>0</v>
      </c>
      <c r="G34" s="1"/>
      <c r="H34" s="9">
        <v>17.75</v>
      </c>
      <c r="I34" s="11">
        <v>0</v>
      </c>
      <c r="J34" s="1">
        <f t="shared" si="1"/>
        <v>0</v>
      </c>
      <c r="K34" s="9">
        <v>17.75</v>
      </c>
      <c r="L34" s="1">
        <f t="shared" si="8"/>
        <v>0</v>
      </c>
      <c r="M34" s="1">
        <f t="shared" si="8"/>
        <v>0</v>
      </c>
      <c r="N34" s="1">
        <f t="shared" si="8"/>
        <v>0</v>
      </c>
      <c r="O34" s="1">
        <f t="shared" si="8"/>
        <v>0</v>
      </c>
      <c r="P34" s="14">
        <f t="shared" si="3"/>
        <v>0</v>
      </c>
      <c r="Q34" s="3"/>
      <c r="R34" s="3"/>
    </row>
    <row r="35" spans="1:18">
      <c r="A35" s="9">
        <v>18.25</v>
      </c>
      <c r="B35" s="12"/>
      <c r="C35" s="15"/>
      <c r="D35" s="15"/>
      <c r="E35" s="32"/>
      <c r="F35" s="13">
        <f t="shared" si="0"/>
        <v>0</v>
      </c>
      <c r="G35" s="1"/>
      <c r="H35" s="9">
        <v>18.25</v>
      </c>
      <c r="I35" s="11">
        <v>0</v>
      </c>
      <c r="J35" s="1">
        <f t="shared" si="1"/>
        <v>0</v>
      </c>
      <c r="K35" s="9">
        <v>18.25</v>
      </c>
      <c r="L35" s="1">
        <f t="shared" si="8"/>
        <v>0</v>
      </c>
      <c r="M35" s="1">
        <f t="shared" si="8"/>
        <v>0</v>
      </c>
      <c r="N35" s="1">
        <f t="shared" si="8"/>
        <v>0</v>
      </c>
      <c r="O35" s="1">
        <f t="shared" si="8"/>
        <v>0</v>
      </c>
      <c r="P35" s="14">
        <f t="shared" si="3"/>
        <v>0</v>
      </c>
      <c r="Q35" s="3"/>
      <c r="R35" s="3"/>
    </row>
    <row r="36" spans="1:18">
      <c r="A36" s="9">
        <v>18.75</v>
      </c>
      <c r="B36" s="12"/>
      <c r="C36" s="15"/>
      <c r="D36" s="15"/>
      <c r="E36" s="32"/>
      <c r="F36" s="13">
        <f t="shared" si="0"/>
        <v>0</v>
      </c>
      <c r="G36" s="1"/>
      <c r="H36" s="9">
        <v>18.75</v>
      </c>
      <c r="I36" s="4"/>
      <c r="J36" s="1">
        <f t="shared" si="1"/>
        <v>0</v>
      </c>
      <c r="K36" s="9">
        <v>18.75</v>
      </c>
      <c r="L36" s="1">
        <f t="shared" si="8"/>
        <v>0</v>
      </c>
      <c r="M36" s="1">
        <f t="shared" si="8"/>
        <v>0</v>
      </c>
      <c r="N36" s="1">
        <f t="shared" si="8"/>
        <v>0</v>
      </c>
      <c r="O36" s="1">
        <f t="shared" si="8"/>
        <v>0</v>
      </c>
      <c r="P36" s="14">
        <f t="shared" si="3"/>
        <v>0</v>
      </c>
      <c r="Q36" s="3"/>
      <c r="R36" s="3"/>
    </row>
    <row r="37" spans="1:18">
      <c r="A37" s="9">
        <v>19.25</v>
      </c>
      <c r="B37" s="32"/>
      <c r="C37" s="33"/>
      <c r="D37" s="33"/>
      <c r="E37" s="33"/>
      <c r="F37" s="13">
        <f t="shared" si="0"/>
        <v>0</v>
      </c>
      <c r="G37" s="1"/>
      <c r="H37" s="9">
        <v>19.25</v>
      </c>
      <c r="I37" s="1"/>
      <c r="J37" s="1">
        <f t="shared" si="1"/>
        <v>0</v>
      </c>
      <c r="K37" s="9">
        <v>19.25</v>
      </c>
      <c r="L37" s="1">
        <f t="shared" si="8"/>
        <v>0</v>
      </c>
      <c r="M37" s="1">
        <f t="shared" si="8"/>
        <v>0</v>
      </c>
      <c r="N37" s="1">
        <f t="shared" si="8"/>
        <v>0</v>
      </c>
      <c r="O37" s="1">
        <f t="shared" si="8"/>
        <v>0</v>
      </c>
      <c r="P37" s="14">
        <f t="shared" si="3"/>
        <v>0</v>
      </c>
      <c r="Q37" s="3"/>
      <c r="R37" s="3"/>
    </row>
    <row r="38" spans="1:18">
      <c r="A38" s="7" t="s">
        <v>7</v>
      </c>
      <c r="B38" s="18">
        <f>SUM(B6:B37)</f>
        <v>88</v>
      </c>
      <c r="C38" s="18">
        <f>SUM(C6:C37)</f>
        <v>339</v>
      </c>
      <c r="D38" s="18">
        <f>SUM(D6:D37)</f>
        <v>16</v>
      </c>
      <c r="E38" s="18">
        <f>SUM(E6:E37)</f>
        <v>0</v>
      </c>
      <c r="F38" s="19">
        <f>SUM(F6:F37)</f>
        <v>443</v>
      </c>
      <c r="G38" s="20"/>
      <c r="H38" s="7" t="s">
        <v>7</v>
      </c>
      <c r="I38" s="4">
        <f>SUM(I6:I37)</f>
        <v>88011326</v>
      </c>
      <c r="J38" s="1">
        <f t="shared" si="1"/>
        <v>88011.326000000001</v>
      </c>
      <c r="K38" s="7" t="s">
        <v>7</v>
      </c>
      <c r="L38" s="18">
        <f>SUM(L6:L37)</f>
        <v>43390.353475653603</v>
      </c>
      <c r="M38" s="18">
        <f>SUM(M6:M37)</f>
        <v>41808.203274346401</v>
      </c>
      <c r="N38" s="18">
        <f>SUM(N6:N37)</f>
        <v>233.27025</v>
      </c>
      <c r="O38" s="18">
        <f>SUM(O6:O37)</f>
        <v>0</v>
      </c>
      <c r="P38" s="21">
        <f>SUM(P6:P37)</f>
        <v>85431.827000000005</v>
      </c>
      <c r="Q38" s="22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3"/>
      <c r="B41" s="1"/>
      <c r="C41" s="1"/>
      <c r="D41" s="1"/>
      <c r="E41" s="1"/>
      <c r="F41" s="23"/>
      <c r="G41" s="1"/>
      <c r="H41" s="1"/>
      <c r="I41" s="1"/>
      <c r="J41" s="23"/>
      <c r="K41" s="1"/>
      <c r="L41" s="1"/>
      <c r="M41" s="1"/>
      <c r="N41" s="23"/>
      <c r="O41" s="1"/>
      <c r="P41" s="3"/>
      <c r="Q41" s="3"/>
      <c r="R41" s="3"/>
    </row>
    <row r="42" spans="1:18">
      <c r="A42" s="1"/>
      <c r="B42" s="47" t="s">
        <v>9</v>
      </c>
      <c r="C42" s="47"/>
      <c r="D42" s="47"/>
      <c r="E42" s="1"/>
      <c r="F42" s="1"/>
      <c r="G42" s="4"/>
      <c r="H42" s="1"/>
      <c r="I42" s="47" t="s">
        <v>10</v>
      </c>
      <c r="J42" s="47"/>
      <c r="K42" s="47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6" t="s">
        <v>11</v>
      </c>
      <c r="I44">
        <v>4.6806550853605092E-3</v>
      </c>
      <c r="J44" s="16" t="s">
        <v>12</v>
      </c>
      <c r="K44">
        <v>3.1343628268828558</v>
      </c>
      <c r="L44" s="1"/>
      <c r="M44" s="1"/>
      <c r="N44" s="3"/>
      <c r="O44" s="3"/>
      <c r="P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4" t="s">
        <v>7</v>
      </c>
      <c r="N46" s="3"/>
      <c r="O46" s="3"/>
      <c r="P46" s="3"/>
    </row>
    <row r="47" spans="1:18">
      <c r="A47" s="9">
        <v>3.75</v>
      </c>
      <c r="B47" s="1">
        <f t="shared" ref="B47:B78" si="9">L6*($A47)</f>
        <v>0</v>
      </c>
      <c r="C47" s="1">
        <f t="shared" ref="C47:C78" si="10">M6*($A47)</f>
        <v>0</v>
      </c>
      <c r="D47" s="1">
        <f t="shared" ref="D47:D78" si="11">N6*($A47)</f>
        <v>0</v>
      </c>
      <c r="E47" s="1">
        <f t="shared" ref="E47:E78" si="12">O6*($A47)</f>
        <v>0</v>
      </c>
      <c r="F47" s="13">
        <f t="shared" ref="F47:F78" si="13">SUM(B47:E47)</f>
        <v>0</v>
      </c>
      <c r="G47" s="1"/>
      <c r="H47" s="9">
        <f t="shared" ref="H47:H78" si="14">$I$44*((A47)^$K$44)</f>
        <v>0.294800968826123</v>
      </c>
      <c r="I47" s="1">
        <f t="shared" ref="I47:I78" si="15">L6*$H47</f>
        <v>0</v>
      </c>
      <c r="J47" s="1">
        <f t="shared" ref="J47:J78" si="16">M6*$H47</f>
        <v>0</v>
      </c>
      <c r="K47" s="1">
        <f t="shared" ref="K47:K78" si="17">N6*$H47</f>
        <v>0</v>
      </c>
      <c r="L47" s="1">
        <f t="shared" ref="L47:L78" si="18">O6*$H47</f>
        <v>0</v>
      </c>
      <c r="M47" s="25">
        <f t="shared" ref="M47:M78" si="19">SUM(I47:L47)</f>
        <v>0</v>
      </c>
      <c r="N47" s="3"/>
      <c r="O47" s="3"/>
      <c r="P47" s="3"/>
    </row>
    <row r="48" spans="1:18">
      <c r="A48" s="9">
        <v>4.25</v>
      </c>
      <c r="B48" s="1">
        <f t="shared" si="9"/>
        <v>0</v>
      </c>
      <c r="C48" s="1">
        <f t="shared" si="10"/>
        <v>0</v>
      </c>
      <c r="D48" s="1">
        <f t="shared" si="11"/>
        <v>0</v>
      </c>
      <c r="E48" s="1">
        <f t="shared" si="12"/>
        <v>0</v>
      </c>
      <c r="F48" s="13">
        <f t="shared" si="13"/>
        <v>0</v>
      </c>
      <c r="G48" s="1"/>
      <c r="H48" s="9">
        <f t="shared" si="14"/>
        <v>0.43642090201214601</v>
      </c>
      <c r="I48" s="1">
        <f t="shared" si="15"/>
        <v>0</v>
      </c>
      <c r="J48" s="1">
        <f t="shared" si="16"/>
        <v>0</v>
      </c>
      <c r="K48" s="1">
        <f t="shared" si="17"/>
        <v>0</v>
      </c>
      <c r="L48" s="1">
        <f t="shared" si="18"/>
        <v>0</v>
      </c>
      <c r="M48" s="25">
        <f t="shared" si="19"/>
        <v>0</v>
      </c>
      <c r="N48" s="3"/>
      <c r="O48" s="3"/>
      <c r="P48" s="3"/>
    </row>
    <row r="49" spans="1:16">
      <c r="A49" s="9">
        <v>4.75</v>
      </c>
      <c r="B49" s="1">
        <f t="shared" si="9"/>
        <v>2403.2672499999999</v>
      </c>
      <c r="C49" s="1">
        <f t="shared" si="10"/>
        <v>0</v>
      </c>
      <c r="D49" s="1">
        <f t="shared" si="11"/>
        <v>0</v>
      </c>
      <c r="E49" s="1">
        <f t="shared" si="12"/>
        <v>0</v>
      </c>
      <c r="F49" s="13">
        <f t="shared" si="13"/>
        <v>2403.2672499999999</v>
      </c>
      <c r="G49" s="1"/>
      <c r="H49" s="9">
        <f t="shared" si="14"/>
        <v>0.61845760545416395</v>
      </c>
      <c r="I49" s="1">
        <f t="shared" si="15"/>
        <v>312.90924393713999</v>
      </c>
      <c r="J49" s="1">
        <f t="shared" si="16"/>
        <v>0</v>
      </c>
      <c r="K49" s="1">
        <f t="shared" si="17"/>
        <v>0</v>
      </c>
      <c r="L49" s="1">
        <f t="shared" si="18"/>
        <v>0</v>
      </c>
      <c r="M49" s="25">
        <f t="shared" si="19"/>
        <v>312.90924393713999</v>
      </c>
      <c r="N49" s="3"/>
      <c r="O49" s="3"/>
      <c r="P49" s="3"/>
    </row>
    <row r="50" spans="1:16">
      <c r="A50" s="9">
        <v>5.25</v>
      </c>
      <c r="B50" s="1">
        <f t="shared" si="9"/>
        <v>6883.6372499999998</v>
      </c>
      <c r="C50" s="1">
        <f t="shared" si="10"/>
        <v>0</v>
      </c>
      <c r="D50" s="1">
        <f t="shared" si="11"/>
        <v>0</v>
      </c>
      <c r="E50" s="1">
        <f t="shared" si="12"/>
        <v>0</v>
      </c>
      <c r="F50" s="13">
        <f t="shared" si="13"/>
        <v>6883.6372499999998</v>
      </c>
      <c r="G50" s="1"/>
      <c r="H50" s="9">
        <f t="shared" si="14"/>
        <v>0.84634452565895602</v>
      </c>
      <c r="I50" s="1">
        <f t="shared" si="15"/>
        <v>1109.7007053637301</v>
      </c>
      <c r="J50" s="1">
        <f t="shared" si="16"/>
        <v>0</v>
      </c>
      <c r="K50" s="1">
        <f t="shared" si="17"/>
        <v>0</v>
      </c>
      <c r="L50" s="1">
        <f t="shared" si="18"/>
        <v>0</v>
      </c>
      <c r="M50" s="25">
        <f t="shared" si="19"/>
        <v>1109.7007053637301</v>
      </c>
      <c r="N50" s="3"/>
      <c r="O50" s="3"/>
      <c r="P50" s="3"/>
    </row>
    <row r="51" spans="1:16">
      <c r="A51" s="9">
        <v>5.75</v>
      </c>
      <c r="B51" s="1">
        <f t="shared" si="9"/>
        <v>9260.0069999999996</v>
      </c>
      <c r="C51" s="1">
        <f t="shared" si="10"/>
        <v>0</v>
      </c>
      <c r="D51" s="1">
        <f t="shared" si="11"/>
        <v>0</v>
      </c>
      <c r="E51" s="1">
        <f t="shared" si="12"/>
        <v>0</v>
      </c>
      <c r="F51" s="13">
        <f t="shared" si="13"/>
        <v>9260.0069999999996</v>
      </c>
      <c r="G51" s="1"/>
      <c r="H51" s="9">
        <f t="shared" si="14"/>
        <v>1.1255927641499599</v>
      </c>
      <c r="I51" s="1">
        <f t="shared" si="15"/>
        <v>1812.6951087266</v>
      </c>
      <c r="J51" s="1">
        <f t="shared" si="16"/>
        <v>0</v>
      </c>
      <c r="K51" s="1">
        <f t="shared" si="17"/>
        <v>0</v>
      </c>
      <c r="L51" s="1">
        <f t="shared" si="18"/>
        <v>0</v>
      </c>
      <c r="M51" s="25">
        <f t="shared" si="19"/>
        <v>1812.6951087266</v>
      </c>
      <c r="N51" s="3"/>
      <c r="O51" s="3"/>
      <c r="P51" s="3"/>
    </row>
    <row r="52" spans="1:16">
      <c r="A52" s="9">
        <v>6.25</v>
      </c>
      <c r="B52" s="1">
        <f t="shared" si="9"/>
        <v>18445.293750000001</v>
      </c>
      <c r="C52" s="1">
        <f t="shared" si="10"/>
        <v>0</v>
      </c>
      <c r="D52" s="1">
        <f t="shared" si="11"/>
        <v>0</v>
      </c>
      <c r="E52" s="1">
        <f t="shared" si="12"/>
        <v>0</v>
      </c>
      <c r="F52" s="13">
        <f t="shared" si="13"/>
        <v>18445.293750000001</v>
      </c>
      <c r="G52" s="1"/>
      <c r="H52" s="9">
        <f t="shared" si="14"/>
        <v>1.46178459387755</v>
      </c>
      <c r="I52" s="1">
        <f t="shared" si="15"/>
        <v>4314.0873973273401</v>
      </c>
      <c r="J52" s="1">
        <f t="shared" si="16"/>
        <v>0</v>
      </c>
      <c r="K52" s="1">
        <f t="shared" si="17"/>
        <v>0</v>
      </c>
      <c r="L52" s="1">
        <f t="shared" si="18"/>
        <v>0</v>
      </c>
      <c r="M52" s="25">
        <f t="shared" si="19"/>
        <v>4314.0873973273401</v>
      </c>
      <c r="N52" s="3"/>
      <c r="O52" s="3"/>
      <c r="P52" s="3"/>
    </row>
    <row r="53" spans="1:16">
      <c r="A53" s="9">
        <v>6.75</v>
      </c>
      <c r="B53" s="1">
        <f t="shared" si="9"/>
        <v>31819.425749999999</v>
      </c>
      <c r="C53" s="1">
        <f t="shared" si="10"/>
        <v>0</v>
      </c>
      <c r="D53" s="1">
        <f t="shared" si="11"/>
        <v>0</v>
      </c>
      <c r="E53" s="1">
        <f t="shared" si="12"/>
        <v>0</v>
      </c>
      <c r="F53" s="13">
        <f t="shared" si="13"/>
        <v>31819.425749999999</v>
      </c>
      <c r="G53" s="1"/>
      <c r="H53" s="9">
        <f t="shared" si="14"/>
        <v>1.8605680425463</v>
      </c>
      <c r="I53" s="1">
        <f t="shared" si="15"/>
        <v>8770.6972863147894</v>
      </c>
      <c r="J53" s="1">
        <f t="shared" si="16"/>
        <v>0</v>
      </c>
      <c r="K53" s="1">
        <f t="shared" si="17"/>
        <v>0</v>
      </c>
      <c r="L53" s="1">
        <f t="shared" si="18"/>
        <v>0</v>
      </c>
      <c r="M53" s="25">
        <f t="shared" si="19"/>
        <v>8770.6972863147894</v>
      </c>
      <c r="N53" s="3"/>
      <c r="O53" s="3"/>
      <c r="P53" s="3"/>
    </row>
    <row r="54" spans="1:16">
      <c r="A54" s="9">
        <v>7.25</v>
      </c>
      <c r="B54" s="1">
        <f t="shared" si="9"/>
        <v>52169.600749999998</v>
      </c>
      <c r="C54" s="1">
        <f t="shared" si="10"/>
        <v>0</v>
      </c>
      <c r="D54" s="1">
        <f t="shared" si="11"/>
        <v>0</v>
      </c>
      <c r="E54" s="1">
        <f t="shared" si="12"/>
        <v>0</v>
      </c>
      <c r="F54" s="13">
        <f t="shared" si="13"/>
        <v>52169.600749999998</v>
      </c>
      <c r="G54" s="1"/>
      <c r="H54" s="9">
        <f t="shared" si="14"/>
        <v>2.3276522944775899</v>
      </c>
      <c r="I54" s="1">
        <f t="shared" si="15"/>
        <v>16749.336674167898</v>
      </c>
      <c r="J54" s="1">
        <f t="shared" si="16"/>
        <v>0</v>
      </c>
      <c r="K54" s="1">
        <f t="shared" si="17"/>
        <v>0</v>
      </c>
      <c r="L54" s="1">
        <f t="shared" si="18"/>
        <v>0</v>
      </c>
      <c r="M54" s="25">
        <f t="shared" si="19"/>
        <v>16749.336674167898</v>
      </c>
      <c r="N54" s="3"/>
      <c r="O54" s="3"/>
      <c r="P54" s="3"/>
    </row>
    <row r="55" spans="1:16">
      <c r="A55" s="9">
        <v>7.75</v>
      </c>
      <c r="B55" s="1">
        <f t="shared" si="9"/>
        <v>53483.501750000003</v>
      </c>
      <c r="C55" s="1">
        <f t="shared" si="10"/>
        <v>0</v>
      </c>
      <c r="D55" s="1">
        <f t="shared" si="11"/>
        <v>0</v>
      </c>
      <c r="E55" s="1">
        <f t="shared" si="12"/>
        <v>0</v>
      </c>
      <c r="F55" s="13">
        <f t="shared" si="13"/>
        <v>53483.501750000003</v>
      </c>
      <c r="G55" s="1"/>
      <c r="H55" s="9">
        <f t="shared" si="14"/>
        <v>2.8688037349090099</v>
      </c>
      <c r="I55" s="1">
        <f t="shared" si="15"/>
        <v>19797.892848569401</v>
      </c>
      <c r="J55" s="1">
        <f t="shared" si="16"/>
        <v>0</v>
      </c>
      <c r="K55" s="1">
        <f t="shared" si="17"/>
        <v>0</v>
      </c>
      <c r="L55" s="1">
        <f t="shared" si="18"/>
        <v>0</v>
      </c>
      <c r="M55" s="25">
        <f t="shared" si="19"/>
        <v>19797.892848569401</v>
      </c>
      <c r="N55" s="3"/>
      <c r="O55" s="3"/>
      <c r="P55" s="3"/>
    </row>
    <row r="56" spans="1:16">
      <c r="A56" s="9">
        <v>8.25</v>
      </c>
      <c r="B56" s="1">
        <f t="shared" si="9"/>
        <v>35581.061999999998</v>
      </c>
      <c r="C56" s="1">
        <f t="shared" si="10"/>
        <v>0</v>
      </c>
      <c r="D56" s="1">
        <f t="shared" si="11"/>
        <v>0</v>
      </c>
      <c r="E56" s="1">
        <f t="shared" si="12"/>
        <v>0</v>
      </c>
      <c r="F56" s="13">
        <f t="shared" si="13"/>
        <v>35581.061999999998</v>
      </c>
      <c r="G56" s="1"/>
      <c r="H56" s="9">
        <f t="shared" si="14"/>
        <v>3.4898425082493998</v>
      </c>
      <c r="I56" s="1">
        <f t="shared" si="15"/>
        <v>15051.188200758501</v>
      </c>
      <c r="J56" s="1">
        <f t="shared" si="16"/>
        <v>0</v>
      </c>
      <c r="K56" s="1">
        <f t="shared" si="17"/>
        <v>0</v>
      </c>
      <c r="L56" s="1">
        <f t="shared" si="18"/>
        <v>0</v>
      </c>
      <c r="M56" s="25">
        <f t="shared" si="19"/>
        <v>15051.188200758501</v>
      </c>
      <c r="N56" s="3"/>
      <c r="O56" s="3"/>
      <c r="P56" s="3"/>
    </row>
    <row r="57" spans="1:16">
      <c r="A57" s="9">
        <v>8.75</v>
      </c>
      <c r="B57" s="1">
        <f t="shared" si="9"/>
        <v>30589.098750000001</v>
      </c>
      <c r="C57" s="1">
        <f t="shared" si="10"/>
        <v>0</v>
      </c>
      <c r="D57" s="1">
        <f t="shared" si="11"/>
        <v>0</v>
      </c>
      <c r="E57" s="1">
        <f t="shared" si="12"/>
        <v>0</v>
      </c>
      <c r="F57" s="13">
        <f t="shared" si="13"/>
        <v>30589.098750000001</v>
      </c>
      <c r="G57" s="1"/>
      <c r="H57" s="9">
        <f t="shared" si="14"/>
        <v>4.19663949425677</v>
      </c>
      <c r="I57" s="1">
        <f t="shared" si="15"/>
        <v>14671.0194180538</v>
      </c>
      <c r="J57" s="1">
        <f t="shared" si="16"/>
        <v>0</v>
      </c>
      <c r="K57" s="1">
        <f t="shared" si="17"/>
        <v>0</v>
      </c>
      <c r="L57" s="1">
        <f t="shared" si="18"/>
        <v>0</v>
      </c>
      <c r="M57" s="25">
        <f t="shared" si="19"/>
        <v>14671.0194180538</v>
      </c>
      <c r="N57" s="3"/>
      <c r="O57" s="3"/>
      <c r="P57" s="3"/>
    </row>
    <row r="58" spans="1:16">
      <c r="A58" s="9">
        <v>9.25</v>
      </c>
      <c r="B58" s="1">
        <f t="shared" si="9"/>
        <v>33774.726444444503</v>
      </c>
      <c r="C58" s="1">
        <f t="shared" si="10"/>
        <v>4221.8408055555501</v>
      </c>
      <c r="D58" s="1">
        <f t="shared" si="11"/>
        <v>0</v>
      </c>
      <c r="E58" s="1">
        <f t="shared" si="12"/>
        <v>0</v>
      </c>
      <c r="F58" s="13">
        <f t="shared" si="13"/>
        <v>37996.567250000102</v>
      </c>
      <c r="G58" s="1"/>
      <c r="H58" s="9">
        <f t="shared" si="14"/>
        <v>4.9951136288592002</v>
      </c>
      <c r="I58" s="1">
        <f t="shared" si="15"/>
        <v>18238.767175528199</v>
      </c>
      <c r="J58" s="1">
        <f t="shared" si="16"/>
        <v>2279.8458969410199</v>
      </c>
      <c r="K58" s="1">
        <f t="shared" si="17"/>
        <v>0</v>
      </c>
      <c r="L58" s="1">
        <f t="shared" si="18"/>
        <v>0</v>
      </c>
      <c r="M58" s="25">
        <f t="shared" si="19"/>
        <v>20518.613072469201</v>
      </c>
      <c r="N58" s="3"/>
      <c r="O58" s="3"/>
      <c r="P58" s="3"/>
    </row>
    <row r="59" spans="1:16">
      <c r="A59" s="9">
        <v>9.75</v>
      </c>
      <c r="B59" s="1">
        <f t="shared" si="9"/>
        <v>30500.0710147059</v>
      </c>
      <c r="C59" s="1">
        <f t="shared" si="10"/>
        <v>14586.9904852941</v>
      </c>
      <c r="D59" s="1">
        <f t="shared" si="11"/>
        <v>0</v>
      </c>
      <c r="E59" s="1">
        <f t="shared" si="12"/>
        <v>0</v>
      </c>
      <c r="F59" s="13">
        <f t="shared" si="13"/>
        <v>45087.061500000003</v>
      </c>
      <c r="G59" s="1"/>
      <c r="H59" s="9">
        <f t="shared" si="14"/>
        <v>5.8912295126915799</v>
      </c>
      <c r="I59" s="1">
        <f t="shared" si="15"/>
        <v>18429.017282156401</v>
      </c>
      <c r="J59" s="1">
        <f t="shared" si="16"/>
        <v>8813.8778305964897</v>
      </c>
      <c r="K59" s="1">
        <f t="shared" si="17"/>
        <v>0</v>
      </c>
      <c r="L59" s="1">
        <f t="shared" si="18"/>
        <v>0</v>
      </c>
      <c r="M59" s="25">
        <f t="shared" si="19"/>
        <v>27242.8951127529</v>
      </c>
      <c r="N59" s="3"/>
      <c r="O59" s="3"/>
      <c r="P59" s="3"/>
    </row>
    <row r="60" spans="1:16">
      <c r="A60" s="9">
        <v>10.25</v>
      </c>
      <c r="B60" s="1">
        <f t="shared" si="9"/>
        <v>22523.01815625</v>
      </c>
      <c r="C60" s="1">
        <f t="shared" si="10"/>
        <v>37538.36359375</v>
      </c>
      <c r="D60" s="1">
        <f t="shared" si="11"/>
        <v>0</v>
      </c>
      <c r="E60" s="1">
        <f t="shared" si="12"/>
        <v>0</v>
      </c>
      <c r="F60" s="13">
        <f t="shared" si="13"/>
        <v>60061.38175</v>
      </c>
      <c r="G60" s="1"/>
      <c r="H60" s="9">
        <f t="shared" si="14"/>
        <v>6.8909952624259896</v>
      </c>
      <c r="I60" s="1">
        <f t="shared" si="15"/>
        <v>15142.049893683199</v>
      </c>
      <c r="J60" s="1">
        <f t="shared" si="16"/>
        <v>25236.749822805399</v>
      </c>
      <c r="K60" s="1">
        <f t="shared" si="17"/>
        <v>0</v>
      </c>
      <c r="L60" s="1">
        <f t="shared" si="18"/>
        <v>0</v>
      </c>
      <c r="M60" s="25">
        <f t="shared" si="19"/>
        <v>40378.799716488596</v>
      </c>
      <c r="N60" s="3"/>
      <c r="O60" s="3"/>
      <c r="P60" s="3"/>
    </row>
    <row r="61" spans="1:16">
      <c r="A61" s="9">
        <v>10.75</v>
      </c>
      <c r="B61" s="1">
        <f t="shared" si="9"/>
        <v>10196.3197569444</v>
      </c>
      <c r="C61" s="1">
        <f t="shared" si="10"/>
        <v>63217.182493055603</v>
      </c>
      <c r="D61" s="1">
        <f t="shared" si="11"/>
        <v>0</v>
      </c>
      <c r="E61" s="1">
        <f t="shared" si="12"/>
        <v>0</v>
      </c>
      <c r="F61" s="13">
        <f t="shared" si="13"/>
        <v>73413.502250000005</v>
      </c>
      <c r="G61" s="1"/>
      <c r="H61" s="9">
        <f t="shared" si="14"/>
        <v>8.0004605689548498</v>
      </c>
      <c r="I61" s="1">
        <f t="shared" si="15"/>
        <v>7588.3957361757502</v>
      </c>
      <c r="J61" s="1">
        <f t="shared" si="16"/>
        <v>47048.053564289701</v>
      </c>
      <c r="K61" s="1">
        <f t="shared" si="17"/>
        <v>0</v>
      </c>
      <c r="L61" s="1">
        <f t="shared" si="18"/>
        <v>0</v>
      </c>
      <c r="M61" s="25">
        <f t="shared" si="19"/>
        <v>54636.449300465501</v>
      </c>
      <c r="N61" s="3"/>
      <c r="O61" s="3"/>
      <c r="P61" s="3"/>
    </row>
    <row r="62" spans="1:16">
      <c r="A62" s="9">
        <v>11.25</v>
      </c>
      <c r="B62" s="1">
        <f t="shared" si="9"/>
        <v>5248.2127499999997</v>
      </c>
      <c r="C62" s="1">
        <f t="shared" si="10"/>
        <v>64727.957249999999</v>
      </c>
      <c r="D62" s="1">
        <f t="shared" si="11"/>
        <v>0</v>
      </c>
      <c r="E62" s="1">
        <f t="shared" si="12"/>
        <v>0</v>
      </c>
      <c r="F62" s="13">
        <f t="shared" si="13"/>
        <v>69976.17</v>
      </c>
      <c r="G62" s="1"/>
      <c r="H62" s="9">
        <f t="shared" si="14"/>
        <v>9.2257149333156701</v>
      </c>
      <c r="I62" s="1">
        <f t="shared" si="15"/>
        <v>4303.8679769682403</v>
      </c>
      <c r="J62" s="1">
        <f t="shared" si="16"/>
        <v>53081.038382608298</v>
      </c>
      <c r="K62" s="1">
        <f t="shared" si="17"/>
        <v>0</v>
      </c>
      <c r="L62" s="1">
        <f t="shared" si="18"/>
        <v>0</v>
      </c>
      <c r="M62" s="25">
        <f t="shared" si="19"/>
        <v>57384.906359576496</v>
      </c>
      <c r="N62" s="3"/>
      <c r="O62" s="3"/>
      <c r="P62" s="3"/>
    </row>
    <row r="63" spans="1:16">
      <c r="A63" s="9">
        <v>11.75</v>
      </c>
      <c r="B63" s="1">
        <f t="shared" si="9"/>
        <v>0</v>
      </c>
      <c r="C63" s="1">
        <f t="shared" si="10"/>
        <v>88227.589250000005</v>
      </c>
      <c r="D63" s="1">
        <f t="shared" si="11"/>
        <v>0</v>
      </c>
      <c r="E63" s="1">
        <f t="shared" si="12"/>
        <v>0</v>
      </c>
      <c r="F63" s="13">
        <f t="shared" si="13"/>
        <v>88227.589250000005</v>
      </c>
      <c r="G63" s="1"/>
      <c r="H63" s="9">
        <f t="shared" si="14"/>
        <v>10.572886056518399</v>
      </c>
      <c r="I63" s="1">
        <f t="shared" si="15"/>
        <v>0</v>
      </c>
      <c r="J63" s="1">
        <f t="shared" si="16"/>
        <v>79388.957292047504</v>
      </c>
      <c r="K63" s="1">
        <f t="shared" si="17"/>
        <v>0</v>
      </c>
      <c r="L63" s="1">
        <f t="shared" si="18"/>
        <v>0</v>
      </c>
      <c r="M63" s="25">
        <f t="shared" si="19"/>
        <v>79388.957292047504</v>
      </c>
      <c r="N63" s="3"/>
      <c r="O63" s="3"/>
      <c r="P63" s="3"/>
    </row>
    <row r="64" spans="1:16">
      <c r="A64" s="9">
        <v>12.25</v>
      </c>
      <c r="B64" s="1">
        <f t="shared" si="9"/>
        <v>0</v>
      </c>
      <c r="C64" s="1">
        <f t="shared" si="10"/>
        <v>67319.703500000003</v>
      </c>
      <c r="D64" s="1">
        <f t="shared" si="11"/>
        <v>0</v>
      </c>
      <c r="E64" s="1">
        <f t="shared" si="12"/>
        <v>0</v>
      </c>
      <c r="F64" s="13">
        <f t="shared" si="13"/>
        <v>67319.703500000003</v>
      </c>
      <c r="G64" s="1"/>
      <c r="H64" s="9">
        <f t="shared" si="14"/>
        <v>12.048138363559</v>
      </c>
      <c r="I64" s="1">
        <f t="shared" si="15"/>
        <v>0</v>
      </c>
      <c r="J64" s="1">
        <f t="shared" si="16"/>
        <v>66210.375703001395</v>
      </c>
      <c r="K64" s="1">
        <f t="shared" si="17"/>
        <v>0</v>
      </c>
      <c r="L64" s="1">
        <f t="shared" si="18"/>
        <v>0</v>
      </c>
      <c r="M64" s="25">
        <f t="shared" si="19"/>
        <v>66210.375703001395</v>
      </c>
      <c r="N64" s="3"/>
      <c r="O64" s="3"/>
      <c r="P64" s="3"/>
    </row>
    <row r="65" spans="1:16">
      <c r="A65" s="9">
        <v>12.75</v>
      </c>
      <c r="B65" s="1">
        <f t="shared" si="9"/>
        <v>0</v>
      </c>
      <c r="C65" s="1">
        <f t="shared" si="10"/>
        <v>56890.28325</v>
      </c>
      <c r="D65" s="1">
        <f t="shared" si="11"/>
        <v>0</v>
      </c>
      <c r="E65" s="1">
        <f t="shared" si="12"/>
        <v>0</v>
      </c>
      <c r="F65" s="13">
        <f t="shared" si="13"/>
        <v>56890.28325</v>
      </c>
      <c r="G65" s="1"/>
      <c r="H65" s="9">
        <f t="shared" si="14"/>
        <v>13.6576716451679</v>
      </c>
      <c r="I65" s="1">
        <f t="shared" si="15"/>
        <v>0</v>
      </c>
      <c r="J65" s="1">
        <f t="shared" si="16"/>
        <v>60940.298700321197</v>
      </c>
      <c r="K65" s="1">
        <f t="shared" si="17"/>
        <v>0</v>
      </c>
      <c r="L65" s="1">
        <f t="shared" si="18"/>
        <v>0</v>
      </c>
      <c r="M65" s="25">
        <f t="shared" si="19"/>
        <v>60940.298700321197</v>
      </c>
      <c r="N65" s="3"/>
      <c r="O65" s="3"/>
      <c r="P65" s="3"/>
    </row>
    <row r="66" spans="1:16">
      <c r="A66" s="9">
        <v>13.25</v>
      </c>
      <c r="B66" s="1">
        <f t="shared" si="9"/>
        <v>0</v>
      </c>
      <c r="C66" s="1">
        <f t="shared" si="10"/>
        <v>41202.067499999997</v>
      </c>
      <c r="D66" s="1">
        <f t="shared" si="11"/>
        <v>0</v>
      </c>
      <c r="E66" s="1">
        <f t="shared" si="12"/>
        <v>0</v>
      </c>
      <c r="F66" s="13">
        <f t="shared" si="13"/>
        <v>41202.067499999997</v>
      </c>
      <c r="G66" s="1"/>
      <c r="H66" s="9">
        <f t="shared" si="14"/>
        <v>15.407719803449099</v>
      </c>
      <c r="I66" s="1">
        <f t="shared" si="15"/>
        <v>0</v>
      </c>
      <c r="J66" s="1">
        <f t="shared" si="16"/>
        <v>47911.691423607299</v>
      </c>
      <c r="K66" s="1">
        <f t="shared" si="17"/>
        <v>0</v>
      </c>
      <c r="L66" s="1">
        <f t="shared" si="18"/>
        <v>0</v>
      </c>
      <c r="M66" s="25">
        <f t="shared" si="19"/>
        <v>47911.691423607299</v>
      </c>
      <c r="N66" s="3"/>
      <c r="O66" s="3"/>
      <c r="P66" s="3"/>
    </row>
    <row r="67" spans="1:16">
      <c r="A67" s="9">
        <v>13.75</v>
      </c>
      <c r="B67" s="1">
        <f t="shared" si="9"/>
        <v>0</v>
      </c>
      <c r="C67" s="1">
        <f t="shared" si="10"/>
        <v>29639.23875</v>
      </c>
      <c r="D67" s="1">
        <f t="shared" si="11"/>
        <v>0</v>
      </c>
      <c r="E67" s="1">
        <f t="shared" si="12"/>
        <v>0</v>
      </c>
      <c r="F67" s="13">
        <f t="shared" si="13"/>
        <v>29639.23875</v>
      </c>
      <c r="G67" s="1"/>
      <c r="H67" s="9">
        <f t="shared" si="14"/>
        <v>17.3045496896817</v>
      </c>
      <c r="I67" s="1">
        <f t="shared" si="15"/>
        <v>0</v>
      </c>
      <c r="J67" s="1">
        <f t="shared" si="16"/>
        <v>37301.358524633797</v>
      </c>
      <c r="K67" s="1">
        <f t="shared" si="17"/>
        <v>0</v>
      </c>
      <c r="L67" s="1">
        <f t="shared" si="18"/>
        <v>0</v>
      </c>
      <c r="M67" s="25">
        <f t="shared" si="19"/>
        <v>37301.358524633797</v>
      </c>
      <c r="N67" s="3"/>
      <c r="O67" s="3"/>
      <c r="P67" s="3"/>
    </row>
    <row r="68" spans="1:16">
      <c r="A68" s="9">
        <v>14.25</v>
      </c>
      <c r="B68" s="1">
        <f t="shared" si="9"/>
        <v>0</v>
      </c>
      <c r="C68" s="1">
        <f t="shared" si="10"/>
        <v>13734.848249999999</v>
      </c>
      <c r="D68" s="1">
        <f t="shared" si="11"/>
        <v>0</v>
      </c>
      <c r="E68" s="1">
        <f t="shared" si="12"/>
        <v>0</v>
      </c>
      <c r="F68" s="13">
        <f t="shared" si="13"/>
        <v>13734.848249999999</v>
      </c>
      <c r="G68" s="1"/>
      <c r="H68" s="9">
        <f t="shared" si="14"/>
        <v>19.354460024269599</v>
      </c>
      <c r="I68" s="1">
        <f t="shared" si="15"/>
        <v>0</v>
      </c>
      <c r="J68" s="1">
        <f t="shared" si="16"/>
        <v>18654.776939932199</v>
      </c>
      <c r="K68" s="1">
        <f t="shared" si="17"/>
        <v>0</v>
      </c>
      <c r="L68" s="1">
        <f t="shared" si="18"/>
        <v>0</v>
      </c>
      <c r="M68" s="25">
        <f t="shared" si="19"/>
        <v>18654.776939932199</v>
      </c>
      <c r="N68" s="3"/>
      <c r="O68" s="3"/>
      <c r="P68" s="3"/>
    </row>
    <row r="69" spans="1:16">
      <c r="A69" s="9">
        <v>14.75</v>
      </c>
      <c r="B69" s="1">
        <f t="shared" si="9"/>
        <v>0</v>
      </c>
      <c r="C69" s="1">
        <f t="shared" si="10"/>
        <v>9115.3819999999996</v>
      </c>
      <c r="D69" s="1">
        <f t="shared" si="11"/>
        <v>0</v>
      </c>
      <c r="E69" s="1">
        <f t="shared" si="12"/>
        <v>0</v>
      </c>
      <c r="F69" s="13">
        <f t="shared" si="13"/>
        <v>9115.3819999999996</v>
      </c>
      <c r="G69" s="1"/>
      <c r="H69" s="9">
        <f t="shared" si="14"/>
        <v>21.5637803902423</v>
      </c>
      <c r="I69" s="1">
        <f t="shared" si="15"/>
        <v>0</v>
      </c>
      <c r="J69" s="1">
        <f t="shared" si="16"/>
        <v>13326.2437709266</v>
      </c>
      <c r="K69" s="1">
        <f t="shared" si="17"/>
        <v>0</v>
      </c>
      <c r="L69" s="1">
        <f t="shared" si="18"/>
        <v>0</v>
      </c>
      <c r="M69" s="25">
        <f t="shared" si="19"/>
        <v>13326.2437709266</v>
      </c>
      <c r="N69" s="3"/>
      <c r="O69" s="3"/>
      <c r="P69" s="3"/>
    </row>
    <row r="70" spans="1:16">
      <c r="A70" s="9">
        <v>15.25</v>
      </c>
      <c r="B70" s="1">
        <f t="shared" si="9"/>
        <v>0</v>
      </c>
      <c r="C70" s="1">
        <f t="shared" si="10"/>
        <v>3534.1417499999998</v>
      </c>
      <c r="D70" s="1">
        <f t="shared" si="11"/>
        <v>1178.0472500000001</v>
      </c>
      <c r="E70" s="1">
        <f t="shared" si="12"/>
        <v>0</v>
      </c>
      <c r="F70" s="13">
        <f t="shared" si="13"/>
        <v>4712.1890000000003</v>
      </c>
      <c r="G70" s="1"/>
      <c r="H70" s="9">
        <f t="shared" si="14"/>
        <v>23.9388702928829</v>
      </c>
      <c r="I70" s="1">
        <f t="shared" si="15"/>
        <v>0</v>
      </c>
      <c r="J70" s="1">
        <f t="shared" si="16"/>
        <v>5547.7613737647298</v>
      </c>
      <c r="K70" s="1">
        <f t="shared" si="17"/>
        <v>1849.2537912549101</v>
      </c>
      <c r="L70" s="1">
        <f t="shared" si="18"/>
        <v>0</v>
      </c>
      <c r="M70" s="25">
        <f t="shared" si="19"/>
        <v>7397.0151650196403</v>
      </c>
      <c r="N70" s="3"/>
      <c r="O70" s="3"/>
      <c r="P70" s="3"/>
    </row>
    <row r="71" spans="1:16">
      <c r="A71" s="9">
        <v>15.75</v>
      </c>
      <c r="B71" s="1">
        <f t="shared" si="9"/>
        <v>0</v>
      </c>
      <c r="C71" s="1">
        <f t="shared" si="10"/>
        <v>223.39406249999999</v>
      </c>
      <c r="D71" s="1">
        <f t="shared" si="11"/>
        <v>2457.3346875000002</v>
      </c>
      <c r="E71" s="1">
        <f t="shared" si="12"/>
        <v>0</v>
      </c>
      <c r="F71" s="13">
        <f t="shared" si="13"/>
        <v>2680.7287500000002</v>
      </c>
      <c r="G71" s="1"/>
      <c r="H71" s="9">
        <f t="shared" si="14"/>
        <v>26.486118279031601</v>
      </c>
      <c r="I71" s="1">
        <f t="shared" si="15"/>
        <v>0</v>
      </c>
      <c r="J71" s="1">
        <f t="shared" si="16"/>
        <v>375.67248014021402</v>
      </c>
      <c r="K71" s="1">
        <f t="shared" si="17"/>
        <v>4132.3972815423604</v>
      </c>
      <c r="L71" s="1">
        <f t="shared" si="18"/>
        <v>0</v>
      </c>
      <c r="M71" s="25">
        <f t="shared" si="19"/>
        <v>4508.0697616825701</v>
      </c>
      <c r="N71" s="3"/>
      <c r="O71" s="3"/>
      <c r="P71" s="3"/>
    </row>
    <row r="72" spans="1:16">
      <c r="A72" s="9">
        <v>16.25</v>
      </c>
      <c r="B72" s="1">
        <f t="shared" si="9"/>
        <v>0</v>
      </c>
      <c r="C72" s="1">
        <f t="shared" si="10"/>
        <v>0</v>
      </c>
      <c r="D72" s="1">
        <f t="shared" si="11"/>
        <v>0</v>
      </c>
      <c r="E72" s="1">
        <f t="shared" si="12"/>
        <v>0</v>
      </c>
      <c r="F72" s="13">
        <f t="shared" si="13"/>
        <v>0</v>
      </c>
      <c r="G72" s="1"/>
      <c r="H72" s="9">
        <f t="shared" si="14"/>
        <v>29.2119411104397</v>
      </c>
      <c r="I72" s="1">
        <f t="shared" si="15"/>
        <v>0</v>
      </c>
      <c r="J72" s="1">
        <f t="shared" si="16"/>
        <v>0</v>
      </c>
      <c r="K72" s="1">
        <f t="shared" si="17"/>
        <v>0</v>
      </c>
      <c r="L72" s="1">
        <f t="shared" si="18"/>
        <v>0</v>
      </c>
      <c r="M72" s="25">
        <f t="shared" si="19"/>
        <v>0</v>
      </c>
      <c r="N72" s="3"/>
      <c r="O72" s="3"/>
      <c r="P72" s="3"/>
    </row>
    <row r="73" spans="1:16">
      <c r="A73" s="9">
        <v>16.75</v>
      </c>
      <c r="B73" s="1">
        <f t="shared" si="9"/>
        <v>0</v>
      </c>
      <c r="C73" s="1">
        <f t="shared" si="10"/>
        <v>0</v>
      </c>
      <c r="D73" s="1">
        <f t="shared" si="11"/>
        <v>0</v>
      </c>
      <c r="E73" s="1">
        <f t="shared" si="12"/>
        <v>0</v>
      </c>
      <c r="F73" s="13">
        <f t="shared" si="13"/>
        <v>0</v>
      </c>
      <c r="G73" s="1"/>
      <c r="H73" s="9">
        <f t="shared" si="14"/>
        <v>32.122782986237702</v>
      </c>
      <c r="I73" s="1">
        <f t="shared" si="15"/>
        <v>0</v>
      </c>
      <c r="J73" s="1">
        <f t="shared" si="16"/>
        <v>0</v>
      </c>
      <c r="K73" s="1">
        <f t="shared" si="17"/>
        <v>0</v>
      </c>
      <c r="L73" s="1">
        <f t="shared" si="18"/>
        <v>0</v>
      </c>
      <c r="M73" s="25">
        <f t="shared" si="19"/>
        <v>0</v>
      </c>
      <c r="N73" s="3"/>
      <c r="O73" s="3"/>
      <c r="P73" s="3"/>
    </row>
    <row r="74" spans="1:16">
      <c r="A74" s="9">
        <v>17.25</v>
      </c>
      <c r="B74" s="1">
        <f t="shared" si="9"/>
        <v>0</v>
      </c>
      <c r="C74" s="1">
        <f t="shared" si="10"/>
        <v>0</v>
      </c>
      <c r="D74" s="1">
        <f t="shared" si="11"/>
        <v>0</v>
      </c>
      <c r="E74" s="1">
        <f t="shared" si="12"/>
        <v>0</v>
      </c>
      <c r="F74" s="13">
        <f t="shared" si="13"/>
        <v>0</v>
      </c>
      <c r="G74" s="1"/>
      <c r="H74" s="9">
        <f t="shared" si="14"/>
        <v>35.225114810172698</v>
      </c>
      <c r="I74" s="1">
        <f t="shared" si="15"/>
        <v>0</v>
      </c>
      <c r="J74" s="1">
        <f t="shared" si="16"/>
        <v>0</v>
      </c>
      <c r="K74" s="1">
        <f t="shared" si="17"/>
        <v>0</v>
      </c>
      <c r="L74" s="1">
        <f t="shared" si="18"/>
        <v>0</v>
      </c>
      <c r="M74" s="25">
        <f t="shared" si="19"/>
        <v>0</v>
      </c>
      <c r="N74" s="3"/>
      <c r="O74" s="3"/>
      <c r="P74" s="3"/>
    </row>
    <row r="75" spans="1:16">
      <c r="A75" s="9">
        <v>17.75</v>
      </c>
      <c r="B75" s="1">
        <f t="shared" si="9"/>
        <v>0</v>
      </c>
      <c r="C75" s="1">
        <f t="shared" si="10"/>
        <v>0</v>
      </c>
      <c r="D75" s="1">
        <f t="shared" si="11"/>
        <v>0</v>
      </c>
      <c r="E75" s="1">
        <f t="shared" si="12"/>
        <v>0</v>
      </c>
      <c r="F75" s="13">
        <f t="shared" si="13"/>
        <v>0</v>
      </c>
      <c r="G75" s="1"/>
      <c r="H75" s="9">
        <f t="shared" si="14"/>
        <v>38.525433498773602</v>
      </c>
      <c r="I75" s="1">
        <f t="shared" si="15"/>
        <v>0</v>
      </c>
      <c r="J75" s="1">
        <f t="shared" si="16"/>
        <v>0</v>
      </c>
      <c r="K75" s="1">
        <f t="shared" si="17"/>
        <v>0</v>
      </c>
      <c r="L75" s="1">
        <f t="shared" si="18"/>
        <v>0</v>
      </c>
      <c r="M75" s="25">
        <f t="shared" si="19"/>
        <v>0</v>
      </c>
      <c r="N75" s="3"/>
      <c r="O75" s="3"/>
      <c r="P75" s="3"/>
    </row>
    <row r="76" spans="1:16">
      <c r="A76" s="9">
        <v>18.25</v>
      </c>
      <c r="B76" s="1">
        <f t="shared" si="9"/>
        <v>0</v>
      </c>
      <c r="C76" s="1">
        <f t="shared" si="10"/>
        <v>0</v>
      </c>
      <c r="D76" s="1">
        <f t="shared" si="11"/>
        <v>0</v>
      </c>
      <c r="E76" s="1">
        <f t="shared" si="12"/>
        <v>0</v>
      </c>
      <c r="F76" s="13">
        <f t="shared" si="13"/>
        <v>0</v>
      </c>
      <c r="G76" s="1"/>
      <c r="H76" s="9">
        <f t="shared" si="14"/>
        <v>42.030261327033202</v>
      </c>
      <c r="I76" s="1">
        <f t="shared" si="15"/>
        <v>0</v>
      </c>
      <c r="J76" s="1">
        <f t="shared" si="16"/>
        <v>0</v>
      </c>
      <c r="K76" s="1">
        <f t="shared" si="17"/>
        <v>0</v>
      </c>
      <c r="L76" s="1">
        <f t="shared" si="18"/>
        <v>0</v>
      </c>
      <c r="M76" s="25">
        <f t="shared" si="19"/>
        <v>0</v>
      </c>
      <c r="N76" s="3"/>
      <c r="O76" s="3"/>
      <c r="P76" s="3"/>
    </row>
    <row r="77" spans="1:16">
      <c r="A77" s="9">
        <v>18.75</v>
      </c>
      <c r="B77" s="1">
        <f t="shared" si="9"/>
        <v>0</v>
      </c>
      <c r="C77" s="1">
        <f t="shared" si="10"/>
        <v>0</v>
      </c>
      <c r="D77" s="1">
        <f t="shared" si="11"/>
        <v>0</v>
      </c>
      <c r="E77" s="1">
        <f t="shared" si="12"/>
        <v>0</v>
      </c>
      <c r="F77" s="13">
        <f t="shared" si="13"/>
        <v>0</v>
      </c>
      <c r="G77" s="1"/>
      <c r="H77" s="9">
        <f t="shared" si="14"/>
        <v>45.746145308569503</v>
      </c>
      <c r="I77" s="1">
        <f t="shared" si="15"/>
        <v>0</v>
      </c>
      <c r="J77" s="1">
        <f t="shared" si="16"/>
        <v>0</v>
      </c>
      <c r="K77" s="1">
        <f t="shared" si="17"/>
        <v>0</v>
      </c>
      <c r="L77" s="1">
        <f t="shared" si="18"/>
        <v>0</v>
      </c>
      <c r="M77" s="25">
        <f t="shared" si="19"/>
        <v>0</v>
      </c>
      <c r="N77" s="3"/>
      <c r="O77" s="3"/>
      <c r="P77" s="3"/>
    </row>
    <row r="78" spans="1:16">
      <c r="A78" s="9">
        <v>19.25</v>
      </c>
      <c r="B78" s="1">
        <f t="shared" si="9"/>
        <v>0</v>
      </c>
      <c r="C78" s="1">
        <f t="shared" si="10"/>
        <v>0</v>
      </c>
      <c r="D78" s="1">
        <f t="shared" si="11"/>
        <v>0</v>
      </c>
      <c r="E78" s="1">
        <f t="shared" si="12"/>
        <v>0</v>
      </c>
      <c r="F78" s="13">
        <f t="shared" si="13"/>
        <v>0</v>
      </c>
      <c r="G78" s="1"/>
      <c r="H78" s="9">
        <f t="shared" si="14"/>
        <v>49.679656607552403</v>
      </c>
      <c r="I78" s="1">
        <f t="shared" si="15"/>
        <v>0</v>
      </c>
      <c r="J78" s="1">
        <f t="shared" si="16"/>
        <v>0</v>
      </c>
      <c r="K78" s="1">
        <f t="shared" si="17"/>
        <v>0</v>
      </c>
      <c r="L78" s="1">
        <f t="shared" si="18"/>
        <v>0</v>
      </c>
      <c r="M78" s="25">
        <f t="shared" si="19"/>
        <v>0</v>
      </c>
      <c r="N78" s="3"/>
      <c r="O78" s="3"/>
      <c r="P78" s="3"/>
    </row>
    <row r="79" spans="1:16">
      <c r="A79" s="7" t="s">
        <v>7</v>
      </c>
      <c r="B79" s="18">
        <f>SUM(B47:B78)</f>
        <v>342877.242372345</v>
      </c>
      <c r="C79" s="18">
        <f>SUM(C47:C78)</f>
        <v>494178.98294015502</v>
      </c>
      <c r="D79" s="18">
        <f>SUM(D47:D78)</f>
        <v>3635.3819374999998</v>
      </c>
      <c r="E79" s="18">
        <f>SUM(E47:E78)</f>
        <v>0</v>
      </c>
      <c r="F79" s="18">
        <f>SUM(F47:F78)</f>
        <v>840691.60725</v>
      </c>
      <c r="G79" s="13"/>
      <c r="H79" s="7" t="s">
        <v>7</v>
      </c>
      <c r="I79" s="18">
        <f>SUM(I47:I78)</f>
        <v>146291.624947731</v>
      </c>
      <c r="J79" s="18">
        <f>SUM(J47:J78)</f>
        <v>466116.70170561603</v>
      </c>
      <c r="K79" s="18">
        <f>SUM(K47:K78)</f>
        <v>5981.65107279727</v>
      </c>
      <c r="L79" s="18">
        <f>SUM(L47:L78)</f>
        <v>0</v>
      </c>
      <c r="M79" s="18">
        <f>SUM(M47:M78)</f>
        <v>618389.97772614402</v>
      </c>
      <c r="N79" s="3"/>
      <c r="O79" s="3"/>
      <c r="P79" s="3"/>
    </row>
    <row r="80" spans="1:16">
      <c r="A80" s="5" t="s">
        <v>13</v>
      </c>
      <c r="B80" s="19">
        <f>IF(L38&gt;0,B79/L38,0)</f>
        <v>7.9021537025443704</v>
      </c>
      <c r="C80" s="19">
        <f>IF(M38&gt;0,C79/M38,0)</f>
        <v>11.820143996558301</v>
      </c>
      <c r="D80" s="19">
        <f>IF(N38&gt;0,D79/N38,0)</f>
        <v>15.584421663285401</v>
      </c>
      <c r="E80" s="19">
        <f>IF(O38&gt;0,E79/O38,0)</f>
        <v>0</v>
      </c>
      <c r="F80" s="19">
        <f>IF(P38&gt;0,F79/P38,0)</f>
        <v>9.8404966482807392</v>
      </c>
      <c r="G80" s="13"/>
      <c r="H80" s="5" t="s">
        <v>13</v>
      </c>
      <c r="I80" s="19">
        <f>IF(L38&gt;0,I79/L38,0)</f>
        <v>3.3715241575484201</v>
      </c>
      <c r="J80" s="19">
        <f>IF(M38&gt;0,J79/M38,0)</f>
        <v>11.148929281819299</v>
      </c>
      <c r="K80" s="19">
        <f>IF(N38&gt;0,K79/N38,0)</f>
        <v>25.642580109539299</v>
      </c>
      <c r="L80" s="19">
        <f>IF(O38&gt;0,L79/O38,0)</f>
        <v>0</v>
      </c>
      <c r="M80" s="19">
        <f>IF(P38&gt;0,M79/P38,0)</f>
        <v>7.2384028229449404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43" t="s">
        <v>14</v>
      </c>
      <c r="B85" s="43"/>
      <c r="C85" s="43"/>
      <c r="D85" s="43"/>
      <c r="E85" s="43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43"/>
      <c r="B86" s="43"/>
      <c r="C86" s="43"/>
      <c r="D86" s="43"/>
      <c r="E86" s="43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6"/>
      <c r="B87" s="2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4" t="s">
        <v>15</v>
      </c>
      <c r="B89" s="45" t="s">
        <v>16</v>
      </c>
      <c r="C89" s="45" t="s">
        <v>17</v>
      </c>
      <c r="D89" s="45" t="s">
        <v>18</v>
      </c>
      <c r="E89" s="45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4"/>
      <c r="B90" s="44"/>
      <c r="C90" s="44"/>
      <c r="D90" s="44"/>
      <c r="E90" s="45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7">
        <v>0</v>
      </c>
      <c r="B92" s="42">
        <f>L$38</f>
        <v>43390.353475653603</v>
      </c>
      <c r="C92" s="42">
        <f>$B$80</f>
        <v>7.9021537025443704</v>
      </c>
      <c r="D92" s="42">
        <f>$I$80</f>
        <v>3.3715241575484201</v>
      </c>
      <c r="E92" s="42">
        <f>B92*D92</f>
        <v>146291.624947731</v>
      </c>
      <c r="F92" s="1">
        <f>E92/1000</f>
        <v>146.29162494773101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7">
        <v>1</v>
      </c>
      <c r="B93" s="42">
        <f>M$38</f>
        <v>41808.203274346401</v>
      </c>
      <c r="C93" s="42">
        <f>$C$80</f>
        <v>11.820143996558301</v>
      </c>
      <c r="D93" s="42">
        <f>$J$80</f>
        <v>11.148929281819299</v>
      </c>
      <c r="E93" s="42">
        <f>B93*D93</f>
        <v>466116.70170561399</v>
      </c>
      <c r="F93" s="1">
        <f>E93/1000</f>
        <v>466.11670170561399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7">
        <v>2</v>
      </c>
      <c r="B94" s="42">
        <f>N$38</f>
        <v>233.27025</v>
      </c>
      <c r="C94" s="42">
        <f>$D$80</f>
        <v>15.584421663285401</v>
      </c>
      <c r="D94" s="42">
        <f>$K$80</f>
        <v>25.642580109539299</v>
      </c>
      <c r="E94" s="42">
        <f>B94*D94</f>
        <v>5981.65107279726</v>
      </c>
      <c r="F94" s="1">
        <f>E94/1000</f>
        <v>5.98165107279726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7">
        <v>3</v>
      </c>
      <c r="B95" s="42">
        <f>O$38</f>
        <v>0</v>
      </c>
      <c r="C95" s="42">
        <f>$E$80</f>
        <v>0</v>
      </c>
      <c r="D95" s="42">
        <f>$L$80</f>
        <v>0</v>
      </c>
      <c r="E95" s="42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7" t="s">
        <v>7</v>
      </c>
      <c r="B96" s="42">
        <f>SUM(B92:B95)</f>
        <v>85431.827000000005</v>
      </c>
      <c r="C96" s="42">
        <f>$F$80</f>
        <v>9.8404966482807392</v>
      </c>
      <c r="D96" s="42">
        <f>$M$80</f>
        <v>7.2384028229449404</v>
      </c>
      <c r="E96" s="42">
        <f>SUM(E92:E95)</f>
        <v>618389.97772614204</v>
      </c>
      <c r="F96" s="1">
        <f>E96/1000</f>
        <v>618.38997772614198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7" t="s">
        <v>2</v>
      </c>
      <c r="B97" s="42">
        <f>$I$2</f>
        <v>655407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32" customHeight="1">
      <c r="A98" s="31" t="s">
        <v>20</v>
      </c>
      <c r="B98" s="42">
        <f>IF(E96&gt;0,$I$2/E96,"")</f>
        <v>1.05986032052132</v>
      </c>
      <c r="C98" s="49" t="s">
        <v>23</v>
      </c>
      <c r="D98" s="49"/>
      <c r="E98" s="49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3">
    <mergeCell ref="A1:F1"/>
    <mergeCell ref="H1:I1"/>
    <mergeCell ref="B4:F4"/>
    <mergeCell ref="L4:P4"/>
    <mergeCell ref="B42:D42"/>
    <mergeCell ref="I42:K42"/>
    <mergeCell ref="C98:E98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8"/>
  <sheetViews>
    <sheetView zoomScale="80" zoomScaleNormal="80" workbookViewId="0">
      <selection activeCell="I80" sqref="I80:L8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6" t="s">
        <v>24</v>
      </c>
      <c r="B1" s="46"/>
      <c r="C1" s="46"/>
      <c r="D1" s="46"/>
      <c r="E1" s="46"/>
      <c r="F1" s="46"/>
      <c r="G1" s="1"/>
      <c r="H1" s="47" t="s">
        <v>1</v>
      </c>
      <c r="I1" s="47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37">
        <v>537162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8" t="s">
        <v>4</v>
      </c>
      <c r="C4" s="48"/>
      <c r="D4" s="48"/>
      <c r="E4" s="48"/>
      <c r="F4" s="48"/>
      <c r="G4" s="1"/>
      <c r="H4" s="2" t="s">
        <v>3</v>
      </c>
      <c r="J4" s="1"/>
      <c r="K4" s="2" t="s">
        <v>3</v>
      </c>
      <c r="L4" s="47" t="s">
        <v>5</v>
      </c>
      <c r="M4" s="47"/>
      <c r="N4" s="47"/>
      <c r="O4" s="47"/>
      <c r="P4" s="47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10"/>
      <c r="E6" s="32"/>
      <c r="F6" s="13">
        <f t="shared" ref="F6:F37" si="0">SUM(B6:E6)</f>
        <v>0</v>
      </c>
      <c r="G6" s="1"/>
      <c r="H6" s="9">
        <v>3.75</v>
      </c>
      <c r="I6" s="41"/>
      <c r="J6" s="1">
        <f t="shared" ref="J6:J38" si="1">I6/1000</f>
        <v>0</v>
      </c>
      <c r="K6" s="9">
        <v>3.75</v>
      </c>
      <c r="L6" s="1">
        <f t="shared" ref="L6:L37" si="2">IF($F6&gt;0,($I6/1000)*(B6/$F6),0)</f>
        <v>0</v>
      </c>
      <c r="M6" s="1">
        <f t="shared" ref="M6:M37" si="3">IF($F6&gt;0,($I6/1000)*(C6/$F6),0)</f>
        <v>0</v>
      </c>
      <c r="N6" s="1">
        <f t="shared" ref="N6:N37" si="4">IF($F6&gt;0,($I6/1000)*(D6/$F6),0)</f>
        <v>0</v>
      </c>
      <c r="O6" s="1">
        <f t="shared" ref="O6:O37" si="5">IF($F6&gt;0,($I6/1000)*(E6/$F6),0)</f>
        <v>0</v>
      </c>
      <c r="P6" s="14">
        <f t="shared" ref="P6:P37" si="6">SUM(L6:O6)</f>
        <v>0</v>
      </c>
      <c r="Q6" s="3"/>
      <c r="R6" s="3"/>
    </row>
    <row r="7" spans="1:18">
      <c r="A7" s="9">
        <v>4.25</v>
      </c>
      <c r="B7" s="40">
        <v>1</v>
      </c>
      <c r="C7" s="10"/>
      <c r="D7" s="10"/>
      <c r="E7" s="32"/>
      <c r="F7" s="13">
        <f t="shared" si="0"/>
        <v>1</v>
      </c>
      <c r="G7" s="1"/>
      <c r="H7" s="9">
        <v>4.25</v>
      </c>
      <c r="I7" s="41">
        <v>113762</v>
      </c>
      <c r="J7" s="1">
        <f t="shared" si="1"/>
        <v>113.762</v>
      </c>
      <c r="K7" s="9">
        <v>4.25</v>
      </c>
      <c r="L7" s="1">
        <f t="shared" si="2"/>
        <v>113.762</v>
      </c>
      <c r="M7" s="1">
        <f t="shared" si="3"/>
        <v>0</v>
      </c>
      <c r="N7" s="1">
        <f t="shared" si="4"/>
        <v>0</v>
      </c>
      <c r="O7" s="1">
        <f t="shared" si="5"/>
        <v>0</v>
      </c>
      <c r="P7" s="14">
        <f t="shared" si="6"/>
        <v>113.762</v>
      </c>
      <c r="Q7" s="3"/>
      <c r="R7" s="3"/>
    </row>
    <row r="8" spans="1:18">
      <c r="A8" s="9">
        <v>4.75</v>
      </c>
      <c r="B8" s="40">
        <v>1</v>
      </c>
      <c r="C8" s="10"/>
      <c r="D8" s="10"/>
      <c r="E8" s="32"/>
      <c r="F8" s="13">
        <f t="shared" si="0"/>
        <v>1</v>
      </c>
      <c r="G8" s="1"/>
      <c r="H8" s="9">
        <v>4.75</v>
      </c>
      <c r="I8" s="41">
        <v>196404</v>
      </c>
      <c r="J8" s="1">
        <f t="shared" si="1"/>
        <v>196.404</v>
      </c>
      <c r="K8" s="9">
        <v>4.75</v>
      </c>
      <c r="L8" s="1">
        <f t="shared" si="2"/>
        <v>196.404</v>
      </c>
      <c r="M8" s="1">
        <f t="shared" si="3"/>
        <v>0</v>
      </c>
      <c r="N8" s="1">
        <f t="shared" si="4"/>
        <v>0</v>
      </c>
      <c r="O8" s="1">
        <f t="shared" si="5"/>
        <v>0</v>
      </c>
      <c r="P8" s="14">
        <f t="shared" si="6"/>
        <v>196.404</v>
      </c>
      <c r="Q8" s="3"/>
      <c r="R8" s="3"/>
    </row>
    <row r="9" spans="1:18">
      <c r="A9" s="9">
        <v>5.25</v>
      </c>
      <c r="B9" s="40">
        <v>1</v>
      </c>
      <c r="C9" s="10"/>
      <c r="D9" s="10"/>
      <c r="E9" s="32"/>
      <c r="F9" s="13">
        <f t="shared" si="0"/>
        <v>1</v>
      </c>
      <c r="G9" s="1"/>
      <c r="H9" s="9">
        <v>5.25</v>
      </c>
      <c r="I9" s="41">
        <v>304395</v>
      </c>
      <c r="J9" s="1">
        <f t="shared" si="1"/>
        <v>304.39499999999998</v>
      </c>
      <c r="K9" s="9">
        <v>5.25</v>
      </c>
      <c r="L9" s="1">
        <f t="shared" si="2"/>
        <v>304.39499999999998</v>
      </c>
      <c r="M9" s="1">
        <f t="shared" si="3"/>
        <v>0</v>
      </c>
      <c r="N9" s="1">
        <f t="shared" si="4"/>
        <v>0</v>
      </c>
      <c r="O9" s="1">
        <f t="shared" si="5"/>
        <v>0</v>
      </c>
      <c r="P9" s="14">
        <f t="shared" si="6"/>
        <v>304.39499999999998</v>
      </c>
      <c r="Q9" s="3"/>
      <c r="R9" s="3"/>
    </row>
    <row r="10" spans="1:18">
      <c r="A10" s="9">
        <v>5.75</v>
      </c>
      <c r="B10">
        <v>5</v>
      </c>
      <c r="C10" s="10"/>
      <c r="D10" s="10"/>
      <c r="E10" s="32"/>
      <c r="F10" s="13">
        <f t="shared" si="0"/>
        <v>5</v>
      </c>
      <c r="G10" s="1"/>
      <c r="H10" s="9">
        <v>5.75</v>
      </c>
      <c r="I10" s="41">
        <v>539544</v>
      </c>
      <c r="J10" s="1">
        <f t="shared" si="1"/>
        <v>539.54399999999998</v>
      </c>
      <c r="K10" s="9">
        <v>5.75</v>
      </c>
      <c r="L10" s="1">
        <f t="shared" si="2"/>
        <v>539.54399999999998</v>
      </c>
      <c r="M10" s="1">
        <f t="shared" si="3"/>
        <v>0</v>
      </c>
      <c r="N10" s="1">
        <f t="shared" si="4"/>
        <v>0</v>
      </c>
      <c r="O10" s="1">
        <f t="shared" si="5"/>
        <v>0</v>
      </c>
      <c r="P10" s="14">
        <f t="shared" si="6"/>
        <v>539.54399999999998</v>
      </c>
      <c r="Q10" s="3"/>
      <c r="R10" s="3"/>
    </row>
    <row r="11" spans="1:18">
      <c r="A11" s="9">
        <v>6.25</v>
      </c>
      <c r="B11">
        <v>5</v>
      </c>
      <c r="C11" s="10"/>
      <c r="D11" s="10"/>
      <c r="E11" s="32"/>
      <c r="F11" s="13">
        <f t="shared" si="0"/>
        <v>5</v>
      </c>
      <c r="G11" s="1"/>
      <c r="H11" s="9">
        <v>6.25</v>
      </c>
      <c r="I11" s="11">
        <v>1834716</v>
      </c>
      <c r="J11" s="1">
        <f t="shared" si="1"/>
        <v>1834.7159999999999</v>
      </c>
      <c r="K11" s="9">
        <v>6.25</v>
      </c>
      <c r="L11" s="1">
        <f t="shared" si="2"/>
        <v>1834.7159999999999</v>
      </c>
      <c r="M11" s="1">
        <f t="shared" si="3"/>
        <v>0</v>
      </c>
      <c r="N11" s="1">
        <f t="shared" si="4"/>
        <v>0</v>
      </c>
      <c r="O11" s="1">
        <f t="shared" si="5"/>
        <v>0</v>
      </c>
      <c r="P11" s="14">
        <f t="shared" si="6"/>
        <v>1834.7159999999999</v>
      </c>
      <c r="Q11" s="3"/>
      <c r="R11" s="3"/>
    </row>
    <row r="12" spans="1:18">
      <c r="A12" s="9">
        <v>6.75</v>
      </c>
      <c r="B12">
        <v>5</v>
      </c>
      <c r="D12" s="10"/>
      <c r="E12" s="33"/>
      <c r="F12" s="13">
        <f t="shared" si="0"/>
        <v>5</v>
      </c>
      <c r="G12" s="1"/>
      <c r="H12" s="9">
        <v>6.75</v>
      </c>
      <c r="I12" s="11">
        <v>1550312</v>
      </c>
      <c r="J12" s="1">
        <f t="shared" si="1"/>
        <v>1550.3119999999999</v>
      </c>
      <c r="K12" s="9">
        <v>6.75</v>
      </c>
      <c r="L12" s="1">
        <f t="shared" si="2"/>
        <v>1550.3119999999999</v>
      </c>
      <c r="M12" s="1">
        <f t="shared" si="3"/>
        <v>0</v>
      </c>
      <c r="N12" s="1">
        <f t="shared" si="4"/>
        <v>0</v>
      </c>
      <c r="O12" s="1">
        <f t="shared" si="5"/>
        <v>0</v>
      </c>
      <c r="P12" s="14">
        <f t="shared" si="6"/>
        <v>1550.3119999999999</v>
      </c>
      <c r="Q12" s="3"/>
      <c r="R12" s="3"/>
    </row>
    <row r="13" spans="1:18">
      <c r="A13" s="9">
        <v>7.25</v>
      </c>
      <c r="B13">
        <v>5</v>
      </c>
      <c r="D13" s="10"/>
      <c r="E13" s="34"/>
      <c r="F13" s="13">
        <f t="shared" si="0"/>
        <v>5</v>
      </c>
      <c r="G13" s="1"/>
      <c r="H13" s="9">
        <v>7.25</v>
      </c>
      <c r="I13" s="11">
        <v>1306140</v>
      </c>
      <c r="J13" s="1">
        <f t="shared" si="1"/>
        <v>1306.1400000000001</v>
      </c>
      <c r="K13" s="9">
        <v>7.25</v>
      </c>
      <c r="L13" s="1">
        <f t="shared" si="2"/>
        <v>1306.1400000000001</v>
      </c>
      <c r="M13" s="1">
        <f t="shared" si="3"/>
        <v>0</v>
      </c>
      <c r="N13" s="1">
        <f t="shared" si="4"/>
        <v>0</v>
      </c>
      <c r="O13" s="1">
        <f t="shared" si="5"/>
        <v>0</v>
      </c>
      <c r="P13" s="14">
        <f t="shared" si="6"/>
        <v>1306.1400000000001</v>
      </c>
      <c r="Q13" s="3"/>
      <c r="R13" s="3"/>
    </row>
    <row r="14" spans="1:18">
      <c r="A14" s="9">
        <v>7.75</v>
      </c>
      <c r="B14">
        <v>5</v>
      </c>
      <c r="D14" s="12"/>
      <c r="E14" s="34"/>
      <c r="F14" s="13">
        <f t="shared" si="0"/>
        <v>5</v>
      </c>
      <c r="G14" s="1"/>
      <c r="H14" s="9">
        <v>7.75</v>
      </c>
      <c r="I14" s="11">
        <v>1701670</v>
      </c>
      <c r="J14" s="1">
        <f t="shared" si="1"/>
        <v>1701.67</v>
      </c>
      <c r="K14" s="9">
        <v>7.75</v>
      </c>
      <c r="L14" s="1">
        <f t="shared" si="2"/>
        <v>1701.67</v>
      </c>
      <c r="M14" s="1">
        <f t="shared" si="3"/>
        <v>0</v>
      </c>
      <c r="N14" s="1">
        <f t="shared" si="4"/>
        <v>0</v>
      </c>
      <c r="O14" s="1">
        <f t="shared" si="5"/>
        <v>0</v>
      </c>
      <c r="P14" s="14">
        <f t="shared" si="6"/>
        <v>1701.67</v>
      </c>
      <c r="Q14" s="3"/>
      <c r="R14" s="3"/>
    </row>
    <row r="15" spans="1:18">
      <c r="A15" s="9">
        <v>8.25</v>
      </c>
      <c r="B15">
        <v>5</v>
      </c>
      <c r="D15" s="11"/>
      <c r="E15" s="34"/>
      <c r="F15" s="13">
        <f t="shared" si="0"/>
        <v>5</v>
      </c>
      <c r="G15" s="1"/>
      <c r="H15" s="9">
        <v>8.25</v>
      </c>
      <c r="I15" s="11">
        <v>2555209</v>
      </c>
      <c r="J15" s="1">
        <f t="shared" si="1"/>
        <v>2555.2089999999998</v>
      </c>
      <c r="K15" s="9">
        <v>8.25</v>
      </c>
      <c r="L15" s="1">
        <f t="shared" si="2"/>
        <v>2555.2089999999998</v>
      </c>
      <c r="M15" s="1">
        <f t="shared" si="3"/>
        <v>0</v>
      </c>
      <c r="N15" s="1">
        <f t="shared" si="4"/>
        <v>0</v>
      </c>
      <c r="O15" s="1">
        <f t="shared" si="5"/>
        <v>0</v>
      </c>
      <c r="P15" s="14">
        <f t="shared" si="6"/>
        <v>2555.2089999999998</v>
      </c>
      <c r="Q15" s="3"/>
      <c r="R15" s="3"/>
    </row>
    <row r="16" spans="1:18">
      <c r="A16" s="9">
        <v>8.75</v>
      </c>
      <c r="B16">
        <v>11</v>
      </c>
      <c r="D16" s="11"/>
      <c r="E16" s="34"/>
      <c r="F16" s="13">
        <f t="shared" si="0"/>
        <v>11</v>
      </c>
      <c r="G16" s="1"/>
      <c r="H16" s="9">
        <v>8.75</v>
      </c>
      <c r="I16" s="11">
        <v>5362206</v>
      </c>
      <c r="J16" s="1">
        <f t="shared" si="1"/>
        <v>5362.2060000000001</v>
      </c>
      <c r="K16" s="9">
        <v>8.75</v>
      </c>
      <c r="L16" s="1">
        <f t="shared" si="2"/>
        <v>5362.2060000000001</v>
      </c>
      <c r="M16" s="1">
        <f t="shared" si="3"/>
        <v>0</v>
      </c>
      <c r="N16" s="1">
        <f t="shared" si="4"/>
        <v>0</v>
      </c>
      <c r="O16" s="1">
        <f t="shared" si="5"/>
        <v>0</v>
      </c>
      <c r="P16" s="14">
        <f t="shared" si="6"/>
        <v>5362.2060000000001</v>
      </c>
      <c r="Q16" s="3"/>
      <c r="R16" s="3"/>
    </row>
    <row r="17" spans="1:18">
      <c r="A17" s="9">
        <v>9.25</v>
      </c>
      <c r="B17">
        <v>15</v>
      </c>
      <c r="D17" s="11"/>
      <c r="E17" s="34"/>
      <c r="F17" s="13">
        <f t="shared" si="0"/>
        <v>15</v>
      </c>
      <c r="G17" s="1"/>
      <c r="H17" s="9">
        <v>9.25</v>
      </c>
      <c r="I17" s="11">
        <v>10566478</v>
      </c>
      <c r="J17" s="1">
        <f t="shared" si="1"/>
        <v>10566.477999999999</v>
      </c>
      <c r="K17" s="9">
        <v>9.25</v>
      </c>
      <c r="L17" s="1">
        <f t="shared" si="2"/>
        <v>10566.477999999999</v>
      </c>
      <c r="M17" s="1">
        <f t="shared" si="3"/>
        <v>0</v>
      </c>
      <c r="N17" s="1">
        <f t="shared" si="4"/>
        <v>0</v>
      </c>
      <c r="O17" s="1">
        <f t="shared" si="5"/>
        <v>0</v>
      </c>
      <c r="P17" s="14">
        <f t="shared" si="6"/>
        <v>10566.477999999999</v>
      </c>
      <c r="Q17" s="3"/>
      <c r="R17" s="3"/>
    </row>
    <row r="18" spans="1:18">
      <c r="A18" s="9">
        <v>9.75</v>
      </c>
      <c r="B18">
        <v>20</v>
      </c>
      <c r="D18" s="11"/>
      <c r="E18" s="34"/>
      <c r="F18" s="13">
        <f t="shared" si="0"/>
        <v>20</v>
      </c>
      <c r="G18" s="1"/>
      <c r="H18" s="9">
        <v>9.75</v>
      </c>
      <c r="I18" s="11">
        <v>14584139</v>
      </c>
      <c r="J18" s="1">
        <f t="shared" si="1"/>
        <v>14584.138999999999</v>
      </c>
      <c r="K18" s="9">
        <v>9.75</v>
      </c>
      <c r="L18" s="1">
        <f t="shared" si="2"/>
        <v>14584.138999999999</v>
      </c>
      <c r="M18" s="1">
        <f t="shared" si="3"/>
        <v>0</v>
      </c>
      <c r="N18" s="1">
        <f t="shared" si="4"/>
        <v>0</v>
      </c>
      <c r="O18" s="1">
        <f t="shared" si="5"/>
        <v>0</v>
      </c>
      <c r="P18" s="14">
        <f t="shared" si="6"/>
        <v>14584.138999999999</v>
      </c>
      <c r="Q18" s="3"/>
      <c r="R18" s="3"/>
    </row>
    <row r="19" spans="1:18">
      <c r="A19" s="9">
        <v>10.25</v>
      </c>
      <c r="B19">
        <v>20</v>
      </c>
      <c r="D19" s="11"/>
      <c r="E19" s="34"/>
      <c r="F19" s="13">
        <f t="shared" si="0"/>
        <v>20</v>
      </c>
      <c r="G19" s="1"/>
      <c r="H19" s="9">
        <v>10.25</v>
      </c>
      <c r="I19" s="11">
        <v>17946980</v>
      </c>
      <c r="J19" s="1">
        <f t="shared" si="1"/>
        <v>17946.98</v>
      </c>
      <c r="K19" s="9">
        <v>10.25</v>
      </c>
      <c r="L19" s="1">
        <f t="shared" si="2"/>
        <v>17946.98</v>
      </c>
      <c r="M19" s="1">
        <f t="shared" si="3"/>
        <v>0</v>
      </c>
      <c r="N19" s="1">
        <f t="shared" si="4"/>
        <v>0</v>
      </c>
      <c r="O19" s="1">
        <f t="shared" si="5"/>
        <v>0</v>
      </c>
      <c r="P19" s="14">
        <f t="shared" si="6"/>
        <v>17946.98</v>
      </c>
      <c r="Q19" s="3"/>
      <c r="R19" s="3"/>
    </row>
    <row r="20" spans="1:18">
      <c r="A20" s="9">
        <v>10.75</v>
      </c>
      <c r="B20">
        <v>18</v>
      </c>
      <c r="C20">
        <v>2</v>
      </c>
      <c r="D20" s="11"/>
      <c r="E20" s="34"/>
      <c r="F20" s="13">
        <f t="shared" si="0"/>
        <v>20</v>
      </c>
      <c r="G20" s="1"/>
      <c r="H20" s="9">
        <v>10.75</v>
      </c>
      <c r="I20" s="11">
        <v>9998839</v>
      </c>
      <c r="J20" s="1">
        <f t="shared" si="1"/>
        <v>9998.8389999999999</v>
      </c>
      <c r="K20" s="9">
        <v>10.75</v>
      </c>
      <c r="L20" s="1">
        <f t="shared" si="2"/>
        <v>8998.9550999999992</v>
      </c>
      <c r="M20" s="1">
        <f t="shared" si="3"/>
        <v>999.88390000000004</v>
      </c>
      <c r="N20" s="1">
        <f t="shared" si="4"/>
        <v>0</v>
      </c>
      <c r="O20" s="1">
        <f t="shared" si="5"/>
        <v>0</v>
      </c>
      <c r="P20" s="14">
        <f t="shared" si="6"/>
        <v>9998.8389999999999</v>
      </c>
      <c r="Q20" s="3"/>
      <c r="R20" s="3"/>
    </row>
    <row r="21" spans="1:18">
      <c r="A21" s="9">
        <v>11.25</v>
      </c>
      <c r="B21">
        <v>17</v>
      </c>
      <c r="C21">
        <v>3</v>
      </c>
      <c r="D21" s="11"/>
      <c r="E21" s="34"/>
      <c r="F21" s="13">
        <f t="shared" si="0"/>
        <v>20</v>
      </c>
      <c r="G21" s="1"/>
      <c r="H21" s="9">
        <v>11.25</v>
      </c>
      <c r="I21" s="11">
        <v>5565304</v>
      </c>
      <c r="J21" s="1">
        <f t="shared" si="1"/>
        <v>5565.3040000000001</v>
      </c>
      <c r="K21" s="9">
        <v>11.25</v>
      </c>
      <c r="L21" s="1">
        <f t="shared" si="2"/>
        <v>4730.5083999999997</v>
      </c>
      <c r="M21" s="1">
        <f t="shared" si="3"/>
        <v>834.79560000000004</v>
      </c>
      <c r="N21" s="1">
        <f t="shared" si="4"/>
        <v>0</v>
      </c>
      <c r="O21" s="1">
        <f t="shared" si="5"/>
        <v>0</v>
      </c>
      <c r="P21" s="14">
        <f t="shared" si="6"/>
        <v>5565.3040000000001</v>
      </c>
      <c r="Q21" s="3"/>
      <c r="R21" s="3"/>
    </row>
    <row r="22" spans="1:18">
      <c r="A22" s="9">
        <v>11.75</v>
      </c>
      <c r="B22">
        <v>16</v>
      </c>
      <c r="C22">
        <v>4</v>
      </c>
      <c r="D22" s="11"/>
      <c r="E22" s="34"/>
      <c r="F22" s="13">
        <f t="shared" si="0"/>
        <v>20</v>
      </c>
      <c r="G22" s="4"/>
      <c r="H22" s="9">
        <v>11.75</v>
      </c>
      <c r="I22" s="11">
        <v>3572843</v>
      </c>
      <c r="J22" s="1">
        <f t="shared" si="1"/>
        <v>3572.8429999999998</v>
      </c>
      <c r="K22" s="9">
        <v>11.75</v>
      </c>
      <c r="L22" s="1">
        <f t="shared" si="2"/>
        <v>2858.2743999999998</v>
      </c>
      <c r="M22" s="1">
        <f t="shared" si="3"/>
        <v>714.56859999999995</v>
      </c>
      <c r="N22" s="1">
        <f t="shared" si="4"/>
        <v>0</v>
      </c>
      <c r="O22" s="1">
        <f t="shared" si="5"/>
        <v>0</v>
      </c>
      <c r="P22" s="14">
        <f t="shared" si="6"/>
        <v>3572.8429999999998</v>
      </c>
      <c r="Q22" s="3"/>
      <c r="R22" s="3"/>
    </row>
    <row r="23" spans="1:18">
      <c r="A23" s="9">
        <v>12.25</v>
      </c>
      <c r="B23">
        <v>9</v>
      </c>
      <c r="C23">
        <v>11</v>
      </c>
      <c r="D23" s="11"/>
      <c r="E23" s="34"/>
      <c r="F23" s="13">
        <f t="shared" si="0"/>
        <v>20</v>
      </c>
      <c r="G23" s="4"/>
      <c r="H23" s="9">
        <v>12.25</v>
      </c>
      <c r="I23" s="11">
        <v>2790386</v>
      </c>
      <c r="J23" s="1">
        <f t="shared" si="1"/>
        <v>2790.386</v>
      </c>
      <c r="K23" s="9">
        <v>12.25</v>
      </c>
      <c r="L23" s="1">
        <f t="shared" si="2"/>
        <v>1255.6737000000001</v>
      </c>
      <c r="M23" s="1">
        <f t="shared" si="3"/>
        <v>1534.7122999999999</v>
      </c>
      <c r="N23" s="1">
        <f t="shared" si="4"/>
        <v>0</v>
      </c>
      <c r="O23" s="1">
        <f t="shared" si="5"/>
        <v>0</v>
      </c>
      <c r="P23" s="14">
        <f t="shared" si="6"/>
        <v>2790.386</v>
      </c>
      <c r="Q23" s="3"/>
      <c r="R23" s="3"/>
    </row>
    <row r="24" spans="1:18">
      <c r="A24" s="9">
        <v>12.75</v>
      </c>
      <c r="B24">
        <v>6</v>
      </c>
      <c r="C24">
        <v>14</v>
      </c>
      <c r="D24" s="11"/>
      <c r="E24" s="34"/>
      <c r="F24" s="13">
        <f t="shared" si="0"/>
        <v>20</v>
      </c>
      <c r="G24" s="4"/>
      <c r="H24" s="9">
        <v>12.75</v>
      </c>
      <c r="I24" s="11">
        <v>2772031</v>
      </c>
      <c r="J24" s="1">
        <f t="shared" si="1"/>
        <v>2772.0309999999999</v>
      </c>
      <c r="K24" s="9">
        <v>12.75</v>
      </c>
      <c r="L24" s="1">
        <f t="shared" si="2"/>
        <v>831.60929999999996</v>
      </c>
      <c r="M24" s="1">
        <f t="shared" si="3"/>
        <v>1940.4217000000001</v>
      </c>
      <c r="N24" s="1">
        <f t="shared" si="4"/>
        <v>0</v>
      </c>
      <c r="O24" s="1">
        <f t="shared" si="5"/>
        <v>0</v>
      </c>
      <c r="P24" s="14">
        <f t="shared" si="6"/>
        <v>2772.0309999999999</v>
      </c>
      <c r="Q24" s="3"/>
      <c r="R24" s="3"/>
    </row>
    <row r="25" spans="1:18">
      <c r="A25" s="9">
        <v>13.25</v>
      </c>
      <c r="B25">
        <v>6</v>
      </c>
      <c r="C25">
        <v>14</v>
      </c>
      <c r="D25" s="11"/>
      <c r="E25" s="34"/>
      <c r="F25" s="13">
        <f t="shared" si="0"/>
        <v>20</v>
      </c>
      <c r="G25" s="4"/>
      <c r="H25" s="9">
        <v>13.25</v>
      </c>
      <c r="I25" s="11">
        <v>1810217</v>
      </c>
      <c r="J25" s="1">
        <f t="shared" si="1"/>
        <v>1810.2170000000001</v>
      </c>
      <c r="K25" s="9">
        <v>13.25</v>
      </c>
      <c r="L25" s="1">
        <f t="shared" si="2"/>
        <v>543.06510000000003</v>
      </c>
      <c r="M25" s="1">
        <f t="shared" si="3"/>
        <v>1267.1519000000001</v>
      </c>
      <c r="N25" s="1">
        <f t="shared" si="4"/>
        <v>0</v>
      </c>
      <c r="O25" s="1">
        <f t="shared" si="5"/>
        <v>0</v>
      </c>
      <c r="P25" s="14">
        <f t="shared" si="6"/>
        <v>1810.2170000000001</v>
      </c>
      <c r="Q25" s="3"/>
      <c r="R25" s="3"/>
    </row>
    <row r="26" spans="1:18">
      <c r="A26" s="9">
        <v>13.75</v>
      </c>
      <c r="B26" s="10"/>
      <c r="C26">
        <v>20</v>
      </c>
      <c r="D26" s="11"/>
      <c r="E26" s="34"/>
      <c r="F26" s="13">
        <f t="shared" si="0"/>
        <v>20</v>
      </c>
      <c r="G26" s="4"/>
      <c r="H26" s="9">
        <v>13.75</v>
      </c>
      <c r="I26" s="11">
        <v>1449323</v>
      </c>
      <c r="J26" s="1">
        <f t="shared" si="1"/>
        <v>1449.3230000000001</v>
      </c>
      <c r="K26" s="9">
        <v>13.75</v>
      </c>
      <c r="L26" s="1">
        <f t="shared" si="2"/>
        <v>0</v>
      </c>
      <c r="M26" s="1">
        <f t="shared" si="3"/>
        <v>1449.3230000000001</v>
      </c>
      <c r="N26" s="1">
        <f t="shared" si="4"/>
        <v>0</v>
      </c>
      <c r="O26" s="1">
        <f t="shared" si="5"/>
        <v>0</v>
      </c>
      <c r="P26" s="14">
        <f t="shared" si="6"/>
        <v>1449.3230000000001</v>
      </c>
      <c r="Q26" s="3"/>
      <c r="R26" s="3"/>
    </row>
    <row r="27" spans="1:18">
      <c r="A27" s="9">
        <v>14.25</v>
      </c>
      <c r="B27" s="10"/>
      <c r="C27">
        <v>20</v>
      </c>
      <c r="D27" s="11"/>
      <c r="E27" s="34"/>
      <c r="F27" s="13">
        <f t="shared" si="0"/>
        <v>20</v>
      </c>
      <c r="G27" s="4"/>
      <c r="H27" s="9">
        <v>14.25</v>
      </c>
      <c r="I27" s="11">
        <v>642222</v>
      </c>
      <c r="J27" s="1">
        <f t="shared" si="1"/>
        <v>642.22199999999998</v>
      </c>
      <c r="K27" s="9">
        <v>14.25</v>
      </c>
      <c r="L27" s="1">
        <f t="shared" si="2"/>
        <v>0</v>
      </c>
      <c r="M27" s="1">
        <f t="shared" si="3"/>
        <v>642.22199999999998</v>
      </c>
      <c r="N27" s="1">
        <f t="shared" si="4"/>
        <v>0</v>
      </c>
      <c r="O27" s="1">
        <f t="shared" si="5"/>
        <v>0</v>
      </c>
      <c r="P27" s="14">
        <f t="shared" si="6"/>
        <v>642.22199999999998</v>
      </c>
      <c r="Q27" s="3"/>
      <c r="R27" s="3"/>
    </row>
    <row r="28" spans="1:18">
      <c r="A28" s="9">
        <v>14.75</v>
      </c>
      <c r="B28" s="10"/>
      <c r="C28">
        <v>17</v>
      </c>
      <c r="E28" s="34"/>
      <c r="F28" s="13">
        <f t="shared" si="0"/>
        <v>17</v>
      </c>
      <c r="G28" s="1"/>
      <c r="H28" s="9">
        <v>14.75</v>
      </c>
      <c r="I28" s="11">
        <v>439202</v>
      </c>
      <c r="J28" s="1">
        <f t="shared" si="1"/>
        <v>439.202</v>
      </c>
      <c r="K28" s="9">
        <v>14.75</v>
      </c>
      <c r="L28" s="1">
        <f t="shared" si="2"/>
        <v>0</v>
      </c>
      <c r="M28" s="1">
        <f t="shared" si="3"/>
        <v>439.202</v>
      </c>
      <c r="N28" s="1">
        <f t="shared" si="4"/>
        <v>0</v>
      </c>
      <c r="O28" s="1">
        <f t="shared" si="5"/>
        <v>0</v>
      </c>
      <c r="P28" s="14">
        <f t="shared" si="6"/>
        <v>439.202</v>
      </c>
      <c r="Q28" s="3"/>
      <c r="R28" s="3"/>
    </row>
    <row r="29" spans="1:18">
      <c r="A29" s="9">
        <v>15.25</v>
      </c>
      <c r="B29" s="10"/>
      <c r="C29">
        <v>11</v>
      </c>
      <c r="E29" s="34"/>
      <c r="F29" s="13">
        <f t="shared" si="0"/>
        <v>11</v>
      </c>
      <c r="G29" s="1"/>
      <c r="H29" s="9">
        <v>15.25</v>
      </c>
      <c r="I29" s="11">
        <v>94785</v>
      </c>
      <c r="J29" s="1">
        <f t="shared" si="1"/>
        <v>94.784999999999997</v>
      </c>
      <c r="K29" s="9">
        <v>15.25</v>
      </c>
      <c r="L29" s="1">
        <f t="shared" si="2"/>
        <v>0</v>
      </c>
      <c r="M29" s="1">
        <f t="shared" si="3"/>
        <v>94.784999999999997</v>
      </c>
      <c r="N29" s="1">
        <f t="shared" si="4"/>
        <v>0</v>
      </c>
      <c r="O29" s="1">
        <f t="shared" si="5"/>
        <v>0</v>
      </c>
      <c r="P29" s="14">
        <f t="shared" si="6"/>
        <v>94.784999999999997</v>
      </c>
      <c r="Q29" s="3"/>
      <c r="R29" s="3"/>
    </row>
    <row r="30" spans="1:18">
      <c r="A30" s="9">
        <v>15.75</v>
      </c>
      <c r="B30" s="10"/>
      <c r="C30">
        <v>10</v>
      </c>
      <c r="E30" s="34"/>
      <c r="F30" s="13">
        <f t="shared" si="0"/>
        <v>10</v>
      </c>
      <c r="G30" s="1"/>
      <c r="H30" s="9">
        <v>15.75</v>
      </c>
      <c r="I30" s="38">
        <v>26945</v>
      </c>
      <c r="J30" s="1">
        <f t="shared" si="1"/>
        <v>26.945</v>
      </c>
      <c r="K30" s="9">
        <v>15.75</v>
      </c>
      <c r="L30" s="1">
        <f t="shared" si="2"/>
        <v>0</v>
      </c>
      <c r="M30" s="1">
        <f t="shared" si="3"/>
        <v>26.945</v>
      </c>
      <c r="N30" s="1">
        <f t="shared" si="4"/>
        <v>0</v>
      </c>
      <c r="O30" s="1">
        <f t="shared" si="5"/>
        <v>0</v>
      </c>
      <c r="P30" s="14">
        <f t="shared" si="6"/>
        <v>26.945</v>
      </c>
      <c r="Q30" s="3"/>
      <c r="R30" s="3"/>
    </row>
    <row r="31" spans="1:18">
      <c r="A31" s="9">
        <v>16.25</v>
      </c>
      <c r="B31" s="10"/>
      <c r="C31">
        <v>1</v>
      </c>
      <c r="D31">
        <v>2</v>
      </c>
      <c r="E31" s="34"/>
      <c r="F31" s="13">
        <f t="shared" si="0"/>
        <v>3</v>
      </c>
      <c r="G31" s="1"/>
      <c r="H31" s="9">
        <v>16.25</v>
      </c>
      <c r="I31" s="11">
        <v>15464</v>
      </c>
      <c r="J31" s="1">
        <f t="shared" si="1"/>
        <v>15.464</v>
      </c>
      <c r="K31" s="9">
        <v>16.25</v>
      </c>
      <c r="L31" s="1">
        <f t="shared" si="2"/>
        <v>0</v>
      </c>
      <c r="M31" s="1">
        <f t="shared" si="3"/>
        <v>5.1546666666666701</v>
      </c>
      <c r="N31" s="1">
        <f t="shared" si="4"/>
        <v>10.309333333333299</v>
      </c>
      <c r="O31" s="1">
        <f t="shared" si="5"/>
        <v>0</v>
      </c>
      <c r="P31" s="14">
        <f t="shared" si="6"/>
        <v>15.464</v>
      </c>
      <c r="Q31" s="3"/>
      <c r="R31" s="3"/>
    </row>
    <row r="32" spans="1:18">
      <c r="A32" s="9">
        <v>16.75</v>
      </c>
      <c r="B32" s="10"/>
      <c r="C32" s="11"/>
      <c r="D32">
        <v>2</v>
      </c>
      <c r="E32" s="34"/>
      <c r="F32" s="13">
        <f t="shared" si="0"/>
        <v>2</v>
      </c>
      <c r="G32" s="1"/>
      <c r="H32" s="9">
        <v>16.75</v>
      </c>
      <c r="I32" s="11">
        <v>3749</v>
      </c>
      <c r="J32" s="1">
        <f t="shared" si="1"/>
        <v>3.7490000000000001</v>
      </c>
      <c r="K32" s="9">
        <v>16.75</v>
      </c>
      <c r="L32" s="1">
        <f t="shared" si="2"/>
        <v>0</v>
      </c>
      <c r="M32" s="1">
        <f t="shared" si="3"/>
        <v>0</v>
      </c>
      <c r="N32" s="1">
        <f t="shared" si="4"/>
        <v>3.7490000000000001</v>
      </c>
      <c r="O32" s="1">
        <f t="shared" si="5"/>
        <v>0</v>
      </c>
      <c r="P32" s="14">
        <f t="shared" si="6"/>
        <v>3.7490000000000001</v>
      </c>
      <c r="Q32" s="3"/>
      <c r="R32" s="3"/>
    </row>
    <row r="33" spans="1:18">
      <c r="A33" s="9">
        <v>17.25</v>
      </c>
      <c r="B33" s="12"/>
      <c r="C33" s="15"/>
      <c r="D33" s="11"/>
      <c r="E33" s="34"/>
      <c r="F33" s="13">
        <f t="shared" si="0"/>
        <v>0</v>
      </c>
      <c r="G33" s="1"/>
      <c r="H33" s="9">
        <v>17.25</v>
      </c>
      <c r="I33" s="11">
        <v>0</v>
      </c>
      <c r="J33" s="1">
        <f t="shared" si="1"/>
        <v>0</v>
      </c>
      <c r="K33" s="9">
        <v>17.25</v>
      </c>
      <c r="L33" s="1">
        <f t="shared" si="2"/>
        <v>0</v>
      </c>
      <c r="M33" s="1">
        <f t="shared" si="3"/>
        <v>0</v>
      </c>
      <c r="N33" s="1">
        <f t="shared" si="4"/>
        <v>0</v>
      </c>
      <c r="O33" s="1">
        <f t="shared" si="5"/>
        <v>0</v>
      </c>
      <c r="P33" s="14">
        <f t="shared" si="6"/>
        <v>0</v>
      </c>
      <c r="Q33" s="3"/>
      <c r="R33" s="3"/>
    </row>
    <row r="34" spans="1:18">
      <c r="A34" s="9">
        <v>17.75</v>
      </c>
      <c r="B34" s="12"/>
      <c r="C34" s="15"/>
      <c r="D34" s="11"/>
      <c r="E34" s="34"/>
      <c r="F34" s="13">
        <f t="shared" si="0"/>
        <v>0</v>
      </c>
      <c r="G34" s="1"/>
      <c r="H34" s="9">
        <v>17.75</v>
      </c>
      <c r="I34" s="11">
        <v>0</v>
      </c>
      <c r="J34" s="1">
        <f t="shared" si="1"/>
        <v>0</v>
      </c>
      <c r="K34" s="9">
        <v>17.75</v>
      </c>
      <c r="L34" s="1">
        <f t="shared" si="2"/>
        <v>0</v>
      </c>
      <c r="M34" s="1">
        <f t="shared" si="3"/>
        <v>0</v>
      </c>
      <c r="N34" s="1">
        <f t="shared" si="4"/>
        <v>0</v>
      </c>
      <c r="O34" s="1">
        <f t="shared" si="5"/>
        <v>0</v>
      </c>
      <c r="P34" s="14">
        <f t="shared" si="6"/>
        <v>0</v>
      </c>
      <c r="Q34" s="3"/>
      <c r="R34" s="3"/>
    </row>
    <row r="35" spans="1:18">
      <c r="A35" s="9">
        <v>18.25</v>
      </c>
      <c r="B35" s="12"/>
      <c r="C35" s="11"/>
      <c r="D35" s="11"/>
      <c r="E35" s="32"/>
      <c r="F35" s="13">
        <f t="shared" si="0"/>
        <v>0</v>
      </c>
      <c r="G35" s="1"/>
      <c r="H35" s="9">
        <v>18.25</v>
      </c>
      <c r="I35" s="11">
        <v>0</v>
      </c>
      <c r="J35" s="1">
        <f t="shared" si="1"/>
        <v>0</v>
      </c>
      <c r="K35" s="9">
        <v>18.25</v>
      </c>
      <c r="L35" s="1">
        <f t="shared" si="2"/>
        <v>0</v>
      </c>
      <c r="M35" s="1">
        <f t="shared" si="3"/>
        <v>0</v>
      </c>
      <c r="N35" s="1">
        <f t="shared" si="4"/>
        <v>0</v>
      </c>
      <c r="O35" s="1">
        <f t="shared" si="5"/>
        <v>0</v>
      </c>
      <c r="P35" s="14">
        <f t="shared" si="6"/>
        <v>0</v>
      </c>
      <c r="Q35" s="3"/>
      <c r="R35" s="3"/>
    </row>
    <row r="36" spans="1:18">
      <c r="A36" s="9">
        <v>18.75</v>
      </c>
      <c r="B36" s="12"/>
      <c r="C36" s="11"/>
      <c r="D36" s="11"/>
      <c r="E36" s="32"/>
      <c r="F36" s="13">
        <f t="shared" si="0"/>
        <v>0</v>
      </c>
      <c r="G36" s="1"/>
      <c r="H36" s="9">
        <v>18.75</v>
      </c>
      <c r="I36" s="4"/>
      <c r="J36" s="1">
        <f t="shared" si="1"/>
        <v>0</v>
      </c>
      <c r="K36" s="9">
        <v>18.75</v>
      </c>
      <c r="L36" s="1">
        <f t="shared" si="2"/>
        <v>0</v>
      </c>
      <c r="M36" s="1">
        <f t="shared" si="3"/>
        <v>0</v>
      </c>
      <c r="N36" s="1">
        <f t="shared" si="4"/>
        <v>0</v>
      </c>
      <c r="O36" s="1">
        <f t="shared" si="5"/>
        <v>0</v>
      </c>
      <c r="P36" s="14">
        <f t="shared" si="6"/>
        <v>0</v>
      </c>
      <c r="Q36" s="3"/>
      <c r="R36" s="3"/>
    </row>
    <row r="37" spans="1:18">
      <c r="A37" s="9">
        <v>19.25</v>
      </c>
      <c r="B37" s="32"/>
      <c r="C37" s="33"/>
      <c r="D37" s="33"/>
      <c r="E37" s="33"/>
      <c r="F37" s="13">
        <f t="shared" si="0"/>
        <v>0</v>
      </c>
      <c r="G37" s="1"/>
      <c r="H37" s="9">
        <v>19.25</v>
      </c>
      <c r="I37" s="1"/>
      <c r="J37" s="1">
        <f t="shared" si="1"/>
        <v>0</v>
      </c>
      <c r="K37" s="9">
        <v>19.25</v>
      </c>
      <c r="L37" s="1">
        <f t="shared" si="2"/>
        <v>0</v>
      </c>
      <c r="M37" s="1">
        <f t="shared" si="3"/>
        <v>0</v>
      </c>
      <c r="N37" s="1">
        <f t="shared" si="4"/>
        <v>0</v>
      </c>
      <c r="O37" s="1">
        <f t="shared" si="5"/>
        <v>0</v>
      </c>
      <c r="P37" s="14">
        <f t="shared" si="6"/>
        <v>0</v>
      </c>
      <c r="Q37" s="3"/>
      <c r="R37" s="3"/>
    </row>
    <row r="38" spans="1:18">
      <c r="A38" s="7" t="s">
        <v>7</v>
      </c>
      <c r="B38" s="18">
        <f>SUM(B6:B37)</f>
        <v>171</v>
      </c>
      <c r="C38" s="18">
        <f>SUM(C6:C37)</f>
        <v>127</v>
      </c>
      <c r="D38" s="18">
        <f>SUM(D6:D37)</f>
        <v>4</v>
      </c>
      <c r="E38" s="18">
        <f>SUM(E6:E37)</f>
        <v>0</v>
      </c>
      <c r="F38" s="19">
        <f>SUM(F6:F37)</f>
        <v>302</v>
      </c>
      <c r="G38" s="20"/>
      <c r="H38" s="7" t="s">
        <v>7</v>
      </c>
      <c r="I38" s="4">
        <f>SUM(I6:I37)</f>
        <v>87743265</v>
      </c>
      <c r="J38" s="1">
        <f t="shared" si="1"/>
        <v>87743.264999999999</v>
      </c>
      <c r="K38" s="7" t="s">
        <v>7</v>
      </c>
      <c r="L38" s="18">
        <f>SUM(L6:L37)</f>
        <v>77780.040999999997</v>
      </c>
      <c r="M38" s="18">
        <f>SUM(M6:M37)</f>
        <v>9949.1656666666695</v>
      </c>
      <c r="N38" s="18">
        <f>SUM(N6:N37)</f>
        <v>14.0583333333333</v>
      </c>
      <c r="O38" s="18">
        <f>SUM(O6:O37)</f>
        <v>0</v>
      </c>
      <c r="P38" s="21">
        <f>SUM(P6:P37)</f>
        <v>87743.264999999999</v>
      </c>
      <c r="Q38" s="22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3"/>
      <c r="B41" s="1"/>
      <c r="C41" s="1"/>
      <c r="D41" s="1"/>
      <c r="E41" s="1"/>
      <c r="F41" s="23"/>
      <c r="G41" s="1"/>
      <c r="H41" s="1"/>
      <c r="I41" s="1"/>
      <c r="J41" s="23"/>
      <c r="K41" s="1"/>
      <c r="L41" s="1"/>
      <c r="M41" s="1"/>
      <c r="N41" s="23"/>
      <c r="O41" s="1"/>
      <c r="P41" s="3"/>
      <c r="Q41" s="3"/>
      <c r="R41" s="3"/>
    </row>
    <row r="42" spans="1:18">
      <c r="A42" s="1"/>
      <c r="B42" s="47" t="s">
        <v>9</v>
      </c>
      <c r="C42" s="47"/>
      <c r="D42" s="47"/>
      <c r="E42" s="1"/>
      <c r="F42" s="1"/>
      <c r="G42" s="4"/>
      <c r="H42" s="1"/>
      <c r="I42" s="47" t="s">
        <v>10</v>
      </c>
      <c r="J42" s="47"/>
      <c r="K42" s="47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6" t="s">
        <v>11</v>
      </c>
      <c r="I44">
        <v>3.8556215458328651E-3</v>
      </c>
      <c r="J44" s="16" t="s">
        <v>12</v>
      </c>
      <c r="K44">
        <v>3.1810174848027732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4" t="s">
        <v>7</v>
      </c>
      <c r="N46" s="3"/>
      <c r="O46" s="3"/>
      <c r="P46" s="3"/>
    </row>
    <row r="47" spans="1:18">
      <c r="A47" s="9">
        <v>3.75</v>
      </c>
      <c r="B47" s="1">
        <f t="shared" ref="B47:B78" si="7">L6*($A47)</f>
        <v>0</v>
      </c>
      <c r="C47" s="1">
        <f t="shared" ref="C47:C78" si="8">M6*($A47)</f>
        <v>0</v>
      </c>
      <c r="D47" s="1">
        <f t="shared" ref="D47:D78" si="9">N6*($A47)</f>
        <v>0</v>
      </c>
      <c r="E47" s="1">
        <f t="shared" ref="E47:E78" si="10">O6*($A47)</f>
        <v>0</v>
      </c>
      <c r="F47" s="13">
        <f t="shared" ref="F47:F78" si="11">SUM(B47:E47)</f>
        <v>0</v>
      </c>
      <c r="G47" s="1"/>
      <c r="H47" s="9">
        <f t="shared" ref="H47:H78" si="12">$I$44*((A47)^$K$44)</f>
        <v>0.25828423452748001</v>
      </c>
      <c r="I47" s="1">
        <f t="shared" ref="I47:I78" si="13">L6*$H47</f>
        <v>0</v>
      </c>
      <c r="J47" s="1">
        <f t="shared" ref="J47:J78" si="14">M6*$H47</f>
        <v>0</v>
      </c>
      <c r="K47" s="1">
        <f t="shared" ref="K47:K78" si="15">N6*$H47</f>
        <v>0</v>
      </c>
      <c r="L47" s="1">
        <f t="shared" ref="L47:L78" si="16">O6*$H47</f>
        <v>0</v>
      </c>
      <c r="M47" s="25">
        <f t="shared" ref="M47:M78" si="17">SUM(I47:L47)</f>
        <v>0</v>
      </c>
      <c r="N47" s="3"/>
      <c r="O47" s="3"/>
      <c r="P47" s="3"/>
    </row>
    <row r="48" spans="1:18">
      <c r="A48" s="9">
        <v>4.25</v>
      </c>
      <c r="B48" s="1">
        <f t="shared" si="7"/>
        <v>483.48849999999999</v>
      </c>
      <c r="C48" s="1">
        <f t="shared" si="8"/>
        <v>0</v>
      </c>
      <c r="D48" s="1">
        <f t="shared" si="9"/>
        <v>0</v>
      </c>
      <c r="E48" s="1">
        <f t="shared" si="10"/>
        <v>0</v>
      </c>
      <c r="F48" s="13">
        <f t="shared" si="11"/>
        <v>483.48849999999999</v>
      </c>
      <c r="G48" s="1"/>
      <c r="H48" s="9">
        <f t="shared" si="12"/>
        <v>0.38460114448008498</v>
      </c>
      <c r="I48" s="1">
        <f t="shared" si="13"/>
        <v>43.752995398343401</v>
      </c>
      <c r="J48" s="1">
        <f t="shared" si="14"/>
        <v>0</v>
      </c>
      <c r="K48" s="1">
        <f t="shared" si="15"/>
        <v>0</v>
      </c>
      <c r="L48" s="1">
        <f t="shared" si="16"/>
        <v>0</v>
      </c>
      <c r="M48" s="25">
        <f t="shared" si="17"/>
        <v>43.752995398343401</v>
      </c>
      <c r="N48" s="3"/>
      <c r="O48" s="3"/>
      <c r="P48" s="3"/>
    </row>
    <row r="49" spans="1:16">
      <c r="A49" s="9">
        <v>4.75</v>
      </c>
      <c r="B49" s="1">
        <f t="shared" si="7"/>
        <v>932.91899999999998</v>
      </c>
      <c r="C49" s="1">
        <f t="shared" si="8"/>
        <v>0</v>
      </c>
      <c r="D49" s="1">
        <f t="shared" si="9"/>
        <v>0</v>
      </c>
      <c r="E49" s="1">
        <f t="shared" si="10"/>
        <v>0</v>
      </c>
      <c r="F49" s="13">
        <f t="shared" si="11"/>
        <v>932.91899999999998</v>
      </c>
      <c r="G49" s="1"/>
      <c r="H49" s="9">
        <f t="shared" si="12"/>
        <v>0.54785875039035503</v>
      </c>
      <c r="I49" s="1">
        <f t="shared" si="13"/>
        <v>107.601650011667</v>
      </c>
      <c r="J49" s="1">
        <f t="shared" si="14"/>
        <v>0</v>
      </c>
      <c r="K49" s="1">
        <f t="shared" si="15"/>
        <v>0</v>
      </c>
      <c r="L49" s="1">
        <f t="shared" si="16"/>
        <v>0</v>
      </c>
      <c r="M49" s="25">
        <f t="shared" si="17"/>
        <v>107.601650011667</v>
      </c>
      <c r="N49" s="3"/>
      <c r="O49" s="3"/>
      <c r="P49" s="3"/>
    </row>
    <row r="50" spans="1:16">
      <c r="A50" s="9">
        <v>5.25</v>
      </c>
      <c r="B50" s="1">
        <f t="shared" si="7"/>
        <v>1598.07375</v>
      </c>
      <c r="C50" s="1">
        <f t="shared" si="8"/>
        <v>0</v>
      </c>
      <c r="D50" s="1">
        <f t="shared" si="9"/>
        <v>0</v>
      </c>
      <c r="E50" s="1">
        <f t="shared" si="10"/>
        <v>0</v>
      </c>
      <c r="F50" s="13">
        <f t="shared" si="11"/>
        <v>1598.07375</v>
      </c>
      <c r="G50" s="1"/>
      <c r="H50" s="9">
        <f t="shared" si="12"/>
        <v>0.75324062402440395</v>
      </c>
      <c r="I50" s="1">
        <f t="shared" si="13"/>
        <v>229.282679749908</v>
      </c>
      <c r="J50" s="1">
        <f t="shared" si="14"/>
        <v>0</v>
      </c>
      <c r="K50" s="1">
        <f t="shared" si="15"/>
        <v>0</v>
      </c>
      <c r="L50" s="1">
        <f t="shared" si="16"/>
        <v>0</v>
      </c>
      <c r="M50" s="25">
        <f t="shared" si="17"/>
        <v>229.282679749908</v>
      </c>
      <c r="N50" s="3"/>
      <c r="O50" s="3"/>
      <c r="P50" s="3"/>
    </row>
    <row r="51" spans="1:16">
      <c r="A51" s="9">
        <v>5.75</v>
      </c>
      <c r="B51" s="1">
        <f t="shared" si="7"/>
        <v>3102.3780000000002</v>
      </c>
      <c r="C51" s="1">
        <f t="shared" si="8"/>
        <v>0</v>
      </c>
      <c r="D51" s="1">
        <f t="shared" si="9"/>
        <v>0</v>
      </c>
      <c r="E51" s="1">
        <f t="shared" si="10"/>
        <v>0</v>
      </c>
      <c r="F51" s="13">
        <f t="shared" si="11"/>
        <v>3102.3780000000002</v>
      </c>
      <c r="G51" s="1"/>
      <c r="H51" s="9">
        <f t="shared" si="12"/>
        <v>1.00603037864776</v>
      </c>
      <c r="I51" s="1">
        <f t="shared" si="13"/>
        <v>542.79765461712702</v>
      </c>
      <c r="J51" s="1">
        <f t="shared" si="14"/>
        <v>0</v>
      </c>
      <c r="K51" s="1">
        <f t="shared" si="15"/>
        <v>0</v>
      </c>
      <c r="L51" s="1">
        <f t="shared" si="16"/>
        <v>0</v>
      </c>
      <c r="M51" s="25">
        <f t="shared" si="17"/>
        <v>542.79765461712702</v>
      </c>
      <c r="N51" s="3"/>
      <c r="O51" s="3"/>
      <c r="P51" s="3"/>
    </row>
    <row r="52" spans="1:16">
      <c r="A52" s="9">
        <v>6.25</v>
      </c>
      <c r="B52" s="1">
        <f t="shared" si="7"/>
        <v>11466.975</v>
      </c>
      <c r="C52" s="1">
        <f t="shared" si="8"/>
        <v>0</v>
      </c>
      <c r="D52" s="1">
        <f t="shared" si="9"/>
        <v>0</v>
      </c>
      <c r="E52" s="1">
        <f t="shared" si="10"/>
        <v>0</v>
      </c>
      <c r="F52" s="13">
        <f t="shared" si="11"/>
        <v>11466.975</v>
      </c>
      <c r="G52" s="1"/>
      <c r="H52" s="9">
        <f t="shared" si="12"/>
        <v>1.31160374940066</v>
      </c>
      <c r="I52" s="1">
        <f t="shared" si="13"/>
        <v>2406.4203846853802</v>
      </c>
      <c r="J52" s="1">
        <f t="shared" si="14"/>
        <v>0</v>
      </c>
      <c r="K52" s="1">
        <f t="shared" si="15"/>
        <v>0</v>
      </c>
      <c r="L52" s="1">
        <f t="shared" si="16"/>
        <v>0</v>
      </c>
      <c r="M52" s="25">
        <f t="shared" si="17"/>
        <v>2406.4203846853802</v>
      </c>
      <c r="N52" s="3"/>
      <c r="O52" s="3"/>
      <c r="P52" s="3"/>
    </row>
    <row r="53" spans="1:16">
      <c r="A53" s="9">
        <v>6.75</v>
      </c>
      <c r="B53" s="1">
        <f t="shared" si="7"/>
        <v>10464.606</v>
      </c>
      <c r="C53" s="1">
        <f t="shared" si="8"/>
        <v>0</v>
      </c>
      <c r="D53" s="1">
        <f t="shared" si="9"/>
        <v>0</v>
      </c>
      <c r="E53" s="1">
        <f t="shared" si="10"/>
        <v>0</v>
      </c>
      <c r="F53" s="13">
        <f t="shared" si="11"/>
        <v>10464.606</v>
      </c>
      <c r="G53" s="1"/>
      <c r="H53" s="9">
        <f t="shared" si="12"/>
        <v>1.67542194687144</v>
      </c>
      <c r="I53" s="1">
        <f t="shared" si="13"/>
        <v>2597.4267492981598</v>
      </c>
      <c r="J53" s="1">
        <f t="shared" si="14"/>
        <v>0</v>
      </c>
      <c r="K53" s="1">
        <f t="shared" si="15"/>
        <v>0</v>
      </c>
      <c r="L53" s="1">
        <f t="shared" si="16"/>
        <v>0</v>
      </c>
      <c r="M53" s="25">
        <f t="shared" si="17"/>
        <v>2597.4267492981598</v>
      </c>
      <c r="N53" s="3"/>
      <c r="O53" s="3"/>
      <c r="P53" s="3"/>
    </row>
    <row r="54" spans="1:16">
      <c r="A54" s="9">
        <v>7.25</v>
      </c>
      <c r="B54" s="1">
        <f t="shared" si="7"/>
        <v>9469.5149999999994</v>
      </c>
      <c r="C54" s="1">
        <f t="shared" si="8"/>
        <v>0</v>
      </c>
      <c r="D54" s="1">
        <f t="shared" si="9"/>
        <v>0</v>
      </c>
      <c r="E54" s="1">
        <f t="shared" si="10"/>
        <v>0</v>
      </c>
      <c r="F54" s="13">
        <f t="shared" si="11"/>
        <v>9469.5149999999994</v>
      </c>
      <c r="G54" s="1"/>
      <c r="H54" s="9">
        <f t="shared" si="12"/>
        <v>2.1030259917388401</v>
      </c>
      <c r="I54" s="1">
        <f t="shared" si="13"/>
        <v>2746.84636884977</v>
      </c>
      <c r="J54" s="1">
        <f t="shared" si="14"/>
        <v>0</v>
      </c>
      <c r="K54" s="1">
        <f t="shared" si="15"/>
        <v>0</v>
      </c>
      <c r="L54" s="1">
        <f t="shared" si="16"/>
        <v>0</v>
      </c>
      <c r="M54" s="25">
        <f t="shared" si="17"/>
        <v>2746.84636884977</v>
      </c>
      <c r="N54" s="3"/>
      <c r="O54" s="3"/>
      <c r="P54" s="3"/>
    </row>
    <row r="55" spans="1:16">
      <c r="A55" s="9">
        <v>7.75</v>
      </c>
      <c r="B55" s="1">
        <f t="shared" si="7"/>
        <v>13187.942499999999</v>
      </c>
      <c r="C55" s="1">
        <f t="shared" si="8"/>
        <v>0</v>
      </c>
      <c r="D55" s="1">
        <f t="shared" si="9"/>
        <v>0</v>
      </c>
      <c r="E55" s="1">
        <f t="shared" si="10"/>
        <v>0</v>
      </c>
      <c r="F55" s="13">
        <f t="shared" si="11"/>
        <v>13187.942499999999</v>
      </c>
      <c r="G55" s="1"/>
      <c r="H55" s="9">
        <f t="shared" si="12"/>
        <v>2.6000318224912702</v>
      </c>
      <c r="I55" s="1">
        <f t="shared" si="13"/>
        <v>4424.3961513787199</v>
      </c>
      <c r="J55" s="1">
        <f t="shared" si="14"/>
        <v>0</v>
      </c>
      <c r="K55" s="1">
        <f t="shared" si="15"/>
        <v>0</v>
      </c>
      <c r="L55" s="1">
        <f t="shared" si="16"/>
        <v>0</v>
      </c>
      <c r="M55" s="25">
        <f t="shared" si="17"/>
        <v>4424.3961513787199</v>
      </c>
      <c r="N55" s="3"/>
      <c r="O55" s="3"/>
      <c r="P55" s="3"/>
    </row>
    <row r="56" spans="1:16">
      <c r="A56" s="9">
        <v>8.25</v>
      </c>
      <c r="B56" s="1">
        <f t="shared" si="7"/>
        <v>21080.474249999999</v>
      </c>
      <c r="C56" s="1">
        <f t="shared" si="8"/>
        <v>0</v>
      </c>
      <c r="D56" s="1">
        <f t="shared" si="9"/>
        <v>0</v>
      </c>
      <c r="E56" s="1">
        <f t="shared" si="10"/>
        <v>0</v>
      </c>
      <c r="F56" s="13">
        <f t="shared" si="11"/>
        <v>21080.474249999999</v>
      </c>
      <c r="G56" s="1"/>
      <c r="H56" s="9">
        <f t="shared" si="12"/>
        <v>3.17212602388547</v>
      </c>
      <c r="I56" s="1">
        <f t="shared" si="13"/>
        <v>8105.4449653663696</v>
      </c>
      <c r="J56" s="1">
        <f t="shared" si="14"/>
        <v>0</v>
      </c>
      <c r="K56" s="1">
        <f t="shared" si="15"/>
        <v>0</v>
      </c>
      <c r="L56" s="1">
        <f t="shared" si="16"/>
        <v>0</v>
      </c>
      <c r="M56" s="25">
        <f t="shared" si="17"/>
        <v>8105.4449653663696</v>
      </c>
      <c r="N56" s="3"/>
      <c r="O56" s="3"/>
      <c r="P56" s="3"/>
    </row>
    <row r="57" spans="1:16">
      <c r="A57" s="9">
        <v>8.75</v>
      </c>
      <c r="B57" s="1">
        <f t="shared" si="7"/>
        <v>46919.302499999998</v>
      </c>
      <c r="C57" s="1">
        <f t="shared" si="8"/>
        <v>0</v>
      </c>
      <c r="D57" s="1">
        <f t="shared" si="9"/>
        <v>0</v>
      </c>
      <c r="E57" s="1">
        <f t="shared" si="10"/>
        <v>0</v>
      </c>
      <c r="F57" s="13">
        <f t="shared" si="11"/>
        <v>46919.302499999998</v>
      </c>
      <c r="G57" s="1"/>
      <c r="H57" s="9">
        <f t="shared" si="12"/>
        <v>3.8250620618742799</v>
      </c>
      <c r="I57" s="1">
        <f t="shared" si="13"/>
        <v>20510.770738554598</v>
      </c>
      <c r="J57" s="1">
        <f t="shared" si="14"/>
        <v>0</v>
      </c>
      <c r="K57" s="1">
        <f t="shared" si="15"/>
        <v>0</v>
      </c>
      <c r="L57" s="1">
        <f t="shared" si="16"/>
        <v>0</v>
      </c>
      <c r="M57" s="25">
        <f t="shared" si="17"/>
        <v>20510.770738554598</v>
      </c>
      <c r="N57" s="3"/>
      <c r="O57" s="3"/>
      <c r="P57" s="3"/>
    </row>
    <row r="58" spans="1:16">
      <c r="A58" s="9">
        <v>9.25</v>
      </c>
      <c r="B58" s="1">
        <f t="shared" si="7"/>
        <v>97739.921499999997</v>
      </c>
      <c r="C58" s="1">
        <f t="shared" si="8"/>
        <v>0</v>
      </c>
      <c r="D58" s="1">
        <f t="shared" si="9"/>
        <v>0</v>
      </c>
      <c r="E58" s="1">
        <f t="shared" si="10"/>
        <v>0</v>
      </c>
      <c r="F58" s="13">
        <f t="shared" si="11"/>
        <v>97739.921499999997</v>
      </c>
      <c r="G58" s="1"/>
      <c r="H58" s="9">
        <f t="shared" si="12"/>
        <v>4.5646569375193797</v>
      </c>
      <c r="I58" s="1">
        <f t="shared" si="13"/>
        <v>48232.347107845897</v>
      </c>
      <c r="J58" s="1">
        <f t="shared" si="14"/>
        <v>0</v>
      </c>
      <c r="K58" s="1">
        <f t="shared" si="15"/>
        <v>0</v>
      </c>
      <c r="L58" s="1">
        <f t="shared" si="16"/>
        <v>0</v>
      </c>
      <c r="M58" s="25">
        <f t="shared" si="17"/>
        <v>48232.347107845897</v>
      </c>
      <c r="N58" s="3"/>
      <c r="O58" s="3"/>
      <c r="P58" s="3"/>
    </row>
    <row r="59" spans="1:16">
      <c r="A59" s="9">
        <v>9.75</v>
      </c>
      <c r="B59" s="1">
        <f t="shared" si="7"/>
        <v>142195.35524999999</v>
      </c>
      <c r="C59" s="1">
        <f t="shared" si="8"/>
        <v>0</v>
      </c>
      <c r="D59" s="1">
        <f t="shared" si="9"/>
        <v>0</v>
      </c>
      <c r="E59" s="1">
        <f t="shared" si="10"/>
        <v>0</v>
      </c>
      <c r="F59" s="13">
        <f t="shared" si="11"/>
        <v>142195.35524999999</v>
      </c>
      <c r="G59" s="1"/>
      <c r="H59" s="9">
        <f t="shared" si="12"/>
        <v>5.3967881917173504</v>
      </c>
      <c r="I59" s="1">
        <f t="shared" si="13"/>
        <v>78707.5091415645</v>
      </c>
      <c r="J59" s="1">
        <f t="shared" si="14"/>
        <v>0</v>
      </c>
      <c r="K59" s="1">
        <f t="shared" si="15"/>
        <v>0</v>
      </c>
      <c r="L59" s="1">
        <f t="shared" si="16"/>
        <v>0</v>
      </c>
      <c r="M59" s="25">
        <f t="shared" si="17"/>
        <v>78707.5091415645</v>
      </c>
      <c r="N59" s="3"/>
      <c r="O59" s="3"/>
      <c r="P59" s="3"/>
    </row>
    <row r="60" spans="1:16">
      <c r="A60" s="9">
        <v>10.25</v>
      </c>
      <c r="B60" s="1">
        <f t="shared" si="7"/>
        <v>183956.54500000001</v>
      </c>
      <c r="C60" s="1">
        <f t="shared" si="8"/>
        <v>0</v>
      </c>
      <c r="D60" s="1">
        <f t="shared" si="9"/>
        <v>0</v>
      </c>
      <c r="E60" s="1">
        <f t="shared" si="10"/>
        <v>0</v>
      </c>
      <c r="F60" s="13">
        <f t="shared" si="11"/>
        <v>183956.54500000001</v>
      </c>
      <c r="G60" s="1"/>
      <c r="H60" s="9">
        <f t="shared" si="12"/>
        <v>6.3273912067889304</v>
      </c>
      <c r="I60" s="1">
        <f t="shared" si="13"/>
        <v>113557.563440417</v>
      </c>
      <c r="J60" s="1">
        <f t="shared" si="14"/>
        <v>0</v>
      </c>
      <c r="K60" s="1">
        <f t="shared" si="15"/>
        <v>0</v>
      </c>
      <c r="L60" s="1">
        <f t="shared" si="16"/>
        <v>0</v>
      </c>
      <c r="M60" s="25">
        <f t="shared" si="17"/>
        <v>113557.563440417</v>
      </c>
      <c r="N60" s="3"/>
      <c r="O60" s="3"/>
      <c r="P60" s="3"/>
    </row>
    <row r="61" spans="1:16">
      <c r="A61" s="9">
        <v>10.75</v>
      </c>
      <c r="B61" s="1">
        <f t="shared" si="7"/>
        <v>96738.767324999993</v>
      </c>
      <c r="C61" s="1">
        <f t="shared" si="8"/>
        <v>10748.751925</v>
      </c>
      <c r="D61" s="1">
        <f t="shared" si="9"/>
        <v>0</v>
      </c>
      <c r="E61" s="1">
        <f t="shared" si="10"/>
        <v>0</v>
      </c>
      <c r="F61" s="13">
        <f t="shared" si="11"/>
        <v>107487.51925</v>
      </c>
      <c r="G61" s="1"/>
      <c r="H61" s="9">
        <f t="shared" si="12"/>
        <v>7.36245676164976</v>
      </c>
      <c r="I61" s="1">
        <f t="shared" si="13"/>
        <v>66254.417823777607</v>
      </c>
      <c r="J61" s="1">
        <f t="shared" si="14"/>
        <v>7361.6019804197304</v>
      </c>
      <c r="K61" s="1">
        <f t="shared" si="15"/>
        <v>0</v>
      </c>
      <c r="L61" s="1">
        <f t="shared" si="16"/>
        <v>0</v>
      </c>
      <c r="M61" s="25">
        <f t="shared" si="17"/>
        <v>73616.019804197305</v>
      </c>
      <c r="N61" s="3"/>
      <c r="O61" s="3"/>
      <c r="P61" s="3"/>
    </row>
    <row r="62" spans="1:16">
      <c r="A62" s="9">
        <v>11.25</v>
      </c>
      <c r="B62" s="1">
        <f t="shared" si="7"/>
        <v>53218.219499999999</v>
      </c>
      <c r="C62" s="1">
        <f t="shared" si="8"/>
        <v>9391.4505000000008</v>
      </c>
      <c r="D62" s="1">
        <f t="shared" si="9"/>
        <v>0</v>
      </c>
      <c r="E62" s="1">
        <f t="shared" si="10"/>
        <v>0</v>
      </c>
      <c r="F62" s="13">
        <f t="shared" si="11"/>
        <v>62609.67</v>
      </c>
      <c r="G62" s="1"/>
      <c r="H62" s="9">
        <f t="shared" si="12"/>
        <v>8.5080288054164406</v>
      </c>
      <c r="I62" s="1">
        <f t="shared" si="13"/>
        <v>40247.301731464402</v>
      </c>
      <c r="J62" s="1">
        <f t="shared" si="14"/>
        <v>7102.4650114348997</v>
      </c>
      <c r="K62" s="1">
        <f t="shared" si="15"/>
        <v>0</v>
      </c>
      <c r="L62" s="1">
        <f t="shared" si="16"/>
        <v>0</v>
      </c>
      <c r="M62" s="25">
        <f t="shared" si="17"/>
        <v>47349.766742899301</v>
      </c>
      <c r="N62" s="3"/>
      <c r="O62" s="3"/>
      <c r="P62" s="3"/>
    </row>
    <row r="63" spans="1:16">
      <c r="A63" s="9">
        <v>11.75</v>
      </c>
      <c r="B63" s="1">
        <f t="shared" si="7"/>
        <v>33584.724199999997</v>
      </c>
      <c r="C63" s="1">
        <f t="shared" si="8"/>
        <v>8396.1810499999992</v>
      </c>
      <c r="D63" s="1">
        <f t="shared" si="9"/>
        <v>0</v>
      </c>
      <c r="E63" s="1">
        <f t="shared" si="10"/>
        <v>0</v>
      </c>
      <c r="F63" s="13">
        <f t="shared" si="11"/>
        <v>41980.905250000003</v>
      </c>
      <c r="G63" s="1"/>
      <c r="H63" s="9">
        <f t="shared" si="12"/>
        <v>9.7702024205960196</v>
      </c>
      <c r="I63" s="1">
        <f t="shared" si="13"/>
        <v>27925.919461607598</v>
      </c>
      <c r="J63" s="1">
        <f t="shared" si="14"/>
        <v>6981.4798654019096</v>
      </c>
      <c r="K63" s="1">
        <f t="shared" si="15"/>
        <v>0</v>
      </c>
      <c r="L63" s="1">
        <f t="shared" si="16"/>
        <v>0</v>
      </c>
      <c r="M63" s="25">
        <f t="shared" si="17"/>
        <v>34907.399327009502</v>
      </c>
      <c r="N63" s="3"/>
      <c r="O63" s="3"/>
      <c r="P63" s="3"/>
    </row>
    <row r="64" spans="1:16">
      <c r="A64" s="9">
        <v>12.25</v>
      </c>
      <c r="B64" s="1">
        <f t="shared" si="7"/>
        <v>15382.002825</v>
      </c>
      <c r="C64" s="1">
        <f t="shared" si="8"/>
        <v>18800.225675000002</v>
      </c>
      <c r="D64" s="1">
        <f t="shared" si="9"/>
        <v>0</v>
      </c>
      <c r="E64" s="1">
        <f t="shared" si="10"/>
        <v>0</v>
      </c>
      <c r="F64" s="13">
        <f t="shared" si="11"/>
        <v>34182.228499999997</v>
      </c>
      <c r="G64" s="1"/>
      <c r="H64" s="9">
        <f t="shared" si="12"/>
        <v>11.155121951942901</v>
      </c>
      <c r="I64" s="1">
        <f t="shared" si="13"/>
        <v>14007.1932553474</v>
      </c>
      <c r="J64" s="1">
        <f t="shared" si="14"/>
        <v>17119.902867646801</v>
      </c>
      <c r="K64" s="1">
        <f t="shared" si="15"/>
        <v>0</v>
      </c>
      <c r="L64" s="1">
        <f t="shared" si="16"/>
        <v>0</v>
      </c>
      <c r="M64" s="25">
        <f t="shared" si="17"/>
        <v>31127.0961229942</v>
      </c>
      <c r="N64" s="3"/>
      <c r="O64" s="3"/>
      <c r="P64" s="3"/>
    </row>
    <row r="65" spans="1:16">
      <c r="A65" s="9">
        <v>12.75</v>
      </c>
      <c r="B65" s="1">
        <f t="shared" si="7"/>
        <v>10603.018575</v>
      </c>
      <c r="C65" s="1">
        <f t="shared" si="8"/>
        <v>24740.376675</v>
      </c>
      <c r="D65" s="1">
        <f t="shared" si="9"/>
        <v>0</v>
      </c>
      <c r="E65" s="1">
        <f t="shared" si="10"/>
        <v>0</v>
      </c>
      <c r="F65" s="13">
        <f t="shared" si="11"/>
        <v>35343.395250000001</v>
      </c>
      <c r="G65" s="1"/>
      <c r="H65" s="9">
        <f t="shared" si="12"/>
        <v>12.6689792809811</v>
      </c>
      <c r="I65" s="1">
        <f t="shared" si="13"/>
        <v>10535.640991571199</v>
      </c>
      <c r="J65" s="1">
        <f t="shared" si="14"/>
        <v>24583.1623136661</v>
      </c>
      <c r="K65" s="1">
        <f t="shared" si="15"/>
        <v>0</v>
      </c>
      <c r="L65" s="1">
        <f t="shared" si="16"/>
        <v>0</v>
      </c>
      <c r="M65" s="25">
        <f t="shared" si="17"/>
        <v>35118.803305237299</v>
      </c>
      <c r="N65" s="3"/>
      <c r="O65" s="3"/>
      <c r="P65" s="3"/>
    </row>
    <row r="66" spans="1:16">
      <c r="A66" s="9">
        <v>13.25</v>
      </c>
      <c r="B66" s="1">
        <f t="shared" si="7"/>
        <v>7195.6125750000001</v>
      </c>
      <c r="C66" s="1">
        <f t="shared" si="8"/>
        <v>16789.762675000002</v>
      </c>
      <c r="D66" s="1">
        <f t="shared" si="9"/>
        <v>0</v>
      </c>
      <c r="E66" s="1">
        <f t="shared" si="10"/>
        <v>0</v>
      </c>
      <c r="F66" s="13">
        <f t="shared" si="11"/>
        <v>23985.375250000001</v>
      </c>
      <c r="G66" s="1"/>
      <c r="H66" s="9">
        <f t="shared" si="12"/>
        <v>14.318012229329399</v>
      </c>
      <c r="I66" s="1">
        <f t="shared" si="13"/>
        <v>7775.6127431219902</v>
      </c>
      <c r="J66" s="1">
        <f t="shared" si="14"/>
        <v>18143.096400618</v>
      </c>
      <c r="K66" s="1">
        <f t="shared" si="15"/>
        <v>0</v>
      </c>
      <c r="L66" s="1">
        <f t="shared" si="16"/>
        <v>0</v>
      </c>
      <c r="M66" s="25">
        <f t="shared" si="17"/>
        <v>25918.709143740001</v>
      </c>
      <c r="N66" s="3"/>
      <c r="O66" s="3"/>
      <c r="P66" s="3"/>
    </row>
    <row r="67" spans="1:16">
      <c r="A67" s="9">
        <v>13.75</v>
      </c>
      <c r="B67" s="1">
        <f t="shared" si="7"/>
        <v>0</v>
      </c>
      <c r="C67" s="1">
        <f t="shared" si="8"/>
        <v>19928.19125</v>
      </c>
      <c r="D67" s="1">
        <f t="shared" si="9"/>
        <v>0</v>
      </c>
      <c r="E67" s="1">
        <f t="shared" si="10"/>
        <v>0</v>
      </c>
      <c r="F67" s="13">
        <f t="shared" si="11"/>
        <v>19928.19125</v>
      </c>
      <c r="G67" s="1"/>
      <c r="H67" s="9">
        <f t="shared" si="12"/>
        <v>16.108503076508701</v>
      </c>
      <c r="I67" s="1">
        <f t="shared" si="13"/>
        <v>0</v>
      </c>
      <c r="J67" s="1">
        <f t="shared" si="14"/>
        <v>23346.424004354802</v>
      </c>
      <c r="K67" s="1">
        <f t="shared" si="15"/>
        <v>0</v>
      </c>
      <c r="L67" s="1">
        <f t="shared" si="16"/>
        <v>0</v>
      </c>
      <c r="M67" s="25">
        <f t="shared" si="17"/>
        <v>23346.424004354802</v>
      </c>
      <c r="N67" s="3"/>
      <c r="O67" s="3"/>
      <c r="P67" s="3"/>
    </row>
    <row r="68" spans="1:16">
      <c r="A68" s="9">
        <v>14.25</v>
      </c>
      <c r="B68" s="1">
        <f t="shared" si="7"/>
        <v>0</v>
      </c>
      <c r="C68" s="1">
        <f t="shared" si="8"/>
        <v>9151.6635000000006</v>
      </c>
      <c r="D68" s="1">
        <f t="shared" si="9"/>
        <v>0</v>
      </c>
      <c r="E68" s="1">
        <f t="shared" si="10"/>
        <v>0</v>
      </c>
      <c r="F68" s="13">
        <f t="shared" si="11"/>
        <v>9151.6635000000006</v>
      </c>
      <c r="G68" s="1"/>
      <c r="H68" s="9">
        <f t="shared" si="12"/>
        <v>18.0467771799857</v>
      </c>
      <c r="I68" s="1">
        <f t="shared" si="13"/>
        <v>0</v>
      </c>
      <c r="J68" s="1">
        <f t="shared" si="14"/>
        <v>11590.0373340848</v>
      </c>
      <c r="K68" s="1">
        <f t="shared" si="15"/>
        <v>0</v>
      </c>
      <c r="L68" s="1">
        <f t="shared" si="16"/>
        <v>0</v>
      </c>
      <c r="M68" s="25">
        <f t="shared" si="17"/>
        <v>11590.0373340848</v>
      </c>
      <c r="N68" s="3"/>
      <c r="O68" s="3"/>
      <c r="P68" s="3"/>
    </row>
    <row r="69" spans="1:16">
      <c r="A69" s="9">
        <v>14.75</v>
      </c>
      <c r="B69" s="1">
        <f t="shared" si="7"/>
        <v>0</v>
      </c>
      <c r="C69" s="1">
        <f t="shared" si="8"/>
        <v>6478.2295000000004</v>
      </c>
      <c r="D69" s="1">
        <f t="shared" si="9"/>
        <v>0</v>
      </c>
      <c r="E69" s="1">
        <f t="shared" si="10"/>
        <v>0</v>
      </c>
      <c r="F69" s="13">
        <f t="shared" si="11"/>
        <v>6478.2295000000004</v>
      </c>
      <c r="G69" s="1"/>
      <c r="H69" s="9">
        <f t="shared" si="12"/>
        <v>20.13920168692</v>
      </c>
      <c r="I69" s="1">
        <f t="shared" si="13"/>
        <v>0</v>
      </c>
      <c r="J69" s="1">
        <f t="shared" si="14"/>
        <v>8845.1776592986407</v>
      </c>
      <c r="K69" s="1">
        <f t="shared" si="15"/>
        <v>0</v>
      </c>
      <c r="L69" s="1">
        <f t="shared" si="16"/>
        <v>0</v>
      </c>
      <c r="M69" s="25">
        <f t="shared" si="17"/>
        <v>8845.1776592986407</v>
      </c>
      <c r="N69" s="3"/>
      <c r="O69" s="3"/>
      <c r="P69" s="3"/>
    </row>
    <row r="70" spans="1:16">
      <c r="A70" s="9">
        <v>15.25</v>
      </c>
      <c r="B70" s="1">
        <f t="shared" si="7"/>
        <v>0</v>
      </c>
      <c r="C70" s="1">
        <f t="shared" si="8"/>
        <v>1445.4712500000001</v>
      </c>
      <c r="D70" s="1">
        <f t="shared" si="9"/>
        <v>0</v>
      </c>
      <c r="E70" s="1">
        <f t="shared" si="10"/>
        <v>0</v>
      </c>
      <c r="F70" s="13">
        <f t="shared" si="11"/>
        <v>1445.4712500000001</v>
      </c>
      <c r="G70" s="1"/>
      <c r="H70" s="9">
        <f t="shared" si="12"/>
        <v>22.392184328498399</v>
      </c>
      <c r="I70" s="1">
        <f t="shared" si="13"/>
        <v>0</v>
      </c>
      <c r="J70" s="1">
        <f t="shared" si="14"/>
        <v>2122.44319157672</v>
      </c>
      <c r="K70" s="1">
        <f t="shared" si="15"/>
        <v>0</v>
      </c>
      <c r="L70" s="1">
        <f t="shared" si="16"/>
        <v>0</v>
      </c>
      <c r="M70" s="25">
        <f t="shared" si="17"/>
        <v>2122.44319157672</v>
      </c>
      <c r="N70" s="3"/>
      <c r="O70" s="3"/>
      <c r="P70" s="3"/>
    </row>
    <row r="71" spans="1:16">
      <c r="A71" s="9">
        <v>15.75</v>
      </c>
      <c r="B71" s="1">
        <f t="shared" si="7"/>
        <v>0</v>
      </c>
      <c r="C71" s="1">
        <f t="shared" si="8"/>
        <v>424.38375000000002</v>
      </c>
      <c r="D71" s="1">
        <f t="shared" si="9"/>
        <v>0</v>
      </c>
      <c r="E71" s="1">
        <f t="shared" si="10"/>
        <v>0</v>
      </c>
      <c r="F71" s="13">
        <f t="shared" si="11"/>
        <v>424.38375000000002</v>
      </c>
      <c r="G71" s="1"/>
      <c r="H71" s="9">
        <f t="shared" si="12"/>
        <v>24.812172288927101</v>
      </c>
      <c r="I71" s="1">
        <f t="shared" si="13"/>
        <v>0</v>
      </c>
      <c r="J71" s="1">
        <f t="shared" si="14"/>
        <v>668.56398232514096</v>
      </c>
      <c r="K71" s="1">
        <f t="shared" si="15"/>
        <v>0</v>
      </c>
      <c r="L71" s="1">
        <f t="shared" si="16"/>
        <v>0</v>
      </c>
      <c r="M71" s="25">
        <f t="shared" si="17"/>
        <v>668.56398232514096</v>
      </c>
      <c r="N71" s="3"/>
      <c r="O71" s="3"/>
      <c r="P71" s="3"/>
    </row>
    <row r="72" spans="1:16">
      <c r="A72" s="9">
        <v>16.25</v>
      </c>
      <c r="B72" s="1">
        <f t="shared" si="7"/>
        <v>0</v>
      </c>
      <c r="C72" s="1">
        <f t="shared" si="8"/>
        <v>83.763333333333406</v>
      </c>
      <c r="D72" s="1">
        <f t="shared" si="9"/>
        <v>167.52666666666599</v>
      </c>
      <c r="E72" s="1">
        <f t="shared" si="10"/>
        <v>0</v>
      </c>
      <c r="F72" s="13">
        <f t="shared" si="11"/>
        <v>251.289999999999</v>
      </c>
      <c r="G72" s="1"/>
      <c r="H72" s="9">
        <f t="shared" si="12"/>
        <v>27.405651142151299</v>
      </c>
      <c r="I72" s="1">
        <f t="shared" si="13"/>
        <v>0</v>
      </c>
      <c r="J72" s="1">
        <f t="shared" si="14"/>
        <v>141.266996420743</v>
      </c>
      <c r="K72" s="1">
        <f t="shared" si="15"/>
        <v>282.53399284148401</v>
      </c>
      <c r="L72" s="1">
        <f t="shared" si="16"/>
        <v>0</v>
      </c>
      <c r="M72" s="25">
        <f t="shared" si="17"/>
        <v>423.80098926222701</v>
      </c>
      <c r="N72" s="3"/>
      <c r="O72" s="3"/>
      <c r="P72" s="3"/>
    </row>
    <row r="73" spans="1:16">
      <c r="A73" s="9">
        <v>16.75</v>
      </c>
      <c r="B73" s="1">
        <f t="shared" si="7"/>
        <v>0</v>
      </c>
      <c r="C73" s="1">
        <f t="shared" si="8"/>
        <v>0</v>
      </c>
      <c r="D73" s="1">
        <f t="shared" si="9"/>
        <v>62.795749999999998</v>
      </c>
      <c r="E73" s="1">
        <f t="shared" si="10"/>
        <v>0</v>
      </c>
      <c r="F73" s="13">
        <f t="shared" si="11"/>
        <v>62.795749999999998</v>
      </c>
      <c r="G73" s="1"/>
      <c r="H73" s="9">
        <f t="shared" si="12"/>
        <v>30.179143850214601</v>
      </c>
      <c r="I73" s="1">
        <f t="shared" si="13"/>
        <v>0</v>
      </c>
      <c r="J73" s="1">
        <f t="shared" si="14"/>
        <v>0</v>
      </c>
      <c r="K73" s="1">
        <f t="shared" si="15"/>
        <v>113.14161029445501</v>
      </c>
      <c r="L73" s="1">
        <f t="shared" si="16"/>
        <v>0</v>
      </c>
      <c r="M73" s="25">
        <f t="shared" si="17"/>
        <v>113.14161029445501</v>
      </c>
      <c r="N73" s="3"/>
      <c r="O73" s="3"/>
      <c r="P73" s="3"/>
    </row>
    <row r="74" spans="1:16">
      <c r="A74" s="9">
        <v>17.25</v>
      </c>
      <c r="B74" s="1">
        <f t="shared" si="7"/>
        <v>0</v>
      </c>
      <c r="C74" s="1">
        <f t="shared" si="8"/>
        <v>0</v>
      </c>
      <c r="D74" s="1">
        <f t="shared" si="9"/>
        <v>0</v>
      </c>
      <c r="E74" s="1">
        <f t="shared" si="10"/>
        <v>0</v>
      </c>
      <c r="F74" s="13">
        <f t="shared" si="11"/>
        <v>0</v>
      </c>
      <c r="G74" s="1"/>
      <c r="H74" s="9">
        <f t="shared" si="12"/>
        <v>33.139209817889501</v>
      </c>
      <c r="I74" s="1">
        <f t="shared" si="13"/>
        <v>0</v>
      </c>
      <c r="J74" s="1">
        <f t="shared" si="14"/>
        <v>0</v>
      </c>
      <c r="K74" s="1">
        <f t="shared" si="15"/>
        <v>0</v>
      </c>
      <c r="L74" s="1">
        <f t="shared" si="16"/>
        <v>0</v>
      </c>
      <c r="M74" s="25">
        <f t="shared" si="17"/>
        <v>0</v>
      </c>
      <c r="N74" s="3"/>
      <c r="O74" s="3"/>
      <c r="P74" s="3"/>
    </row>
    <row r="75" spans="1:16">
      <c r="A75" s="9">
        <v>17.75</v>
      </c>
      <c r="B75" s="1">
        <f t="shared" si="7"/>
        <v>0</v>
      </c>
      <c r="C75" s="1">
        <f t="shared" si="8"/>
        <v>0</v>
      </c>
      <c r="D75" s="1">
        <f t="shared" si="9"/>
        <v>0</v>
      </c>
      <c r="E75" s="1">
        <f t="shared" si="10"/>
        <v>0</v>
      </c>
      <c r="F75" s="13">
        <f t="shared" si="11"/>
        <v>0</v>
      </c>
      <c r="G75" s="1"/>
      <c r="H75" s="9">
        <f t="shared" si="12"/>
        <v>36.292443998825597</v>
      </c>
      <c r="I75" s="1">
        <f t="shared" si="13"/>
        <v>0</v>
      </c>
      <c r="J75" s="1">
        <f t="shared" si="14"/>
        <v>0</v>
      </c>
      <c r="K75" s="1">
        <f t="shared" si="15"/>
        <v>0</v>
      </c>
      <c r="L75" s="1">
        <f t="shared" si="16"/>
        <v>0</v>
      </c>
      <c r="M75" s="25">
        <f t="shared" si="17"/>
        <v>0</v>
      </c>
      <c r="N75" s="3"/>
      <c r="O75" s="3"/>
      <c r="P75" s="3"/>
    </row>
    <row r="76" spans="1:16">
      <c r="A76" s="9">
        <v>18.25</v>
      </c>
      <c r="B76" s="1">
        <f t="shared" si="7"/>
        <v>0</v>
      </c>
      <c r="C76" s="1">
        <f t="shared" si="8"/>
        <v>0</v>
      </c>
      <c r="D76" s="1">
        <f t="shared" si="9"/>
        <v>0</v>
      </c>
      <c r="E76" s="1">
        <f t="shared" si="10"/>
        <v>0</v>
      </c>
      <c r="F76" s="13">
        <f t="shared" si="11"/>
        <v>0</v>
      </c>
      <c r="G76" s="1"/>
      <c r="H76" s="9">
        <f t="shared" si="12"/>
        <v>39.645476048989401</v>
      </c>
      <c r="I76" s="1">
        <f t="shared" si="13"/>
        <v>0</v>
      </c>
      <c r="J76" s="1">
        <f t="shared" si="14"/>
        <v>0</v>
      </c>
      <c r="K76" s="1">
        <f t="shared" si="15"/>
        <v>0</v>
      </c>
      <c r="L76" s="1">
        <f t="shared" si="16"/>
        <v>0</v>
      </c>
      <c r="M76" s="25">
        <f t="shared" si="17"/>
        <v>0</v>
      </c>
      <c r="N76" s="3"/>
      <c r="O76" s="3"/>
      <c r="P76" s="3"/>
    </row>
    <row r="77" spans="1:16">
      <c r="A77" s="9">
        <v>18.75</v>
      </c>
      <c r="B77" s="1">
        <f t="shared" si="7"/>
        <v>0</v>
      </c>
      <c r="C77" s="1">
        <f t="shared" si="8"/>
        <v>0</v>
      </c>
      <c r="D77" s="1">
        <f t="shared" si="9"/>
        <v>0</v>
      </c>
      <c r="E77" s="1">
        <f t="shared" si="10"/>
        <v>0</v>
      </c>
      <c r="F77" s="13">
        <f t="shared" si="11"/>
        <v>0</v>
      </c>
      <c r="G77" s="1"/>
      <c r="H77" s="9">
        <f t="shared" si="12"/>
        <v>43.204969523626701</v>
      </c>
      <c r="I77" s="1">
        <f t="shared" si="13"/>
        <v>0</v>
      </c>
      <c r="J77" s="1">
        <f t="shared" si="14"/>
        <v>0</v>
      </c>
      <c r="K77" s="1">
        <f t="shared" si="15"/>
        <v>0</v>
      </c>
      <c r="L77" s="1">
        <f t="shared" si="16"/>
        <v>0</v>
      </c>
      <c r="M77" s="25">
        <f t="shared" si="17"/>
        <v>0</v>
      </c>
      <c r="N77" s="3"/>
      <c r="O77" s="3"/>
      <c r="P77" s="3"/>
    </row>
    <row r="78" spans="1:16">
      <c r="A78" s="9">
        <v>19.25</v>
      </c>
      <c r="B78" s="1">
        <f t="shared" si="7"/>
        <v>0</v>
      </c>
      <c r="C78" s="1">
        <f t="shared" si="8"/>
        <v>0</v>
      </c>
      <c r="D78" s="1">
        <f t="shared" si="9"/>
        <v>0</v>
      </c>
      <c r="E78" s="1">
        <f t="shared" si="10"/>
        <v>0</v>
      </c>
      <c r="F78" s="13">
        <f t="shared" si="11"/>
        <v>0</v>
      </c>
      <c r="G78" s="1"/>
      <c r="H78" s="9">
        <f t="shared" si="12"/>
        <v>46.977621114375303</v>
      </c>
      <c r="I78" s="1">
        <f t="shared" si="13"/>
        <v>0</v>
      </c>
      <c r="J78" s="1">
        <f t="shared" si="14"/>
        <v>0</v>
      </c>
      <c r="K78" s="1">
        <f t="shared" si="15"/>
        <v>0</v>
      </c>
      <c r="L78" s="1">
        <f t="shared" si="16"/>
        <v>0</v>
      </c>
      <c r="M78" s="25">
        <f t="shared" si="17"/>
        <v>0</v>
      </c>
      <c r="N78" s="3"/>
      <c r="O78" s="3"/>
      <c r="P78" s="3"/>
    </row>
    <row r="79" spans="1:16">
      <c r="A79" s="7" t="s">
        <v>7</v>
      </c>
      <c r="B79" s="18">
        <f>SUM(B47:B78)</f>
        <v>759319.84125000006</v>
      </c>
      <c r="C79" s="18">
        <f>SUM(C47:C78)</f>
        <v>126378.451083333</v>
      </c>
      <c r="D79" s="18">
        <f>SUM(D47:D78)</f>
        <v>230.32241666666599</v>
      </c>
      <c r="E79" s="18">
        <f>SUM(E47:E78)</f>
        <v>0</v>
      </c>
      <c r="F79" s="18">
        <f>SUM(F47:F78)</f>
        <v>885928.61474999995</v>
      </c>
      <c r="G79" s="13"/>
      <c r="H79" s="7" t="s">
        <v>7</v>
      </c>
      <c r="I79" s="18">
        <f>SUM(I47:I78)</f>
        <v>448958.24603462801</v>
      </c>
      <c r="J79" s="18">
        <f>SUM(J47:J78)</f>
        <v>128005.621607248</v>
      </c>
      <c r="K79" s="18">
        <f>SUM(K47:K78)</f>
        <v>395.67560313593901</v>
      </c>
      <c r="L79" s="18">
        <f>SUM(L47:L78)</f>
        <v>0</v>
      </c>
      <c r="M79" s="18">
        <f>SUM(M47:M78)</f>
        <v>577359.54324501206</v>
      </c>
      <c r="N79" s="3"/>
      <c r="O79" s="3"/>
      <c r="P79" s="3"/>
    </row>
    <row r="80" spans="1:16">
      <c r="A80" s="5" t="s">
        <v>13</v>
      </c>
      <c r="B80" s="19">
        <f>IF(L38&gt;0,B79/L38,0)</f>
        <v>9.7623996013321701</v>
      </c>
      <c r="C80" s="19">
        <f>IF(M38&gt;0,C79/M38,0)</f>
        <v>12.7024169983164</v>
      </c>
      <c r="D80" s="19">
        <f>IF(N38&gt;0,D79/N38,0)</f>
        <v>16.383337285121499</v>
      </c>
      <c r="E80" s="19">
        <f>IF(O38&gt;0,E79/O38,0)</f>
        <v>0</v>
      </c>
      <c r="F80" s="19">
        <f>IF(P38&gt;0,F79/P38,0)</f>
        <v>10.0968275428319</v>
      </c>
      <c r="G80" s="13"/>
      <c r="H80" s="5" t="s">
        <v>13</v>
      </c>
      <c r="I80" s="19">
        <f>IF(L38&gt;0,I79/L38,0)</f>
        <v>5.7721523447722003</v>
      </c>
      <c r="J80" s="19">
        <f>IF(M38&gt;0,J79/M38,0)</f>
        <v>12.8659654382994</v>
      </c>
      <c r="K80" s="19">
        <f>IF(N38&gt;0,K79/N38,0)</f>
        <v>28.145271118146301</v>
      </c>
      <c r="L80" s="19">
        <f>IF(O38&gt;0,L79/O38,0)</f>
        <v>0</v>
      </c>
      <c r="M80" s="19">
        <f>IF(P38&gt;0,M79/P38,0)</f>
        <v>6.5801009712256802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43" t="s">
        <v>14</v>
      </c>
      <c r="B85" s="43"/>
      <c r="C85" s="43"/>
      <c r="D85" s="43"/>
      <c r="E85" s="43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 ht="12.75" customHeight="1">
      <c r="A86" s="43"/>
      <c r="B86" s="43"/>
      <c r="C86" s="43"/>
      <c r="D86" s="43"/>
      <c r="E86" s="43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26"/>
      <c r="B87" s="2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44" t="s">
        <v>15</v>
      </c>
      <c r="B89" s="45" t="s">
        <v>16</v>
      </c>
      <c r="C89" s="45" t="s">
        <v>17</v>
      </c>
      <c r="D89" s="45" t="s">
        <v>18</v>
      </c>
      <c r="E89" s="45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44"/>
      <c r="B90" s="44"/>
      <c r="C90" s="44"/>
      <c r="D90" s="44"/>
      <c r="E90" s="45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27">
        <v>0</v>
      </c>
      <c r="B92" s="42">
        <f>L$38</f>
        <v>77780.040999999997</v>
      </c>
      <c r="C92" s="42">
        <f>$B$80</f>
        <v>9.7623996013321701</v>
      </c>
      <c r="D92" s="42">
        <f>$I$80</f>
        <v>5.7721523447722003</v>
      </c>
      <c r="E92" s="42">
        <f>B92*D92</f>
        <v>448958.24603462801</v>
      </c>
      <c r="F92" s="1">
        <f>E92/1000</f>
        <v>448.95824603462802</v>
      </c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27">
        <v>1</v>
      </c>
      <c r="B93" s="42">
        <f>M$38</f>
        <v>9949.1656666666695</v>
      </c>
      <c r="C93" s="42">
        <f>$C$80</f>
        <v>12.7024169983164</v>
      </c>
      <c r="D93" s="42">
        <f>$J$80</f>
        <v>12.8659654382994</v>
      </c>
      <c r="E93" s="42">
        <f>B93*D93</f>
        <v>128005.621607248</v>
      </c>
      <c r="F93" s="1">
        <f>E93/1000</f>
        <v>128.005621607248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7">
        <v>2</v>
      </c>
      <c r="B94" s="42">
        <f>N$38</f>
        <v>14.0583333333333</v>
      </c>
      <c r="C94" s="42">
        <f>$D$80</f>
        <v>16.383337285121499</v>
      </c>
      <c r="D94" s="42">
        <f>$K$80</f>
        <v>28.145271118146301</v>
      </c>
      <c r="E94" s="42">
        <f>B94*D94</f>
        <v>395.67560313593901</v>
      </c>
      <c r="F94" s="1">
        <f>E94/1000</f>
        <v>0.39567560313593902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7">
        <v>3</v>
      </c>
      <c r="B95" s="42">
        <f>O$38</f>
        <v>0</v>
      </c>
      <c r="C95" s="42">
        <f>$E$80</f>
        <v>0</v>
      </c>
      <c r="D95" s="42">
        <f>$L$80</f>
        <v>0</v>
      </c>
      <c r="E95" s="42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7" t="s">
        <v>7</v>
      </c>
      <c r="B96" s="42">
        <f>SUM(B92:B95)</f>
        <v>87743.264999999999</v>
      </c>
      <c r="C96" s="42">
        <f>$F$80</f>
        <v>10.0968275428319</v>
      </c>
      <c r="D96" s="42">
        <f>$M$80</f>
        <v>6.5801009712256802</v>
      </c>
      <c r="E96" s="42">
        <f>SUM(E92:E95)</f>
        <v>577359.54324501206</v>
      </c>
      <c r="F96" s="1">
        <f>E96/1000</f>
        <v>577.35954324501199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7" t="s">
        <v>2</v>
      </c>
      <c r="B97" s="42">
        <f>$I$2</f>
        <v>537162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1" t="s">
        <v>20</v>
      </c>
      <c r="B98" s="42">
        <f>IF(E96&gt;0,$I$2/E96,"")</f>
        <v>0.93037693112495501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8"/>
  <sheetViews>
    <sheetView topLeftCell="A49" zoomScale="80" zoomScaleNormal="80" workbookViewId="0">
      <selection activeCell="I6" sqref="I6:I38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6" t="s">
        <v>24</v>
      </c>
      <c r="B1" s="46"/>
      <c r="C1" s="46"/>
      <c r="D1" s="46"/>
      <c r="E1" s="46"/>
      <c r="F1" s="46"/>
      <c r="G1" s="1"/>
      <c r="H1" s="47" t="s">
        <v>1</v>
      </c>
      <c r="I1" s="47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36">
        <f>SUM('1Q'!I2,'2Q'!I2,'3Q'!I2,'4Q'!I2)</f>
        <v>2181620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8" t="s">
        <v>4</v>
      </c>
      <c r="C4" s="48"/>
      <c r="D4" s="48"/>
      <c r="E4" s="48"/>
      <c r="F4" s="48"/>
      <c r="G4" s="1"/>
      <c r="H4" s="2" t="s">
        <v>3</v>
      </c>
      <c r="I4" s="1"/>
      <c r="J4" s="1"/>
      <c r="K4" s="2" t="s">
        <v>3</v>
      </c>
      <c r="L4" s="47" t="s">
        <v>5</v>
      </c>
      <c r="M4" s="47"/>
      <c r="N4" s="47"/>
      <c r="O4" s="47"/>
      <c r="P4" s="47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35">
        <f>IF(SUM('1Q'!B6+'2Q'!B6+'3Q'!B6+'4Q'!B6)&gt;0,SUM('1Q'!B6+'2Q'!B6+'3Q'!B6+'4Q'!B6),0)</f>
        <v>0</v>
      </c>
      <c r="C6" s="35">
        <f>IF(SUM('1Q'!C6+'2Q'!C6+'3Q'!C6+'4Q'!C6)&gt;0,SUM('1Q'!C6+'2Q'!C6+'3Q'!C6+'4Q'!C6),0)</f>
        <v>0</v>
      </c>
      <c r="D6" s="35">
        <f>IF(SUM('1Q'!D6+'2Q'!D6+'3Q'!D6+'4Q'!D6)&gt;0,SUM('1Q'!D6+'2Q'!D6+'3Q'!D6+'4Q'!D6),0)</f>
        <v>0</v>
      </c>
      <c r="E6" s="35">
        <f>IF(SUM('1Q'!E6+'2Q'!E6+'3Q'!E6+'4Q'!E6)&gt;0,SUM('1Q'!E6+'2Q'!E6+'3Q'!E6+'4Q'!E6),0)</f>
        <v>0</v>
      </c>
      <c r="F6" s="13">
        <f t="shared" ref="F6:F37" si="0">SUM(B6:E6)</f>
        <v>0</v>
      </c>
      <c r="G6" s="1"/>
      <c r="H6" s="9">
        <v>3.75</v>
      </c>
      <c r="I6" s="36">
        <f>SUM('1Q'!I6,'2Q'!I6,'3Q'!I6,'4Q'!I6)</f>
        <v>0</v>
      </c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4">
        <f t="shared" ref="P6:P37" si="5">SUM(L6:O6)</f>
        <v>0</v>
      </c>
      <c r="Q6" s="3"/>
      <c r="R6" s="3"/>
    </row>
    <row r="7" spans="1:18">
      <c r="A7" s="9">
        <v>4.25</v>
      </c>
      <c r="B7" s="35">
        <f>IF(SUM('1Q'!B7+'2Q'!B7+'3Q'!B7+'4Q'!B7)&gt;0,SUM('1Q'!B7+'2Q'!B7+'3Q'!B7+'4Q'!B7),0)</f>
        <v>1</v>
      </c>
      <c r="C7" s="35">
        <f>IF(SUM('1Q'!C7+'2Q'!C7+'3Q'!C7+'4Q'!C7)&gt;0,SUM('1Q'!C7+'2Q'!C7+'3Q'!C7+'4Q'!C7),0)</f>
        <v>0</v>
      </c>
      <c r="D7" s="35">
        <f>IF(SUM('1Q'!D7+'2Q'!D7+'3Q'!D7+'4Q'!D7)&gt;0,SUM('1Q'!D7+'2Q'!D7+'3Q'!D7+'4Q'!D7),0)</f>
        <v>0</v>
      </c>
      <c r="E7" s="35">
        <f>IF(SUM('1Q'!E7+'2Q'!E7+'3Q'!E7+'4Q'!E7)&gt;0,SUM('1Q'!E7+'2Q'!E7+'3Q'!E7+'4Q'!E7),0)</f>
        <v>0</v>
      </c>
      <c r="F7" s="13">
        <f t="shared" si="0"/>
        <v>1</v>
      </c>
      <c r="G7" s="1"/>
      <c r="H7" s="9">
        <v>4.25</v>
      </c>
      <c r="I7" s="36">
        <f>SUM('1Q'!I7,'2Q'!I7,'3Q'!I7,'4Q'!I7)</f>
        <v>113762</v>
      </c>
      <c r="J7" s="1"/>
      <c r="K7" s="9">
        <v>4.25</v>
      </c>
      <c r="L7" s="1">
        <f t="shared" si="1"/>
        <v>113.762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4">
        <f t="shared" si="5"/>
        <v>113.762</v>
      </c>
      <c r="Q7" s="3"/>
      <c r="R7" s="3"/>
    </row>
    <row r="8" spans="1:18">
      <c r="A8" s="9">
        <v>4.75</v>
      </c>
      <c r="B8" s="35">
        <f>IF(SUM('1Q'!B8+'2Q'!B8+'3Q'!B8+'4Q'!B8)&gt;0,SUM('1Q'!B8+'2Q'!B8+'3Q'!B8+'4Q'!B8),0)</f>
        <v>2</v>
      </c>
      <c r="C8" s="35">
        <f>IF(SUM('1Q'!C8+'2Q'!C8+'3Q'!C8+'4Q'!C8)&gt;0,SUM('1Q'!C8+'2Q'!C8+'3Q'!C8+'4Q'!C8),0)</f>
        <v>1</v>
      </c>
      <c r="D8" s="35">
        <f>IF(SUM('1Q'!D8+'2Q'!D8+'3Q'!D8+'4Q'!D8)&gt;0,SUM('1Q'!D8+'2Q'!D8+'3Q'!D8+'4Q'!D8),0)</f>
        <v>0</v>
      </c>
      <c r="E8" s="35">
        <f>IF(SUM('1Q'!E8+'2Q'!E8+'3Q'!E8+'4Q'!E8)&gt;0,SUM('1Q'!E8+'2Q'!E8+'3Q'!E8+'4Q'!E8),0)</f>
        <v>0</v>
      </c>
      <c r="F8" s="13">
        <f t="shared" si="0"/>
        <v>3</v>
      </c>
      <c r="G8" s="1"/>
      <c r="H8" s="9">
        <v>4.75</v>
      </c>
      <c r="I8" s="36">
        <f>SUM('1Q'!I8,'2Q'!I8,'3Q'!I8,'4Q'!I8)</f>
        <v>806404</v>
      </c>
      <c r="J8" s="1"/>
      <c r="K8" s="9">
        <v>4.75</v>
      </c>
      <c r="L8" s="1">
        <f t="shared" si="1"/>
        <v>537.60266666666701</v>
      </c>
      <c r="M8" s="1">
        <f t="shared" si="2"/>
        <v>268.80133333333299</v>
      </c>
      <c r="N8" s="1">
        <f t="shared" si="3"/>
        <v>0</v>
      </c>
      <c r="O8" s="1">
        <f t="shared" si="4"/>
        <v>0</v>
      </c>
      <c r="P8" s="14">
        <f t="shared" si="5"/>
        <v>806.404</v>
      </c>
      <c r="Q8" s="3"/>
      <c r="R8" s="3"/>
    </row>
    <row r="9" spans="1:18">
      <c r="A9" s="9">
        <v>5.25</v>
      </c>
      <c r="B9" s="35">
        <f>IF(SUM('1Q'!B9+'2Q'!B9+'3Q'!B9+'4Q'!B9)&gt;0,SUM('1Q'!B9+'2Q'!B9+'3Q'!B9+'4Q'!B9),0)</f>
        <v>3</v>
      </c>
      <c r="C9" s="35">
        <f>IF(SUM('1Q'!C9+'2Q'!C9+'3Q'!C9+'4Q'!C9)&gt;0,SUM('1Q'!C9+'2Q'!C9+'3Q'!C9+'4Q'!C9),0)</f>
        <v>1</v>
      </c>
      <c r="D9" s="35">
        <f>IF(SUM('1Q'!D9+'2Q'!D9+'3Q'!D9+'4Q'!D9)&gt;0,SUM('1Q'!D9+'2Q'!D9+'3Q'!D9+'4Q'!D9),0)</f>
        <v>0</v>
      </c>
      <c r="E9" s="35">
        <f>IF(SUM('1Q'!E9+'2Q'!E9+'3Q'!E9+'4Q'!E9)&gt;0,SUM('1Q'!E9+'2Q'!E9+'3Q'!E9+'4Q'!E9),0)</f>
        <v>0</v>
      </c>
      <c r="F9" s="13">
        <f t="shared" si="0"/>
        <v>4</v>
      </c>
      <c r="G9" s="1"/>
      <c r="H9" s="9">
        <v>5.25</v>
      </c>
      <c r="I9" s="36">
        <f>SUM('1Q'!I9,'2Q'!I9,'3Q'!I9,'4Q'!I9)</f>
        <v>4886709</v>
      </c>
      <c r="J9" s="1"/>
      <c r="K9" s="9">
        <v>5.25</v>
      </c>
      <c r="L9" s="1">
        <f t="shared" si="1"/>
        <v>3665.0317500000001</v>
      </c>
      <c r="M9" s="1">
        <f t="shared" si="2"/>
        <v>1221.67725</v>
      </c>
      <c r="N9" s="1">
        <f t="shared" si="3"/>
        <v>0</v>
      </c>
      <c r="O9" s="1">
        <f t="shared" si="4"/>
        <v>0</v>
      </c>
      <c r="P9" s="14">
        <f t="shared" si="5"/>
        <v>4886.7089999999998</v>
      </c>
      <c r="Q9" s="3"/>
      <c r="R9" s="3"/>
    </row>
    <row r="10" spans="1:18">
      <c r="A10" s="9">
        <v>5.75</v>
      </c>
      <c r="B10" s="35">
        <f>IF(SUM('1Q'!B10+'2Q'!B10+'3Q'!B10+'4Q'!B10)&gt;0,SUM('1Q'!B10+'2Q'!B10+'3Q'!B10+'4Q'!B10),0)</f>
        <v>7</v>
      </c>
      <c r="C10" s="35">
        <f>IF(SUM('1Q'!C10+'2Q'!C10+'3Q'!C10+'4Q'!C10)&gt;0,SUM('1Q'!C10+'2Q'!C10+'3Q'!C10+'4Q'!C10),0)</f>
        <v>1</v>
      </c>
      <c r="D10" s="35">
        <f>IF(SUM('1Q'!D10+'2Q'!D10+'3Q'!D10+'4Q'!D10)&gt;0,SUM('1Q'!D10+'2Q'!D10+'3Q'!D10+'4Q'!D10),0)</f>
        <v>0</v>
      </c>
      <c r="E10" s="35">
        <f>IF(SUM('1Q'!E10+'2Q'!E10+'3Q'!E10+'4Q'!E10)&gt;0,SUM('1Q'!E10+'2Q'!E10+'3Q'!E10+'4Q'!E10),0)</f>
        <v>0</v>
      </c>
      <c r="F10" s="13">
        <f t="shared" si="0"/>
        <v>8</v>
      </c>
      <c r="G10" s="1"/>
      <c r="H10" s="9">
        <v>5.75</v>
      </c>
      <c r="I10" s="36">
        <f>SUM('1Q'!I10,'2Q'!I10,'3Q'!I10,'4Q'!I10)</f>
        <v>9251152</v>
      </c>
      <c r="J10" s="1"/>
      <c r="K10" s="9">
        <v>5.75</v>
      </c>
      <c r="L10" s="1">
        <f t="shared" si="1"/>
        <v>8094.7579999999998</v>
      </c>
      <c r="M10" s="1">
        <f t="shared" si="2"/>
        <v>1156.394</v>
      </c>
      <c r="N10" s="1">
        <f t="shared" si="3"/>
        <v>0</v>
      </c>
      <c r="O10" s="1">
        <f t="shared" si="4"/>
        <v>0</v>
      </c>
      <c r="P10" s="14">
        <f t="shared" si="5"/>
        <v>9251.152</v>
      </c>
      <c r="Q10" s="3"/>
      <c r="R10" s="3"/>
    </row>
    <row r="11" spans="1:18">
      <c r="A11" s="9">
        <v>6.25</v>
      </c>
      <c r="B11" s="35">
        <f>IF(SUM('1Q'!B11+'2Q'!B11+'3Q'!B11+'4Q'!B11)&gt;0,SUM('1Q'!B11+'2Q'!B11+'3Q'!B11+'4Q'!B11),0)</f>
        <v>7</v>
      </c>
      <c r="C11" s="35">
        <f>IF(SUM('1Q'!C11+'2Q'!C11+'3Q'!C11+'4Q'!C11)&gt;0,SUM('1Q'!C11+'2Q'!C11+'3Q'!C11+'4Q'!C11),0)</f>
        <v>5</v>
      </c>
      <c r="D11" s="35">
        <f>IF(SUM('1Q'!D11+'2Q'!D11+'3Q'!D11+'4Q'!D11)&gt;0,SUM('1Q'!D11+'2Q'!D11+'3Q'!D11+'4Q'!D11),0)</f>
        <v>0</v>
      </c>
      <c r="E11" s="35">
        <f>IF(SUM('1Q'!E11+'2Q'!E11+'3Q'!E11+'4Q'!E11)&gt;0,SUM('1Q'!E11+'2Q'!E11+'3Q'!E11+'4Q'!E11),0)</f>
        <v>0</v>
      </c>
      <c r="F11" s="13">
        <f t="shared" si="0"/>
        <v>12</v>
      </c>
      <c r="G11" s="1"/>
      <c r="H11" s="9">
        <v>6.25</v>
      </c>
      <c r="I11" s="36">
        <f>SUM('1Q'!I11,'2Q'!I11,'3Q'!I11,'4Q'!I11)</f>
        <v>12753186</v>
      </c>
      <c r="J11" s="1"/>
      <c r="K11" s="9">
        <v>6.25</v>
      </c>
      <c r="L11" s="1">
        <f t="shared" si="1"/>
        <v>7439.3585000000003</v>
      </c>
      <c r="M11" s="1">
        <f t="shared" si="2"/>
        <v>5313.8275000000003</v>
      </c>
      <c r="N11" s="1">
        <f t="shared" si="3"/>
        <v>0</v>
      </c>
      <c r="O11" s="1">
        <f t="shared" si="4"/>
        <v>0</v>
      </c>
      <c r="P11" s="14">
        <f t="shared" si="5"/>
        <v>12753.186</v>
      </c>
      <c r="Q11" s="3"/>
      <c r="R11" s="3"/>
    </row>
    <row r="12" spans="1:18">
      <c r="A12" s="9">
        <v>6.75</v>
      </c>
      <c r="B12" s="35">
        <f>IF(SUM('1Q'!B12+'2Q'!B12+'3Q'!B12+'4Q'!B12)&gt;0,SUM('1Q'!B12+'2Q'!B12+'3Q'!B12+'4Q'!B12),0)</f>
        <v>7</v>
      </c>
      <c r="C12" s="35">
        <f>IF(SUM('1Q'!C12+'2Q'!C12+'3Q'!C12+'4Q'!C12)&gt;0,SUM('1Q'!C12+'2Q'!C12+'3Q'!C12+'4Q'!C12),0)</f>
        <v>6</v>
      </c>
      <c r="D12" s="35">
        <f>IF(SUM('1Q'!D12+'2Q'!D12+'3Q'!D12+'4Q'!D12)&gt;0,SUM('1Q'!D12+'2Q'!D12+'3Q'!D12+'4Q'!D12),0)</f>
        <v>0</v>
      </c>
      <c r="E12" s="35">
        <f>IF(SUM('1Q'!E12+'2Q'!E12+'3Q'!E12+'4Q'!E12)&gt;0,SUM('1Q'!E12+'2Q'!E12+'3Q'!E12+'4Q'!E12),0)</f>
        <v>0</v>
      </c>
      <c r="F12" s="13">
        <f t="shared" si="0"/>
        <v>13</v>
      </c>
      <c r="G12" s="1"/>
      <c r="H12" s="9">
        <v>6.75</v>
      </c>
      <c r="I12" s="36">
        <f>SUM('1Q'!I12,'2Q'!I12,'3Q'!I12,'4Q'!I12)</f>
        <v>11200479</v>
      </c>
      <c r="J12" s="1"/>
      <c r="K12" s="9">
        <v>6.75</v>
      </c>
      <c r="L12" s="1">
        <f t="shared" si="1"/>
        <v>6031.0271538461502</v>
      </c>
      <c r="M12" s="1">
        <f t="shared" si="2"/>
        <v>5169.4518461538501</v>
      </c>
      <c r="N12" s="1">
        <f t="shared" si="3"/>
        <v>0</v>
      </c>
      <c r="O12" s="1">
        <f t="shared" si="4"/>
        <v>0</v>
      </c>
      <c r="P12" s="14">
        <f t="shared" si="5"/>
        <v>11200.478999999999</v>
      </c>
      <c r="Q12" s="3"/>
      <c r="R12" s="3"/>
    </row>
    <row r="13" spans="1:18">
      <c r="A13" s="9">
        <v>7.25</v>
      </c>
      <c r="B13" s="35">
        <f>IF(SUM('1Q'!B13+'2Q'!B13+'3Q'!B13+'4Q'!B13)&gt;0,SUM('1Q'!B13+'2Q'!B13+'3Q'!B13+'4Q'!B13),0)</f>
        <v>10</v>
      </c>
      <c r="C13" s="35">
        <f>IF(SUM('1Q'!C13+'2Q'!C13+'3Q'!C13+'4Q'!C13)&gt;0,SUM('1Q'!C13+'2Q'!C13+'3Q'!C13+'4Q'!C13),0)</f>
        <v>4</v>
      </c>
      <c r="D13" s="35">
        <f>IF(SUM('1Q'!D13+'2Q'!D13+'3Q'!D13+'4Q'!D13)&gt;0,SUM('1Q'!D13+'2Q'!D13+'3Q'!D13+'4Q'!D13),0)</f>
        <v>0</v>
      </c>
      <c r="E13" s="35">
        <f>IF(SUM('1Q'!E13+'2Q'!E13+'3Q'!E13+'4Q'!E13)&gt;0,SUM('1Q'!E13+'2Q'!E13+'3Q'!E13+'4Q'!E13),0)</f>
        <v>0</v>
      </c>
      <c r="F13" s="13">
        <f t="shared" si="0"/>
        <v>14</v>
      </c>
      <c r="G13" s="1"/>
      <c r="H13" s="9">
        <v>7.25</v>
      </c>
      <c r="I13" s="36">
        <f>SUM('1Q'!I13,'2Q'!I13,'3Q'!I13,'4Q'!I13)</f>
        <v>11371365</v>
      </c>
      <c r="J13" s="1"/>
      <c r="K13" s="9">
        <v>7.25</v>
      </c>
      <c r="L13" s="1">
        <f t="shared" si="1"/>
        <v>8122.4035714285701</v>
      </c>
      <c r="M13" s="1">
        <f t="shared" si="2"/>
        <v>3248.9614285714301</v>
      </c>
      <c r="N13" s="1">
        <f t="shared" si="3"/>
        <v>0</v>
      </c>
      <c r="O13" s="1">
        <f t="shared" si="4"/>
        <v>0</v>
      </c>
      <c r="P13" s="14">
        <f t="shared" si="5"/>
        <v>11371.365</v>
      </c>
      <c r="Q13" s="3"/>
      <c r="R13" s="3"/>
    </row>
    <row r="14" spans="1:18">
      <c r="A14" s="9">
        <v>7.75</v>
      </c>
      <c r="B14" s="35">
        <f>IF(SUM('1Q'!B14+'2Q'!B14+'3Q'!B14+'4Q'!B14)&gt;0,SUM('1Q'!B14+'2Q'!B14+'3Q'!B14+'4Q'!B14),0)</f>
        <v>11</v>
      </c>
      <c r="C14" s="35">
        <f>IF(SUM('1Q'!C14+'2Q'!C14+'3Q'!C14+'4Q'!C14)&gt;0,SUM('1Q'!C14+'2Q'!C14+'3Q'!C14+'4Q'!C14),0)</f>
        <v>8</v>
      </c>
      <c r="D14" s="35">
        <f>IF(SUM('1Q'!D14+'2Q'!D14+'3Q'!D14+'4Q'!D14)&gt;0,SUM('1Q'!D14+'2Q'!D14+'3Q'!D14+'4Q'!D14),0)</f>
        <v>0</v>
      </c>
      <c r="E14" s="35">
        <f>IF(SUM('1Q'!E14+'2Q'!E14+'3Q'!E14+'4Q'!E14)&gt;0,SUM('1Q'!E14+'2Q'!E14+'3Q'!E14+'4Q'!E14),0)</f>
        <v>0</v>
      </c>
      <c r="F14" s="13">
        <f t="shared" si="0"/>
        <v>19</v>
      </c>
      <c r="G14" s="1"/>
      <c r="H14" s="9">
        <v>7.75</v>
      </c>
      <c r="I14" s="36">
        <f>SUM('1Q'!I14,'2Q'!I14,'3Q'!I14,'4Q'!I14)</f>
        <v>19786209</v>
      </c>
      <c r="J14" s="4"/>
      <c r="K14" s="9">
        <v>7.75</v>
      </c>
      <c r="L14" s="1">
        <f t="shared" si="1"/>
        <v>11455.1736315789</v>
      </c>
      <c r="M14" s="1">
        <f t="shared" si="2"/>
        <v>8331.0353684210495</v>
      </c>
      <c r="N14" s="1">
        <f t="shared" si="3"/>
        <v>0</v>
      </c>
      <c r="O14" s="1">
        <f t="shared" si="4"/>
        <v>0</v>
      </c>
      <c r="P14" s="14">
        <f t="shared" si="5"/>
        <v>19786.208999999999</v>
      </c>
      <c r="Q14" s="3"/>
      <c r="R14" s="3"/>
    </row>
    <row r="15" spans="1:18">
      <c r="A15" s="9">
        <v>8.25</v>
      </c>
      <c r="B15" s="35">
        <f>IF(SUM('1Q'!B15+'2Q'!B15+'3Q'!B15+'4Q'!B15)&gt;0,SUM('1Q'!B15+'2Q'!B15+'3Q'!B15+'4Q'!B15),0)</f>
        <v>10</v>
      </c>
      <c r="C15" s="35">
        <f>IF(SUM('1Q'!C15+'2Q'!C15+'3Q'!C15+'4Q'!C15)&gt;0,SUM('1Q'!C15+'2Q'!C15+'3Q'!C15+'4Q'!C15),0)</f>
        <v>10</v>
      </c>
      <c r="D15" s="35">
        <f>IF(SUM('1Q'!D15+'2Q'!D15+'3Q'!D15+'4Q'!D15)&gt;0,SUM('1Q'!D15+'2Q'!D15+'3Q'!D15+'4Q'!D15),0)</f>
        <v>0</v>
      </c>
      <c r="E15" s="35">
        <f>IF(SUM('1Q'!E15+'2Q'!E15+'3Q'!E15+'4Q'!E15)&gt;0,SUM('1Q'!E15+'2Q'!E15+'3Q'!E15+'4Q'!E15),0)</f>
        <v>0</v>
      </c>
      <c r="F15" s="13">
        <f t="shared" si="0"/>
        <v>20</v>
      </c>
      <c r="G15" s="1"/>
      <c r="H15" s="9">
        <v>8.25</v>
      </c>
      <c r="I15" s="36">
        <f>SUM('1Q'!I15,'2Q'!I15,'3Q'!I15,'4Q'!I15)</f>
        <v>19131810</v>
      </c>
      <c r="J15" s="4"/>
      <c r="K15" s="9">
        <v>8.25</v>
      </c>
      <c r="L15" s="1">
        <f t="shared" si="1"/>
        <v>9565.9050000000007</v>
      </c>
      <c r="M15" s="1">
        <f t="shared" si="2"/>
        <v>9565.9050000000007</v>
      </c>
      <c r="N15" s="1">
        <f t="shared" si="3"/>
        <v>0</v>
      </c>
      <c r="O15" s="1">
        <f t="shared" si="4"/>
        <v>0</v>
      </c>
      <c r="P15" s="14">
        <f t="shared" si="5"/>
        <v>19131.810000000001</v>
      </c>
      <c r="Q15" s="3"/>
      <c r="R15" s="3"/>
    </row>
    <row r="16" spans="1:18">
      <c r="A16" s="9">
        <v>8.75</v>
      </c>
      <c r="B16" s="35">
        <f>IF(SUM('1Q'!B16+'2Q'!B16+'3Q'!B16+'4Q'!B16)&gt;0,SUM('1Q'!B16+'2Q'!B16+'3Q'!B16+'4Q'!B16),0)</f>
        <v>16</v>
      </c>
      <c r="C16" s="35">
        <f>IF(SUM('1Q'!C16+'2Q'!C16+'3Q'!C16+'4Q'!C16)&gt;0,SUM('1Q'!C16+'2Q'!C16+'3Q'!C16+'4Q'!C16),0)</f>
        <v>20</v>
      </c>
      <c r="D16" s="35">
        <f>IF(SUM('1Q'!D16+'2Q'!D16+'3Q'!D16+'4Q'!D16)&gt;0,SUM('1Q'!D16+'2Q'!D16+'3Q'!D16+'4Q'!D16),0)</f>
        <v>0</v>
      </c>
      <c r="E16" s="35">
        <f>IF(SUM('1Q'!E16+'2Q'!E16+'3Q'!E16+'4Q'!E16)&gt;0,SUM('1Q'!E16+'2Q'!E16+'3Q'!E16+'4Q'!E16),0)</f>
        <v>0</v>
      </c>
      <c r="F16" s="13">
        <f t="shared" si="0"/>
        <v>36</v>
      </c>
      <c r="G16" s="1"/>
      <c r="H16" s="9">
        <v>8.75</v>
      </c>
      <c r="I16" s="36">
        <f>SUM('1Q'!I16,'2Q'!I16,'3Q'!I16,'4Q'!I16)</f>
        <v>18248842</v>
      </c>
      <c r="J16" s="4"/>
      <c r="K16" s="9">
        <v>8.75</v>
      </c>
      <c r="L16" s="1">
        <f t="shared" si="1"/>
        <v>8110.5964444444398</v>
      </c>
      <c r="M16" s="1">
        <f t="shared" si="2"/>
        <v>10138.245555555601</v>
      </c>
      <c r="N16" s="1">
        <f t="shared" si="3"/>
        <v>0</v>
      </c>
      <c r="O16" s="1">
        <f t="shared" si="4"/>
        <v>0</v>
      </c>
      <c r="P16" s="14">
        <f t="shared" si="5"/>
        <v>18248.842000000001</v>
      </c>
      <c r="Q16" s="3"/>
      <c r="R16" s="3"/>
    </row>
    <row r="17" spans="1:18">
      <c r="A17" s="9">
        <v>9.25</v>
      </c>
      <c r="B17" s="35">
        <f>IF(SUM('1Q'!B17+'2Q'!B17+'3Q'!B17+'4Q'!B17)&gt;0,SUM('1Q'!B17+'2Q'!B17+'3Q'!B17+'4Q'!B17),0)</f>
        <v>31</v>
      </c>
      <c r="C17" s="35">
        <f>IF(SUM('1Q'!C17+'2Q'!C17+'3Q'!C17+'4Q'!C17)&gt;0,SUM('1Q'!C17+'2Q'!C17+'3Q'!C17+'4Q'!C17),0)</f>
        <v>25</v>
      </c>
      <c r="D17" s="35">
        <f>IF(SUM('1Q'!D17+'2Q'!D17+'3Q'!D17+'4Q'!D17)&gt;0,SUM('1Q'!D17+'2Q'!D17+'3Q'!D17+'4Q'!D17),0)</f>
        <v>0</v>
      </c>
      <c r="E17" s="35">
        <f>IF(SUM('1Q'!E17+'2Q'!E17+'3Q'!E17+'4Q'!E17)&gt;0,SUM('1Q'!E17+'2Q'!E17+'3Q'!E17+'4Q'!E17),0)</f>
        <v>0</v>
      </c>
      <c r="F17" s="13">
        <f t="shared" si="0"/>
        <v>56</v>
      </c>
      <c r="G17" s="1"/>
      <c r="H17" s="9">
        <v>9.25</v>
      </c>
      <c r="I17" s="36">
        <f>SUM('1Q'!I17,'2Q'!I17,'3Q'!I17,'4Q'!I17)</f>
        <v>19195686</v>
      </c>
      <c r="J17" s="4"/>
      <c r="K17" s="9">
        <v>9.25</v>
      </c>
      <c r="L17" s="1">
        <f t="shared" si="1"/>
        <v>10626.1833214286</v>
      </c>
      <c r="M17" s="1">
        <f t="shared" si="2"/>
        <v>8569.5026785714308</v>
      </c>
      <c r="N17" s="1">
        <f t="shared" si="3"/>
        <v>0</v>
      </c>
      <c r="O17" s="1">
        <f t="shared" si="4"/>
        <v>0</v>
      </c>
      <c r="P17" s="14">
        <f t="shared" si="5"/>
        <v>19195.686000000002</v>
      </c>
      <c r="Q17" s="3"/>
      <c r="R17" s="3"/>
    </row>
    <row r="18" spans="1:18">
      <c r="A18" s="9">
        <v>9.75</v>
      </c>
      <c r="B18" s="35">
        <f>IF(SUM('1Q'!B18+'2Q'!B18+'3Q'!B18+'4Q'!B18)&gt;0,SUM('1Q'!B18+'2Q'!B18+'3Q'!B18+'4Q'!B18),0)</f>
        <v>43</v>
      </c>
      <c r="C18" s="35">
        <f>IF(SUM('1Q'!C18+'2Q'!C18+'3Q'!C18+'4Q'!C18)&gt;0,SUM('1Q'!C18+'2Q'!C18+'3Q'!C18+'4Q'!C18),0)</f>
        <v>47</v>
      </c>
      <c r="D18" s="35">
        <f>IF(SUM('1Q'!D18+'2Q'!D18+'3Q'!D18+'4Q'!D18)&gt;0,SUM('1Q'!D18+'2Q'!D18+'3Q'!D18+'4Q'!D18),0)</f>
        <v>0</v>
      </c>
      <c r="E18" s="35">
        <f>IF(SUM('1Q'!E18+'2Q'!E18+'3Q'!E18+'4Q'!E18)&gt;0,SUM('1Q'!E18+'2Q'!E18+'3Q'!E18+'4Q'!E18),0)</f>
        <v>0</v>
      </c>
      <c r="F18" s="13">
        <f t="shared" si="0"/>
        <v>90</v>
      </c>
      <c r="G18" s="1"/>
      <c r="H18" s="9">
        <v>9.75</v>
      </c>
      <c r="I18" s="36">
        <f>SUM('1Q'!I18,'2Q'!I18,'3Q'!I18,'4Q'!I18)</f>
        <v>27141885</v>
      </c>
      <c r="J18" s="4"/>
      <c r="K18" s="9">
        <v>9.75</v>
      </c>
      <c r="L18" s="1">
        <f t="shared" si="1"/>
        <v>12967.789500000001</v>
      </c>
      <c r="M18" s="1">
        <f t="shared" si="2"/>
        <v>14174.095499999999</v>
      </c>
      <c r="N18" s="1">
        <f t="shared" si="3"/>
        <v>0</v>
      </c>
      <c r="O18" s="1">
        <f t="shared" si="4"/>
        <v>0</v>
      </c>
      <c r="P18" s="14">
        <f t="shared" si="5"/>
        <v>27141.884999999998</v>
      </c>
      <c r="Q18" s="3"/>
      <c r="R18" s="3"/>
    </row>
    <row r="19" spans="1:18">
      <c r="A19" s="9">
        <v>10.25</v>
      </c>
      <c r="B19" s="35">
        <f>IF(SUM('1Q'!B19+'2Q'!B19+'3Q'!B19+'4Q'!B19)&gt;0,SUM('1Q'!B19+'2Q'!B19+'3Q'!B19+'4Q'!B19),0)</f>
        <v>35</v>
      </c>
      <c r="C19" s="35">
        <f>IF(SUM('1Q'!C19+'2Q'!C19+'3Q'!C19+'4Q'!C19)&gt;0,SUM('1Q'!C19+'2Q'!C19+'3Q'!C19+'4Q'!C19),0)</f>
        <v>56</v>
      </c>
      <c r="D19" s="35">
        <f>IF(SUM('1Q'!D19+'2Q'!D19+'3Q'!D19+'4Q'!D19)&gt;0,SUM('1Q'!D19+'2Q'!D19+'3Q'!D19+'4Q'!D19),0)</f>
        <v>0</v>
      </c>
      <c r="E19" s="35">
        <f>IF(SUM('1Q'!E19+'2Q'!E19+'3Q'!E19+'4Q'!E19)&gt;0,SUM('1Q'!E19+'2Q'!E19+'3Q'!E19+'4Q'!E19),0)</f>
        <v>0</v>
      </c>
      <c r="F19" s="13">
        <f t="shared" si="0"/>
        <v>91</v>
      </c>
      <c r="G19" s="1"/>
      <c r="H19" s="9">
        <v>10.25</v>
      </c>
      <c r="I19" s="36">
        <f>SUM('1Q'!I19,'2Q'!I19,'3Q'!I19,'4Q'!I19)</f>
        <v>33702875</v>
      </c>
      <c r="J19" s="4"/>
      <c r="K19" s="9">
        <v>10.25</v>
      </c>
      <c r="L19" s="1">
        <f t="shared" si="1"/>
        <v>12962.6442307692</v>
      </c>
      <c r="M19" s="1">
        <f t="shared" si="2"/>
        <v>20740.230769230799</v>
      </c>
      <c r="N19" s="1">
        <f t="shared" si="3"/>
        <v>0</v>
      </c>
      <c r="O19" s="1">
        <f t="shared" si="4"/>
        <v>0</v>
      </c>
      <c r="P19" s="14">
        <f t="shared" si="5"/>
        <v>33702.875</v>
      </c>
      <c r="Q19" s="3"/>
      <c r="R19" s="3"/>
    </row>
    <row r="20" spans="1:18">
      <c r="A20" s="9">
        <v>10.75</v>
      </c>
      <c r="B20" s="35">
        <f>IF(SUM('1Q'!B20+'2Q'!B20+'3Q'!B20+'4Q'!B20)&gt;0,SUM('1Q'!B20+'2Q'!B20+'3Q'!B20+'4Q'!B20),0)</f>
        <v>23</v>
      </c>
      <c r="C20" s="35">
        <f>IF(SUM('1Q'!C20+'2Q'!C20+'3Q'!C20+'4Q'!C20)&gt;0,SUM('1Q'!C20+'2Q'!C20+'3Q'!C20+'4Q'!C20),0)</f>
        <v>65</v>
      </c>
      <c r="D20" s="35">
        <f>IF(SUM('1Q'!D20+'2Q'!D20+'3Q'!D20+'4Q'!D20)&gt;0,SUM('1Q'!D20+'2Q'!D20+'3Q'!D20+'4Q'!D20),0)</f>
        <v>0</v>
      </c>
      <c r="E20" s="35">
        <f>IF(SUM('1Q'!E20+'2Q'!E20+'3Q'!E20+'4Q'!E20)&gt;0,SUM('1Q'!E20+'2Q'!E20+'3Q'!E20+'4Q'!E20),0)</f>
        <v>0</v>
      </c>
      <c r="F20" s="13">
        <f t="shared" si="0"/>
        <v>88</v>
      </c>
      <c r="G20" s="1"/>
      <c r="H20" s="9">
        <v>10.75</v>
      </c>
      <c r="I20" s="36">
        <f>SUM('1Q'!I20,'2Q'!I20,'3Q'!I20,'4Q'!I20)</f>
        <v>25736307</v>
      </c>
      <c r="J20" s="4"/>
      <c r="K20" s="9">
        <v>10.75</v>
      </c>
      <c r="L20" s="1">
        <f t="shared" si="1"/>
        <v>6726.5347840909099</v>
      </c>
      <c r="M20" s="1">
        <f t="shared" si="2"/>
        <v>19009.772215909099</v>
      </c>
      <c r="N20" s="1">
        <f t="shared" si="3"/>
        <v>0</v>
      </c>
      <c r="O20" s="1">
        <f t="shared" si="4"/>
        <v>0</v>
      </c>
      <c r="P20" s="14">
        <f t="shared" si="5"/>
        <v>25736.307000000001</v>
      </c>
      <c r="Q20" s="3"/>
      <c r="R20" s="3"/>
    </row>
    <row r="21" spans="1:18">
      <c r="A21" s="9">
        <v>11.25</v>
      </c>
      <c r="B21" s="35">
        <f>IF(SUM('1Q'!B21+'2Q'!B21+'3Q'!B21+'4Q'!B21)&gt;0,SUM('1Q'!B21+'2Q'!B21+'3Q'!B21+'4Q'!B21),0)</f>
        <v>20</v>
      </c>
      <c r="C21" s="35">
        <f>IF(SUM('1Q'!C21+'2Q'!C21+'3Q'!C21+'4Q'!C21)&gt;0,SUM('1Q'!C21+'2Q'!C21+'3Q'!C21+'4Q'!C21),0)</f>
        <v>70</v>
      </c>
      <c r="D21" s="35">
        <f>IF(SUM('1Q'!D21+'2Q'!D21+'3Q'!D21+'4Q'!D21)&gt;0,SUM('1Q'!D21+'2Q'!D21+'3Q'!D21+'4Q'!D21),0)</f>
        <v>0</v>
      </c>
      <c r="E21" s="35">
        <f>IF(SUM('1Q'!E21+'2Q'!E21+'3Q'!E21+'4Q'!E21)&gt;0,SUM('1Q'!E21+'2Q'!E21+'3Q'!E21+'4Q'!E21),0)</f>
        <v>0</v>
      </c>
      <c r="F21" s="13">
        <f t="shared" si="0"/>
        <v>90</v>
      </c>
      <c r="G21" s="1"/>
      <c r="H21" s="9">
        <v>11.25</v>
      </c>
      <c r="I21" s="36">
        <f>SUM('1Q'!I21,'2Q'!I21,'3Q'!I21,'4Q'!I21)</f>
        <v>21264582</v>
      </c>
      <c r="J21" s="4"/>
      <c r="K21" s="9">
        <v>11.25</v>
      </c>
      <c r="L21" s="1">
        <f t="shared" si="1"/>
        <v>4725.46266666667</v>
      </c>
      <c r="M21" s="1">
        <f t="shared" si="2"/>
        <v>16539.119333333299</v>
      </c>
      <c r="N21" s="1">
        <f t="shared" si="3"/>
        <v>0</v>
      </c>
      <c r="O21" s="1">
        <f t="shared" si="4"/>
        <v>0</v>
      </c>
      <c r="P21" s="14">
        <f t="shared" si="5"/>
        <v>21264.581999999999</v>
      </c>
      <c r="Q21" s="3"/>
      <c r="R21" s="3"/>
    </row>
    <row r="22" spans="1:18">
      <c r="A22" s="9">
        <v>11.75</v>
      </c>
      <c r="B22" s="35">
        <f>IF(SUM('1Q'!B22+'2Q'!B22+'3Q'!B22+'4Q'!B22)&gt;0,SUM('1Q'!B22+'2Q'!B22+'3Q'!B22+'4Q'!B22),0)</f>
        <v>16</v>
      </c>
      <c r="C22" s="35">
        <f>IF(SUM('1Q'!C22+'2Q'!C22+'3Q'!C22+'4Q'!C22)&gt;0,SUM('1Q'!C22+'2Q'!C22+'3Q'!C22+'4Q'!C22),0)</f>
        <v>71</v>
      </c>
      <c r="D22" s="35">
        <f>IF(SUM('1Q'!D22+'2Q'!D22+'3Q'!D22+'4Q'!D22)&gt;0,SUM('1Q'!D22+'2Q'!D22+'3Q'!D22+'4Q'!D22),0)</f>
        <v>0</v>
      </c>
      <c r="E22" s="35">
        <f>IF(SUM('1Q'!E22+'2Q'!E22+'3Q'!E22+'4Q'!E22)&gt;0,SUM('1Q'!E22+'2Q'!E22+'3Q'!E22+'4Q'!E22),0)</f>
        <v>0</v>
      </c>
      <c r="F22" s="13">
        <f t="shared" si="0"/>
        <v>87</v>
      </c>
      <c r="G22" s="4"/>
      <c r="H22" s="9">
        <v>11.75</v>
      </c>
      <c r="I22" s="36">
        <f>SUM('1Q'!I22,'2Q'!I22,'3Q'!I22,'4Q'!I22)</f>
        <v>18321233</v>
      </c>
      <c r="J22" s="4"/>
      <c r="K22" s="9">
        <v>11.75</v>
      </c>
      <c r="L22" s="1">
        <f t="shared" si="1"/>
        <v>3369.4221609195401</v>
      </c>
      <c r="M22" s="1">
        <f t="shared" si="2"/>
        <v>14951.810839080499</v>
      </c>
      <c r="N22" s="1">
        <f t="shared" si="3"/>
        <v>0</v>
      </c>
      <c r="O22" s="1">
        <f t="shared" si="4"/>
        <v>0</v>
      </c>
      <c r="P22" s="14">
        <f t="shared" si="5"/>
        <v>18321.233</v>
      </c>
      <c r="Q22" s="3"/>
      <c r="R22" s="3"/>
    </row>
    <row r="23" spans="1:18">
      <c r="A23" s="9">
        <v>12.25</v>
      </c>
      <c r="B23" s="35">
        <f>IF(SUM('1Q'!B23+'2Q'!B23+'3Q'!B23+'4Q'!B23)&gt;0,SUM('1Q'!B23+'2Q'!B23+'3Q'!B23+'4Q'!B23),0)</f>
        <v>9</v>
      </c>
      <c r="C23" s="35">
        <f>IF(SUM('1Q'!C23+'2Q'!C23+'3Q'!C23+'4Q'!C23)&gt;0,SUM('1Q'!C23+'2Q'!C23+'3Q'!C23+'4Q'!C23),0)</f>
        <v>78</v>
      </c>
      <c r="D23" s="35">
        <f>IF(SUM('1Q'!D23+'2Q'!D23+'3Q'!D23+'4Q'!D23)&gt;0,SUM('1Q'!D23+'2Q'!D23+'3Q'!D23+'4Q'!D23),0)</f>
        <v>0</v>
      </c>
      <c r="E23" s="35">
        <f>IF(SUM('1Q'!E23+'2Q'!E23+'3Q'!E23+'4Q'!E23)&gt;0,SUM('1Q'!E23+'2Q'!E23+'3Q'!E23+'4Q'!E23),0)</f>
        <v>0</v>
      </c>
      <c r="F23" s="13">
        <f t="shared" si="0"/>
        <v>87</v>
      </c>
      <c r="G23" s="4"/>
      <c r="H23" s="9">
        <v>12.25</v>
      </c>
      <c r="I23" s="36">
        <f>SUM('1Q'!I23,'2Q'!I23,'3Q'!I23,'4Q'!I23)</f>
        <v>18072861</v>
      </c>
      <c r="J23" s="4"/>
      <c r="K23" s="9">
        <v>12.25</v>
      </c>
      <c r="L23" s="1">
        <f t="shared" si="1"/>
        <v>1869.60631034483</v>
      </c>
      <c r="M23" s="1">
        <f t="shared" si="2"/>
        <v>16203.254689655199</v>
      </c>
      <c r="N23" s="1">
        <f t="shared" si="3"/>
        <v>0</v>
      </c>
      <c r="O23" s="1">
        <f t="shared" si="4"/>
        <v>0</v>
      </c>
      <c r="P23" s="14">
        <f t="shared" si="5"/>
        <v>18072.861000000001</v>
      </c>
      <c r="Q23" s="3"/>
      <c r="R23" s="3"/>
    </row>
    <row r="24" spans="1:18">
      <c r="A24" s="9">
        <v>12.75</v>
      </c>
      <c r="B24" s="35">
        <f>IF(SUM('1Q'!B24+'2Q'!B24+'3Q'!B24+'4Q'!B24)&gt;0,SUM('1Q'!B24+'2Q'!B24+'3Q'!B24+'4Q'!B24),0)</f>
        <v>6</v>
      </c>
      <c r="C24" s="35">
        <f>IF(SUM('1Q'!C24+'2Q'!C24+'3Q'!C24+'4Q'!C24)&gt;0,SUM('1Q'!C24+'2Q'!C24+'3Q'!C24+'4Q'!C24),0)</f>
        <v>76</v>
      </c>
      <c r="D24" s="35">
        <f>IF(SUM('1Q'!D24+'2Q'!D24+'3Q'!D24+'4Q'!D24)&gt;0,SUM('1Q'!D24+'2Q'!D24+'3Q'!D24+'4Q'!D24),0)</f>
        <v>0</v>
      </c>
      <c r="E24" s="35">
        <f>IF(SUM('1Q'!E24+'2Q'!E24+'3Q'!E24+'4Q'!E24)&gt;0,SUM('1Q'!E24+'2Q'!E24+'3Q'!E24+'4Q'!E24),0)</f>
        <v>0</v>
      </c>
      <c r="F24" s="13">
        <f t="shared" si="0"/>
        <v>82</v>
      </c>
      <c r="G24" s="4"/>
      <c r="H24" s="9">
        <v>12.75</v>
      </c>
      <c r="I24" s="36">
        <f>SUM('1Q'!I24,'2Q'!I24,'3Q'!I24,'4Q'!I24)</f>
        <v>14269016</v>
      </c>
      <c r="J24" s="4"/>
      <c r="K24" s="9">
        <v>12.75</v>
      </c>
      <c r="L24" s="1">
        <f t="shared" si="1"/>
        <v>1044.0743414634101</v>
      </c>
      <c r="M24" s="1">
        <f t="shared" si="2"/>
        <v>13224.9416585366</v>
      </c>
      <c r="N24" s="1">
        <f t="shared" si="3"/>
        <v>0</v>
      </c>
      <c r="O24" s="1">
        <f t="shared" si="4"/>
        <v>0</v>
      </c>
      <c r="P24" s="14">
        <f t="shared" si="5"/>
        <v>14269.016</v>
      </c>
      <c r="Q24" s="3"/>
      <c r="R24" s="3"/>
    </row>
    <row r="25" spans="1:18">
      <c r="A25" s="9">
        <v>13.25</v>
      </c>
      <c r="B25" s="35">
        <f>IF(SUM('1Q'!B25+'2Q'!B25+'3Q'!B25+'4Q'!B25)&gt;0,SUM('1Q'!B25+'2Q'!B25+'3Q'!B25+'4Q'!B25),0)</f>
        <v>6</v>
      </c>
      <c r="C25" s="35">
        <f>IF(SUM('1Q'!C25+'2Q'!C25+'3Q'!C25+'4Q'!C25)&gt;0,SUM('1Q'!C25+'2Q'!C25+'3Q'!C25+'4Q'!C25),0)</f>
        <v>61</v>
      </c>
      <c r="D25" s="35">
        <f>IF(SUM('1Q'!D25+'2Q'!D25+'3Q'!D25+'4Q'!D25)&gt;0,SUM('1Q'!D25+'2Q'!D25+'3Q'!D25+'4Q'!D25),0)</f>
        <v>0</v>
      </c>
      <c r="E25" s="35">
        <f>IF(SUM('1Q'!E25+'2Q'!E25+'3Q'!E25+'4Q'!E25)&gt;0,SUM('1Q'!E25+'2Q'!E25+'3Q'!E25+'4Q'!E25),0)</f>
        <v>0</v>
      </c>
      <c r="F25" s="13">
        <f t="shared" si="0"/>
        <v>67</v>
      </c>
      <c r="G25" s="4"/>
      <c r="H25" s="9">
        <v>13.25</v>
      </c>
      <c r="I25" s="36">
        <f>SUM('1Q'!I25,'2Q'!I25,'3Q'!I25,'4Q'!I25)</f>
        <v>11478407</v>
      </c>
      <c r="J25" s="4"/>
      <c r="K25" s="9">
        <v>13.25</v>
      </c>
      <c r="L25" s="1">
        <f t="shared" si="1"/>
        <v>1027.9170447761201</v>
      </c>
      <c r="M25" s="1">
        <f t="shared" si="2"/>
        <v>10450.4899552239</v>
      </c>
      <c r="N25" s="1">
        <f t="shared" si="3"/>
        <v>0</v>
      </c>
      <c r="O25" s="1">
        <f t="shared" si="4"/>
        <v>0</v>
      </c>
      <c r="P25" s="14">
        <f t="shared" si="5"/>
        <v>11478.406999999999</v>
      </c>
      <c r="Q25" s="3"/>
      <c r="R25" s="3"/>
    </row>
    <row r="26" spans="1:18">
      <c r="A26" s="9">
        <v>13.75</v>
      </c>
      <c r="B26" s="35">
        <f>IF(SUM('1Q'!B26+'2Q'!B26+'3Q'!B26+'4Q'!B26)&gt;0,SUM('1Q'!B26+'2Q'!B26+'3Q'!B26+'4Q'!B26),0)</f>
        <v>0</v>
      </c>
      <c r="C26" s="35">
        <f>IF(SUM('1Q'!C26+'2Q'!C26+'3Q'!C26+'4Q'!C26)&gt;0,SUM('1Q'!C26+'2Q'!C26+'3Q'!C26+'4Q'!C26),0)</f>
        <v>74</v>
      </c>
      <c r="D26" s="35">
        <f>IF(SUM('1Q'!D26+'2Q'!D26+'3Q'!D26+'4Q'!D26)&gt;0,SUM('1Q'!D26+'2Q'!D26+'3Q'!D26+'4Q'!D26),0)</f>
        <v>0</v>
      </c>
      <c r="E26" s="35">
        <f>IF(SUM('1Q'!E26+'2Q'!E26+'3Q'!E26+'4Q'!E26)&gt;0,SUM('1Q'!E26+'2Q'!E26+'3Q'!E26+'4Q'!E26),0)</f>
        <v>0</v>
      </c>
      <c r="F26" s="13">
        <f t="shared" si="0"/>
        <v>74</v>
      </c>
      <c r="G26" s="4"/>
      <c r="H26" s="9">
        <v>13.75</v>
      </c>
      <c r="I26" s="36">
        <f>SUM('1Q'!I26,'2Q'!I26,'3Q'!I26,'4Q'!I26)</f>
        <v>8955237</v>
      </c>
      <c r="J26" s="4"/>
      <c r="K26" s="9">
        <v>13.75</v>
      </c>
      <c r="L26" s="1">
        <f t="shared" si="1"/>
        <v>0</v>
      </c>
      <c r="M26" s="1">
        <f t="shared" si="2"/>
        <v>8955.2369999999992</v>
      </c>
      <c r="N26" s="1">
        <f t="shared" si="3"/>
        <v>0</v>
      </c>
      <c r="O26" s="1">
        <f t="shared" si="4"/>
        <v>0</v>
      </c>
      <c r="P26" s="14">
        <f t="shared" si="5"/>
        <v>8955.2369999999992</v>
      </c>
      <c r="Q26" s="3"/>
      <c r="R26" s="3"/>
    </row>
    <row r="27" spans="1:18">
      <c r="A27" s="9">
        <v>14.25</v>
      </c>
      <c r="B27" s="35">
        <f>IF(SUM('1Q'!B27+'2Q'!B27+'3Q'!B27+'4Q'!B27)&gt;0,SUM('1Q'!B27+'2Q'!B27+'3Q'!B27+'4Q'!B27),0)</f>
        <v>0</v>
      </c>
      <c r="C27" s="35">
        <f>IF(SUM('1Q'!C27+'2Q'!C27+'3Q'!C27+'4Q'!C27)&gt;0,SUM('1Q'!C27+'2Q'!C27+'3Q'!C27+'4Q'!C27),0)</f>
        <v>60</v>
      </c>
      <c r="D27" s="35">
        <f>IF(SUM('1Q'!D27+'2Q'!D27+'3Q'!D27+'4Q'!D27)&gt;0,SUM('1Q'!D27+'2Q'!D27+'3Q'!D27+'4Q'!D27),0)</f>
        <v>1</v>
      </c>
      <c r="E27" s="35">
        <f>IF(SUM('1Q'!E27+'2Q'!E27+'3Q'!E27+'4Q'!E27)&gt;0,SUM('1Q'!E27+'2Q'!E27+'3Q'!E27+'4Q'!E27),0)</f>
        <v>0</v>
      </c>
      <c r="F27" s="13">
        <f t="shared" si="0"/>
        <v>61</v>
      </c>
      <c r="G27" s="4"/>
      <c r="H27" s="9">
        <v>14.25</v>
      </c>
      <c r="I27" s="36">
        <f>SUM('1Q'!I27,'2Q'!I27,'3Q'!I27,'4Q'!I27)</f>
        <v>6704169</v>
      </c>
      <c r="J27" s="4"/>
      <c r="K27" s="9">
        <v>14.25</v>
      </c>
      <c r="L27" s="1">
        <f t="shared" si="1"/>
        <v>0</v>
      </c>
      <c r="M27" s="1">
        <f t="shared" si="2"/>
        <v>6594.2645901639298</v>
      </c>
      <c r="N27" s="1">
        <f t="shared" si="3"/>
        <v>109.90440983606599</v>
      </c>
      <c r="O27" s="1">
        <f t="shared" si="4"/>
        <v>0</v>
      </c>
      <c r="P27" s="14">
        <f t="shared" si="5"/>
        <v>6704.1689999999999</v>
      </c>
      <c r="Q27" s="3"/>
      <c r="R27" s="3"/>
    </row>
    <row r="28" spans="1:18">
      <c r="A28" s="9">
        <v>14.75</v>
      </c>
      <c r="B28" s="35">
        <f>IF(SUM('1Q'!B28+'2Q'!B28+'3Q'!B28+'4Q'!B28)&gt;0,SUM('1Q'!B28+'2Q'!B28+'3Q'!B28+'4Q'!B28),0)</f>
        <v>0</v>
      </c>
      <c r="C28" s="35">
        <f>IF(SUM('1Q'!C28+'2Q'!C28+'3Q'!C28+'4Q'!C28)&gt;0,SUM('1Q'!C28+'2Q'!C28+'3Q'!C28+'4Q'!C28),0)</f>
        <v>52</v>
      </c>
      <c r="D28" s="35">
        <f>IF(SUM('1Q'!D28+'2Q'!D28+'3Q'!D28+'4Q'!D28)&gt;0,SUM('1Q'!D28+'2Q'!D28+'3Q'!D28+'4Q'!D28),0)</f>
        <v>6</v>
      </c>
      <c r="E28" s="35">
        <f>IF(SUM('1Q'!E28+'2Q'!E28+'3Q'!E28+'4Q'!E28)&gt;0,SUM('1Q'!E28+'2Q'!E28+'3Q'!E28+'4Q'!E28),0)</f>
        <v>0</v>
      </c>
      <c r="F28" s="13">
        <f t="shared" si="0"/>
        <v>58</v>
      </c>
      <c r="G28" s="1"/>
      <c r="H28" s="9">
        <v>14.75</v>
      </c>
      <c r="I28" s="36">
        <f>SUM('1Q'!I28,'2Q'!I28,'3Q'!I28,'4Q'!I28)</f>
        <v>3642558</v>
      </c>
      <c r="J28" s="4"/>
      <c r="K28" s="9">
        <v>14.75</v>
      </c>
      <c r="L28" s="1">
        <f t="shared" si="1"/>
        <v>0</v>
      </c>
      <c r="M28" s="1">
        <f t="shared" si="2"/>
        <v>3265.74165517241</v>
      </c>
      <c r="N28" s="1">
        <f t="shared" si="3"/>
        <v>376.81634482758602</v>
      </c>
      <c r="O28" s="1">
        <f t="shared" si="4"/>
        <v>0</v>
      </c>
      <c r="P28" s="14">
        <f t="shared" si="5"/>
        <v>3642.558</v>
      </c>
      <c r="Q28" s="3"/>
      <c r="R28" s="3"/>
    </row>
    <row r="29" spans="1:18">
      <c r="A29" s="9">
        <v>15.25</v>
      </c>
      <c r="B29" s="35">
        <f>IF(SUM('1Q'!B29+'2Q'!B29+'3Q'!B29+'4Q'!B29)&gt;0,SUM('1Q'!B29+'2Q'!B29+'3Q'!B29+'4Q'!B29),0)</f>
        <v>0</v>
      </c>
      <c r="C29" s="35">
        <f>IF(SUM('1Q'!C29+'2Q'!C29+'3Q'!C29+'4Q'!C29)&gt;0,SUM('1Q'!C29+'2Q'!C29+'3Q'!C29+'4Q'!C29),0)</f>
        <v>25</v>
      </c>
      <c r="D29" s="35">
        <f>IF(SUM('1Q'!D29+'2Q'!D29+'3Q'!D29+'4Q'!D29)&gt;0,SUM('1Q'!D29+'2Q'!D29+'3Q'!D29+'4Q'!D29),0)</f>
        <v>15</v>
      </c>
      <c r="E29" s="35">
        <f>IF(SUM('1Q'!E29+'2Q'!E29+'3Q'!E29+'4Q'!E29)&gt;0,SUM('1Q'!E29+'2Q'!E29+'3Q'!E29+'4Q'!E29),0)</f>
        <v>0</v>
      </c>
      <c r="F29" s="13">
        <f t="shared" si="0"/>
        <v>40</v>
      </c>
      <c r="G29" s="1"/>
      <c r="H29" s="9">
        <v>15.25</v>
      </c>
      <c r="I29" s="36">
        <f>SUM('1Q'!I29,'2Q'!I29,'3Q'!I29,'4Q'!I29)</f>
        <v>2770095</v>
      </c>
      <c r="J29" s="4"/>
      <c r="K29" s="9">
        <v>15.25</v>
      </c>
      <c r="L29" s="1">
        <f t="shared" si="1"/>
        <v>0</v>
      </c>
      <c r="M29" s="1">
        <f t="shared" si="2"/>
        <v>1731.309375</v>
      </c>
      <c r="N29" s="1">
        <f t="shared" si="3"/>
        <v>1038.785625</v>
      </c>
      <c r="O29" s="1">
        <f t="shared" si="4"/>
        <v>0</v>
      </c>
      <c r="P29" s="14">
        <f t="shared" si="5"/>
        <v>2770.0949999999998</v>
      </c>
      <c r="Q29" s="3"/>
      <c r="R29" s="3"/>
    </row>
    <row r="30" spans="1:18">
      <c r="A30" s="9">
        <v>15.75</v>
      </c>
      <c r="B30" s="35">
        <f>IF(SUM('1Q'!B30+'2Q'!B30+'3Q'!B30+'4Q'!B30)&gt;0,SUM('1Q'!B30+'2Q'!B30+'3Q'!B30+'4Q'!B30),0)</f>
        <v>0</v>
      </c>
      <c r="C30" s="35">
        <f>IF(SUM('1Q'!C30+'2Q'!C30+'3Q'!C30+'4Q'!C30)&gt;0,SUM('1Q'!C30+'2Q'!C30+'3Q'!C30+'4Q'!C30),0)</f>
        <v>13</v>
      </c>
      <c r="D30" s="35">
        <f>IF(SUM('1Q'!D30+'2Q'!D30+'3Q'!D30+'4Q'!D30)&gt;0,SUM('1Q'!D30+'2Q'!D30+'3Q'!D30+'4Q'!D30),0)</f>
        <v>14</v>
      </c>
      <c r="E30" s="35">
        <f>IF(SUM('1Q'!E30+'2Q'!E30+'3Q'!E30+'4Q'!E30)&gt;0,SUM('1Q'!E30+'2Q'!E30+'3Q'!E30+'4Q'!E30),0)</f>
        <v>0</v>
      </c>
      <c r="F30" s="13">
        <f t="shared" si="0"/>
        <v>27</v>
      </c>
      <c r="G30" s="1"/>
      <c r="H30" s="9">
        <v>15.75</v>
      </c>
      <c r="I30" s="36">
        <f>SUM('1Q'!I30,'2Q'!I30,'3Q'!I30,'4Q'!I30)</f>
        <v>961469</v>
      </c>
      <c r="J30" s="4"/>
      <c r="K30" s="9">
        <v>15.75</v>
      </c>
      <c r="L30" s="1">
        <f t="shared" si="1"/>
        <v>0</v>
      </c>
      <c r="M30" s="1">
        <f t="shared" si="2"/>
        <v>462.92951851851899</v>
      </c>
      <c r="N30" s="1">
        <f t="shared" si="3"/>
        <v>498.539481481481</v>
      </c>
      <c r="O30" s="1">
        <f t="shared" si="4"/>
        <v>0</v>
      </c>
      <c r="P30" s="14">
        <f t="shared" si="5"/>
        <v>961.46900000000005</v>
      </c>
      <c r="Q30" s="3"/>
      <c r="R30" s="3"/>
    </row>
    <row r="31" spans="1:18">
      <c r="A31" s="9">
        <v>16.25</v>
      </c>
      <c r="B31" s="35">
        <f>IF(SUM('1Q'!B31+'2Q'!B31+'3Q'!B31+'4Q'!B31)&gt;0,SUM('1Q'!B31+'2Q'!B31+'3Q'!B31+'4Q'!B31),0)</f>
        <v>0</v>
      </c>
      <c r="C31" s="35">
        <f>IF(SUM('1Q'!C31+'2Q'!C31+'3Q'!C31+'4Q'!C31)&gt;0,SUM('1Q'!C31+'2Q'!C31+'3Q'!C31+'4Q'!C31),0)</f>
        <v>3</v>
      </c>
      <c r="D31" s="35">
        <f>IF(SUM('1Q'!D31+'2Q'!D31+'3Q'!D31+'4Q'!D31)&gt;0,SUM('1Q'!D31+'2Q'!D31+'3Q'!D31+'4Q'!D31),0)</f>
        <v>5</v>
      </c>
      <c r="E31" s="35">
        <f>IF(SUM('1Q'!E31+'2Q'!E31+'3Q'!E31+'4Q'!E31)&gt;0,SUM('1Q'!E31+'2Q'!E31+'3Q'!E31+'4Q'!E31),0)</f>
        <v>0</v>
      </c>
      <c r="F31" s="13">
        <f t="shared" si="0"/>
        <v>8</v>
      </c>
      <c r="G31" s="1"/>
      <c r="H31" s="9">
        <v>16.25</v>
      </c>
      <c r="I31" s="36">
        <f>SUM('1Q'!I31,'2Q'!I31,'3Q'!I31,'4Q'!I31)</f>
        <v>282764</v>
      </c>
      <c r="J31" s="4"/>
      <c r="K31" s="9">
        <v>16.25</v>
      </c>
      <c r="L31" s="1">
        <f t="shared" si="1"/>
        <v>0</v>
      </c>
      <c r="M31" s="1">
        <f t="shared" si="2"/>
        <v>106.0365</v>
      </c>
      <c r="N31" s="1">
        <f t="shared" si="3"/>
        <v>176.72749999999999</v>
      </c>
      <c r="O31" s="1">
        <f t="shared" si="4"/>
        <v>0</v>
      </c>
      <c r="P31" s="14">
        <f t="shared" si="5"/>
        <v>282.76400000000001</v>
      </c>
      <c r="Q31" s="3"/>
      <c r="R31" s="3"/>
    </row>
    <row r="32" spans="1:18">
      <c r="A32" s="9">
        <v>16.75</v>
      </c>
      <c r="B32" s="35">
        <f>IF(SUM('1Q'!B32+'2Q'!B32+'3Q'!B32+'4Q'!B32)&gt;0,SUM('1Q'!B32+'2Q'!B32+'3Q'!B32+'4Q'!B32),0)</f>
        <v>0</v>
      </c>
      <c r="C32" s="35">
        <f>IF(SUM('1Q'!C32+'2Q'!C32+'3Q'!C32+'4Q'!C32)&gt;0,SUM('1Q'!C32+'2Q'!C32+'3Q'!C32+'4Q'!C32),0)</f>
        <v>0</v>
      </c>
      <c r="D32" s="35">
        <f>IF(SUM('1Q'!D32+'2Q'!D32+'3Q'!D32+'4Q'!D32)&gt;0,SUM('1Q'!D32+'2Q'!D32+'3Q'!D32+'4Q'!D32),0)</f>
        <v>2</v>
      </c>
      <c r="E32" s="35">
        <f>IF(SUM('1Q'!E32+'2Q'!E32+'3Q'!E32+'4Q'!E32)&gt;0,SUM('1Q'!E32+'2Q'!E32+'3Q'!E32+'4Q'!E32),0)</f>
        <v>0</v>
      </c>
      <c r="F32" s="13">
        <f t="shared" si="0"/>
        <v>2</v>
      </c>
      <c r="G32" s="1"/>
      <c r="H32" s="9">
        <v>16.75</v>
      </c>
      <c r="I32" s="36">
        <f>SUM('1Q'!I32,'2Q'!I32,'3Q'!I32,'4Q'!I32)</f>
        <v>3749</v>
      </c>
      <c r="J32" s="17"/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3.7490000000000001</v>
      </c>
      <c r="O32" s="1">
        <f t="shared" si="4"/>
        <v>0</v>
      </c>
      <c r="P32" s="14">
        <f t="shared" si="5"/>
        <v>3.7490000000000001</v>
      </c>
      <c r="Q32" s="3"/>
      <c r="R32" s="3"/>
    </row>
    <row r="33" spans="1:18">
      <c r="A33" s="9">
        <v>17.25</v>
      </c>
      <c r="B33" s="35">
        <f>IF(SUM('1Q'!B33+'2Q'!B33+'3Q'!B33+'4Q'!B33)&gt;0,SUM('1Q'!B33+'2Q'!B33+'3Q'!B33+'4Q'!B33),0)</f>
        <v>0</v>
      </c>
      <c r="C33" s="35">
        <f>IF(SUM('1Q'!C33+'2Q'!C33+'3Q'!C33+'4Q'!C33)&gt;0,SUM('1Q'!C33+'2Q'!C33+'3Q'!C33+'4Q'!C33),0)</f>
        <v>0</v>
      </c>
      <c r="D33" s="35">
        <f>IF(SUM('1Q'!D33+'2Q'!D33+'3Q'!D33+'4Q'!D33)&gt;0,SUM('1Q'!D33+'2Q'!D33+'3Q'!D33+'4Q'!D33),0)</f>
        <v>1</v>
      </c>
      <c r="E33" s="35">
        <f>IF(SUM('1Q'!E33+'2Q'!E33+'3Q'!E33+'4Q'!E33)&gt;0,SUM('1Q'!E33+'2Q'!E33+'3Q'!E33+'4Q'!E33),0)</f>
        <v>0</v>
      </c>
      <c r="F33" s="13">
        <f t="shared" si="0"/>
        <v>1</v>
      </c>
      <c r="G33" s="1"/>
      <c r="H33" s="9">
        <v>17.25</v>
      </c>
      <c r="I33" s="36">
        <f>SUM('1Q'!I33,'2Q'!I33,'3Q'!I33,'4Q'!I33)</f>
        <v>97095</v>
      </c>
      <c r="J33" s="17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97.094999999999999</v>
      </c>
      <c r="O33" s="1">
        <f t="shared" si="4"/>
        <v>0</v>
      </c>
      <c r="P33" s="14">
        <f t="shared" si="5"/>
        <v>97.094999999999999</v>
      </c>
      <c r="Q33" s="3"/>
      <c r="R33" s="3"/>
    </row>
    <row r="34" spans="1:18">
      <c r="A34" s="9">
        <v>17.75</v>
      </c>
      <c r="B34" s="35">
        <f>IF(SUM('1Q'!B34+'2Q'!B34+'3Q'!B34+'4Q'!B34)&gt;0,SUM('1Q'!B34+'2Q'!B34+'3Q'!B34+'4Q'!B34),0)</f>
        <v>0</v>
      </c>
      <c r="C34" s="35">
        <f>IF(SUM('1Q'!C34+'2Q'!C34+'3Q'!C34+'4Q'!C34)&gt;0,SUM('1Q'!C34+'2Q'!C34+'3Q'!C34+'4Q'!C34),0)</f>
        <v>0</v>
      </c>
      <c r="D34" s="35">
        <f>IF(SUM('1Q'!D34+'2Q'!D34+'3Q'!D34+'4Q'!D34)&gt;0,SUM('1Q'!D34+'2Q'!D34+'3Q'!D34+'4Q'!D34),0)</f>
        <v>0</v>
      </c>
      <c r="E34" s="35">
        <f>IF(SUM('1Q'!E34+'2Q'!E34+'3Q'!E34+'4Q'!E34)&gt;0,SUM('1Q'!E34+'2Q'!E34+'3Q'!E34+'4Q'!E34),0)</f>
        <v>0</v>
      </c>
      <c r="F34" s="13">
        <f t="shared" si="0"/>
        <v>0</v>
      </c>
      <c r="G34" s="1"/>
      <c r="H34" s="9">
        <v>17.75</v>
      </c>
      <c r="I34" s="36">
        <f>SUM('1Q'!I34,'2Q'!I34,'3Q'!I34,'4Q'!I34)</f>
        <v>0</v>
      </c>
      <c r="J34" s="17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4">
        <f t="shared" si="5"/>
        <v>0</v>
      </c>
      <c r="Q34" s="3"/>
      <c r="R34" s="3"/>
    </row>
    <row r="35" spans="1:18">
      <c r="A35" s="9">
        <v>18.25</v>
      </c>
      <c r="B35" s="35">
        <f>IF(SUM('1Q'!B35+'2Q'!B35+'3Q'!B35+'4Q'!B35)&gt;0,SUM('1Q'!B35+'2Q'!B35+'3Q'!B35+'4Q'!B35),0)</f>
        <v>0</v>
      </c>
      <c r="C35" s="35">
        <f>IF(SUM('1Q'!C35+'2Q'!C35+'3Q'!C35+'4Q'!C35)&gt;0,SUM('1Q'!C35+'2Q'!C35+'3Q'!C35+'4Q'!C35),0)</f>
        <v>0</v>
      </c>
      <c r="D35" s="35">
        <f>IF(SUM('1Q'!D35+'2Q'!D35+'3Q'!D35+'4Q'!D35)&gt;0,SUM('1Q'!D35+'2Q'!D35+'3Q'!D35+'4Q'!D35),0)</f>
        <v>0</v>
      </c>
      <c r="E35" s="35">
        <f>IF(SUM('1Q'!E35+'2Q'!E35+'3Q'!E35+'4Q'!E35)&gt;0,SUM('1Q'!E35+'2Q'!E35+'3Q'!E35+'4Q'!E35),0)</f>
        <v>0</v>
      </c>
      <c r="F35" s="13">
        <f t="shared" si="0"/>
        <v>0</v>
      </c>
      <c r="G35" s="1"/>
      <c r="H35" s="9">
        <v>18.25</v>
      </c>
      <c r="I35" s="36">
        <f>SUM('1Q'!I35,'2Q'!I35,'3Q'!I35,'4Q'!I35)</f>
        <v>0</v>
      </c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4">
        <f t="shared" si="5"/>
        <v>0</v>
      </c>
      <c r="Q35" s="3"/>
      <c r="R35" s="3"/>
    </row>
    <row r="36" spans="1:18">
      <c r="A36" s="9">
        <v>18.75</v>
      </c>
      <c r="B36" s="35">
        <f>IF(SUM('1Q'!B36+'2Q'!B36+'3Q'!B36+'4Q'!B36)&gt;0,SUM('1Q'!B36+'2Q'!B36+'3Q'!B36+'4Q'!B36),0)</f>
        <v>0</v>
      </c>
      <c r="C36" s="35">
        <f>IF(SUM('1Q'!C36+'2Q'!C36+'3Q'!C36+'4Q'!C36)&gt;0,SUM('1Q'!C36+'2Q'!C36+'3Q'!C36+'4Q'!C36),0)</f>
        <v>0</v>
      </c>
      <c r="D36" s="35">
        <f>IF(SUM('1Q'!D36+'2Q'!D36+'3Q'!D36+'4Q'!D36)&gt;0,SUM('1Q'!D36+'2Q'!D36+'3Q'!D36+'4Q'!D36),0)</f>
        <v>0</v>
      </c>
      <c r="E36" s="35">
        <f>IF(SUM('1Q'!E36+'2Q'!E36+'3Q'!E36+'4Q'!E36)&gt;0,SUM('1Q'!E36+'2Q'!E36+'3Q'!E36+'4Q'!E36),0)</f>
        <v>0</v>
      </c>
      <c r="F36" s="13">
        <f t="shared" si="0"/>
        <v>0</v>
      </c>
      <c r="G36" s="1"/>
      <c r="H36" s="9">
        <v>18.75</v>
      </c>
      <c r="I36" s="36">
        <f>SUM('1Q'!I36,'2Q'!I36,'3Q'!I36,'4Q'!I36)</f>
        <v>0</v>
      </c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4">
        <f t="shared" si="5"/>
        <v>0</v>
      </c>
      <c r="Q36" s="3"/>
      <c r="R36" s="3"/>
    </row>
    <row r="37" spans="1:18">
      <c r="A37" s="9">
        <v>19.25</v>
      </c>
      <c r="B37" s="35">
        <f>IF(SUM('1Q'!B37+'2Q'!B37+'3Q'!B37+'4Q'!B37)&gt;0,SUM('1Q'!B37+'2Q'!B37+'3Q'!B37+'4Q'!B37),0)</f>
        <v>0</v>
      </c>
      <c r="C37" s="35">
        <f>IF(SUM('1Q'!C37+'2Q'!C37+'3Q'!C37+'4Q'!C37)&gt;0,SUM('1Q'!C37+'2Q'!C37+'3Q'!C37+'4Q'!C37),0)</f>
        <v>0</v>
      </c>
      <c r="D37" s="35">
        <f>IF(SUM('1Q'!D37+'2Q'!D37+'3Q'!D37+'4Q'!D37)&gt;0,SUM('1Q'!D37+'2Q'!D37+'3Q'!D37+'4Q'!D37),0)</f>
        <v>0</v>
      </c>
      <c r="E37" s="35">
        <f>IF(SUM('1Q'!E37+'2Q'!E37+'3Q'!E37+'4Q'!E37)&gt;0,SUM('1Q'!E37+'2Q'!E37+'3Q'!E37+'4Q'!E37),0)</f>
        <v>0</v>
      </c>
      <c r="F37" s="13">
        <f t="shared" si="0"/>
        <v>0</v>
      </c>
      <c r="G37" s="1"/>
      <c r="H37" s="9">
        <v>19.25</v>
      </c>
      <c r="I37" s="36">
        <f>SUM('1Q'!I37,'2Q'!I37,'3Q'!I37,'4Q'!I37)</f>
        <v>0</v>
      </c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4">
        <f t="shared" si="5"/>
        <v>0</v>
      </c>
      <c r="Q37" s="3"/>
      <c r="R37" s="3"/>
    </row>
    <row r="38" spans="1:18">
      <c r="A38" s="7" t="s">
        <v>7</v>
      </c>
      <c r="B38" s="18">
        <f>SUM(B6:B37)</f>
        <v>263</v>
      </c>
      <c r="C38" s="18">
        <f>SUM(C6:C37)</f>
        <v>832</v>
      </c>
      <c r="D38" s="18">
        <f>SUM(D6:D37)</f>
        <v>44</v>
      </c>
      <c r="E38" s="18">
        <f>SUM(E6:E37)</f>
        <v>0</v>
      </c>
      <c r="F38" s="19">
        <f>SUM(F6:F37)</f>
        <v>1139</v>
      </c>
      <c r="G38" s="20"/>
      <c r="H38" s="7" t="s">
        <v>7</v>
      </c>
      <c r="I38" s="36">
        <f>SUM(I6:I37)</f>
        <v>320149906</v>
      </c>
      <c r="J38" s="1"/>
      <c r="K38" s="7" t="s">
        <v>7</v>
      </c>
      <c r="L38" s="18">
        <f>SUM(L6:L37)</f>
        <v>118455.25307842399</v>
      </c>
      <c r="M38" s="18">
        <f>SUM(M6:M37)</f>
        <v>199393.03556043099</v>
      </c>
      <c r="N38" s="18">
        <f>SUM(N6:N37)</f>
        <v>2301.61736114513</v>
      </c>
      <c r="O38" s="18">
        <f>SUM(O6:O37)</f>
        <v>0</v>
      </c>
      <c r="P38" s="21">
        <f>SUM(P6:P37)</f>
        <v>320149.90600000002</v>
      </c>
      <c r="Q38" s="22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3"/>
      <c r="B41" s="1"/>
      <c r="C41" s="1"/>
      <c r="D41" s="1"/>
      <c r="E41" s="1"/>
      <c r="F41" s="23"/>
      <c r="G41" s="1"/>
      <c r="H41" s="1"/>
      <c r="I41" s="1"/>
      <c r="J41" s="23"/>
      <c r="K41" s="1"/>
      <c r="L41" s="1"/>
      <c r="M41" s="1"/>
      <c r="N41" s="23"/>
      <c r="O41" s="1"/>
      <c r="P41" s="3"/>
      <c r="Q41" s="3"/>
      <c r="R41" s="3"/>
    </row>
    <row r="42" spans="1:18">
      <c r="A42" s="1"/>
      <c r="B42" s="47" t="s">
        <v>9</v>
      </c>
      <c r="C42" s="47"/>
      <c r="D42" s="47"/>
      <c r="E42" s="1"/>
      <c r="F42" s="1"/>
      <c r="G42" s="4"/>
      <c r="H42" s="1"/>
      <c r="I42" s="47" t="s">
        <v>10</v>
      </c>
      <c r="J42" s="47"/>
      <c r="K42" s="47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6" t="s">
        <v>11</v>
      </c>
      <c r="I44">
        <v>4.0215020461099706E-3</v>
      </c>
      <c r="J44" s="16" t="s">
        <v>12</v>
      </c>
      <c r="K44">
        <v>3.1847126884959778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4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3">
        <f t="shared" ref="F47:F78" si="10">SUM(B47:E47)</f>
        <v>0</v>
      </c>
      <c r="G47" s="1"/>
      <c r="H47" s="9">
        <f t="shared" ref="H47:H78" si="11">$I$44*((A47)^$K$44)</f>
        <v>0.27071539628909103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5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483.48849999999999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3">
        <f t="shared" si="10"/>
        <v>483.48849999999999</v>
      </c>
      <c r="G48" s="1"/>
      <c r="H48" s="9">
        <f t="shared" si="11"/>
        <v>0.40329839424741998</v>
      </c>
      <c r="I48" s="1">
        <f t="shared" si="12"/>
        <v>45.880031926374997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5">
        <f t="shared" si="16"/>
        <v>45.880031926374997</v>
      </c>
      <c r="N48" s="3"/>
      <c r="O48" s="3"/>
      <c r="P48" s="3"/>
    </row>
    <row r="49" spans="1:16">
      <c r="A49" s="9">
        <v>4.75</v>
      </c>
      <c r="B49" s="1">
        <f t="shared" si="6"/>
        <v>2553.6126666666701</v>
      </c>
      <c r="C49" s="1">
        <f t="shared" si="7"/>
        <v>1276.80633333333</v>
      </c>
      <c r="D49" s="1">
        <f t="shared" si="8"/>
        <v>0</v>
      </c>
      <c r="E49" s="1">
        <f t="shared" si="9"/>
        <v>0</v>
      </c>
      <c r="F49" s="13">
        <f t="shared" si="10"/>
        <v>3830.4189999999999</v>
      </c>
      <c r="G49" s="1"/>
      <c r="H49" s="9">
        <f t="shared" si="11"/>
        <v>0.57472887724274602</v>
      </c>
      <c r="I49" s="1">
        <f t="shared" si="12"/>
        <v>308.97577701604001</v>
      </c>
      <c r="J49" s="1">
        <f t="shared" si="13"/>
        <v>154.48788850802001</v>
      </c>
      <c r="K49" s="1">
        <f t="shared" si="14"/>
        <v>0</v>
      </c>
      <c r="L49" s="1">
        <f t="shared" si="15"/>
        <v>0</v>
      </c>
      <c r="M49" s="25">
        <f t="shared" si="16"/>
        <v>463.46366552405999</v>
      </c>
      <c r="N49" s="3"/>
      <c r="O49" s="3"/>
      <c r="P49" s="3"/>
    </row>
    <row r="50" spans="1:16">
      <c r="A50" s="9">
        <v>5.25</v>
      </c>
      <c r="B50" s="1">
        <f t="shared" si="6"/>
        <v>19241.416687500001</v>
      </c>
      <c r="C50" s="1">
        <f t="shared" si="7"/>
        <v>6413.8055624999997</v>
      </c>
      <c r="D50" s="1">
        <f t="shared" si="8"/>
        <v>0</v>
      </c>
      <c r="E50" s="1">
        <f t="shared" si="9"/>
        <v>0</v>
      </c>
      <c r="F50" s="13">
        <f t="shared" si="10"/>
        <v>25655.222249999999</v>
      </c>
      <c r="G50" s="1"/>
      <c r="H50" s="9">
        <f t="shared" si="11"/>
        <v>0.79047613950069595</v>
      </c>
      <c r="I50" s="1">
        <f t="shared" si="12"/>
        <v>2897.1201488874799</v>
      </c>
      <c r="J50" s="1">
        <f t="shared" si="13"/>
        <v>965.70671629582705</v>
      </c>
      <c r="K50" s="1">
        <f t="shared" si="14"/>
        <v>0</v>
      </c>
      <c r="L50" s="1">
        <f t="shared" si="15"/>
        <v>0</v>
      </c>
      <c r="M50" s="25">
        <f t="shared" si="16"/>
        <v>3862.82686518331</v>
      </c>
      <c r="N50" s="3"/>
      <c r="O50" s="3"/>
      <c r="P50" s="3"/>
    </row>
    <row r="51" spans="1:16">
      <c r="A51" s="9">
        <v>5.75</v>
      </c>
      <c r="B51" s="1">
        <f t="shared" si="6"/>
        <v>46544.858500000002</v>
      </c>
      <c r="C51" s="1">
        <f t="shared" si="7"/>
        <v>6649.2655000000004</v>
      </c>
      <c r="D51" s="1">
        <f t="shared" si="8"/>
        <v>0</v>
      </c>
      <c r="E51" s="1">
        <f t="shared" si="9"/>
        <v>0</v>
      </c>
      <c r="F51" s="13">
        <f t="shared" si="10"/>
        <v>53194.124000000003</v>
      </c>
      <c r="G51" s="1"/>
      <c r="H51" s="9">
        <f t="shared" si="11"/>
        <v>1.05611720583466</v>
      </c>
      <c r="I51" s="1">
        <f t="shared" si="12"/>
        <v>8549.0132008677592</v>
      </c>
      <c r="J51" s="1">
        <f t="shared" si="13"/>
        <v>1221.2876001239699</v>
      </c>
      <c r="K51" s="1">
        <f t="shared" si="14"/>
        <v>0</v>
      </c>
      <c r="L51" s="1">
        <f t="shared" si="15"/>
        <v>0</v>
      </c>
      <c r="M51" s="25">
        <f t="shared" si="16"/>
        <v>9770.3008009917303</v>
      </c>
      <c r="N51" s="3"/>
      <c r="O51" s="3"/>
      <c r="P51" s="3"/>
    </row>
    <row r="52" spans="1:16">
      <c r="A52" s="9">
        <v>6.25</v>
      </c>
      <c r="B52" s="1">
        <f t="shared" si="6"/>
        <v>46495.990624999999</v>
      </c>
      <c r="C52" s="1">
        <f t="shared" si="7"/>
        <v>33211.421875</v>
      </c>
      <c r="D52" s="1">
        <f t="shared" si="8"/>
        <v>0</v>
      </c>
      <c r="E52" s="1">
        <f t="shared" si="9"/>
        <v>0</v>
      </c>
      <c r="F52" s="13">
        <f t="shared" si="10"/>
        <v>79707.412500000006</v>
      </c>
      <c r="G52" s="1"/>
      <c r="H52" s="9">
        <f t="shared" si="11"/>
        <v>1.37732834035058</v>
      </c>
      <c r="I52" s="1">
        <f t="shared" si="12"/>
        <v>10246.439296078001</v>
      </c>
      <c r="J52" s="1">
        <f t="shared" si="13"/>
        <v>7318.8852114842703</v>
      </c>
      <c r="K52" s="1">
        <f t="shared" si="14"/>
        <v>0</v>
      </c>
      <c r="L52" s="1">
        <f t="shared" si="15"/>
        <v>0</v>
      </c>
      <c r="M52" s="25">
        <f t="shared" si="16"/>
        <v>17565.324507562302</v>
      </c>
      <c r="N52" s="3"/>
      <c r="O52" s="3"/>
      <c r="P52" s="3"/>
    </row>
    <row r="53" spans="1:16">
      <c r="A53" s="9">
        <v>6.75</v>
      </c>
      <c r="B53" s="1">
        <f t="shared" si="6"/>
        <v>40709.4332884615</v>
      </c>
      <c r="C53" s="1">
        <f t="shared" si="7"/>
        <v>34893.799961538498</v>
      </c>
      <c r="D53" s="1">
        <f t="shared" si="8"/>
        <v>0</v>
      </c>
      <c r="E53" s="1">
        <f t="shared" si="9"/>
        <v>0</v>
      </c>
      <c r="F53" s="13">
        <f t="shared" si="10"/>
        <v>75603.233250000005</v>
      </c>
      <c r="G53" s="1"/>
      <c r="H53" s="9">
        <f t="shared" si="11"/>
        <v>1.75987791769876</v>
      </c>
      <c r="I53" s="1">
        <f t="shared" si="12"/>
        <v>10613.871509095399</v>
      </c>
      <c r="J53" s="1">
        <f t="shared" si="13"/>
        <v>9097.6041506532492</v>
      </c>
      <c r="K53" s="1">
        <f t="shared" si="14"/>
        <v>0</v>
      </c>
      <c r="L53" s="1">
        <f t="shared" si="15"/>
        <v>0</v>
      </c>
      <c r="M53" s="25">
        <f t="shared" si="16"/>
        <v>19711.475659748601</v>
      </c>
      <c r="N53" s="3"/>
      <c r="O53" s="3"/>
      <c r="P53" s="3"/>
    </row>
    <row r="54" spans="1:16">
      <c r="A54" s="9">
        <v>7.25</v>
      </c>
      <c r="B54" s="1">
        <f t="shared" si="6"/>
        <v>58887.4258928571</v>
      </c>
      <c r="C54" s="1">
        <f t="shared" si="7"/>
        <v>23554.970357142902</v>
      </c>
      <c r="D54" s="1">
        <f t="shared" si="8"/>
        <v>0</v>
      </c>
      <c r="E54" s="1">
        <f t="shared" si="9"/>
        <v>0</v>
      </c>
      <c r="F54" s="13">
        <f t="shared" si="10"/>
        <v>82442.396250000005</v>
      </c>
      <c r="G54" s="1"/>
      <c r="H54" s="9">
        <f t="shared" si="11"/>
        <v>2.2096203446059199</v>
      </c>
      <c r="I54" s="1">
        <f t="shared" si="12"/>
        <v>17947.4281785284</v>
      </c>
      <c r="J54" s="1">
        <f t="shared" si="13"/>
        <v>7178.9712714113502</v>
      </c>
      <c r="K54" s="1">
        <f t="shared" si="14"/>
        <v>0</v>
      </c>
      <c r="L54" s="1">
        <f t="shared" si="15"/>
        <v>0</v>
      </c>
      <c r="M54" s="25">
        <f t="shared" si="16"/>
        <v>25126.3994499398</v>
      </c>
      <c r="N54" s="3"/>
      <c r="O54" s="3"/>
      <c r="P54" s="3"/>
    </row>
    <row r="55" spans="1:16">
      <c r="A55" s="9">
        <v>7.75</v>
      </c>
      <c r="B55" s="1">
        <f t="shared" si="6"/>
        <v>88777.595644736502</v>
      </c>
      <c r="C55" s="1">
        <f t="shared" si="7"/>
        <v>64565.524105263103</v>
      </c>
      <c r="D55" s="1">
        <f t="shared" si="8"/>
        <v>0</v>
      </c>
      <c r="E55" s="1">
        <f t="shared" si="9"/>
        <v>0</v>
      </c>
      <c r="F55" s="13">
        <f t="shared" si="10"/>
        <v>153343.11975000001</v>
      </c>
      <c r="G55" s="1"/>
      <c r="H55" s="9">
        <f t="shared" si="11"/>
        <v>2.7324908092834899</v>
      </c>
      <c r="I55" s="1">
        <f t="shared" si="12"/>
        <v>31301.156667035899</v>
      </c>
      <c r="J55" s="1">
        <f t="shared" si="13"/>
        <v>22764.477576026198</v>
      </c>
      <c r="K55" s="1">
        <f t="shared" si="14"/>
        <v>0</v>
      </c>
      <c r="L55" s="1">
        <f t="shared" si="15"/>
        <v>0</v>
      </c>
      <c r="M55" s="25">
        <f t="shared" si="16"/>
        <v>54065.634243062101</v>
      </c>
      <c r="N55" s="3"/>
      <c r="O55" s="3"/>
      <c r="P55" s="3"/>
    </row>
    <row r="56" spans="1:16">
      <c r="A56" s="9">
        <v>8.25</v>
      </c>
      <c r="B56" s="1">
        <f t="shared" si="6"/>
        <v>78918.716249999998</v>
      </c>
      <c r="C56" s="1">
        <f t="shared" si="7"/>
        <v>78918.716249999998</v>
      </c>
      <c r="D56" s="1">
        <f t="shared" si="8"/>
        <v>0</v>
      </c>
      <c r="E56" s="1">
        <f t="shared" si="9"/>
        <v>0</v>
      </c>
      <c r="F56" s="13">
        <f t="shared" si="10"/>
        <v>157837.4325</v>
      </c>
      <c r="G56" s="1"/>
      <c r="H56" s="9">
        <f t="shared" si="11"/>
        <v>3.33450069576923</v>
      </c>
      <c r="I56" s="1">
        <f t="shared" si="12"/>
        <v>31897.516878162402</v>
      </c>
      <c r="J56" s="1">
        <f t="shared" si="13"/>
        <v>31897.516878162402</v>
      </c>
      <c r="K56" s="1">
        <f t="shared" si="14"/>
        <v>0</v>
      </c>
      <c r="L56" s="1">
        <f t="shared" si="15"/>
        <v>0</v>
      </c>
      <c r="M56" s="25">
        <f t="shared" si="16"/>
        <v>63795.033756324803</v>
      </c>
      <c r="N56" s="3"/>
      <c r="O56" s="3"/>
      <c r="P56" s="3"/>
    </row>
    <row r="57" spans="1:16">
      <c r="A57" s="9">
        <v>8.75</v>
      </c>
      <c r="B57" s="1">
        <f t="shared" si="6"/>
        <v>70967.718888888805</v>
      </c>
      <c r="C57" s="1">
        <f t="shared" si="7"/>
        <v>88709.648611111494</v>
      </c>
      <c r="D57" s="1">
        <f t="shared" si="8"/>
        <v>0</v>
      </c>
      <c r="E57" s="1">
        <f t="shared" si="9"/>
        <v>0</v>
      </c>
      <c r="F57" s="13">
        <f t="shared" si="10"/>
        <v>159677.36749999999</v>
      </c>
      <c r="G57" s="1"/>
      <c r="H57" s="9">
        <f t="shared" si="11"/>
        <v>4.0217335409419501</v>
      </c>
      <c r="I57" s="1">
        <f t="shared" si="12"/>
        <v>32618.6577576667</v>
      </c>
      <c r="J57" s="1">
        <f t="shared" si="13"/>
        <v>40773.322197083602</v>
      </c>
      <c r="K57" s="1">
        <f t="shared" si="14"/>
        <v>0</v>
      </c>
      <c r="L57" s="1">
        <f t="shared" si="15"/>
        <v>0</v>
      </c>
      <c r="M57" s="25">
        <f t="shared" si="16"/>
        <v>73391.979954750306</v>
      </c>
      <c r="N57" s="3"/>
      <c r="O57" s="3"/>
      <c r="P57" s="3"/>
    </row>
    <row r="58" spans="1:16">
      <c r="A58" s="9">
        <v>9.25</v>
      </c>
      <c r="B58" s="1">
        <f t="shared" si="6"/>
        <v>98292.195723214594</v>
      </c>
      <c r="C58" s="1">
        <f t="shared" si="7"/>
        <v>79267.899776785707</v>
      </c>
      <c r="D58" s="1">
        <f t="shared" si="8"/>
        <v>0</v>
      </c>
      <c r="E58" s="1">
        <f t="shared" si="9"/>
        <v>0</v>
      </c>
      <c r="F58" s="13">
        <f t="shared" si="10"/>
        <v>177560.0955</v>
      </c>
      <c r="G58" s="1"/>
      <c r="H58" s="9">
        <f t="shared" si="11"/>
        <v>4.8003414405840097</v>
      </c>
      <c r="I58" s="1">
        <f t="shared" si="12"/>
        <v>51009.308153096303</v>
      </c>
      <c r="J58" s="1">
        <f t="shared" si="13"/>
        <v>41136.538833142098</v>
      </c>
      <c r="K58" s="1">
        <f t="shared" si="14"/>
        <v>0</v>
      </c>
      <c r="L58" s="1">
        <f t="shared" si="15"/>
        <v>0</v>
      </c>
      <c r="M58" s="25">
        <f t="shared" si="16"/>
        <v>92145.846986238394</v>
      </c>
      <c r="N58" s="3"/>
      <c r="O58" s="3"/>
      <c r="P58" s="3"/>
    </row>
    <row r="59" spans="1:16">
      <c r="A59" s="9">
        <v>9.75</v>
      </c>
      <c r="B59" s="1">
        <f t="shared" si="6"/>
        <v>126435.947625</v>
      </c>
      <c r="C59" s="1">
        <f t="shared" si="7"/>
        <v>138197.431125</v>
      </c>
      <c r="D59" s="1">
        <f t="shared" si="8"/>
        <v>0</v>
      </c>
      <c r="E59" s="1">
        <f t="shared" si="9"/>
        <v>0</v>
      </c>
      <c r="F59" s="13">
        <f t="shared" si="10"/>
        <v>264633.37874999997</v>
      </c>
      <c r="G59" s="1"/>
      <c r="H59" s="9">
        <f t="shared" si="11"/>
        <v>5.6765418315164604</v>
      </c>
      <c r="I59" s="1">
        <f t="shared" si="12"/>
        <v>73612.199559049899</v>
      </c>
      <c r="J59" s="1">
        <f t="shared" si="13"/>
        <v>80459.846029659195</v>
      </c>
      <c r="K59" s="1">
        <f t="shared" si="14"/>
        <v>0</v>
      </c>
      <c r="L59" s="1">
        <f t="shared" si="15"/>
        <v>0</v>
      </c>
      <c r="M59" s="25">
        <f t="shared" si="16"/>
        <v>154072.04558870901</v>
      </c>
      <c r="N59" s="3"/>
      <c r="O59" s="3"/>
      <c r="P59" s="3"/>
    </row>
    <row r="60" spans="1:16">
      <c r="A60" s="9">
        <v>10.25</v>
      </c>
      <c r="B60" s="1">
        <f t="shared" si="6"/>
        <v>132867.10336538401</v>
      </c>
      <c r="C60" s="1">
        <f t="shared" si="7"/>
        <v>212587.36538461599</v>
      </c>
      <c r="D60" s="1">
        <f t="shared" si="8"/>
        <v>0</v>
      </c>
      <c r="E60" s="1">
        <f t="shared" si="9"/>
        <v>0</v>
      </c>
      <c r="F60" s="13">
        <f t="shared" si="10"/>
        <v>345454.46875</v>
      </c>
      <c r="G60" s="1"/>
      <c r="H60" s="9">
        <f t="shared" si="11"/>
        <v>6.6566145920422004</v>
      </c>
      <c r="I60" s="1">
        <f t="shared" si="12"/>
        <v>86287.326737989904</v>
      </c>
      <c r="J60" s="1">
        <f t="shared" si="13"/>
        <v>138059.72278078401</v>
      </c>
      <c r="K60" s="1">
        <f t="shared" si="14"/>
        <v>0</v>
      </c>
      <c r="L60" s="1">
        <f t="shared" si="15"/>
        <v>0</v>
      </c>
      <c r="M60" s="25">
        <f t="shared" si="16"/>
        <v>224347.049518774</v>
      </c>
      <c r="N60" s="3"/>
      <c r="O60" s="3"/>
      <c r="P60" s="3"/>
    </row>
    <row r="61" spans="1:16">
      <c r="A61" s="9">
        <v>10.75</v>
      </c>
      <c r="B61" s="1">
        <f t="shared" si="6"/>
        <v>72310.248928977293</v>
      </c>
      <c r="C61" s="1">
        <f t="shared" si="7"/>
        <v>204355.051321023</v>
      </c>
      <c r="D61" s="1">
        <f t="shared" si="8"/>
        <v>0</v>
      </c>
      <c r="E61" s="1">
        <f t="shared" si="9"/>
        <v>0</v>
      </c>
      <c r="F61" s="13">
        <f t="shared" si="10"/>
        <v>276665.30024999997</v>
      </c>
      <c r="G61" s="1"/>
      <c r="H61" s="9">
        <f t="shared" si="11"/>
        <v>7.7468994143453997</v>
      </c>
      <c r="I61" s="1">
        <f t="shared" si="12"/>
        <v>52109.788379447797</v>
      </c>
      <c r="J61" s="1">
        <f t="shared" si="13"/>
        <v>147266.793246266</v>
      </c>
      <c r="K61" s="1">
        <f t="shared" si="14"/>
        <v>0</v>
      </c>
      <c r="L61" s="1">
        <f t="shared" si="15"/>
        <v>0</v>
      </c>
      <c r="M61" s="25">
        <f t="shared" si="16"/>
        <v>199376.581625714</v>
      </c>
      <c r="N61" s="3"/>
      <c r="O61" s="3"/>
      <c r="P61" s="3"/>
    </row>
    <row r="62" spans="1:16">
      <c r="A62" s="9">
        <v>11.25</v>
      </c>
      <c r="B62" s="1">
        <f t="shared" si="6"/>
        <v>53161.455000000002</v>
      </c>
      <c r="C62" s="1">
        <f t="shared" si="7"/>
        <v>186065.0925</v>
      </c>
      <c r="D62" s="1">
        <f t="shared" si="8"/>
        <v>0</v>
      </c>
      <c r="E62" s="1">
        <f t="shared" si="9"/>
        <v>0</v>
      </c>
      <c r="F62" s="13">
        <f t="shared" si="10"/>
        <v>239226.54749999999</v>
      </c>
      <c r="G62" s="1"/>
      <c r="H62" s="9">
        <f t="shared" si="11"/>
        <v>8.9537934112000492</v>
      </c>
      <c r="I62" s="1">
        <f t="shared" si="12"/>
        <v>42310.816489671801</v>
      </c>
      <c r="J62" s="1">
        <f t="shared" si="13"/>
        <v>148087.857713851</v>
      </c>
      <c r="K62" s="1">
        <f t="shared" si="14"/>
        <v>0</v>
      </c>
      <c r="L62" s="1">
        <f t="shared" si="15"/>
        <v>0</v>
      </c>
      <c r="M62" s="25">
        <f t="shared" si="16"/>
        <v>190398.674203523</v>
      </c>
      <c r="N62" s="3"/>
      <c r="O62" s="3"/>
      <c r="P62" s="3"/>
    </row>
    <row r="63" spans="1:16">
      <c r="A63" s="9">
        <v>11.75</v>
      </c>
      <c r="B63" s="1">
        <f t="shared" si="6"/>
        <v>39590.710390804597</v>
      </c>
      <c r="C63" s="1">
        <f t="shared" si="7"/>
        <v>175683.77735919601</v>
      </c>
      <c r="D63" s="1">
        <f t="shared" si="8"/>
        <v>0</v>
      </c>
      <c r="E63" s="1">
        <f t="shared" si="9"/>
        <v>0</v>
      </c>
      <c r="F63" s="13">
        <f t="shared" si="10"/>
        <v>215274.48775000099</v>
      </c>
      <c r="G63" s="1"/>
      <c r="H63" s="9">
        <f t="shared" si="11"/>
        <v>10.2837489260772</v>
      </c>
      <c r="I63" s="1">
        <f t="shared" si="12"/>
        <v>34650.291528857</v>
      </c>
      <c r="J63" s="1">
        <f t="shared" si="13"/>
        <v>153760.66865930401</v>
      </c>
      <c r="K63" s="1">
        <f t="shared" si="14"/>
        <v>0</v>
      </c>
      <c r="L63" s="1">
        <f t="shared" si="15"/>
        <v>0</v>
      </c>
      <c r="M63" s="25">
        <f t="shared" si="16"/>
        <v>188410.960188161</v>
      </c>
      <c r="N63" s="3"/>
      <c r="O63" s="3"/>
      <c r="P63" s="3"/>
    </row>
    <row r="64" spans="1:16">
      <c r="A64" s="9">
        <v>12.25</v>
      </c>
      <c r="B64" s="1">
        <f t="shared" si="6"/>
        <v>22902.677301724201</v>
      </c>
      <c r="C64" s="1">
        <f t="shared" si="7"/>
        <v>198489.869948276</v>
      </c>
      <c r="D64" s="1">
        <f t="shared" si="8"/>
        <v>0</v>
      </c>
      <c r="E64" s="1">
        <f t="shared" si="9"/>
        <v>0</v>
      </c>
      <c r="F64" s="13">
        <f t="shared" si="10"/>
        <v>221392.54725</v>
      </c>
      <c r="G64" s="1"/>
      <c r="H64" s="9">
        <f t="shared" si="11"/>
        <v>11.7432715210235</v>
      </c>
      <c r="I64" s="1">
        <f t="shared" si="12"/>
        <v>21955.294539798299</v>
      </c>
      <c r="J64" s="1">
        <f t="shared" si="13"/>
        <v>190279.219344918</v>
      </c>
      <c r="K64" s="1">
        <f t="shared" si="14"/>
        <v>0</v>
      </c>
      <c r="L64" s="1">
        <f t="shared" si="15"/>
        <v>0</v>
      </c>
      <c r="M64" s="25">
        <f t="shared" si="16"/>
        <v>212234.513884716</v>
      </c>
      <c r="N64" s="3"/>
      <c r="O64" s="3"/>
      <c r="P64" s="3"/>
    </row>
    <row r="65" spans="1:16">
      <c r="A65" s="9">
        <v>12.75</v>
      </c>
      <c r="B65" s="1">
        <f t="shared" si="6"/>
        <v>13311.947853658499</v>
      </c>
      <c r="C65" s="1">
        <f t="shared" si="7"/>
        <v>168618.006146342</v>
      </c>
      <c r="D65" s="1">
        <f t="shared" si="8"/>
        <v>0</v>
      </c>
      <c r="E65" s="1">
        <f t="shared" si="9"/>
        <v>0</v>
      </c>
      <c r="F65" s="13">
        <f t="shared" si="10"/>
        <v>181929.954</v>
      </c>
      <c r="G65" s="1"/>
      <c r="H65" s="9">
        <f t="shared" si="11"/>
        <v>13.338918120873901</v>
      </c>
      <c r="I65" s="1">
        <f t="shared" si="12"/>
        <v>13926.822152885799</v>
      </c>
      <c r="J65" s="1">
        <f t="shared" si="13"/>
        <v>176406.41393655399</v>
      </c>
      <c r="K65" s="1">
        <f t="shared" si="14"/>
        <v>0</v>
      </c>
      <c r="L65" s="1">
        <f t="shared" si="15"/>
        <v>0</v>
      </c>
      <c r="M65" s="25">
        <f t="shared" si="16"/>
        <v>190333.23608944</v>
      </c>
      <c r="N65" s="3"/>
      <c r="O65" s="3"/>
      <c r="P65" s="3"/>
    </row>
    <row r="66" spans="1:16">
      <c r="A66" s="9">
        <v>13.25</v>
      </c>
      <c r="B66" s="1">
        <f t="shared" si="6"/>
        <v>13619.9008432836</v>
      </c>
      <c r="C66" s="1">
        <f t="shared" si="7"/>
        <v>138468.99190671701</v>
      </c>
      <c r="D66" s="1">
        <f t="shared" si="8"/>
        <v>0</v>
      </c>
      <c r="E66" s="1">
        <f t="shared" si="9"/>
        <v>0</v>
      </c>
      <c r="F66" s="13">
        <f t="shared" si="10"/>
        <v>152088.89275000099</v>
      </c>
      <c r="G66" s="1"/>
      <c r="H66" s="9">
        <f t="shared" si="11"/>
        <v>15.077295295723999</v>
      </c>
      <c r="I66" s="1">
        <f t="shared" si="12"/>
        <v>15498.208823597501</v>
      </c>
      <c r="J66" s="1">
        <f t="shared" si="13"/>
        <v>157565.12303990801</v>
      </c>
      <c r="K66" s="1">
        <f t="shared" si="14"/>
        <v>0</v>
      </c>
      <c r="L66" s="1">
        <f t="shared" si="15"/>
        <v>0</v>
      </c>
      <c r="M66" s="25">
        <f t="shared" si="16"/>
        <v>173063.331863506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123134.50874999999</v>
      </c>
      <c r="D67" s="1">
        <f t="shared" si="8"/>
        <v>0</v>
      </c>
      <c r="E67" s="1">
        <f t="shared" si="9"/>
        <v>0</v>
      </c>
      <c r="F67" s="13">
        <f t="shared" si="10"/>
        <v>123134.50874999999</v>
      </c>
      <c r="G67" s="1"/>
      <c r="H67" s="9">
        <f t="shared" si="11"/>
        <v>16.965057666307398</v>
      </c>
      <c r="I67" s="1">
        <f t="shared" si="12"/>
        <v>0</v>
      </c>
      <c r="J67" s="1">
        <f t="shared" si="13"/>
        <v>151926.11212045001</v>
      </c>
      <c r="K67" s="1">
        <f t="shared" si="14"/>
        <v>0</v>
      </c>
      <c r="L67" s="1">
        <f t="shared" si="15"/>
        <v>0</v>
      </c>
      <c r="M67" s="25">
        <f t="shared" si="16"/>
        <v>151926.11212045001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93968.270409835997</v>
      </c>
      <c r="D68" s="1">
        <f t="shared" si="8"/>
        <v>1566.1378401639399</v>
      </c>
      <c r="E68" s="1">
        <f t="shared" si="9"/>
        <v>0</v>
      </c>
      <c r="F68" s="13">
        <f t="shared" si="10"/>
        <v>95534.408249999906</v>
      </c>
      <c r="G68" s="1"/>
      <c r="H68" s="9">
        <f t="shared" si="11"/>
        <v>19.0089064191502</v>
      </c>
      <c r="I68" s="1">
        <f t="shared" si="12"/>
        <v>0</v>
      </c>
      <c r="J68" s="1">
        <f t="shared" si="13"/>
        <v>125349.758497542</v>
      </c>
      <c r="K68" s="1">
        <f t="shared" si="14"/>
        <v>2089.16264162571</v>
      </c>
      <c r="L68" s="1">
        <f t="shared" si="15"/>
        <v>0</v>
      </c>
      <c r="M68" s="25">
        <f t="shared" si="16"/>
        <v>127438.921139168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48169.689413793101</v>
      </c>
      <c r="D69" s="1">
        <f t="shared" si="8"/>
        <v>5558.0410862068902</v>
      </c>
      <c r="E69" s="1">
        <f t="shared" si="9"/>
        <v>0</v>
      </c>
      <c r="F69" s="13">
        <f t="shared" si="10"/>
        <v>53727.730499999998</v>
      </c>
      <c r="G69" s="1"/>
      <c r="H69" s="9">
        <f t="shared" si="11"/>
        <v>21.215587920204001</v>
      </c>
      <c r="I69" s="1">
        <f t="shared" si="12"/>
        <v>0</v>
      </c>
      <c r="J69" s="1">
        <f t="shared" si="13"/>
        <v>69284.629209982799</v>
      </c>
      <c r="K69" s="1">
        <f t="shared" si="14"/>
        <v>7994.3802934595597</v>
      </c>
      <c r="L69" s="1">
        <f t="shared" si="15"/>
        <v>0</v>
      </c>
      <c r="M69" s="25">
        <f t="shared" si="16"/>
        <v>77279.009503442401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26402.467968749999</v>
      </c>
      <c r="D70" s="1">
        <f t="shared" si="8"/>
        <v>15841.48078125</v>
      </c>
      <c r="E70" s="1">
        <f t="shared" si="9"/>
        <v>0</v>
      </c>
      <c r="F70" s="13">
        <f t="shared" si="10"/>
        <v>42243.948750000003</v>
      </c>
      <c r="G70" s="1"/>
      <c r="H70" s="9">
        <f t="shared" si="11"/>
        <v>23.5918924171811</v>
      </c>
      <c r="I70" s="1">
        <f t="shared" si="12"/>
        <v>0</v>
      </c>
      <c r="J70" s="1">
        <f t="shared" si="13"/>
        <v>40844.864515857102</v>
      </c>
      <c r="K70" s="1">
        <f t="shared" si="14"/>
        <v>24506.918709514201</v>
      </c>
      <c r="L70" s="1">
        <f t="shared" si="15"/>
        <v>0</v>
      </c>
      <c r="M70" s="25">
        <f t="shared" si="16"/>
        <v>65351.783225371299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7291.1399166666697</v>
      </c>
      <c r="D71" s="1">
        <f t="shared" si="8"/>
        <v>7851.99683333333</v>
      </c>
      <c r="E71" s="1">
        <f t="shared" si="9"/>
        <v>0</v>
      </c>
      <c r="F71" s="13">
        <f t="shared" si="10"/>
        <v>15143.13675</v>
      </c>
      <c r="G71" s="1"/>
      <c r="H71" s="9">
        <f t="shared" si="11"/>
        <v>26.144652822087799</v>
      </c>
      <c r="I71" s="1">
        <f t="shared" si="12"/>
        <v>0</v>
      </c>
      <c r="J71" s="1">
        <f t="shared" si="13"/>
        <v>12103.1315427629</v>
      </c>
      <c r="K71" s="1">
        <f t="shared" si="14"/>
        <v>13034.141661436999</v>
      </c>
      <c r="L71" s="1">
        <f t="shared" si="15"/>
        <v>0</v>
      </c>
      <c r="M71" s="25">
        <f t="shared" si="16"/>
        <v>25137.273204199901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1723.0931250000001</v>
      </c>
      <c r="D72" s="1">
        <f t="shared" si="8"/>
        <v>2871.8218750000001</v>
      </c>
      <c r="E72" s="1">
        <f t="shared" si="9"/>
        <v>0</v>
      </c>
      <c r="F72" s="13">
        <f t="shared" si="10"/>
        <v>4594.915</v>
      </c>
      <c r="G72" s="1"/>
      <c r="H72" s="9">
        <f t="shared" si="11"/>
        <v>28.880743566516799</v>
      </c>
      <c r="I72" s="1">
        <f t="shared" si="12"/>
        <v>0</v>
      </c>
      <c r="J72" s="1">
        <f t="shared" si="13"/>
        <v>3062.4129651909602</v>
      </c>
      <c r="K72" s="1">
        <f t="shared" si="14"/>
        <v>5104.0216086516002</v>
      </c>
      <c r="L72" s="1">
        <f t="shared" si="15"/>
        <v>0</v>
      </c>
      <c r="M72" s="25">
        <f t="shared" si="16"/>
        <v>8166.43457384256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0</v>
      </c>
      <c r="D73" s="1">
        <f t="shared" si="8"/>
        <v>62.795749999999998</v>
      </c>
      <c r="E73" s="1">
        <f t="shared" si="9"/>
        <v>0</v>
      </c>
      <c r="F73" s="13">
        <f t="shared" si="10"/>
        <v>62.795749999999998</v>
      </c>
      <c r="G73" s="1"/>
      <c r="H73" s="9">
        <f t="shared" si="11"/>
        <v>31.807079523170099</v>
      </c>
      <c r="I73" s="1">
        <f t="shared" si="12"/>
        <v>0</v>
      </c>
      <c r="J73" s="1">
        <f t="shared" si="13"/>
        <v>0</v>
      </c>
      <c r="K73" s="1">
        <f t="shared" si="14"/>
        <v>119.24474113236499</v>
      </c>
      <c r="L73" s="1">
        <f t="shared" si="15"/>
        <v>0</v>
      </c>
      <c r="M73" s="25">
        <f t="shared" si="16"/>
        <v>119.24474113236499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1674.8887500000001</v>
      </c>
      <c r="E74" s="1">
        <f t="shared" si="9"/>
        <v>0</v>
      </c>
      <c r="F74" s="13">
        <f t="shared" si="10"/>
        <v>1674.8887500000001</v>
      </c>
      <c r="G74" s="1"/>
      <c r="H74" s="9">
        <f t="shared" si="11"/>
        <v>34.930614987849602</v>
      </c>
      <c r="I74" s="1">
        <f t="shared" si="12"/>
        <v>0</v>
      </c>
      <c r="J74" s="1">
        <f t="shared" si="13"/>
        <v>0</v>
      </c>
      <c r="K74" s="1">
        <f t="shared" si="14"/>
        <v>3391.5880622452601</v>
      </c>
      <c r="L74" s="1">
        <f t="shared" si="15"/>
        <v>0</v>
      </c>
      <c r="M74" s="25">
        <f t="shared" si="16"/>
        <v>3391.5880622452601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3">
        <f t="shared" si="10"/>
        <v>0</v>
      </c>
      <c r="G75" s="1"/>
      <c r="H75" s="9">
        <f t="shared" si="11"/>
        <v>38.2583427168138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5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3">
        <f t="shared" si="10"/>
        <v>0</v>
      </c>
      <c r="G76" s="1"/>
      <c r="H76" s="9">
        <f t="shared" si="11"/>
        <v>41.797293014966101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5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3">
        <f t="shared" si="10"/>
        <v>0</v>
      </c>
      <c r="G77" s="1"/>
      <c r="H77" s="9">
        <f t="shared" si="11"/>
        <v>45.554532870826201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5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3">
        <f t="shared" si="10"/>
        <v>0</v>
      </c>
      <c r="G78" s="1"/>
      <c r="H78" s="9">
        <f t="shared" si="11"/>
        <v>49.537165134666601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5">
        <f t="shared" si="16"/>
        <v>0</v>
      </c>
      <c r="N78" s="3"/>
      <c r="O78" s="3"/>
      <c r="P78" s="3"/>
    </row>
    <row r="79" spans="1:16">
      <c r="A79" s="7" t="s">
        <v>7</v>
      </c>
      <c r="B79" s="18">
        <f>SUM(B47:B78)</f>
        <v>1026072.44397616</v>
      </c>
      <c r="C79" s="18">
        <f>SUM(C47:C78)</f>
        <v>2140616.61360789</v>
      </c>
      <c r="D79" s="18">
        <f>SUM(D47:D78)</f>
        <v>35427.162915954199</v>
      </c>
      <c r="E79" s="18">
        <f>SUM(E47:E78)</f>
        <v>0</v>
      </c>
      <c r="F79" s="18">
        <f>SUM(F47:F78)</f>
        <v>3202116.2204999998</v>
      </c>
      <c r="G79" s="13"/>
      <c r="H79" s="7" t="s">
        <v>7</v>
      </c>
      <c r="I79" s="18">
        <f>SUM(I47:I78)</f>
        <v>537786.11580965901</v>
      </c>
      <c r="J79" s="18">
        <f>SUM(J47:J78)</f>
        <v>1756965.35192592</v>
      </c>
      <c r="K79" s="18">
        <f>SUM(K47:K78)</f>
        <v>56239.4577180657</v>
      </c>
      <c r="L79" s="18">
        <f>SUM(L47:L78)</f>
        <v>0</v>
      </c>
      <c r="M79" s="18">
        <f>SUM(M47:M78)</f>
        <v>2350990.9254536498</v>
      </c>
      <c r="N79" s="3"/>
      <c r="O79" s="3"/>
      <c r="P79" s="3"/>
    </row>
    <row r="80" spans="1:16">
      <c r="A80" s="5" t="s">
        <v>13</v>
      </c>
      <c r="B80" s="19">
        <f>IF(L38&gt;0,B79/L38,0)</f>
        <v>8.6621100990501692</v>
      </c>
      <c r="C80" s="19">
        <f>IF(M38&gt;0,C79/M38,0)</f>
        <v>10.7356638991492</v>
      </c>
      <c r="D80" s="19">
        <f>IF(N38&gt;0,D79/N38,0)</f>
        <v>15.39229044498</v>
      </c>
      <c r="E80" s="19">
        <f>IF(O38&gt;0,E79/O38,0)</f>
        <v>0</v>
      </c>
      <c r="F80" s="19">
        <f>IF(P38&gt;0,F79/P38,0)</f>
        <v>10.0019277235084</v>
      </c>
      <c r="G80" s="13"/>
      <c r="H80" s="5" t="s">
        <v>13</v>
      </c>
      <c r="I80" s="19">
        <f>IF(L38&gt;0,I79/L38,0)</f>
        <v>4.5399938106047104</v>
      </c>
      <c r="J80" s="19">
        <f>IF(M38&gt;0,J79/M38,0)</f>
        <v>8.8115683027124998</v>
      </c>
      <c r="K80" s="19">
        <f>IF(N38&gt;0,K79/N38,0)</f>
        <v>24.434755605981699</v>
      </c>
      <c r="L80" s="19">
        <f>IF(O38&gt;0,L79/O38,0)</f>
        <v>0</v>
      </c>
      <c r="M80" s="19">
        <f>IF(P38&gt;0,M79/P38,0)</f>
        <v>7.3434065773352097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43" t="s">
        <v>25</v>
      </c>
      <c r="B85" s="43"/>
      <c r="C85" s="43"/>
      <c r="D85" s="43"/>
      <c r="E85" s="43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>
      <c r="A86" s="43"/>
      <c r="B86" s="43"/>
      <c r="C86" s="43"/>
      <c r="D86" s="43"/>
      <c r="E86" s="43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26"/>
      <c r="B87" s="2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44" t="s">
        <v>15</v>
      </c>
      <c r="B89" s="45" t="s">
        <v>16</v>
      </c>
      <c r="C89" s="45" t="s">
        <v>17</v>
      </c>
      <c r="D89" s="45" t="s">
        <v>18</v>
      </c>
      <c r="E89" s="45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44"/>
      <c r="B90" s="44"/>
      <c r="C90" s="44"/>
      <c r="D90" s="44"/>
      <c r="E90" s="45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27">
        <v>0</v>
      </c>
      <c r="B92" s="28">
        <f>L$38</f>
        <v>118455.25307999999</v>
      </c>
      <c r="C92" s="29">
        <f>$B$80</f>
        <v>8.6999999999999993</v>
      </c>
      <c r="D92" s="29">
        <f>$I$80</f>
        <v>4.5</v>
      </c>
      <c r="E92" s="28">
        <f>B92*D92</f>
        <v>533048.63885999995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27">
        <v>1</v>
      </c>
      <c r="B93" s="28">
        <f>M$38</f>
        <v>199393.03555999999</v>
      </c>
      <c r="C93" s="29">
        <f>$C$80</f>
        <v>10.7</v>
      </c>
      <c r="D93" s="29">
        <f>$J$80</f>
        <v>8.8000000000000007</v>
      </c>
      <c r="E93" s="28">
        <f>B93*D93</f>
        <v>1754658.7129299999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7">
        <v>2</v>
      </c>
      <c r="B94" s="28">
        <f>N$38</f>
        <v>2301.6173600000002</v>
      </c>
      <c r="C94" s="29">
        <f>$D$80</f>
        <v>15.4</v>
      </c>
      <c r="D94" s="29">
        <f>$K$80</f>
        <v>24.4</v>
      </c>
      <c r="E94" s="28">
        <f>B94*D94</f>
        <v>56159.463580000003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7">
        <v>3</v>
      </c>
      <c r="B95" s="28">
        <f>O$38</f>
        <v>0</v>
      </c>
      <c r="C95" s="29">
        <f>$E$80</f>
        <v>0</v>
      </c>
      <c r="D95" s="29">
        <f>$L$80</f>
        <v>0</v>
      </c>
      <c r="E95" s="28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7" t="s">
        <v>7</v>
      </c>
      <c r="B96" s="28">
        <f>SUM(B92:B95)</f>
        <v>320149.90600000002</v>
      </c>
      <c r="C96" s="29">
        <f>$F$80</f>
        <v>10</v>
      </c>
      <c r="D96" s="29">
        <f>$M$80</f>
        <v>7.3</v>
      </c>
      <c r="E96" s="28">
        <f>SUM(E92:E95)</f>
        <v>2343866.81537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7" t="s">
        <v>2</v>
      </c>
      <c r="B97" s="30">
        <f>$I$2</f>
        <v>2181620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1" t="s">
        <v>20</v>
      </c>
      <c r="B98" s="28">
        <f>IF(E96&gt;0,$I$2/E96,"")</f>
        <v>0.93078000000000005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1Q</vt:lpstr>
      <vt:lpstr>2Q</vt:lpstr>
      <vt:lpstr>3Q</vt:lpstr>
      <vt:lpstr>4Q</vt:lpstr>
      <vt:lpstr>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created xsi:type="dcterms:W3CDTF">2023-09-19T12:32:28Z</dcterms:created>
  <dcterms:modified xsi:type="dcterms:W3CDTF">2024-02-13T13:31:12Z</dcterms:modified>
</cp:coreProperties>
</file>