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4E6AF1A8-6952-B64C-8E56-98864B2F8F04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Hoja1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N6" i="1"/>
  <c r="O6" i="1"/>
  <c r="F7" i="1"/>
  <c r="O7" i="1" s="1"/>
  <c r="L7" i="1"/>
  <c r="M7" i="1"/>
  <c r="F8" i="1"/>
  <c r="N8" i="1"/>
  <c r="O8" i="1"/>
  <c r="L49" i="1" s="1"/>
  <c r="F9" i="1"/>
  <c r="F10" i="1"/>
  <c r="N10" i="1"/>
  <c r="O10" i="1"/>
  <c r="F11" i="1"/>
  <c r="L11" i="1" s="1"/>
  <c r="M11" i="1"/>
  <c r="J52" i="1" s="1"/>
  <c r="O11" i="1"/>
  <c r="F12" i="1"/>
  <c r="M12" i="1" s="1"/>
  <c r="N12" i="1"/>
  <c r="F13" i="1"/>
  <c r="L13" i="1"/>
  <c r="O13" i="1"/>
  <c r="E54" i="1" s="1"/>
  <c r="F14" i="1"/>
  <c r="F15" i="1"/>
  <c r="L15" i="1"/>
  <c r="O15" i="1"/>
  <c r="F16" i="1"/>
  <c r="N16" i="1" s="1"/>
  <c r="M16" i="1"/>
  <c r="C57" i="1" s="1"/>
  <c r="O16" i="1"/>
  <c r="F17" i="1"/>
  <c r="O17" i="1" s="1"/>
  <c r="L17" i="1"/>
  <c r="F18" i="1"/>
  <c r="N18" i="1"/>
  <c r="M18" i="1"/>
  <c r="O18" i="1"/>
  <c r="F19" i="1"/>
  <c r="F20" i="1"/>
  <c r="N20" i="1"/>
  <c r="M20" i="1"/>
  <c r="J61" i="1" s="1"/>
  <c r="O20" i="1"/>
  <c r="F21" i="1"/>
  <c r="L21" i="1" s="1"/>
  <c r="O21" i="1"/>
  <c r="F22" i="1"/>
  <c r="O22" i="1" s="1"/>
  <c r="N22" i="1"/>
  <c r="M22" i="1"/>
  <c r="F23" i="1"/>
  <c r="L23" i="1"/>
  <c r="O23" i="1"/>
  <c r="E64" i="1" s="1"/>
  <c r="F24" i="1"/>
  <c r="M24" i="1" s="1"/>
  <c r="N24" i="1"/>
  <c r="F25" i="1"/>
  <c r="L25" i="1"/>
  <c r="O25" i="1"/>
  <c r="E66" i="1" s="1"/>
  <c r="F26" i="1"/>
  <c r="F27" i="1"/>
  <c r="L27" i="1"/>
  <c r="O27" i="1"/>
  <c r="F28" i="1"/>
  <c r="N28" i="1" s="1"/>
  <c r="M28" i="1"/>
  <c r="O28" i="1"/>
  <c r="F29" i="1"/>
  <c r="O29" i="1" s="1"/>
  <c r="L29" i="1"/>
  <c r="F30" i="1"/>
  <c r="N30" i="1"/>
  <c r="M30" i="1"/>
  <c r="O30" i="1"/>
  <c r="F31" i="1"/>
  <c r="F32" i="1"/>
  <c r="N32" i="1"/>
  <c r="M32" i="1"/>
  <c r="J73" i="1" s="1"/>
  <c r="O32" i="1"/>
  <c r="F33" i="1"/>
  <c r="L33" i="1" s="1"/>
  <c r="O33" i="1"/>
  <c r="F34" i="1"/>
  <c r="O34" i="1" s="1"/>
  <c r="N34" i="1"/>
  <c r="M34" i="1"/>
  <c r="C75" i="1" s="1"/>
  <c r="F35" i="1"/>
  <c r="L35" i="1"/>
  <c r="O35" i="1"/>
  <c r="E76" i="1" s="1"/>
  <c r="F36" i="1"/>
  <c r="M36" i="1" s="1"/>
  <c r="N36" i="1"/>
  <c r="F37" i="1"/>
  <c r="L37" i="1"/>
  <c r="O37" i="1"/>
  <c r="E78" i="1" s="1"/>
  <c r="B38" i="1"/>
  <c r="C38" i="1"/>
  <c r="D38" i="1"/>
  <c r="E38" i="1"/>
  <c r="I38" i="1"/>
  <c r="E47" i="1"/>
  <c r="H47" i="1"/>
  <c r="H48" i="1"/>
  <c r="E49" i="1"/>
  <c r="H49" i="1"/>
  <c r="H50" i="1"/>
  <c r="H51" i="1"/>
  <c r="C52" i="1"/>
  <c r="E52" i="1"/>
  <c r="H52" i="1"/>
  <c r="L52" i="1"/>
  <c r="H53" i="1"/>
  <c r="H54" i="1"/>
  <c r="L54" i="1"/>
  <c r="H55" i="1"/>
  <c r="H56" i="1"/>
  <c r="E57" i="1"/>
  <c r="H57" i="1"/>
  <c r="J57" i="1"/>
  <c r="L57" i="1"/>
  <c r="H58" i="1"/>
  <c r="C59" i="1"/>
  <c r="E59" i="1"/>
  <c r="H59" i="1"/>
  <c r="J59" i="1" s="1"/>
  <c r="H60" i="1"/>
  <c r="C61" i="1"/>
  <c r="H61" i="1"/>
  <c r="E62" i="1"/>
  <c r="H62" i="1"/>
  <c r="L62" i="1" s="1"/>
  <c r="H63" i="1"/>
  <c r="H64" i="1"/>
  <c r="L64" i="1"/>
  <c r="H65" i="1"/>
  <c r="H66" i="1"/>
  <c r="L66" i="1"/>
  <c r="H67" i="1"/>
  <c r="H68" i="1"/>
  <c r="C69" i="1"/>
  <c r="E69" i="1"/>
  <c r="H69" i="1"/>
  <c r="J69" i="1"/>
  <c r="L69" i="1"/>
  <c r="H70" i="1"/>
  <c r="C71" i="1"/>
  <c r="E71" i="1"/>
  <c r="H71" i="1"/>
  <c r="K71" i="1" s="1"/>
  <c r="H72" i="1"/>
  <c r="C73" i="1"/>
  <c r="H73" i="1"/>
  <c r="E74" i="1"/>
  <c r="H74" i="1"/>
  <c r="L74" i="1"/>
  <c r="H75" i="1"/>
  <c r="J75" i="1"/>
  <c r="H76" i="1"/>
  <c r="L76" i="1"/>
  <c r="H77" i="1"/>
  <c r="H78" i="1"/>
  <c r="L78" i="1"/>
  <c r="B97" i="1"/>
  <c r="F6" i="2"/>
  <c r="L6" i="2"/>
  <c r="M6" i="2"/>
  <c r="N6" i="2"/>
  <c r="O6" i="2"/>
  <c r="F7" i="2"/>
  <c r="N7" i="2" s="1"/>
  <c r="K48" i="2" s="1"/>
  <c r="M7" i="2"/>
  <c r="L7" i="2"/>
  <c r="B48" i="2"/>
  <c r="O7" i="2"/>
  <c r="F8" i="2"/>
  <c r="N8" i="2" s="1"/>
  <c r="L8" i="2"/>
  <c r="M8" i="2"/>
  <c r="F9" i="2"/>
  <c r="N9" i="2" s="1"/>
  <c r="M9" i="2"/>
  <c r="L9" i="2"/>
  <c r="I50" i="2" s="1"/>
  <c r="O9" i="2"/>
  <c r="F10" i="2"/>
  <c r="M10" i="2" s="1"/>
  <c r="J51" i="2" s="1"/>
  <c r="L10" i="2"/>
  <c r="F11" i="2"/>
  <c r="F12" i="2"/>
  <c r="L12" i="2" s="1"/>
  <c r="M12" i="2"/>
  <c r="N12" i="2"/>
  <c r="K53" i="2" s="1"/>
  <c r="O12" i="2"/>
  <c r="F13" i="2"/>
  <c r="M13" i="2" s="1"/>
  <c r="L13" i="2"/>
  <c r="N13" i="2"/>
  <c r="D54" i="2" s="1"/>
  <c r="F14" i="2"/>
  <c r="N14" i="2" s="1"/>
  <c r="L14" i="2"/>
  <c r="M14" i="2"/>
  <c r="J55" i="2" s="1"/>
  <c r="F15" i="2"/>
  <c r="N15" i="2" s="1"/>
  <c r="M15" i="2"/>
  <c r="C56" i="2" s="1"/>
  <c r="L15" i="2"/>
  <c r="B56" i="2" s="1"/>
  <c r="F16" i="2"/>
  <c r="N16" i="2" s="1"/>
  <c r="L16" i="2"/>
  <c r="M16" i="2"/>
  <c r="F17" i="2"/>
  <c r="L17" i="2" s="1"/>
  <c r="M17" i="2"/>
  <c r="O17" i="2"/>
  <c r="F18" i="2"/>
  <c r="M18" i="2" s="1"/>
  <c r="L18" i="2"/>
  <c r="F19" i="2"/>
  <c r="F20" i="2"/>
  <c r="F21" i="2"/>
  <c r="O21" i="2"/>
  <c r="E62" i="2" s="1"/>
  <c r="F22" i="2"/>
  <c r="L22" i="2" s="1"/>
  <c r="M22" i="2"/>
  <c r="N22" i="2"/>
  <c r="D63" i="2" s="1"/>
  <c r="O22" i="2"/>
  <c r="L63" i="2" s="1"/>
  <c r="F23" i="2"/>
  <c r="N23" i="2" s="1"/>
  <c r="M23" i="2"/>
  <c r="L23" i="2"/>
  <c r="B64" i="2"/>
  <c r="F24" i="2"/>
  <c r="N24" i="2" s="1"/>
  <c r="L24" i="2"/>
  <c r="M24" i="2"/>
  <c r="J65" i="2" s="1"/>
  <c r="F25" i="2"/>
  <c r="N25" i="2" s="1"/>
  <c r="D66" i="2" s="1"/>
  <c r="M25" i="2"/>
  <c r="L25" i="2"/>
  <c r="O25" i="2"/>
  <c r="F26" i="2"/>
  <c r="N26" i="2" s="1"/>
  <c r="D67" i="2" s="1"/>
  <c r="L26" i="2"/>
  <c r="M26" i="2"/>
  <c r="J67" i="2" s="1"/>
  <c r="F27" i="2"/>
  <c r="L27" i="2" s="1"/>
  <c r="B68" i="2" s="1"/>
  <c r="M27" i="2"/>
  <c r="F28" i="2"/>
  <c r="M28" i="2" s="1"/>
  <c r="L28" i="2"/>
  <c r="F29" i="2"/>
  <c r="M29" i="2" s="1"/>
  <c r="J70" i="2" s="1"/>
  <c r="O29" i="2"/>
  <c r="F30" i="2"/>
  <c r="O30" i="2"/>
  <c r="L71" i="2"/>
  <c r="F31" i="2"/>
  <c r="M31" i="2" s="1"/>
  <c r="J72" i="2" s="1"/>
  <c r="L31" i="2"/>
  <c r="B72" i="2"/>
  <c r="N31" i="2"/>
  <c r="O31" i="2"/>
  <c r="F32" i="2"/>
  <c r="L32" i="2" s="1"/>
  <c r="M32" i="2"/>
  <c r="N32" i="2"/>
  <c r="K73" i="2" s="1"/>
  <c r="O32" i="2"/>
  <c r="F33" i="2"/>
  <c r="M33" i="2" s="1"/>
  <c r="L33" i="2"/>
  <c r="N33" i="2"/>
  <c r="D74" i="2"/>
  <c r="O33" i="2"/>
  <c r="F34" i="2"/>
  <c r="L34" i="2"/>
  <c r="M34" i="2"/>
  <c r="N34" i="2"/>
  <c r="K75" i="2" s="1"/>
  <c r="O34" i="2"/>
  <c r="L75" i="2" s="1"/>
  <c r="F35" i="2"/>
  <c r="N35" i="2" s="1"/>
  <c r="M35" i="2"/>
  <c r="L35" i="2"/>
  <c r="B76" i="2"/>
  <c r="F36" i="2"/>
  <c r="N36" i="2" s="1"/>
  <c r="K77" i="2" s="1"/>
  <c r="L36" i="2"/>
  <c r="M36" i="2"/>
  <c r="F37" i="2"/>
  <c r="N37" i="2" s="1"/>
  <c r="D78" i="2" s="1"/>
  <c r="M37" i="2"/>
  <c r="P37" i="2"/>
  <c r="L37" i="2"/>
  <c r="O37" i="2"/>
  <c r="B38" i="2"/>
  <c r="C38" i="2"/>
  <c r="D38" i="2"/>
  <c r="E38" i="2"/>
  <c r="I38" i="2"/>
  <c r="B47" i="2"/>
  <c r="C47" i="2"/>
  <c r="D47" i="2"/>
  <c r="H47" i="2"/>
  <c r="E48" i="2"/>
  <c r="H48" i="2"/>
  <c r="L48" i="2" s="1"/>
  <c r="D49" i="2"/>
  <c r="H49" i="2"/>
  <c r="K49" i="2"/>
  <c r="E50" i="2"/>
  <c r="H50" i="2"/>
  <c r="L50" i="2"/>
  <c r="H51" i="2"/>
  <c r="H52" i="2"/>
  <c r="H53" i="2"/>
  <c r="H54" i="2"/>
  <c r="I54" i="2" s="1"/>
  <c r="B55" i="2"/>
  <c r="H55" i="2"/>
  <c r="I55" i="2"/>
  <c r="H56" i="2"/>
  <c r="J56" i="2"/>
  <c r="H57" i="2"/>
  <c r="I57" i="2"/>
  <c r="E58" i="2"/>
  <c r="H58" i="2"/>
  <c r="L58" i="2"/>
  <c r="H59" i="2"/>
  <c r="I59" i="2"/>
  <c r="H60" i="2"/>
  <c r="H61" i="2"/>
  <c r="H62" i="2"/>
  <c r="C63" i="2"/>
  <c r="H63" i="2"/>
  <c r="J63" i="2"/>
  <c r="K63" i="2"/>
  <c r="C64" i="2"/>
  <c r="H64" i="2"/>
  <c r="J64" i="2" s="1"/>
  <c r="B65" i="2"/>
  <c r="D65" i="2"/>
  <c r="H65" i="2"/>
  <c r="I65" i="2"/>
  <c r="K65" i="2"/>
  <c r="E66" i="2"/>
  <c r="H66" i="2"/>
  <c r="J66" i="2" s="1"/>
  <c r="L66" i="2"/>
  <c r="B67" i="2"/>
  <c r="H67" i="2"/>
  <c r="K67" i="2"/>
  <c r="H68" i="2"/>
  <c r="H69" i="2"/>
  <c r="H70" i="2"/>
  <c r="H71" i="2"/>
  <c r="C72" i="2"/>
  <c r="H72" i="2"/>
  <c r="B73" i="2"/>
  <c r="H73" i="2"/>
  <c r="E74" i="2"/>
  <c r="H74" i="2"/>
  <c r="L74" i="2"/>
  <c r="B75" i="2"/>
  <c r="C75" i="2"/>
  <c r="E75" i="2"/>
  <c r="H75" i="2"/>
  <c r="I75" i="2" s="1"/>
  <c r="J75" i="2"/>
  <c r="C76" i="2"/>
  <c r="H76" i="2"/>
  <c r="B77" i="2"/>
  <c r="H77" i="2"/>
  <c r="I77" i="2"/>
  <c r="C78" i="2"/>
  <c r="E78" i="2"/>
  <c r="H78" i="2"/>
  <c r="J78" i="2"/>
  <c r="B97" i="2"/>
  <c r="F6" i="3"/>
  <c r="O6" i="3"/>
  <c r="F7" i="3"/>
  <c r="F8" i="3"/>
  <c r="M8" i="3"/>
  <c r="O8" i="3"/>
  <c r="F9" i="3"/>
  <c r="O9" i="3"/>
  <c r="F10" i="3"/>
  <c r="O10" i="3"/>
  <c r="F11" i="3"/>
  <c r="O11" i="3" s="1"/>
  <c r="M11" i="3"/>
  <c r="F12" i="3"/>
  <c r="M12" i="3" s="1"/>
  <c r="J53" i="3" s="1"/>
  <c r="O12" i="3"/>
  <c r="L53" i="3" s="1"/>
  <c r="F13" i="3"/>
  <c r="F14" i="3"/>
  <c r="O14" i="3" s="1"/>
  <c r="F15" i="3"/>
  <c r="M15" i="3"/>
  <c r="J56" i="3" s="1"/>
  <c r="O15" i="3"/>
  <c r="L56" i="3" s="1"/>
  <c r="F16" i="3"/>
  <c r="O16" i="3" s="1"/>
  <c r="L57" i="3" s="1"/>
  <c r="M16" i="3"/>
  <c r="F17" i="3"/>
  <c r="O17" i="3"/>
  <c r="F18" i="3"/>
  <c r="O18" i="3" s="1"/>
  <c r="F19" i="3"/>
  <c r="M19" i="3"/>
  <c r="O19" i="3"/>
  <c r="F20" i="3"/>
  <c r="M20" i="3" s="1"/>
  <c r="C61" i="3" s="1"/>
  <c r="O20" i="3"/>
  <c r="E61" i="3" s="1"/>
  <c r="F21" i="3"/>
  <c r="F22" i="3"/>
  <c r="O22" i="3" s="1"/>
  <c r="F23" i="3"/>
  <c r="O23" i="3" s="1"/>
  <c r="M23" i="3"/>
  <c r="J64" i="3" s="1"/>
  <c r="C64" i="3"/>
  <c r="F24" i="3"/>
  <c r="M24" i="3"/>
  <c r="O24" i="3"/>
  <c r="F25" i="3"/>
  <c r="O25" i="3" s="1"/>
  <c r="F26" i="3"/>
  <c r="O26" i="3"/>
  <c r="F27" i="3"/>
  <c r="F28" i="3"/>
  <c r="O28" i="3" s="1"/>
  <c r="M28" i="3"/>
  <c r="J69" i="3"/>
  <c r="F29" i="3"/>
  <c r="O29" i="3" s="1"/>
  <c r="F30" i="3"/>
  <c r="O30" i="3" s="1"/>
  <c r="F31" i="3"/>
  <c r="O31" i="3" s="1"/>
  <c r="M31" i="3"/>
  <c r="C72" i="3" s="1"/>
  <c r="F32" i="3"/>
  <c r="O32" i="3" s="1"/>
  <c r="M32" i="3"/>
  <c r="F33" i="3"/>
  <c r="O33" i="3"/>
  <c r="F34" i="3"/>
  <c r="O34" i="3" s="1"/>
  <c r="L75" i="3" s="1"/>
  <c r="F35" i="3"/>
  <c r="F36" i="3"/>
  <c r="O36" i="3" s="1"/>
  <c r="L77" i="3" s="1"/>
  <c r="M36" i="3"/>
  <c r="F37" i="3"/>
  <c r="O37" i="3" s="1"/>
  <c r="L37" i="3"/>
  <c r="B78" i="3" s="1"/>
  <c r="B38" i="3"/>
  <c r="C38" i="3"/>
  <c r="D38" i="3"/>
  <c r="E38" i="3"/>
  <c r="I38" i="3"/>
  <c r="H47" i="3"/>
  <c r="L47" i="3" s="1"/>
  <c r="H48" i="3"/>
  <c r="C49" i="3"/>
  <c r="E49" i="3"/>
  <c r="H49" i="3"/>
  <c r="L49" i="3" s="1"/>
  <c r="J49" i="3"/>
  <c r="H50" i="3"/>
  <c r="H51" i="3"/>
  <c r="C52" i="3"/>
  <c r="E52" i="3"/>
  <c r="H52" i="3"/>
  <c r="J52" i="3"/>
  <c r="L52" i="3"/>
  <c r="C53" i="3"/>
  <c r="E53" i="3"/>
  <c r="H53" i="3"/>
  <c r="H54" i="3"/>
  <c r="H55" i="3"/>
  <c r="C56" i="3"/>
  <c r="E56" i="3"/>
  <c r="H56" i="3"/>
  <c r="C57" i="3"/>
  <c r="H57" i="3"/>
  <c r="J57" i="3"/>
  <c r="H58" i="3"/>
  <c r="H59" i="3"/>
  <c r="E60" i="3"/>
  <c r="H60" i="3"/>
  <c r="L60" i="3"/>
  <c r="H61" i="3"/>
  <c r="H62" i="3"/>
  <c r="H63" i="3"/>
  <c r="L63" i="3" s="1"/>
  <c r="E64" i="3"/>
  <c r="H64" i="3"/>
  <c r="E65" i="3"/>
  <c r="H65" i="3"/>
  <c r="L65" i="3" s="1"/>
  <c r="H66" i="3"/>
  <c r="L66" i="3" s="1"/>
  <c r="H67" i="3"/>
  <c r="H68" i="3"/>
  <c r="C69" i="3"/>
  <c r="E69" i="3"/>
  <c r="H69" i="3"/>
  <c r="L69" i="3"/>
  <c r="H70" i="3"/>
  <c r="H71" i="3"/>
  <c r="E72" i="3"/>
  <c r="H72" i="3"/>
  <c r="L72" i="3" s="1"/>
  <c r="E73" i="3"/>
  <c r="H73" i="3"/>
  <c r="L73" i="3" s="1"/>
  <c r="H74" i="3"/>
  <c r="L74" i="3" s="1"/>
  <c r="H75" i="3"/>
  <c r="H76" i="3"/>
  <c r="E77" i="3"/>
  <c r="H77" i="3"/>
  <c r="H78" i="3"/>
  <c r="I78" i="3"/>
  <c r="B97" i="3"/>
  <c r="F6" i="4"/>
  <c r="O6" i="4" s="1"/>
  <c r="N6" i="4"/>
  <c r="K47" i="4" s="1"/>
  <c r="E47" i="4"/>
  <c r="F7" i="4"/>
  <c r="N7" i="4"/>
  <c r="L7" i="4"/>
  <c r="P7" i="4" s="1"/>
  <c r="B48" i="4"/>
  <c r="M7" i="4"/>
  <c r="C48" i="4" s="1"/>
  <c r="O7" i="4"/>
  <c r="F8" i="4"/>
  <c r="N8" i="4"/>
  <c r="O8" i="4"/>
  <c r="L49" i="4"/>
  <c r="F9" i="4"/>
  <c r="L9" i="4" s="1"/>
  <c r="N9" i="4"/>
  <c r="D50" i="4" s="1"/>
  <c r="O9" i="4"/>
  <c r="L50" i="4" s="1"/>
  <c r="F10" i="4"/>
  <c r="O10" i="4" s="1"/>
  <c r="N10" i="4"/>
  <c r="K51" i="4" s="1"/>
  <c r="F11" i="4"/>
  <c r="O11" i="4" s="1"/>
  <c r="L52" i="4" s="1"/>
  <c r="N11" i="4"/>
  <c r="K52" i="4" s="1"/>
  <c r="M11" i="4"/>
  <c r="C52" i="4" s="1"/>
  <c r="F12" i="4"/>
  <c r="N12" i="4"/>
  <c r="K53" i="4" s="1"/>
  <c r="O12" i="4"/>
  <c r="F13" i="4"/>
  <c r="L13" i="4" s="1"/>
  <c r="N13" i="4"/>
  <c r="O13" i="4"/>
  <c r="E54" i="4" s="1"/>
  <c r="F14" i="4"/>
  <c r="O14" i="4" s="1"/>
  <c r="N14" i="4"/>
  <c r="D55" i="4" s="1"/>
  <c r="F15" i="4"/>
  <c r="O15" i="4" s="1"/>
  <c r="N15" i="4"/>
  <c r="M15" i="4"/>
  <c r="F16" i="4"/>
  <c r="N16" i="4"/>
  <c r="O16" i="4"/>
  <c r="F17" i="4"/>
  <c r="L17" i="4" s="1"/>
  <c r="N17" i="4"/>
  <c r="K58" i="4" s="1"/>
  <c r="O17" i="4"/>
  <c r="F18" i="4"/>
  <c r="O18" i="4" s="1"/>
  <c r="L59" i="4" s="1"/>
  <c r="N18" i="4"/>
  <c r="F19" i="4"/>
  <c r="N19" i="4"/>
  <c r="L19" i="4"/>
  <c r="M19" i="4"/>
  <c r="O19" i="4"/>
  <c r="F20" i="4"/>
  <c r="N20" i="4"/>
  <c r="O20" i="4"/>
  <c r="F21" i="4"/>
  <c r="L21" i="4"/>
  <c r="F22" i="4"/>
  <c r="F23" i="4"/>
  <c r="N23" i="4"/>
  <c r="L23" i="4"/>
  <c r="I64" i="4" s="1"/>
  <c r="M23" i="4"/>
  <c r="O23" i="4"/>
  <c r="E64" i="4" s="1"/>
  <c r="F24" i="4"/>
  <c r="N24" i="4"/>
  <c r="O24" i="4"/>
  <c r="L65" i="4" s="1"/>
  <c r="F25" i="4"/>
  <c r="L25" i="4" s="1"/>
  <c r="N25" i="4"/>
  <c r="O25" i="4"/>
  <c r="E66" i="4" s="1"/>
  <c r="F26" i="4"/>
  <c r="O26" i="4" s="1"/>
  <c r="E67" i="4" s="1"/>
  <c r="N26" i="4"/>
  <c r="D67" i="4" s="1"/>
  <c r="F27" i="4"/>
  <c r="O27" i="4" s="1"/>
  <c r="E68" i="4" s="1"/>
  <c r="N27" i="4"/>
  <c r="D68" i="4" s="1"/>
  <c r="L27" i="4"/>
  <c r="M27" i="4"/>
  <c r="C68" i="4" s="1"/>
  <c r="F28" i="4"/>
  <c r="N28" i="4"/>
  <c r="K69" i="4"/>
  <c r="O28" i="4"/>
  <c r="L69" i="4" s="1"/>
  <c r="F29" i="4"/>
  <c r="M29" i="4"/>
  <c r="O29" i="4"/>
  <c r="F30" i="4"/>
  <c r="N30" i="4"/>
  <c r="D71" i="4"/>
  <c r="O30" i="4"/>
  <c r="F31" i="4"/>
  <c r="L31" i="4" s="1"/>
  <c r="N31" i="4"/>
  <c r="D72" i="4" s="1"/>
  <c r="F32" i="4"/>
  <c r="F33" i="4"/>
  <c r="N33" i="4"/>
  <c r="D74" i="4"/>
  <c r="L33" i="4"/>
  <c r="P33" i="4" s="1"/>
  <c r="M33" i="4"/>
  <c r="C74" i="4" s="1"/>
  <c r="O33" i="4"/>
  <c r="F34" i="4"/>
  <c r="O34" i="4"/>
  <c r="F35" i="4"/>
  <c r="M35" i="4" s="1"/>
  <c r="F36" i="4"/>
  <c r="F37" i="4"/>
  <c r="B38" i="4"/>
  <c r="C38" i="4"/>
  <c r="D38" i="4"/>
  <c r="E38" i="4"/>
  <c r="I38" i="4"/>
  <c r="H47" i="4"/>
  <c r="L47" i="4"/>
  <c r="H48" i="4"/>
  <c r="J48" i="4" s="1"/>
  <c r="I48" i="4"/>
  <c r="E49" i="4"/>
  <c r="H49" i="4"/>
  <c r="H50" i="4"/>
  <c r="H51" i="4"/>
  <c r="E52" i="4"/>
  <c r="H52" i="4"/>
  <c r="E53" i="4"/>
  <c r="H53" i="4"/>
  <c r="L53" i="4"/>
  <c r="H54" i="4"/>
  <c r="I54" i="4"/>
  <c r="H55" i="4"/>
  <c r="C56" i="4"/>
  <c r="H56" i="4"/>
  <c r="H57" i="4"/>
  <c r="B58" i="4"/>
  <c r="H58" i="4"/>
  <c r="E59" i="4"/>
  <c r="H59" i="4"/>
  <c r="C60" i="4"/>
  <c r="H60" i="4"/>
  <c r="E61" i="4"/>
  <c r="H61" i="4"/>
  <c r="K61" i="4" s="1"/>
  <c r="L61" i="4"/>
  <c r="B62" i="4"/>
  <c r="H62" i="4"/>
  <c r="I62" i="4"/>
  <c r="H63" i="4"/>
  <c r="B64" i="4"/>
  <c r="C64" i="4"/>
  <c r="H64" i="4"/>
  <c r="D65" i="4"/>
  <c r="E65" i="4"/>
  <c r="H65" i="4"/>
  <c r="K65" i="4" s="1"/>
  <c r="H66" i="4"/>
  <c r="I66" i="4"/>
  <c r="L66" i="4"/>
  <c r="H67" i="4"/>
  <c r="B68" i="4"/>
  <c r="H68" i="4"/>
  <c r="K68" i="4" s="1"/>
  <c r="D69" i="4"/>
  <c r="E69" i="4"/>
  <c r="H69" i="4"/>
  <c r="E70" i="4"/>
  <c r="H70" i="4"/>
  <c r="E71" i="4"/>
  <c r="H71" i="4"/>
  <c r="K71" i="4" s="1"/>
  <c r="B72" i="4"/>
  <c r="H72" i="4"/>
  <c r="H73" i="4"/>
  <c r="B74" i="4"/>
  <c r="F74" i="4" s="1"/>
  <c r="E74" i="4"/>
  <c r="H74" i="4"/>
  <c r="J74" i="4"/>
  <c r="K74" i="4"/>
  <c r="L74" i="4"/>
  <c r="H75" i="4"/>
  <c r="H76" i="4"/>
  <c r="H77" i="4"/>
  <c r="H78" i="4"/>
  <c r="B97" i="4"/>
  <c r="J61" i="3"/>
  <c r="E57" i="3"/>
  <c r="M75" i="2"/>
  <c r="E71" i="2"/>
  <c r="C70" i="2"/>
  <c r="J69" i="2"/>
  <c r="C66" i="2"/>
  <c r="C65" i="2"/>
  <c r="J53" i="2"/>
  <c r="C53" i="2"/>
  <c r="E47" i="2"/>
  <c r="F47" i="2" s="1"/>
  <c r="C74" i="2"/>
  <c r="J73" i="2"/>
  <c r="C73" i="2"/>
  <c r="C69" i="2"/>
  <c r="E63" i="2"/>
  <c r="C58" i="2"/>
  <c r="J57" i="2"/>
  <c r="C57" i="2"/>
  <c r="P31" i="2"/>
  <c r="K60" i="4"/>
  <c r="D60" i="4"/>
  <c r="D53" i="4"/>
  <c r="K72" i="4"/>
  <c r="L64" i="4"/>
  <c r="K59" i="4"/>
  <c r="D59" i="4"/>
  <c r="D58" i="4"/>
  <c r="K55" i="4"/>
  <c r="D54" i="4"/>
  <c r="K54" i="4"/>
  <c r="D51" i="4"/>
  <c r="K50" i="4"/>
  <c r="E74" i="3"/>
  <c r="L70" i="3"/>
  <c r="E70" i="3"/>
  <c r="E66" i="3"/>
  <c r="L58" i="3"/>
  <c r="E58" i="3"/>
  <c r="L50" i="3"/>
  <c r="E50" i="3"/>
  <c r="P23" i="4"/>
  <c r="P19" i="4"/>
  <c r="L71" i="3"/>
  <c r="E71" i="3"/>
  <c r="L67" i="3"/>
  <c r="E67" i="3"/>
  <c r="E63" i="3"/>
  <c r="L59" i="3"/>
  <c r="E59" i="3"/>
  <c r="L55" i="3"/>
  <c r="E55" i="3"/>
  <c r="L51" i="3"/>
  <c r="E51" i="3"/>
  <c r="E47" i="3"/>
  <c r="D64" i="4"/>
  <c r="F64" i="4" s="1"/>
  <c r="K64" i="4"/>
  <c r="D61" i="4"/>
  <c r="D57" i="4"/>
  <c r="K57" i="4"/>
  <c r="D56" i="4"/>
  <c r="D52" i="4"/>
  <c r="D49" i="4"/>
  <c r="K49" i="4"/>
  <c r="D48" i="4"/>
  <c r="K48" i="4"/>
  <c r="L36" i="3"/>
  <c r="N36" i="3"/>
  <c r="L32" i="3"/>
  <c r="N32" i="3"/>
  <c r="L28" i="3"/>
  <c r="N28" i="3"/>
  <c r="K69" i="3" s="1"/>
  <c r="L24" i="3"/>
  <c r="N24" i="3"/>
  <c r="L20" i="3"/>
  <c r="N20" i="3"/>
  <c r="L16" i="3"/>
  <c r="N16" i="3"/>
  <c r="L12" i="3"/>
  <c r="N12" i="3"/>
  <c r="L8" i="3"/>
  <c r="N8" i="3"/>
  <c r="I74" i="1"/>
  <c r="B74" i="1"/>
  <c r="D71" i="1"/>
  <c r="I66" i="1"/>
  <c r="B66" i="1"/>
  <c r="K63" i="1"/>
  <c r="D63" i="1"/>
  <c r="B52" i="1"/>
  <c r="I52" i="1"/>
  <c r="D47" i="1"/>
  <c r="J64" i="4"/>
  <c r="M64" i="4"/>
  <c r="J56" i="4"/>
  <c r="L36" i="4"/>
  <c r="L34" i="4"/>
  <c r="L30" i="4"/>
  <c r="L28" i="4"/>
  <c r="I69" i="4" s="1"/>
  <c r="L26" i="4"/>
  <c r="L24" i="4"/>
  <c r="L22" i="4"/>
  <c r="B63" i="4" s="1"/>
  <c r="L20" i="4"/>
  <c r="L16" i="4"/>
  <c r="L14" i="4"/>
  <c r="B55" i="4" s="1"/>
  <c r="L12" i="4"/>
  <c r="L10" i="4"/>
  <c r="L8" i="4"/>
  <c r="L6" i="4"/>
  <c r="M37" i="3"/>
  <c r="M33" i="3"/>
  <c r="P33" i="3" s="1"/>
  <c r="M29" i="3"/>
  <c r="M25" i="3"/>
  <c r="C66" i="3" s="1"/>
  <c r="M17" i="3"/>
  <c r="M9" i="3"/>
  <c r="J50" i="3" s="1"/>
  <c r="L78" i="2"/>
  <c r="J76" i="2"/>
  <c r="J74" i="2"/>
  <c r="L62" i="2"/>
  <c r="J58" i="2"/>
  <c r="N31" i="3"/>
  <c r="L31" i="3"/>
  <c r="N27" i="3"/>
  <c r="N23" i="3"/>
  <c r="L23" i="3"/>
  <c r="N19" i="3"/>
  <c r="L19" i="3"/>
  <c r="N15" i="3"/>
  <c r="K56" i="3" s="1"/>
  <c r="L15" i="3"/>
  <c r="N11" i="3"/>
  <c r="L11" i="3"/>
  <c r="N7" i="3"/>
  <c r="L7" i="3"/>
  <c r="C50" i="2"/>
  <c r="P9" i="2"/>
  <c r="J50" i="2"/>
  <c r="B76" i="1"/>
  <c r="I76" i="1"/>
  <c r="D73" i="1"/>
  <c r="K73" i="1"/>
  <c r="B68" i="1"/>
  <c r="I68" i="1"/>
  <c r="D65" i="1"/>
  <c r="K65" i="1"/>
  <c r="D57" i="1"/>
  <c r="K57" i="1"/>
  <c r="D49" i="1"/>
  <c r="K49" i="1"/>
  <c r="M36" i="4"/>
  <c r="M34" i="4"/>
  <c r="M30" i="4"/>
  <c r="M28" i="4"/>
  <c r="M26" i="4"/>
  <c r="M24" i="4"/>
  <c r="J65" i="4" s="1"/>
  <c r="M22" i="4"/>
  <c r="M20" i="4"/>
  <c r="M18" i="4"/>
  <c r="M16" i="4"/>
  <c r="M14" i="4"/>
  <c r="M12" i="4"/>
  <c r="M10" i="4"/>
  <c r="M8" i="4"/>
  <c r="M6" i="4"/>
  <c r="N37" i="3"/>
  <c r="K76" i="2"/>
  <c r="K72" i="2"/>
  <c r="K64" i="2"/>
  <c r="K56" i="2"/>
  <c r="L34" i="3"/>
  <c r="N34" i="3"/>
  <c r="K75" i="3" s="1"/>
  <c r="L30" i="3"/>
  <c r="L26" i="3"/>
  <c r="N26" i="3"/>
  <c r="K67" i="3" s="1"/>
  <c r="L22" i="3"/>
  <c r="P22" i="3" s="1"/>
  <c r="N22" i="3"/>
  <c r="L18" i="3"/>
  <c r="N18" i="3"/>
  <c r="L14" i="3"/>
  <c r="N14" i="3"/>
  <c r="L10" i="3"/>
  <c r="N10" i="3"/>
  <c r="K51" i="3" s="1"/>
  <c r="L6" i="3"/>
  <c r="N6" i="3"/>
  <c r="I78" i="1"/>
  <c r="B78" i="1"/>
  <c r="K75" i="1"/>
  <c r="D75" i="1"/>
  <c r="I70" i="1"/>
  <c r="B70" i="1"/>
  <c r="I62" i="1"/>
  <c r="B62" i="1"/>
  <c r="K59" i="1"/>
  <c r="D59" i="1"/>
  <c r="I54" i="1"/>
  <c r="B54" i="1"/>
  <c r="K51" i="1"/>
  <c r="D51" i="1"/>
  <c r="B48" i="1"/>
  <c r="I48" i="1"/>
  <c r="N34" i="4"/>
  <c r="I78" i="2"/>
  <c r="I74" i="2"/>
  <c r="M74" i="2" s="1"/>
  <c r="I66" i="2"/>
  <c r="I58" i="2"/>
  <c r="N33" i="3"/>
  <c r="D74" i="3" s="1"/>
  <c r="L33" i="3"/>
  <c r="N29" i="3"/>
  <c r="L29" i="3"/>
  <c r="N25" i="3"/>
  <c r="L25" i="3"/>
  <c r="P25" i="3" s="1"/>
  <c r="N21" i="3"/>
  <c r="L21" i="3"/>
  <c r="N17" i="3"/>
  <c r="D58" i="3" s="1"/>
  <c r="L17" i="3"/>
  <c r="N13" i="3"/>
  <c r="L13" i="3"/>
  <c r="N9" i="3"/>
  <c r="D50" i="3" s="1"/>
  <c r="L9" i="3"/>
  <c r="J48" i="2"/>
  <c r="P7" i="2"/>
  <c r="C48" i="2"/>
  <c r="D77" i="1"/>
  <c r="K77" i="1"/>
  <c r="D69" i="1"/>
  <c r="K69" i="1"/>
  <c r="B64" i="1"/>
  <c r="I64" i="1"/>
  <c r="D61" i="1"/>
  <c r="K61" i="1"/>
  <c r="B56" i="1"/>
  <c r="I56" i="1"/>
  <c r="D53" i="1"/>
  <c r="K53" i="1"/>
  <c r="P37" i="3"/>
  <c r="M34" i="3"/>
  <c r="M30" i="3"/>
  <c r="M26" i="3"/>
  <c r="C67" i="3" s="1"/>
  <c r="M22" i="3"/>
  <c r="J63" i="3" s="1"/>
  <c r="M18" i="3"/>
  <c r="M14" i="3"/>
  <c r="M10" i="3"/>
  <c r="M6" i="3"/>
  <c r="F38" i="1"/>
  <c r="M37" i="1"/>
  <c r="C78" i="1" s="1"/>
  <c r="F78" i="1" s="1"/>
  <c r="M35" i="1"/>
  <c r="M33" i="1"/>
  <c r="M29" i="1"/>
  <c r="M27" i="1"/>
  <c r="C68" i="1" s="1"/>
  <c r="M25" i="1"/>
  <c r="M23" i="1"/>
  <c r="M21" i="1"/>
  <c r="M19" i="1"/>
  <c r="M17" i="1"/>
  <c r="M15" i="1"/>
  <c r="J56" i="1" s="1"/>
  <c r="M13" i="1"/>
  <c r="K78" i="2"/>
  <c r="B78" i="2"/>
  <c r="F78" i="2" s="1"/>
  <c r="I76" i="2"/>
  <c r="D76" i="2"/>
  <c r="K74" i="2"/>
  <c r="B74" i="2"/>
  <c r="F74" i="2"/>
  <c r="I72" i="2"/>
  <c r="D72" i="2"/>
  <c r="I68" i="2"/>
  <c r="K66" i="2"/>
  <c r="B66" i="2"/>
  <c r="F66" i="2" s="1"/>
  <c r="I64" i="2"/>
  <c r="D64" i="2"/>
  <c r="B58" i="2"/>
  <c r="I56" i="2"/>
  <c r="D56" i="2"/>
  <c r="K54" i="2"/>
  <c r="B54" i="2"/>
  <c r="K50" i="2"/>
  <c r="B50" i="2"/>
  <c r="I48" i="2"/>
  <c r="M48" i="2" s="1"/>
  <c r="D48" i="2"/>
  <c r="F38" i="2"/>
  <c r="N37" i="1"/>
  <c r="L36" i="1"/>
  <c r="N35" i="1"/>
  <c r="K76" i="1" s="1"/>
  <c r="M76" i="1" s="1"/>
  <c r="L34" i="1"/>
  <c r="P34" i="1" s="1"/>
  <c r="N33" i="1"/>
  <c r="L32" i="1"/>
  <c r="N31" i="1"/>
  <c r="L30" i="1"/>
  <c r="P30" i="1" s="1"/>
  <c r="N29" i="1"/>
  <c r="L28" i="1"/>
  <c r="N27" i="1"/>
  <c r="L26" i="1"/>
  <c r="N25" i="1"/>
  <c r="L24" i="1"/>
  <c r="I65" i="1" s="1"/>
  <c r="N23" i="1"/>
  <c r="K64" i="1" s="1"/>
  <c r="L22" i="1"/>
  <c r="N21" i="1"/>
  <c r="D62" i="1" s="1"/>
  <c r="L20" i="1"/>
  <c r="N19" i="1"/>
  <c r="L18" i="1"/>
  <c r="P18" i="1" s="1"/>
  <c r="N17" i="1"/>
  <c r="D58" i="1" s="1"/>
  <c r="L16" i="1"/>
  <c r="I57" i="1" s="1"/>
  <c r="M57" i="1" s="1"/>
  <c r="N15" i="1"/>
  <c r="L14" i="1"/>
  <c r="N13" i="1"/>
  <c r="L12" i="1"/>
  <c r="N11" i="1"/>
  <c r="K52" i="1" s="1"/>
  <c r="M52" i="1" s="1"/>
  <c r="L10" i="1"/>
  <c r="P10" i="1" s="1"/>
  <c r="N9" i="1"/>
  <c r="L8" i="1"/>
  <c r="N7" i="1"/>
  <c r="K48" i="1" s="1"/>
  <c r="L6" i="1"/>
  <c r="B47" i="1" s="1"/>
  <c r="M10" i="1"/>
  <c r="C51" i="1" s="1"/>
  <c r="M8" i="1"/>
  <c r="J49" i="1" s="1"/>
  <c r="M6" i="1"/>
  <c r="P25" i="1"/>
  <c r="P23" i="1"/>
  <c r="K62" i="1"/>
  <c r="D74" i="1"/>
  <c r="K74" i="1"/>
  <c r="C49" i="1"/>
  <c r="F49" i="1" s="1"/>
  <c r="P16" i="1"/>
  <c r="B57" i="1"/>
  <c r="F57" i="1" s="1"/>
  <c r="B77" i="1"/>
  <c r="J47" i="1"/>
  <c r="C47" i="1"/>
  <c r="K56" i="1"/>
  <c r="D56" i="1"/>
  <c r="K60" i="1"/>
  <c r="D60" i="1"/>
  <c r="K68" i="1"/>
  <c r="D68" i="1"/>
  <c r="K72" i="1"/>
  <c r="D72" i="1"/>
  <c r="J54" i="1"/>
  <c r="C54" i="1"/>
  <c r="F54" i="1" s="1"/>
  <c r="J62" i="1"/>
  <c r="C62" i="1"/>
  <c r="J70" i="1"/>
  <c r="C70" i="1"/>
  <c r="J78" i="1"/>
  <c r="C51" i="3"/>
  <c r="J51" i="3"/>
  <c r="J67" i="3"/>
  <c r="K50" i="3"/>
  <c r="K58" i="3"/>
  <c r="K66" i="3"/>
  <c r="D66" i="3"/>
  <c r="K74" i="3"/>
  <c r="D51" i="3"/>
  <c r="D59" i="3"/>
  <c r="K59" i="3"/>
  <c r="D67" i="3"/>
  <c r="D75" i="3"/>
  <c r="J49" i="4"/>
  <c r="C49" i="4"/>
  <c r="C57" i="4"/>
  <c r="J57" i="4"/>
  <c r="C65" i="4"/>
  <c r="D48" i="3"/>
  <c r="K48" i="3"/>
  <c r="D56" i="3"/>
  <c r="D64" i="3"/>
  <c r="K64" i="3"/>
  <c r="D72" i="3"/>
  <c r="K72" i="3"/>
  <c r="C50" i="3"/>
  <c r="F50" i="3" s="1"/>
  <c r="J66" i="3"/>
  <c r="M66" i="3" s="1"/>
  <c r="B47" i="4"/>
  <c r="P6" i="4"/>
  <c r="I47" i="4"/>
  <c r="P14" i="4"/>
  <c r="I55" i="4"/>
  <c r="I63" i="4"/>
  <c r="P30" i="4"/>
  <c r="I71" i="4"/>
  <c r="B71" i="4"/>
  <c r="K53" i="3"/>
  <c r="D53" i="3"/>
  <c r="K61" i="3"/>
  <c r="D61" i="3"/>
  <c r="D69" i="3"/>
  <c r="K77" i="3"/>
  <c r="D77" i="3"/>
  <c r="P29" i="1"/>
  <c r="D78" i="1"/>
  <c r="K78" i="1"/>
  <c r="M78" i="1" s="1"/>
  <c r="I49" i="1"/>
  <c r="P8" i="1"/>
  <c r="B49" i="1"/>
  <c r="I53" i="1"/>
  <c r="I61" i="1"/>
  <c r="P20" i="1"/>
  <c r="B61" i="1"/>
  <c r="I73" i="1"/>
  <c r="P32" i="1"/>
  <c r="B73" i="1"/>
  <c r="P6" i="1"/>
  <c r="B51" i="1"/>
  <c r="B55" i="1"/>
  <c r="I55" i="1"/>
  <c r="B59" i="1"/>
  <c r="F59" i="1" s="1"/>
  <c r="B63" i="1"/>
  <c r="P22" i="1"/>
  <c r="I63" i="1"/>
  <c r="B67" i="1"/>
  <c r="I67" i="1"/>
  <c r="I71" i="1"/>
  <c r="B75" i="1"/>
  <c r="I75" i="1"/>
  <c r="C60" i="1"/>
  <c r="J60" i="1"/>
  <c r="J68" i="1"/>
  <c r="C76" i="1"/>
  <c r="J76" i="1"/>
  <c r="C47" i="3"/>
  <c r="J47" i="3"/>
  <c r="C63" i="3"/>
  <c r="P9" i="3"/>
  <c r="B50" i="3"/>
  <c r="I50" i="3"/>
  <c r="M50" i="3" s="1"/>
  <c r="P17" i="3"/>
  <c r="B58" i="3"/>
  <c r="I58" i="3"/>
  <c r="B66" i="3"/>
  <c r="I66" i="3"/>
  <c r="B74" i="3"/>
  <c r="I74" i="3"/>
  <c r="D75" i="4"/>
  <c r="K75" i="4"/>
  <c r="P6" i="3"/>
  <c r="I47" i="3"/>
  <c r="B47" i="3"/>
  <c r="P14" i="3"/>
  <c r="I55" i="3"/>
  <c r="B55" i="3"/>
  <c r="I63" i="3"/>
  <c r="B63" i="3"/>
  <c r="I71" i="3"/>
  <c r="B71" i="3"/>
  <c r="J47" i="4"/>
  <c r="C47" i="4"/>
  <c r="J55" i="4"/>
  <c r="C55" i="4"/>
  <c r="C63" i="4"/>
  <c r="J63" i="4"/>
  <c r="J71" i="4"/>
  <c r="C71" i="4"/>
  <c r="I48" i="3"/>
  <c r="B48" i="3"/>
  <c r="P15" i="3"/>
  <c r="I56" i="3"/>
  <c r="M56" i="3" s="1"/>
  <c r="B56" i="3"/>
  <c r="F56" i="3" s="1"/>
  <c r="P23" i="3"/>
  <c r="I64" i="3"/>
  <c r="B64" i="3"/>
  <c r="F64" i="3"/>
  <c r="P31" i="3"/>
  <c r="I72" i="3"/>
  <c r="B72" i="3"/>
  <c r="F72" i="3" s="1"/>
  <c r="C78" i="3"/>
  <c r="J78" i="3"/>
  <c r="I53" i="4"/>
  <c r="P12" i="4"/>
  <c r="B53" i="4"/>
  <c r="I61" i="4"/>
  <c r="P20" i="4"/>
  <c r="B61" i="4"/>
  <c r="P28" i="4"/>
  <c r="B69" i="4"/>
  <c r="B77" i="4"/>
  <c r="I77" i="4"/>
  <c r="P8" i="3"/>
  <c r="B49" i="3"/>
  <c r="I49" i="3"/>
  <c r="P16" i="3"/>
  <c r="B57" i="3"/>
  <c r="I57" i="3"/>
  <c r="P24" i="3"/>
  <c r="B65" i="3"/>
  <c r="I65" i="3"/>
  <c r="P32" i="3"/>
  <c r="B73" i="3"/>
  <c r="I73" i="3"/>
  <c r="P21" i="1"/>
  <c r="P35" i="1"/>
  <c r="F48" i="2"/>
  <c r="D54" i="1"/>
  <c r="K54" i="1"/>
  <c r="D70" i="1"/>
  <c r="K70" i="1"/>
  <c r="J58" i="1"/>
  <c r="C58" i="1"/>
  <c r="J66" i="1"/>
  <c r="M66" i="1" s="1"/>
  <c r="C66" i="1"/>
  <c r="J74" i="1"/>
  <c r="M74" i="1"/>
  <c r="C74" i="1"/>
  <c r="F74" i="1" s="1"/>
  <c r="C59" i="3"/>
  <c r="J59" i="3"/>
  <c r="C75" i="3"/>
  <c r="J75" i="3"/>
  <c r="K54" i="3"/>
  <c r="D54" i="3"/>
  <c r="K62" i="3"/>
  <c r="D62" i="3"/>
  <c r="K70" i="3"/>
  <c r="D70" i="3"/>
  <c r="D47" i="3"/>
  <c r="K47" i="3"/>
  <c r="D55" i="3"/>
  <c r="K55" i="3"/>
  <c r="D63" i="3"/>
  <c r="K63" i="3"/>
  <c r="K78" i="3"/>
  <c r="D78" i="3"/>
  <c r="C53" i="4"/>
  <c r="J53" i="4"/>
  <c r="J61" i="4"/>
  <c r="M61" i="4" s="1"/>
  <c r="C61" i="4"/>
  <c r="F61" i="4" s="1"/>
  <c r="C69" i="4"/>
  <c r="J69" i="4"/>
  <c r="C77" i="4"/>
  <c r="J77" i="4"/>
  <c r="D52" i="3"/>
  <c r="K52" i="3"/>
  <c r="D60" i="3"/>
  <c r="K60" i="3"/>
  <c r="D68" i="3"/>
  <c r="K68" i="3"/>
  <c r="C58" i="3"/>
  <c r="J58" i="3"/>
  <c r="C74" i="3"/>
  <c r="J74" i="3"/>
  <c r="B51" i="4"/>
  <c r="P10" i="4"/>
  <c r="I51" i="4"/>
  <c r="P26" i="4"/>
  <c r="I67" i="4"/>
  <c r="B67" i="4"/>
  <c r="P34" i="4"/>
  <c r="I75" i="4"/>
  <c r="B75" i="4"/>
  <c r="K49" i="3"/>
  <c r="M49" i="3" s="1"/>
  <c r="D49" i="3"/>
  <c r="K57" i="3"/>
  <c r="D57" i="3"/>
  <c r="K65" i="3"/>
  <c r="D65" i="3"/>
  <c r="K73" i="3"/>
  <c r="D73" i="3"/>
  <c r="M50" i="2"/>
  <c r="M66" i="2"/>
  <c r="P7" i="1"/>
  <c r="P13" i="1"/>
  <c r="M62" i="1"/>
  <c r="P27" i="1"/>
  <c r="P11" i="1"/>
  <c r="D50" i="1"/>
  <c r="K50" i="1"/>
  <c r="D66" i="1"/>
  <c r="F66" i="1" s="1"/>
  <c r="K66" i="1"/>
  <c r="I69" i="1"/>
  <c r="M69" i="1"/>
  <c r="P28" i="1"/>
  <c r="B69" i="1"/>
  <c r="F69" i="1" s="1"/>
  <c r="C64" i="1"/>
  <c r="J64" i="1"/>
  <c r="M64" i="1"/>
  <c r="C55" i="3"/>
  <c r="J55" i="3"/>
  <c r="C71" i="3"/>
  <c r="J71" i="3"/>
  <c r="B54" i="3"/>
  <c r="I54" i="3"/>
  <c r="B62" i="3"/>
  <c r="I62" i="3"/>
  <c r="P29" i="3"/>
  <c r="B70" i="3"/>
  <c r="I70" i="3"/>
  <c r="P10" i="3"/>
  <c r="I51" i="3"/>
  <c r="M51" i="3" s="1"/>
  <c r="B51" i="3"/>
  <c r="P18" i="3"/>
  <c r="I59" i="3"/>
  <c r="B59" i="3"/>
  <c r="F59" i="3"/>
  <c r="P26" i="3"/>
  <c r="I67" i="3"/>
  <c r="M67" i="3"/>
  <c r="B67" i="3"/>
  <c r="F67" i="3" s="1"/>
  <c r="P34" i="3"/>
  <c r="I75" i="3"/>
  <c r="M75" i="3" s="1"/>
  <c r="B75" i="3"/>
  <c r="J51" i="4"/>
  <c r="C51" i="4"/>
  <c r="C59" i="4"/>
  <c r="J59" i="4"/>
  <c r="J67" i="4"/>
  <c r="C67" i="4"/>
  <c r="J75" i="4"/>
  <c r="C75" i="4"/>
  <c r="P11" i="3"/>
  <c r="I52" i="3"/>
  <c r="B52" i="3"/>
  <c r="P19" i="3"/>
  <c r="I60" i="3"/>
  <c r="B60" i="3"/>
  <c r="C70" i="3"/>
  <c r="J70" i="3"/>
  <c r="I49" i="4"/>
  <c r="M49" i="4"/>
  <c r="P8" i="4"/>
  <c r="B49" i="4"/>
  <c r="F49" i="4"/>
  <c r="I57" i="4"/>
  <c r="P16" i="4"/>
  <c r="B57" i="4"/>
  <c r="P24" i="4"/>
  <c r="B65" i="4"/>
  <c r="F65" i="4" s="1"/>
  <c r="I65" i="4"/>
  <c r="M65" i="4" s="1"/>
  <c r="P12" i="3"/>
  <c r="B53" i="3"/>
  <c r="F53" i="3" s="1"/>
  <c r="I53" i="3"/>
  <c r="M53" i="3" s="1"/>
  <c r="P20" i="3"/>
  <c r="B61" i="3"/>
  <c r="F61" i="3" s="1"/>
  <c r="I61" i="3"/>
  <c r="P28" i="3"/>
  <c r="B69" i="3"/>
  <c r="F69" i="3" s="1"/>
  <c r="I69" i="3"/>
  <c r="M69" i="3" s="1"/>
  <c r="P36" i="3"/>
  <c r="B77" i="3"/>
  <c r="I77" i="3"/>
  <c r="M78" i="2"/>
  <c r="M54" i="1"/>
  <c r="P37" i="1"/>
  <c r="P33" i="1"/>
  <c r="M49" i="1"/>
  <c r="F47" i="3"/>
  <c r="F52" i="3"/>
  <c r="F70" i="3"/>
  <c r="M57" i="3"/>
  <c r="F49" i="3"/>
  <c r="M58" i="3"/>
  <c r="F71" i="4"/>
  <c r="M70" i="3"/>
  <c r="F53" i="4"/>
  <c r="M63" i="3"/>
  <c r="F74" i="3"/>
  <c r="M47" i="3"/>
  <c r="F67" i="4"/>
  <c r="F69" i="4"/>
  <c r="F63" i="3"/>
  <c r="M55" i="3"/>
  <c r="M74" i="3"/>
  <c r="F47" i="1"/>
  <c r="M47" i="4"/>
  <c r="F57" i="3"/>
  <c r="M69" i="4"/>
  <c r="M53" i="4"/>
  <c r="F55" i="3"/>
  <c r="F58" i="3"/>
  <c r="M60" i="3" l="1"/>
  <c r="F62" i="1"/>
  <c r="F51" i="3"/>
  <c r="M52" i="3"/>
  <c r="F55" i="4"/>
  <c r="M59" i="3"/>
  <c r="F66" i="3"/>
  <c r="L38" i="3"/>
  <c r="C76" i="4"/>
  <c r="J76" i="4"/>
  <c r="P15" i="1"/>
  <c r="B71" i="1"/>
  <c r="F71" i="1" s="1"/>
  <c r="I59" i="1"/>
  <c r="C56" i="1"/>
  <c r="B53" i="1"/>
  <c r="D48" i="1"/>
  <c r="I77" i="1"/>
  <c r="J51" i="1"/>
  <c r="L68" i="4"/>
  <c r="L37" i="4"/>
  <c r="M37" i="4"/>
  <c r="N37" i="4"/>
  <c r="I58" i="4"/>
  <c r="L56" i="4"/>
  <c r="E56" i="4"/>
  <c r="M35" i="3"/>
  <c r="N35" i="3"/>
  <c r="L35" i="3"/>
  <c r="O35" i="3"/>
  <c r="J65" i="3"/>
  <c r="M65" i="3" s="1"/>
  <c r="C65" i="3"/>
  <c r="F65" i="3" s="1"/>
  <c r="O21" i="3"/>
  <c r="M21" i="3"/>
  <c r="C54" i="2"/>
  <c r="J54" i="2"/>
  <c r="L47" i="1"/>
  <c r="K47" i="1"/>
  <c r="L31" i="1"/>
  <c r="O31" i="1"/>
  <c r="E70" i="1"/>
  <c r="F70" i="1" s="1"/>
  <c r="L70" i="1"/>
  <c r="M70" i="1" s="1"/>
  <c r="J65" i="1"/>
  <c r="C65" i="1"/>
  <c r="E63" i="1"/>
  <c r="L63" i="1"/>
  <c r="I58" i="1"/>
  <c r="B58" i="1"/>
  <c r="C48" i="1"/>
  <c r="J48" i="1"/>
  <c r="I47" i="1"/>
  <c r="N36" i="4"/>
  <c r="O36" i="4"/>
  <c r="O32" i="4"/>
  <c r="L32" i="4"/>
  <c r="N32" i="4"/>
  <c r="E57" i="4"/>
  <c r="F57" i="4" s="1"/>
  <c r="L57" i="4"/>
  <c r="M57" i="4" s="1"/>
  <c r="E51" i="4"/>
  <c r="F51" i="4" s="1"/>
  <c r="L51" i="4"/>
  <c r="M51" i="4" s="1"/>
  <c r="O27" i="3"/>
  <c r="M27" i="3"/>
  <c r="B59" i="2"/>
  <c r="B65" i="1"/>
  <c r="L71" i="4"/>
  <c r="M71" i="4" s="1"/>
  <c r="L70" i="4"/>
  <c r="E55" i="4"/>
  <c r="L55" i="4"/>
  <c r="M55" i="4" s="1"/>
  <c r="F68" i="4"/>
  <c r="N35" i="4"/>
  <c r="L35" i="4"/>
  <c r="O35" i="4"/>
  <c r="J70" i="4"/>
  <c r="J68" i="4"/>
  <c r="O22" i="4"/>
  <c r="N22" i="4"/>
  <c r="L60" i="4"/>
  <c r="E60" i="4"/>
  <c r="E48" i="4"/>
  <c r="L48" i="4"/>
  <c r="L78" i="3"/>
  <c r="M78" i="3" s="1"/>
  <c r="E78" i="3"/>
  <c r="F78" i="3" s="1"/>
  <c r="O13" i="3"/>
  <c r="F38" i="3"/>
  <c r="E73" i="2"/>
  <c r="L73" i="2"/>
  <c r="E70" i="2"/>
  <c r="L70" i="2"/>
  <c r="I51" i="1"/>
  <c r="K58" i="1"/>
  <c r="D76" i="1"/>
  <c r="F76" i="1" s="1"/>
  <c r="D64" i="1"/>
  <c r="F64" i="1" s="1"/>
  <c r="D52" i="1"/>
  <c r="F52" i="1" s="1"/>
  <c r="P17" i="1"/>
  <c r="C70" i="4"/>
  <c r="I72" i="4"/>
  <c r="L67" i="4"/>
  <c r="O37" i="4"/>
  <c r="L75" i="4"/>
  <c r="M75" i="4" s="1"/>
  <c r="E75" i="4"/>
  <c r="F75" i="4" s="1"/>
  <c r="N29" i="4"/>
  <c r="L29" i="4"/>
  <c r="I68" i="4"/>
  <c r="M68" i="4" s="1"/>
  <c r="K66" i="4"/>
  <c r="J60" i="4"/>
  <c r="E58" i="4"/>
  <c r="L58" i="4"/>
  <c r="B50" i="4"/>
  <c r="I50" i="4"/>
  <c r="J77" i="3"/>
  <c r="M77" i="3" s="1"/>
  <c r="C77" i="3"/>
  <c r="F77" i="3" s="1"/>
  <c r="J73" i="3"/>
  <c r="M73" i="3" s="1"/>
  <c r="C73" i="3"/>
  <c r="F73" i="3" s="1"/>
  <c r="J60" i="3"/>
  <c r="C60" i="3"/>
  <c r="F60" i="3" s="1"/>
  <c r="P36" i="2"/>
  <c r="J77" i="2"/>
  <c r="M31" i="1"/>
  <c r="N30" i="3"/>
  <c r="M32" i="4"/>
  <c r="L27" i="3"/>
  <c r="M13" i="3"/>
  <c r="J52" i="4"/>
  <c r="E75" i="3"/>
  <c r="F75" i="3" s="1"/>
  <c r="D66" i="4"/>
  <c r="C77" i="2"/>
  <c r="K67" i="4"/>
  <c r="L54" i="4"/>
  <c r="B66" i="4"/>
  <c r="P25" i="4"/>
  <c r="M21" i="4"/>
  <c r="O21" i="4"/>
  <c r="F38" i="4"/>
  <c r="N21" i="4"/>
  <c r="I60" i="4"/>
  <c r="M60" i="4" s="1"/>
  <c r="B60" i="4"/>
  <c r="F60" i="4" s="1"/>
  <c r="K56" i="4"/>
  <c r="B54" i="4"/>
  <c r="M11" i="2"/>
  <c r="L11" i="2"/>
  <c r="N11" i="2"/>
  <c r="O11" i="2"/>
  <c r="D50" i="2"/>
  <c r="F50" i="2" s="1"/>
  <c r="L15" i="4"/>
  <c r="L11" i="4"/>
  <c r="L61" i="3"/>
  <c r="M61" i="3" s="1"/>
  <c r="D77" i="2"/>
  <c r="I63" i="2"/>
  <c r="M63" i="2" s="1"/>
  <c r="P22" i="2"/>
  <c r="C59" i="2"/>
  <c r="J59" i="2"/>
  <c r="L53" i="2"/>
  <c r="I51" i="2"/>
  <c r="B51" i="2"/>
  <c r="J49" i="2"/>
  <c r="C49" i="2"/>
  <c r="L71" i="1"/>
  <c r="N26" i="1"/>
  <c r="M26" i="1"/>
  <c r="O26" i="1"/>
  <c r="L19" i="1"/>
  <c r="O19" i="1"/>
  <c r="E58" i="1"/>
  <c r="L58" i="1"/>
  <c r="J53" i="1"/>
  <c r="C53" i="1"/>
  <c r="M7" i="3"/>
  <c r="O7" i="3"/>
  <c r="L29" i="2"/>
  <c r="N29" i="2"/>
  <c r="K57" i="2"/>
  <c r="D57" i="2"/>
  <c r="E73" i="1"/>
  <c r="F73" i="1" s="1"/>
  <c r="L73" i="1"/>
  <c r="M73" i="1" s="1"/>
  <c r="J71" i="1"/>
  <c r="M71" i="1" s="1"/>
  <c r="L59" i="1"/>
  <c r="N14" i="1"/>
  <c r="M14" i="1"/>
  <c r="O14" i="1"/>
  <c r="L9" i="1"/>
  <c r="M9" i="1"/>
  <c r="O9" i="1"/>
  <c r="E48" i="1"/>
  <c r="L48" i="1"/>
  <c r="E50" i="4"/>
  <c r="O31" i="4"/>
  <c r="D75" i="2"/>
  <c r="F75" i="2" s="1"/>
  <c r="I47" i="2"/>
  <c r="J47" i="2"/>
  <c r="P34" i="2"/>
  <c r="I73" i="2"/>
  <c r="M73" i="2" s="1"/>
  <c r="P32" i="2"/>
  <c r="P28" i="2"/>
  <c r="I69" i="2"/>
  <c r="M21" i="2"/>
  <c r="L21" i="2"/>
  <c r="N21" i="2"/>
  <c r="K55" i="2"/>
  <c r="D55" i="2"/>
  <c r="L47" i="2"/>
  <c r="E61" i="1"/>
  <c r="F61" i="1" s="1"/>
  <c r="L61" i="1"/>
  <c r="M61" i="1" s="1"/>
  <c r="L18" i="4"/>
  <c r="P27" i="4"/>
  <c r="D47" i="4"/>
  <c r="I74" i="4"/>
  <c r="M74" i="4" s="1"/>
  <c r="M31" i="4"/>
  <c r="M25" i="4"/>
  <c r="M17" i="4"/>
  <c r="P17" i="4" s="1"/>
  <c r="M13" i="4"/>
  <c r="M9" i="4"/>
  <c r="L64" i="3"/>
  <c r="M64" i="3" s="1"/>
  <c r="E53" i="2"/>
  <c r="C51" i="2"/>
  <c r="P33" i="2"/>
  <c r="E72" i="2"/>
  <c r="F72" i="2" s="1"/>
  <c r="L72" i="2"/>
  <c r="M72" i="2" s="1"/>
  <c r="L20" i="2"/>
  <c r="M20" i="2"/>
  <c r="N20" i="2"/>
  <c r="O20" i="2"/>
  <c r="I53" i="2"/>
  <c r="M53" i="2" s="1"/>
  <c r="B53" i="2"/>
  <c r="P12" i="2"/>
  <c r="K47" i="2"/>
  <c r="P6" i="2"/>
  <c r="L68" i="1"/>
  <c r="M68" i="1" s="1"/>
  <c r="E68" i="1"/>
  <c r="F68" i="1" s="1"/>
  <c r="C63" i="1"/>
  <c r="F63" i="1" s="1"/>
  <c r="J63" i="1"/>
  <c r="M63" i="1" s="1"/>
  <c r="J72" i="3"/>
  <c r="M72" i="3" s="1"/>
  <c r="D73" i="2"/>
  <c r="F73" i="2" s="1"/>
  <c r="B69" i="2"/>
  <c r="C67" i="2"/>
  <c r="B63" i="2"/>
  <c r="F63" i="2" s="1"/>
  <c r="L30" i="2"/>
  <c r="M30" i="2"/>
  <c r="N30" i="2"/>
  <c r="C68" i="2"/>
  <c r="J68" i="2"/>
  <c r="P25" i="2"/>
  <c r="M19" i="2"/>
  <c r="L19" i="2"/>
  <c r="N19" i="2"/>
  <c r="O19" i="2"/>
  <c r="P13" i="2"/>
  <c r="J77" i="1"/>
  <c r="C77" i="1"/>
  <c r="L75" i="1"/>
  <c r="M75" i="1" s="1"/>
  <c r="E75" i="1"/>
  <c r="F75" i="1" s="1"/>
  <c r="L56" i="1"/>
  <c r="M56" i="1" s="1"/>
  <c r="E56" i="1"/>
  <c r="E51" i="1"/>
  <c r="F51" i="1" s="1"/>
  <c r="L51" i="1"/>
  <c r="D53" i="2"/>
  <c r="I49" i="2"/>
  <c r="O28" i="2"/>
  <c r="O27" i="2"/>
  <c r="O18" i="2"/>
  <c r="O10" i="2"/>
  <c r="I67" i="2"/>
  <c r="C55" i="2"/>
  <c r="N28" i="2"/>
  <c r="N27" i="2"/>
  <c r="O26" i="2"/>
  <c r="N18" i="2"/>
  <c r="O16" i="2"/>
  <c r="O15" i="2"/>
  <c r="N10" i="2"/>
  <c r="O8" i="2"/>
  <c r="B57" i="2"/>
  <c r="B49" i="2"/>
  <c r="O36" i="2"/>
  <c r="O35" i="2"/>
  <c r="P35" i="2" s="1"/>
  <c r="O24" i="2"/>
  <c r="O23" i="2"/>
  <c r="N17" i="2"/>
  <c r="O14" i="2"/>
  <c r="O13" i="2"/>
  <c r="O36" i="1"/>
  <c r="P36" i="1" s="1"/>
  <c r="O24" i="1"/>
  <c r="O12" i="1"/>
  <c r="M53" i="1" l="1"/>
  <c r="L55" i="2"/>
  <c r="E55" i="2"/>
  <c r="P14" i="2"/>
  <c r="F49" i="2"/>
  <c r="K59" i="2"/>
  <c r="D59" i="2"/>
  <c r="L51" i="2"/>
  <c r="E51" i="2"/>
  <c r="C60" i="2"/>
  <c r="J60" i="2"/>
  <c r="J79" i="2" s="1"/>
  <c r="P30" i="2"/>
  <c r="I71" i="2"/>
  <c r="B71" i="2"/>
  <c r="J61" i="2"/>
  <c r="C61" i="2"/>
  <c r="C72" i="4"/>
  <c r="J72" i="4"/>
  <c r="C62" i="2"/>
  <c r="J62" i="2"/>
  <c r="K55" i="1"/>
  <c r="D55" i="1"/>
  <c r="N38" i="1"/>
  <c r="C48" i="3"/>
  <c r="J48" i="3"/>
  <c r="M38" i="3"/>
  <c r="P7" i="3"/>
  <c r="B60" i="1"/>
  <c r="I60" i="1"/>
  <c r="P19" i="1"/>
  <c r="I52" i="4"/>
  <c r="M52" i="4" s="1"/>
  <c r="B52" i="4"/>
  <c r="F52" i="4" s="1"/>
  <c r="L38" i="4"/>
  <c r="P11" i="4"/>
  <c r="B52" i="2"/>
  <c r="B79" i="2" s="1"/>
  <c r="L38" i="2"/>
  <c r="P11" i="2"/>
  <c r="I52" i="2"/>
  <c r="J72" i="1"/>
  <c r="C72" i="1"/>
  <c r="F50" i="4"/>
  <c r="M48" i="4"/>
  <c r="E73" i="4"/>
  <c r="L73" i="4"/>
  <c r="F48" i="1"/>
  <c r="I78" i="4"/>
  <c r="P37" i="4"/>
  <c r="B78" i="4"/>
  <c r="D58" i="2"/>
  <c r="F58" i="2" s="1"/>
  <c r="P17" i="2"/>
  <c r="K58" i="2"/>
  <c r="M58" i="2" s="1"/>
  <c r="L67" i="2"/>
  <c r="M67" i="2" s="1"/>
  <c r="E67" i="2"/>
  <c r="E59" i="2"/>
  <c r="L59" i="2"/>
  <c r="M59" i="2" s="1"/>
  <c r="B61" i="2"/>
  <c r="P20" i="2"/>
  <c r="I61" i="2"/>
  <c r="M47" i="2"/>
  <c r="L50" i="1"/>
  <c r="E50" i="1"/>
  <c r="E79" i="1" s="1"/>
  <c r="O38" i="1"/>
  <c r="E67" i="1"/>
  <c r="L67" i="1"/>
  <c r="I56" i="4"/>
  <c r="M56" i="4" s="1"/>
  <c r="B56" i="4"/>
  <c r="F56" i="4" s="1"/>
  <c r="P15" i="4"/>
  <c r="C52" i="2"/>
  <c r="C79" i="2" s="1"/>
  <c r="M38" i="2"/>
  <c r="J52" i="2"/>
  <c r="P29" i="4"/>
  <c r="I70" i="4"/>
  <c r="B70" i="4"/>
  <c r="F70" i="4" s="1"/>
  <c r="M72" i="4"/>
  <c r="E77" i="4"/>
  <c r="L77" i="4"/>
  <c r="F58" i="1"/>
  <c r="M54" i="2"/>
  <c r="F56" i="1"/>
  <c r="L53" i="1"/>
  <c r="E53" i="1"/>
  <c r="F53" i="1" s="1"/>
  <c r="E64" i="2"/>
  <c r="F64" i="2" s="1"/>
  <c r="L64" i="2"/>
  <c r="M64" i="2" s="1"/>
  <c r="P23" i="2"/>
  <c r="E49" i="2"/>
  <c r="L49" i="2"/>
  <c r="O38" i="2"/>
  <c r="K68" i="2"/>
  <c r="M68" i="2" s="1"/>
  <c r="P27" i="2"/>
  <c r="D68" i="2"/>
  <c r="F68" i="2" s="1"/>
  <c r="E68" i="2"/>
  <c r="L68" i="2"/>
  <c r="F67" i="2"/>
  <c r="F53" i="2"/>
  <c r="M38" i="4"/>
  <c r="J50" i="4"/>
  <c r="C50" i="4"/>
  <c r="F47" i="4"/>
  <c r="C50" i="1"/>
  <c r="C79" i="1" s="1"/>
  <c r="J50" i="1"/>
  <c r="P26" i="2"/>
  <c r="J67" i="1"/>
  <c r="C67" i="1"/>
  <c r="P26" i="1"/>
  <c r="M51" i="2"/>
  <c r="N38" i="2"/>
  <c r="F48" i="4"/>
  <c r="K62" i="4"/>
  <c r="D62" i="4"/>
  <c r="N38" i="4"/>
  <c r="P13" i="3"/>
  <c r="C54" i="3"/>
  <c r="F54" i="3" s="1"/>
  <c r="J54" i="3"/>
  <c r="D70" i="4"/>
  <c r="K70" i="4"/>
  <c r="P31" i="4"/>
  <c r="F59" i="2"/>
  <c r="D77" i="4"/>
  <c r="K77" i="4"/>
  <c r="P36" i="4"/>
  <c r="M58" i="1"/>
  <c r="E76" i="3"/>
  <c r="L76" i="3"/>
  <c r="M59" i="1"/>
  <c r="B92" i="3"/>
  <c r="L65" i="1"/>
  <c r="M65" i="1" s="1"/>
  <c r="E65" i="1"/>
  <c r="F65" i="1" s="1"/>
  <c r="P24" i="1"/>
  <c r="L65" i="2"/>
  <c r="M65" i="2" s="1"/>
  <c r="P24" i="2"/>
  <c r="E65" i="2"/>
  <c r="F65" i="2" s="1"/>
  <c r="D51" i="2"/>
  <c r="F51" i="2" s="1"/>
  <c r="K51" i="2"/>
  <c r="D69" i="2"/>
  <c r="K69" i="2"/>
  <c r="M69" i="2" s="1"/>
  <c r="E69" i="2"/>
  <c r="L69" i="2"/>
  <c r="E60" i="2"/>
  <c r="L60" i="2"/>
  <c r="F69" i="2"/>
  <c r="C54" i="4"/>
  <c r="J54" i="4"/>
  <c r="M54" i="4" s="1"/>
  <c r="M55" i="2"/>
  <c r="L72" i="4"/>
  <c r="E72" i="4"/>
  <c r="P9" i="1"/>
  <c r="P38" i="1" s="1"/>
  <c r="I50" i="1"/>
  <c r="M50" i="1" s="1"/>
  <c r="B50" i="1"/>
  <c r="L38" i="1"/>
  <c r="D70" i="2"/>
  <c r="K70" i="2"/>
  <c r="K67" i="1"/>
  <c r="K79" i="1" s="1"/>
  <c r="D67" i="1"/>
  <c r="D79" i="1" s="1"/>
  <c r="P10" i="2"/>
  <c r="P38" i="2" s="1"/>
  <c r="P13" i="4"/>
  <c r="M67" i="4"/>
  <c r="P27" i="3"/>
  <c r="I68" i="3"/>
  <c r="B68" i="3"/>
  <c r="M51" i="1"/>
  <c r="L54" i="3"/>
  <c r="E54" i="3"/>
  <c r="E76" i="4"/>
  <c r="L76" i="4"/>
  <c r="P18" i="2"/>
  <c r="E72" i="1"/>
  <c r="L72" i="1"/>
  <c r="I76" i="3"/>
  <c r="B76" i="3"/>
  <c r="P35" i="3"/>
  <c r="P12" i="1"/>
  <c r="L77" i="1"/>
  <c r="E77" i="1"/>
  <c r="F77" i="1" s="1"/>
  <c r="E76" i="2"/>
  <c r="F76" i="2" s="1"/>
  <c r="L76" i="2"/>
  <c r="M76" i="2" s="1"/>
  <c r="L56" i="2"/>
  <c r="M56" i="2" s="1"/>
  <c r="E56" i="2"/>
  <c r="F56" i="2" s="1"/>
  <c r="P15" i="2"/>
  <c r="F55" i="2"/>
  <c r="K60" i="2"/>
  <c r="D60" i="2"/>
  <c r="D71" i="2"/>
  <c r="K71" i="2"/>
  <c r="L61" i="2"/>
  <c r="E61" i="2"/>
  <c r="J58" i="4"/>
  <c r="M58" i="4" s="1"/>
  <c r="C58" i="4"/>
  <c r="F58" i="4" s="1"/>
  <c r="B59" i="4"/>
  <c r="F59" i="4" s="1"/>
  <c r="P18" i="4"/>
  <c r="I59" i="4"/>
  <c r="M59" i="4" s="1"/>
  <c r="D62" i="2"/>
  <c r="K62" i="2"/>
  <c r="E55" i="1"/>
  <c r="L55" i="1"/>
  <c r="L79" i="1" s="1"/>
  <c r="P29" i="2"/>
  <c r="B70" i="2"/>
  <c r="F70" i="2" s="1"/>
  <c r="I70" i="2"/>
  <c r="M70" i="2" s="1"/>
  <c r="L52" i="2"/>
  <c r="E52" i="2"/>
  <c r="F54" i="4"/>
  <c r="C73" i="4"/>
  <c r="J73" i="4"/>
  <c r="P21" i="4"/>
  <c r="M38" i="1"/>
  <c r="D63" i="4"/>
  <c r="K63" i="4"/>
  <c r="M63" i="4" s="1"/>
  <c r="P22" i="4"/>
  <c r="B76" i="4"/>
  <c r="I76" i="4"/>
  <c r="M76" i="4" s="1"/>
  <c r="P35" i="4"/>
  <c r="C68" i="3"/>
  <c r="J68" i="3"/>
  <c r="D73" i="4"/>
  <c r="K73" i="4"/>
  <c r="I79" i="1"/>
  <c r="M47" i="1"/>
  <c r="B72" i="1"/>
  <c r="F72" i="1" s="1"/>
  <c r="I72" i="1"/>
  <c r="M72" i="1" s="1"/>
  <c r="P31" i="1"/>
  <c r="J62" i="3"/>
  <c r="C62" i="3"/>
  <c r="P21" i="3"/>
  <c r="D76" i="3"/>
  <c r="K76" i="3"/>
  <c r="D78" i="4"/>
  <c r="K78" i="4"/>
  <c r="M77" i="1"/>
  <c r="M49" i="2"/>
  <c r="E62" i="4"/>
  <c r="E79" i="4" s="1"/>
  <c r="L62" i="4"/>
  <c r="L79" i="4" s="1"/>
  <c r="O38" i="4"/>
  <c r="L54" i="2"/>
  <c r="E54" i="2"/>
  <c r="F54" i="2" s="1"/>
  <c r="L77" i="2"/>
  <c r="M77" i="2" s="1"/>
  <c r="E77" i="2"/>
  <c r="F77" i="2" s="1"/>
  <c r="L57" i="2"/>
  <c r="M57" i="2" s="1"/>
  <c r="E57" i="2"/>
  <c r="F57" i="2" s="1"/>
  <c r="B60" i="2"/>
  <c r="F60" i="2" s="1"/>
  <c r="P19" i="2"/>
  <c r="I60" i="2"/>
  <c r="M60" i="2" s="1"/>
  <c r="J71" i="2"/>
  <c r="C71" i="2"/>
  <c r="D61" i="2"/>
  <c r="K61" i="2"/>
  <c r="C66" i="4"/>
  <c r="F66" i="4" s="1"/>
  <c r="J66" i="4"/>
  <c r="M66" i="4" s="1"/>
  <c r="P21" i="2"/>
  <c r="I62" i="2"/>
  <c r="M62" i="2" s="1"/>
  <c r="B62" i="2"/>
  <c r="F62" i="2" s="1"/>
  <c r="J55" i="1"/>
  <c r="J79" i="1" s="1"/>
  <c r="C55" i="1"/>
  <c r="F55" i="1" s="1"/>
  <c r="P14" i="1"/>
  <c r="P8" i="2"/>
  <c r="E48" i="3"/>
  <c r="L48" i="3"/>
  <c r="L79" i="3" s="1"/>
  <c r="O38" i="3"/>
  <c r="E60" i="1"/>
  <c r="L60" i="1"/>
  <c r="P16" i="2"/>
  <c r="K52" i="2"/>
  <c r="K79" i="2" s="1"/>
  <c r="D52" i="2"/>
  <c r="D79" i="2" s="1"/>
  <c r="K79" i="4"/>
  <c r="J62" i="4"/>
  <c r="M62" i="4" s="1"/>
  <c r="C62" i="4"/>
  <c r="F62" i="4" s="1"/>
  <c r="P30" i="3"/>
  <c r="N38" i="3"/>
  <c r="D71" i="3"/>
  <c r="K71" i="3"/>
  <c r="P9" i="4"/>
  <c r="L78" i="4"/>
  <c r="E78" i="4"/>
  <c r="L63" i="4"/>
  <c r="E63" i="4"/>
  <c r="D76" i="4"/>
  <c r="K76" i="4"/>
  <c r="L68" i="3"/>
  <c r="E68" i="3"/>
  <c r="I73" i="4"/>
  <c r="P32" i="4"/>
  <c r="B73" i="4"/>
  <c r="F73" i="4" s="1"/>
  <c r="M48" i="1"/>
  <c r="L62" i="3"/>
  <c r="E62" i="3"/>
  <c r="C76" i="3"/>
  <c r="J76" i="3"/>
  <c r="C78" i="4"/>
  <c r="J78" i="4"/>
  <c r="B92" i="1" l="1"/>
  <c r="I80" i="1"/>
  <c r="D92" i="1" s="1"/>
  <c r="B80" i="1"/>
  <c r="C92" i="1" s="1"/>
  <c r="F77" i="4"/>
  <c r="M54" i="3"/>
  <c r="J79" i="4"/>
  <c r="C80" i="2"/>
  <c r="C93" i="2" s="1"/>
  <c r="J80" i="2"/>
  <c r="D93" i="2" s="1"/>
  <c r="B93" i="2"/>
  <c r="E93" i="2" s="1"/>
  <c r="M78" i="4"/>
  <c r="B93" i="3"/>
  <c r="B96" i="3" s="1"/>
  <c r="P38" i="4"/>
  <c r="F63" i="4"/>
  <c r="F50" i="1"/>
  <c r="B79" i="1"/>
  <c r="K80" i="2"/>
  <c r="D94" i="2" s="1"/>
  <c r="B94" i="2"/>
  <c r="D80" i="2"/>
  <c r="C94" i="2" s="1"/>
  <c r="J80" i="4"/>
  <c r="D93" i="4" s="1"/>
  <c r="B93" i="4"/>
  <c r="I80" i="2"/>
  <c r="D92" i="2" s="1"/>
  <c r="B80" i="2"/>
  <c r="C92" i="2" s="1"/>
  <c r="B92" i="2"/>
  <c r="M48" i="3"/>
  <c r="J79" i="3"/>
  <c r="J80" i="3" s="1"/>
  <c r="D93" i="3" s="1"/>
  <c r="M71" i="3"/>
  <c r="K79" i="3"/>
  <c r="E80" i="3"/>
  <c r="C95" i="3" s="1"/>
  <c r="B95" i="3"/>
  <c r="E95" i="3" s="1"/>
  <c r="L80" i="3"/>
  <c r="D95" i="3" s="1"/>
  <c r="M55" i="1"/>
  <c r="M79" i="1" s="1"/>
  <c r="M80" i="1" s="1"/>
  <c r="D96" i="1" s="1"/>
  <c r="J80" i="1"/>
  <c r="D93" i="1" s="1"/>
  <c r="B93" i="1"/>
  <c r="E93" i="1" s="1"/>
  <c r="C80" i="1"/>
  <c r="C93" i="1" s="1"/>
  <c r="F68" i="3"/>
  <c r="B79" i="3"/>
  <c r="B80" i="3" s="1"/>
  <c r="C92" i="3" s="1"/>
  <c r="M70" i="4"/>
  <c r="L80" i="1"/>
  <c r="D95" i="1" s="1"/>
  <c r="E80" i="1"/>
  <c r="C95" i="1" s="1"/>
  <c r="B95" i="1"/>
  <c r="E95" i="1" s="1"/>
  <c r="L79" i="2"/>
  <c r="B79" i="4"/>
  <c r="B80" i="4" s="1"/>
  <c r="C92" i="4" s="1"/>
  <c r="F52" i="2"/>
  <c r="F48" i="3"/>
  <c r="C79" i="3"/>
  <c r="C80" i="3" s="1"/>
  <c r="C93" i="3" s="1"/>
  <c r="F71" i="3"/>
  <c r="D79" i="3"/>
  <c r="F62" i="3"/>
  <c r="M68" i="3"/>
  <c r="I79" i="3"/>
  <c r="I80" i="3" s="1"/>
  <c r="D92" i="3" s="1"/>
  <c r="E92" i="3" s="1"/>
  <c r="B94" i="4"/>
  <c r="E94" i="4" s="1"/>
  <c r="D80" i="4"/>
  <c r="C94" i="4" s="1"/>
  <c r="K80" i="4"/>
  <c r="D94" i="4" s="1"/>
  <c r="D79" i="4"/>
  <c r="L80" i="2"/>
  <c r="D95" i="2" s="1"/>
  <c r="E80" i="2"/>
  <c r="C95" i="2" s="1"/>
  <c r="B95" i="2"/>
  <c r="M61" i="2"/>
  <c r="M60" i="1"/>
  <c r="B94" i="1"/>
  <c r="K80" i="1"/>
  <c r="D94" i="1" s="1"/>
  <c r="D80" i="1"/>
  <c r="C94" i="1" s="1"/>
  <c r="F71" i="2"/>
  <c r="M73" i="4"/>
  <c r="K80" i="3"/>
  <c r="D94" i="3" s="1"/>
  <c r="B94" i="3"/>
  <c r="E94" i="3" s="1"/>
  <c r="D80" i="3"/>
  <c r="C94" i="3" s="1"/>
  <c r="E79" i="3"/>
  <c r="M62" i="3"/>
  <c r="F76" i="4"/>
  <c r="I79" i="4"/>
  <c r="F76" i="3"/>
  <c r="F67" i="1"/>
  <c r="F78" i="4"/>
  <c r="F79" i="4" s="1"/>
  <c r="I80" i="4"/>
  <c r="D92" i="4" s="1"/>
  <c r="B92" i="4"/>
  <c r="F60" i="1"/>
  <c r="F79" i="1" s="1"/>
  <c r="F80" i="1" s="1"/>
  <c r="C96" i="1" s="1"/>
  <c r="M71" i="2"/>
  <c r="B95" i="4"/>
  <c r="E95" i="4" s="1"/>
  <c r="E80" i="4"/>
  <c r="C95" i="4" s="1"/>
  <c r="L80" i="4"/>
  <c r="D95" i="4" s="1"/>
  <c r="M50" i="4"/>
  <c r="M79" i="4" s="1"/>
  <c r="M76" i="3"/>
  <c r="M77" i="4"/>
  <c r="M67" i="1"/>
  <c r="C79" i="4"/>
  <c r="C80" i="4" s="1"/>
  <c r="C93" i="4" s="1"/>
  <c r="E79" i="2"/>
  <c r="I79" i="2"/>
  <c r="F61" i="2"/>
  <c r="F79" i="2" s="1"/>
  <c r="F80" i="2" s="1"/>
  <c r="C96" i="2" s="1"/>
  <c r="M52" i="2"/>
  <c r="M79" i="2" s="1"/>
  <c r="M80" i="2" s="1"/>
  <c r="D96" i="2" s="1"/>
  <c r="P38" i="3"/>
  <c r="F72" i="4"/>
  <c r="E94" i="2" l="1"/>
  <c r="M80" i="3"/>
  <c r="D96" i="3" s="1"/>
  <c r="E95" i="2"/>
  <c r="M80" i="4"/>
  <c r="D96" i="4" s="1"/>
  <c r="F80" i="4"/>
  <c r="C96" i="4" s="1"/>
  <c r="E93" i="4"/>
  <c r="M79" i="3"/>
  <c r="E93" i="3"/>
  <c r="E96" i="3" s="1"/>
  <c r="B98" i="3" s="1"/>
  <c r="B96" i="1"/>
  <c r="E92" i="1"/>
  <c r="E96" i="1" s="1"/>
  <c r="B98" i="1" s="1"/>
  <c r="B96" i="4"/>
  <c r="E92" i="4"/>
  <c r="E96" i="4" s="1"/>
  <c r="B98" i="4" s="1"/>
  <c r="E94" i="1"/>
  <c r="F79" i="3"/>
  <c r="F80" i="3" s="1"/>
  <c r="C96" i="3" s="1"/>
  <c r="B96" i="2"/>
  <c r="E92" i="2"/>
  <c r="E96" i="2" s="1"/>
  <c r="B98" i="2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<sst xmlns="http://schemas.openxmlformats.org/spreadsheetml/2006/main" count="161" uniqueCount="25">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</sst>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00"/>
    <numFmt numFmtId="173" formatCode="0.0"/>
    <numFmt numFmtId="174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vertical="center"/>
    </xf>
    <xf numFmtId="0" fontId="6" fillId="0" borderId="0" xfId="0" applyFont="1"/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0" xfId="0" applyAlignment="1"/>
    <xf numFmtId="0" fontId="11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2" fontId="0" fillId="0" borderId="0" xfId="0" applyNumberFormat="1" applyProtection="1"/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right"/>
    </xf>
    <xf numFmtId="1" fontId="0" fillId="0" borderId="0" xfId="0" applyNumberFormat="1"/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I2" sqref="I2:I34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0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2">
        <v>1700306.84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1"/>
      <c r="H6" s="13">
        <v>3.75</v>
      </c>
      <c r="I6" s="44">
        <v>76904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1"/>
      <c r="C7" s="16"/>
      <c r="D7" s="11"/>
      <c r="E7" s="11"/>
      <c r="F7" s="12">
        <f t="shared" si="0"/>
        <v>0</v>
      </c>
      <c r="G7" s="1"/>
      <c r="H7" s="13">
        <v>4.25</v>
      </c>
      <c r="I7" s="44">
        <v>76904</v>
      </c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1"/>
      <c r="C8" s="16"/>
      <c r="D8" s="11"/>
      <c r="E8" s="11"/>
      <c r="F8" s="12">
        <f t="shared" si="0"/>
        <v>0</v>
      </c>
      <c r="G8" s="1"/>
      <c r="H8" s="13">
        <v>4.75</v>
      </c>
      <c r="I8" s="44">
        <v>557326</v>
      </c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11"/>
      <c r="C9" s="17"/>
      <c r="D9" s="11"/>
      <c r="E9" s="18"/>
      <c r="F9" s="12">
        <f t="shared" si="0"/>
        <v>0</v>
      </c>
      <c r="G9" s="19"/>
      <c r="H9" s="13">
        <v>5.25</v>
      </c>
      <c r="I9" s="44">
        <v>1486142</v>
      </c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11"/>
      <c r="C10" s="17"/>
      <c r="D10" s="11"/>
      <c r="E10" s="11"/>
      <c r="F10" s="12">
        <f t="shared" si="0"/>
        <v>0</v>
      </c>
      <c r="G10" s="1"/>
      <c r="H10" s="13">
        <v>5.75</v>
      </c>
      <c r="I10" s="44">
        <v>1679053</v>
      </c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6.25</v>
      </c>
      <c r="B11" s="11"/>
      <c r="C11" s="20"/>
      <c r="D11" s="11"/>
      <c r="E11" s="11"/>
      <c r="F11" s="12">
        <f t="shared" si="0"/>
        <v>0</v>
      </c>
      <c r="G11" s="1"/>
      <c r="H11" s="13">
        <v>6.25</v>
      </c>
      <c r="I11" s="44">
        <v>1211482</v>
      </c>
      <c r="J11" s="1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B12" s="16"/>
      <c r="C12" s="20"/>
      <c r="D12" s="11"/>
      <c r="E12" s="21"/>
      <c r="F12" s="12">
        <f t="shared" si="0"/>
        <v>0</v>
      </c>
      <c r="G12" s="1"/>
      <c r="H12" s="13">
        <v>6.75</v>
      </c>
      <c r="I12" s="44">
        <v>2419518</v>
      </c>
      <c r="J12" s="1"/>
      <c r="K12" s="13">
        <v>6.75</v>
      </c>
      <c r="L12" s="14">
        <f t="shared" si="1"/>
        <v>0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0</v>
      </c>
      <c r="Q12" s="3"/>
      <c r="R12" s="3"/>
    </row>
    <row r="13" spans="1:18">
      <c r="A13" s="13">
        <v>7.25</v>
      </c>
      <c r="C13">
        <v>5</v>
      </c>
      <c r="F13" s="12">
        <f t="shared" si="0"/>
        <v>5</v>
      </c>
      <c r="G13" s="1"/>
      <c r="H13" s="13">
        <v>7.25</v>
      </c>
      <c r="I13" s="44">
        <v>2669043</v>
      </c>
      <c r="J13" s="1"/>
      <c r="K13" s="13">
        <v>7.25</v>
      </c>
      <c r="L13" s="14">
        <f t="shared" si="1"/>
        <v>0</v>
      </c>
      <c r="M13" s="14">
        <f t="shared" si="2"/>
        <v>2669.0430000000001</v>
      </c>
      <c r="N13" s="14">
        <f t="shared" si="3"/>
        <v>0</v>
      </c>
      <c r="O13" s="14">
        <f t="shared" si="4"/>
        <v>0</v>
      </c>
      <c r="P13" s="15">
        <f t="shared" si="5"/>
        <v>2669.0430000000001</v>
      </c>
      <c r="Q13" s="3"/>
      <c r="R13" s="3"/>
    </row>
    <row r="14" spans="1:18">
      <c r="A14" s="10">
        <v>7.75</v>
      </c>
      <c r="C14">
        <v>10</v>
      </c>
      <c r="F14" s="12">
        <f t="shared" si="0"/>
        <v>10</v>
      </c>
      <c r="G14" s="1"/>
      <c r="H14" s="13">
        <v>7.75</v>
      </c>
      <c r="I14" s="44">
        <v>2993707</v>
      </c>
      <c r="J14" s="4"/>
      <c r="K14" s="13">
        <v>7.75</v>
      </c>
      <c r="L14" s="14">
        <f t="shared" si="1"/>
        <v>0</v>
      </c>
      <c r="M14" s="14">
        <f t="shared" si="2"/>
        <v>2993.7069999999999</v>
      </c>
      <c r="N14" s="14">
        <f t="shared" si="3"/>
        <v>0</v>
      </c>
      <c r="O14" s="14">
        <f t="shared" si="4"/>
        <v>0</v>
      </c>
      <c r="P14" s="15">
        <f t="shared" si="5"/>
        <v>2993.7069999999999</v>
      </c>
      <c r="Q14" s="3"/>
      <c r="R14" s="3"/>
    </row>
    <row r="15" spans="1:18">
      <c r="A15" s="13">
        <v>8.25</v>
      </c>
      <c r="C15">
        <v>12</v>
      </c>
      <c r="F15" s="12">
        <f t="shared" si="0"/>
        <v>12</v>
      </c>
      <c r="G15" s="1"/>
      <c r="H15" s="13">
        <v>8.25</v>
      </c>
      <c r="I15" s="44">
        <v>3967629</v>
      </c>
      <c r="J15" s="4"/>
      <c r="K15" s="13">
        <v>8.25</v>
      </c>
      <c r="L15" s="14">
        <f t="shared" si="1"/>
        <v>0</v>
      </c>
      <c r="M15" s="14">
        <f t="shared" si="2"/>
        <v>3967.6289999999999</v>
      </c>
      <c r="N15" s="14">
        <f t="shared" si="3"/>
        <v>0</v>
      </c>
      <c r="O15" s="14">
        <f t="shared" si="4"/>
        <v>0</v>
      </c>
      <c r="P15" s="15">
        <f t="shared" si="5"/>
        <v>3967.6289999999999</v>
      </c>
      <c r="Q15" s="3"/>
      <c r="R15" s="3"/>
    </row>
    <row r="16" spans="1:18">
      <c r="A16" s="10">
        <v>8.75</v>
      </c>
      <c r="C16">
        <v>21</v>
      </c>
      <c r="F16" s="12">
        <f t="shared" si="0"/>
        <v>21</v>
      </c>
      <c r="G16" s="1"/>
      <c r="H16" s="13">
        <v>8.75</v>
      </c>
      <c r="I16" s="44">
        <v>6092128</v>
      </c>
      <c r="J16" s="4"/>
      <c r="K16" s="13">
        <v>8.75</v>
      </c>
      <c r="L16" s="14">
        <f t="shared" si="1"/>
        <v>0</v>
      </c>
      <c r="M16" s="14">
        <f t="shared" si="2"/>
        <v>6092.1279999999997</v>
      </c>
      <c r="N16" s="14">
        <f t="shared" si="3"/>
        <v>0</v>
      </c>
      <c r="O16" s="14">
        <f t="shared" si="4"/>
        <v>0</v>
      </c>
      <c r="P16" s="15">
        <f t="shared" si="5"/>
        <v>6092.1279999999997</v>
      </c>
      <c r="Q16" s="3"/>
      <c r="R16" s="3"/>
    </row>
    <row r="17" spans="1:18">
      <c r="A17" s="13">
        <v>9.25</v>
      </c>
      <c r="C17">
        <v>29</v>
      </c>
      <c r="F17" s="12">
        <f t="shared" si="0"/>
        <v>29</v>
      </c>
      <c r="G17" s="1"/>
      <c r="H17" s="13">
        <v>9.25</v>
      </c>
      <c r="I17" s="44">
        <v>11182477</v>
      </c>
      <c r="J17" s="4"/>
      <c r="K17" s="13">
        <v>9.25</v>
      </c>
      <c r="L17" s="14">
        <f t="shared" si="1"/>
        <v>0</v>
      </c>
      <c r="M17" s="14">
        <f t="shared" si="2"/>
        <v>11182.477000000001</v>
      </c>
      <c r="N17" s="14">
        <f t="shared" si="3"/>
        <v>0</v>
      </c>
      <c r="O17" s="14">
        <f t="shared" si="4"/>
        <v>0</v>
      </c>
      <c r="P17" s="15">
        <f t="shared" si="5"/>
        <v>11182.477000000001</v>
      </c>
      <c r="Q17" s="3"/>
      <c r="R17" s="3"/>
    </row>
    <row r="18" spans="1:18">
      <c r="A18" s="10">
        <v>9.75</v>
      </c>
      <c r="C18">
        <v>41</v>
      </c>
      <c r="F18" s="12">
        <f t="shared" si="0"/>
        <v>41</v>
      </c>
      <c r="G18" s="1"/>
      <c r="H18" s="13">
        <v>9.75</v>
      </c>
      <c r="I18" s="44">
        <v>17388633</v>
      </c>
      <c r="J18" s="4"/>
      <c r="K18" s="13">
        <v>9.75</v>
      </c>
      <c r="L18" s="14">
        <f t="shared" si="1"/>
        <v>0</v>
      </c>
      <c r="M18" s="14">
        <f t="shared" si="2"/>
        <v>17388.633000000002</v>
      </c>
      <c r="N18" s="14">
        <f t="shared" si="3"/>
        <v>0</v>
      </c>
      <c r="O18" s="14">
        <f t="shared" si="4"/>
        <v>0</v>
      </c>
      <c r="P18" s="15">
        <f t="shared" si="5"/>
        <v>17388.633000000002</v>
      </c>
      <c r="Q18" s="3"/>
      <c r="R18" s="3"/>
    </row>
    <row r="19" spans="1:18">
      <c r="A19" s="13">
        <v>10.25</v>
      </c>
      <c r="C19">
        <v>50</v>
      </c>
      <c r="F19" s="12">
        <f t="shared" si="0"/>
        <v>50</v>
      </c>
      <c r="G19" s="1"/>
      <c r="H19" s="13">
        <v>10.25</v>
      </c>
      <c r="I19" s="44">
        <v>23720706</v>
      </c>
      <c r="J19" s="4"/>
      <c r="K19" s="13">
        <v>10.25</v>
      </c>
      <c r="L19" s="14">
        <f t="shared" si="1"/>
        <v>0</v>
      </c>
      <c r="M19" s="14">
        <f t="shared" si="2"/>
        <v>23720.705999999998</v>
      </c>
      <c r="N19" s="14">
        <f t="shared" si="3"/>
        <v>0</v>
      </c>
      <c r="O19" s="14">
        <f t="shared" si="4"/>
        <v>0</v>
      </c>
      <c r="P19" s="15">
        <f t="shared" si="5"/>
        <v>23720.705999999998</v>
      </c>
      <c r="Q19" s="3"/>
      <c r="R19" s="3"/>
    </row>
    <row r="20" spans="1:18">
      <c r="A20" s="10">
        <v>10.75</v>
      </c>
      <c r="C20">
        <v>60</v>
      </c>
      <c r="F20" s="12">
        <f t="shared" si="0"/>
        <v>60</v>
      </c>
      <c r="G20" s="1"/>
      <c r="H20" s="13">
        <v>10.75</v>
      </c>
      <c r="I20" s="44">
        <v>29733131</v>
      </c>
      <c r="J20" s="4"/>
      <c r="K20" s="13">
        <v>10.75</v>
      </c>
      <c r="L20" s="14">
        <f t="shared" si="1"/>
        <v>0</v>
      </c>
      <c r="M20" s="14">
        <f t="shared" si="2"/>
        <v>29733.131000000001</v>
      </c>
      <c r="N20" s="14">
        <f t="shared" si="3"/>
        <v>0</v>
      </c>
      <c r="O20" s="14">
        <f t="shared" si="4"/>
        <v>0</v>
      </c>
      <c r="P20" s="15">
        <f t="shared" si="5"/>
        <v>29733.131000000001</v>
      </c>
      <c r="Q20" s="3"/>
      <c r="R20" s="3"/>
    </row>
    <row r="21" spans="1:18">
      <c r="A21" s="13">
        <v>11.25</v>
      </c>
      <c r="C21">
        <v>64</v>
      </c>
      <c r="F21" s="12">
        <f t="shared" si="0"/>
        <v>64</v>
      </c>
      <c r="G21" s="1"/>
      <c r="H21" s="13">
        <v>11.25</v>
      </c>
      <c r="I21" s="44">
        <v>29119410</v>
      </c>
      <c r="J21" s="4"/>
      <c r="K21" s="13">
        <v>11.25</v>
      </c>
      <c r="L21" s="14">
        <f t="shared" si="1"/>
        <v>0</v>
      </c>
      <c r="M21" s="14">
        <f t="shared" si="2"/>
        <v>29119.41</v>
      </c>
      <c r="N21" s="14">
        <f t="shared" si="3"/>
        <v>0</v>
      </c>
      <c r="O21" s="14">
        <f t="shared" si="4"/>
        <v>0</v>
      </c>
      <c r="P21" s="15">
        <f t="shared" si="5"/>
        <v>29119.41</v>
      </c>
      <c r="Q21" s="3"/>
      <c r="R21" s="3"/>
    </row>
    <row r="22" spans="1:18">
      <c r="A22" s="10">
        <v>11.75</v>
      </c>
      <c r="C22">
        <v>67</v>
      </c>
      <c r="F22" s="12">
        <f t="shared" si="0"/>
        <v>67</v>
      </c>
      <c r="G22" s="4"/>
      <c r="H22" s="13">
        <v>11.75</v>
      </c>
      <c r="I22" s="44">
        <v>23461031</v>
      </c>
      <c r="J22" s="4"/>
      <c r="K22" s="13">
        <v>11.75</v>
      </c>
      <c r="L22" s="14">
        <f t="shared" si="1"/>
        <v>0</v>
      </c>
      <c r="M22" s="14">
        <f t="shared" si="2"/>
        <v>23461.030999999999</v>
      </c>
      <c r="N22" s="14">
        <f t="shared" si="3"/>
        <v>0</v>
      </c>
      <c r="O22" s="14">
        <f t="shared" si="4"/>
        <v>0</v>
      </c>
      <c r="P22" s="15">
        <f t="shared" si="5"/>
        <v>23461.030999999999</v>
      </c>
      <c r="Q22" s="3"/>
      <c r="R22" s="3"/>
    </row>
    <row r="23" spans="1:18">
      <c r="A23" s="13">
        <v>12.25</v>
      </c>
      <c r="C23">
        <v>63</v>
      </c>
      <c r="F23" s="12">
        <f t="shared" si="0"/>
        <v>63</v>
      </c>
      <c r="G23" s="4"/>
      <c r="H23" s="13">
        <v>12.25</v>
      </c>
      <c r="I23" s="44">
        <v>23701080</v>
      </c>
      <c r="J23" s="4"/>
      <c r="K23" s="13">
        <v>12.25</v>
      </c>
      <c r="L23" s="14">
        <f t="shared" si="1"/>
        <v>0</v>
      </c>
      <c r="M23" s="14">
        <f t="shared" si="2"/>
        <v>23701.08</v>
      </c>
      <c r="N23" s="14">
        <f t="shared" si="3"/>
        <v>0</v>
      </c>
      <c r="O23" s="14">
        <f t="shared" si="4"/>
        <v>0</v>
      </c>
      <c r="P23" s="15">
        <f t="shared" si="5"/>
        <v>23701.08</v>
      </c>
      <c r="Q23" s="3"/>
      <c r="R23" s="3"/>
    </row>
    <row r="24" spans="1:18">
      <c r="A24" s="10">
        <v>12.75</v>
      </c>
      <c r="C24">
        <v>59</v>
      </c>
      <c r="F24" s="12">
        <f t="shared" si="0"/>
        <v>59</v>
      </c>
      <c r="G24" s="4"/>
      <c r="H24" s="13">
        <v>12.75</v>
      </c>
      <c r="I24" s="44">
        <v>16791340</v>
      </c>
      <c r="J24" s="4"/>
      <c r="K24" s="13">
        <v>12.75</v>
      </c>
      <c r="L24" s="14">
        <f t="shared" si="1"/>
        <v>0</v>
      </c>
      <c r="M24" s="14">
        <f t="shared" si="2"/>
        <v>16791.34</v>
      </c>
      <c r="N24" s="14">
        <f t="shared" si="3"/>
        <v>0</v>
      </c>
      <c r="O24" s="14">
        <f t="shared" si="4"/>
        <v>0</v>
      </c>
      <c r="P24" s="15">
        <f t="shared" si="5"/>
        <v>16791.34</v>
      </c>
      <c r="Q24" s="3"/>
      <c r="R24" s="3"/>
    </row>
    <row r="25" spans="1:18">
      <c r="A25" s="13">
        <v>13.25</v>
      </c>
      <c r="C25">
        <v>62</v>
      </c>
      <c r="D25">
        <v>8</v>
      </c>
      <c r="F25" s="12">
        <f t="shared" si="0"/>
        <v>70</v>
      </c>
      <c r="G25" s="4"/>
      <c r="H25" s="13">
        <v>13.25</v>
      </c>
      <c r="I25" s="44">
        <v>9747429</v>
      </c>
      <c r="J25" s="4"/>
      <c r="K25" s="13">
        <v>13.25</v>
      </c>
      <c r="L25" s="14">
        <f t="shared" si="1"/>
        <v>0</v>
      </c>
      <c r="M25" s="14">
        <f t="shared" si="2"/>
        <v>8633.4371142857108</v>
      </c>
      <c r="N25" s="14">
        <f t="shared" si="3"/>
        <v>1113.99188571429</v>
      </c>
      <c r="O25" s="14">
        <f t="shared" si="4"/>
        <v>0</v>
      </c>
      <c r="P25" s="15">
        <f t="shared" si="5"/>
        <v>9747.4290000000001</v>
      </c>
      <c r="Q25" s="3"/>
      <c r="R25" s="3"/>
    </row>
    <row r="26" spans="1:18">
      <c r="A26" s="10">
        <v>13.75</v>
      </c>
      <c r="C26">
        <v>67</v>
      </c>
      <c r="D26">
        <v>21</v>
      </c>
      <c r="F26" s="12">
        <f t="shared" si="0"/>
        <v>88</v>
      </c>
      <c r="G26" s="4"/>
      <c r="H26" s="13">
        <v>13.75</v>
      </c>
      <c r="I26" s="44">
        <v>7073547</v>
      </c>
      <c r="J26" s="4"/>
      <c r="K26" s="13">
        <v>13.75</v>
      </c>
      <c r="L26" s="14">
        <f t="shared" si="1"/>
        <v>0</v>
      </c>
      <c r="M26" s="14">
        <f t="shared" si="2"/>
        <v>5385.5414659090902</v>
      </c>
      <c r="N26" s="14">
        <f t="shared" si="3"/>
        <v>1688.00553409091</v>
      </c>
      <c r="O26" s="14">
        <f t="shared" si="4"/>
        <v>0</v>
      </c>
      <c r="P26" s="15">
        <f t="shared" si="5"/>
        <v>7073.5469999999996</v>
      </c>
      <c r="Q26" s="3"/>
      <c r="R26" s="3"/>
    </row>
    <row r="27" spans="1:18">
      <c r="A27" s="13">
        <v>14.25</v>
      </c>
      <c r="C27">
        <v>48</v>
      </c>
      <c r="D27">
        <v>34</v>
      </c>
      <c r="F27" s="12">
        <f t="shared" si="0"/>
        <v>82</v>
      </c>
      <c r="G27" s="4"/>
      <c r="H27" s="13">
        <v>14.25</v>
      </c>
      <c r="I27" s="44">
        <v>2877475</v>
      </c>
      <c r="J27" s="4"/>
      <c r="K27" s="13">
        <v>14.25</v>
      </c>
      <c r="L27" s="14">
        <f t="shared" si="1"/>
        <v>0</v>
      </c>
      <c r="M27" s="14">
        <f t="shared" si="2"/>
        <v>1684.3756097560999</v>
      </c>
      <c r="N27" s="14">
        <f t="shared" si="3"/>
        <v>1193.0993902439</v>
      </c>
      <c r="O27" s="14">
        <f t="shared" si="4"/>
        <v>0</v>
      </c>
      <c r="P27" s="15">
        <f t="shared" si="5"/>
        <v>2877.4749999999999</v>
      </c>
      <c r="Q27" s="3"/>
      <c r="R27" s="3"/>
    </row>
    <row r="28" spans="1:18">
      <c r="A28" s="10">
        <v>14.75</v>
      </c>
      <c r="C28">
        <v>10</v>
      </c>
      <c r="D28">
        <v>54</v>
      </c>
      <c r="E28">
        <v>2</v>
      </c>
      <c r="F28" s="12">
        <f t="shared" si="0"/>
        <v>66</v>
      </c>
      <c r="G28" s="1"/>
      <c r="H28" s="13">
        <v>14.75</v>
      </c>
      <c r="I28" s="44">
        <v>1041179</v>
      </c>
      <c r="J28" s="4"/>
      <c r="K28" s="13">
        <v>14.75</v>
      </c>
      <c r="L28" s="14">
        <f t="shared" si="1"/>
        <v>0</v>
      </c>
      <c r="M28" s="14">
        <f t="shared" si="2"/>
        <v>157.75439393939399</v>
      </c>
      <c r="N28" s="14">
        <f t="shared" si="3"/>
        <v>851.87372727272702</v>
      </c>
      <c r="O28" s="14">
        <f t="shared" si="4"/>
        <v>31.550878787878801</v>
      </c>
      <c r="P28" s="15">
        <f t="shared" si="5"/>
        <v>1041.1790000000001</v>
      </c>
      <c r="Q28" s="3"/>
      <c r="R28" s="3"/>
    </row>
    <row r="29" spans="1:18">
      <c r="A29" s="13">
        <v>15.25</v>
      </c>
      <c r="C29">
        <v>4</v>
      </c>
      <c r="D29">
        <v>58</v>
      </c>
      <c r="E29">
        <v>1</v>
      </c>
      <c r="F29" s="12">
        <f t="shared" si="0"/>
        <v>63</v>
      </c>
      <c r="G29" s="1"/>
      <c r="H29" s="13">
        <v>15.25</v>
      </c>
      <c r="I29" s="44">
        <v>394170</v>
      </c>
      <c r="J29" s="4"/>
      <c r="K29" s="13">
        <v>15.25</v>
      </c>
      <c r="L29" s="14">
        <f t="shared" si="1"/>
        <v>0</v>
      </c>
      <c r="M29" s="14">
        <f t="shared" si="2"/>
        <v>25.026666666666699</v>
      </c>
      <c r="N29" s="14">
        <f t="shared" si="3"/>
        <v>362.886666666667</v>
      </c>
      <c r="O29" s="14">
        <f t="shared" si="4"/>
        <v>6.2566666666666704</v>
      </c>
      <c r="P29" s="15">
        <f t="shared" si="5"/>
        <v>394.17</v>
      </c>
      <c r="Q29" s="3"/>
      <c r="R29" s="3"/>
    </row>
    <row r="30" spans="1:18">
      <c r="A30" s="10">
        <v>15.75</v>
      </c>
      <c r="C30">
        <v>4</v>
      </c>
      <c r="D30">
        <v>52</v>
      </c>
      <c r="E30">
        <v>5</v>
      </c>
      <c r="F30" s="12">
        <f t="shared" si="0"/>
        <v>61</v>
      </c>
      <c r="G30" s="1"/>
      <c r="H30" s="13">
        <v>15.75</v>
      </c>
      <c r="I30" s="44">
        <v>208037</v>
      </c>
      <c r="J30" s="4"/>
      <c r="K30" s="13">
        <v>15.75</v>
      </c>
      <c r="L30" s="14">
        <f t="shared" si="1"/>
        <v>0</v>
      </c>
      <c r="M30" s="14">
        <f t="shared" si="2"/>
        <v>13.6417704918033</v>
      </c>
      <c r="N30" s="14">
        <f t="shared" si="3"/>
        <v>177.34301639344301</v>
      </c>
      <c r="O30" s="14">
        <f t="shared" si="4"/>
        <v>17.0522131147541</v>
      </c>
      <c r="P30" s="15">
        <f t="shared" si="5"/>
        <v>208.03700000000001</v>
      </c>
      <c r="Q30" s="3"/>
      <c r="R30" s="3"/>
    </row>
    <row r="31" spans="1:18">
      <c r="A31" s="13">
        <v>16.25</v>
      </c>
      <c r="C31">
        <v>1</v>
      </c>
      <c r="D31">
        <v>39</v>
      </c>
      <c r="E31">
        <v>3</v>
      </c>
      <c r="F31" s="12">
        <f t="shared" si="0"/>
        <v>43</v>
      </c>
      <c r="G31" s="1"/>
      <c r="H31" s="13">
        <v>16.25</v>
      </c>
      <c r="I31" s="44">
        <v>219352</v>
      </c>
      <c r="J31" s="4"/>
      <c r="K31" s="13">
        <v>16.25</v>
      </c>
      <c r="L31" s="14">
        <f t="shared" si="1"/>
        <v>0</v>
      </c>
      <c r="M31" s="14">
        <f t="shared" si="2"/>
        <v>5.1012093023255796</v>
      </c>
      <c r="N31" s="14">
        <f t="shared" si="3"/>
        <v>198.947162790698</v>
      </c>
      <c r="O31" s="14">
        <f t="shared" si="4"/>
        <v>15.303627906976701</v>
      </c>
      <c r="P31" s="15">
        <f t="shared" si="5"/>
        <v>219.352</v>
      </c>
      <c r="Q31" s="3"/>
      <c r="R31" s="3"/>
    </row>
    <row r="32" spans="1:18">
      <c r="A32" s="10">
        <v>16.75</v>
      </c>
      <c r="C32">
        <v>1</v>
      </c>
      <c r="D32">
        <v>23</v>
      </c>
      <c r="E32">
        <v>9</v>
      </c>
      <c r="F32" s="12">
        <f t="shared" si="0"/>
        <v>33</v>
      </c>
      <c r="G32" s="1"/>
      <c r="H32" s="13">
        <v>16.75</v>
      </c>
      <c r="I32" s="44">
        <v>130217</v>
      </c>
      <c r="J32" s="22"/>
      <c r="K32" s="13">
        <v>16.75</v>
      </c>
      <c r="L32" s="14">
        <f t="shared" si="1"/>
        <v>0</v>
      </c>
      <c r="M32" s="14">
        <f t="shared" si="2"/>
        <v>3.9459696969697</v>
      </c>
      <c r="N32" s="14">
        <f t="shared" si="3"/>
        <v>90.757303030303007</v>
      </c>
      <c r="O32" s="14">
        <f t="shared" si="4"/>
        <v>35.513727272727301</v>
      </c>
      <c r="P32" s="15">
        <f t="shared" si="5"/>
        <v>130.21700000000001</v>
      </c>
      <c r="Q32" s="3"/>
      <c r="R32" s="3"/>
    </row>
    <row r="33" spans="1:18">
      <c r="A33" s="13">
        <v>17.25</v>
      </c>
      <c r="D33">
        <v>16</v>
      </c>
      <c r="E33">
        <v>3</v>
      </c>
      <c r="F33" s="12">
        <f t="shared" si="0"/>
        <v>19</v>
      </c>
      <c r="G33" s="1"/>
      <c r="H33" s="13">
        <v>17.25</v>
      </c>
      <c r="I33" s="44">
        <v>74453</v>
      </c>
      <c r="J33" s="22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62.697263157894703</v>
      </c>
      <c r="O33" s="14">
        <f t="shared" si="4"/>
        <v>11.7557368421053</v>
      </c>
      <c r="P33" s="15">
        <f t="shared" si="5"/>
        <v>74.453000000000003</v>
      </c>
      <c r="Q33" s="3"/>
      <c r="R33" s="3"/>
    </row>
    <row r="34" spans="1:18">
      <c r="A34" s="10">
        <v>17.75</v>
      </c>
      <c r="D34">
        <v>2</v>
      </c>
      <c r="E34">
        <v>3</v>
      </c>
      <c r="F34" s="12">
        <f t="shared" si="0"/>
        <v>5</v>
      </c>
      <c r="G34" s="1"/>
      <c r="H34" s="13">
        <v>17.75</v>
      </c>
      <c r="J34" s="22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1"/>
      <c r="H37" s="13">
        <v>19.25</v>
      </c>
      <c r="I37" s="4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3" t="s">
        <v>7</v>
      </c>
      <c r="B38" s="24">
        <f>SUM(B6:B37)</f>
        <v>0</v>
      </c>
      <c r="C38" s="24">
        <f>SUM(C6:C37)</f>
        <v>678</v>
      </c>
      <c r="D38" s="24">
        <f>SUM(D6:D37)</f>
        <v>307</v>
      </c>
      <c r="E38" s="24">
        <f>SUM(E6:E37)</f>
        <v>26</v>
      </c>
      <c r="F38" s="25">
        <f>SUM(F6:F37)</f>
        <v>1011</v>
      </c>
      <c r="G38" s="26"/>
      <c r="H38" s="23" t="s">
        <v>7</v>
      </c>
      <c r="I38" s="4">
        <f>SUM(I6:I37)</f>
        <v>220093503</v>
      </c>
      <c r="J38" s="1"/>
      <c r="K38" s="23" t="s">
        <v>7</v>
      </c>
      <c r="L38" s="24">
        <f>SUM(L6:L37)</f>
        <v>0</v>
      </c>
      <c r="M38" s="24">
        <f>SUM(M6:M37)</f>
        <v>206729.139200048</v>
      </c>
      <c r="N38" s="24">
        <f>SUM(N6:N37)</f>
        <v>5739.6019493608301</v>
      </c>
      <c r="O38" s="24">
        <f>SUM(O6:O37)</f>
        <v>117.432850591109</v>
      </c>
      <c r="P38" s="27">
        <f>SUM(P6:P37)</f>
        <v>212586.174</v>
      </c>
      <c r="Q38" s="28"/>
      <c r="R38" s="3"/>
    </row>
    <row r="39" spans="1:18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9"/>
      <c r="B41" s="1"/>
      <c r="C41" s="1"/>
      <c r="D41" s="1"/>
      <c r="E41" s="1"/>
      <c r="F41" s="29"/>
      <c r="G41" s="1"/>
      <c r="H41" s="1"/>
      <c r="I41" s="1"/>
      <c r="J41" s="29"/>
      <c r="K41" s="1"/>
      <c r="L41" s="1"/>
      <c r="M41" s="1"/>
      <c r="N41" s="29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0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4.3501472575021077E-3</v>
      </c>
      <c r="J44" s="16" t="s">
        <v>12</v>
      </c>
      <c r="K44">
        <v>3.0984090620340843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1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0.26126885403359501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2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0.385043604218885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32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0.54347249675925002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32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>
        <f t="shared" si="11"/>
        <v>0.74105777876246604</v>
      </c>
      <c r="I50" s="14">
        <f t="shared" si="12"/>
        <v>0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32">
        <f t="shared" si="16"/>
        <v>0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0</v>
      </c>
      <c r="G51" s="1"/>
      <c r="H51" s="13">
        <f t="shared" si="11"/>
        <v>0.98234874057357902</v>
      </c>
      <c r="I51" s="14">
        <f t="shared" si="12"/>
        <v>0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32">
        <f t="shared" si="16"/>
        <v>0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0</v>
      </c>
      <c r="G52" s="1"/>
      <c r="H52" s="13">
        <f t="shared" si="11"/>
        <v>1.2719376317061299</v>
      </c>
      <c r="I52" s="14">
        <f t="shared" si="12"/>
        <v>0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32">
        <f t="shared" si="16"/>
        <v>0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0</v>
      </c>
      <c r="G53" s="1"/>
      <c r="H53" s="13">
        <f t="shared" si="11"/>
        <v>1.6144562607229</v>
      </c>
      <c r="I53" s="14">
        <f t="shared" si="12"/>
        <v>0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32">
        <f t="shared" si="16"/>
        <v>0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19350.561750000001</v>
      </c>
      <c r="D54" s="14">
        <f t="shared" si="8"/>
        <v>0</v>
      </c>
      <c r="E54" s="14">
        <f t="shared" si="9"/>
        <v>0</v>
      </c>
      <c r="F54" s="12">
        <f t="shared" si="10"/>
        <v>19350.561750000001</v>
      </c>
      <c r="G54" s="1"/>
      <c r="H54" s="13">
        <f t="shared" si="11"/>
        <v>2.0145731180770201</v>
      </c>
      <c r="I54" s="14">
        <f t="shared" si="12"/>
        <v>0</v>
      </c>
      <c r="J54" s="14">
        <f t="shared" si="13"/>
        <v>5376.9822787916401</v>
      </c>
      <c r="K54" s="14">
        <f t="shared" si="14"/>
        <v>0</v>
      </c>
      <c r="L54" s="14">
        <f t="shared" si="15"/>
        <v>0</v>
      </c>
      <c r="M54" s="32">
        <f t="shared" si="16"/>
        <v>5376.9822787916401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23201.22925</v>
      </c>
      <c r="D55" s="14">
        <f t="shared" si="8"/>
        <v>0</v>
      </c>
      <c r="E55" s="14">
        <f t="shared" si="9"/>
        <v>0</v>
      </c>
      <c r="F55" s="12">
        <f t="shared" si="10"/>
        <v>23201.22925</v>
      </c>
      <c r="G55" s="1"/>
      <c r="H55" s="13">
        <f t="shared" si="11"/>
        <v>2.4769909081456798</v>
      </c>
      <c r="I55" s="14">
        <f t="shared" si="12"/>
        <v>0</v>
      </c>
      <c r="J55" s="14">
        <f t="shared" si="13"/>
        <v>7415.3850206520801</v>
      </c>
      <c r="K55" s="14">
        <f t="shared" si="14"/>
        <v>0</v>
      </c>
      <c r="L55" s="14">
        <f t="shared" si="15"/>
        <v>0</v>
      </c>
      <c r="M55" s="32">
        <f t="shared" si="16"/>
        <v>7415.3850206520801</v>
      </c>
      <c r="N55" s="3"/>
      <c r="O55" s="3"/>
      <c r="P55" s="3"/>
    </row>
    <row r="56" spans="1:16">
      <c r="A56" s="13">
        <v>8.25</v>
      </c>
      <c r="B56" s="14">
        <f t="shared" si="6"/>
        <v>0</v>
      </c>
      <c r="C56" s="14">
        <f t="shared" si="7"/>
        <v>32732.939249999999</v>
      </c>
      <c r="D56" s="14">
        <f t="shared" si="8"/>
        <v>0</v>
      </c>
      <c r="E56" s="14">
        <f t="shared" si="9"/>
        <v>0</v>
      </c>
      <c r="F56" s="12">
        <f t="shared" si="10"/>
        <v>32732.939249999999</v>
      </c>
      <c r="G56" s="1"/>
      <c r="H56" s="13">
        <f t="shared" si="11"/>
        <v>3.00644440769873</v>
      </c>
      <c r="I56" s="14">
        <f t="shared" si="12"/>
        <v>0</v>
      </c>
      <c r="J56" s="14">
        <f t="shared" si="13"/>
        <v>11928.456018873299</v>
      </c>
      <c r="K56" s="14">
        <f t="shared" si="14"/>
        <v>0</v>
      </c>
      <c r="L56" s="14">
        <f t="shared" si="15"/>
        <v>0</v>
      </c>
      <c r="M56" s="32">
        <f t="shared" si="16"/>
        <v>11928.456018873299</v>
      </c>
      <c r="N56" s="3"/>
      <c r="O56" s="3"/>
      <c r="P56" s="3"/>
    </row>
    <row r="57" spans="1:16">
      <c r="A57" s="13">
        <v>8.75</v>
      </c>
      <c r="B57" s="14">
        <f t="shared" si="6"/>
        <v>0</v>
      </c>
      <c r="C57" s="14">
        <f t="shared" si="7"/>
        <v>53306.12</v>
      </c>
      <c r="D57" s="14">
        <f t="shared" si="8"/>
        <v>0</v>
      </c>
      <c r="E57" s="14">
        <f t="shared" si="9"/>
        <v>0</v>
      </c>
      <c r="F57" s="12">
        <f t="shared" si="10"/>
        <v>53306.12</v>
      </c>
      <c r="G57" s="1"/>
      <c r="H57" s="13">
        <f t="shared" si="11"/>
        <v>3.6076985891143898</v>
      </c>
      <c r="I57" s="14">
        <f t="shared" si="12"/>
        <v>0</v>
      </c>
      <c r="J57" s="14">
        <f t="shared" si="13"/>
        <v>21978.5615903043</v>
      </c>
      <c r="K57" s="14">
        <f t="shared" si="14"/>
        <v>0</v>
      </c>
      <c r="L57" s="14">
        <f t="shared" si="15"/>
        <v>0</v>
      </c>
      <c r="M57" s="32">
        <f t="shared" si="16"/>
        <v>21978.5615903043</v>
      </c>
      <c r="N57" s="3"/>
      <c r="O57" s="3"/>
      <c r="P57" s="3"/>
    </row>
    <row r="58" spans="1:16">
      <c r="A58" s="13">
        <v>9.25</v>
      </c>
      <c r="B58" s="14">
        <f t="shared" si="6"/>
        <v>0</v>
      </c>
      <c r="C58" s="14">
        <f t="shared" si="7"/>
        <v>103437.91224999999</v>
      </c>
      <c r="D58" s="14">
        <f t="shared" si="8"/>
        <v>0</v>
      </c>
      <c r="E58" s="14">
        <f t="shared" si="9"/>
        <v>0</v>
      </c>
      <c r="F58" s="12">
        <f t="shared" si="10"/>
        <v>103437.91224999999</v>
      </c>
      <c r="G58" s="1"/>
      <c r="H58" s="13">
        <f t="shared" si="11"/>
        <v>4.2855469613896702</v>
      </c>
      <c r="I58" s="14">
        <f t="shared" si="12"/>
        <v>0</v>
      </c>
      <c r="J58" s="14">
        <f t="shared" si="13"/>
        <v>47923.030328159897</v>
      </c>
      <c r="K58" s="14">
        <f t="shared" si="14"/>
        <v>0</v>
      </c>
      <c r="L58" s="14">
        <f t="shared" si="15"/>
        <v>0</v>
      </c>
      <c r="M58" s="32">
        <f t="shared" si="16"/>
        <v>47923.030328159897</v>
      </c>
      <c r="N58" s="3"/>
      <c r="O58" s="3"/>
      <c r="P58" s="3"/>
    </row>
    <row r="59" spans="1:16">
      <c r="A59" s="13">
        <v>9.75</v>
      </c>
      <c r="B59" s="14">
        <f t="shared" si="6"/>
        <v>0</v>
      </c>
      <c r="C59" s="14">
        <f t="shared" si="7"/>
        <v>169539.17175000001</v>
      </c>
      <c r="D59" s="14">
        <f t="shared" si="8"/>
        <v>0</v>
      </c>
      <c r="E59" s="14">
        <f t="shared" si="9"/>
        <v>0</v>
      </c>
      <c r="F59" s="12">
        <f t="shared" si="10"/>
        <v>169539.17175000001</v>
      </c>
      <c r="G59" s="1"/>
      <c r="H59" s="13">
        <f t="shared" si="11"/>
        <v>5.0448100925569603</v>
      </c>
      <c r="I59" s="14">
        <f t="shared" si="12"/>
        <v>0</v>
      </c>
      <c r="J59" s="14">
        <f t="shared" si="13"/>
        <v>87722.351254169</v>
      </c>
      <c r="K59" s="14">
        <f t="shared" si="14"/>
        <v>0</v>
      </c>
      <c r="L59" s="14">
        <f t="shared" si="15"/>
        <v>0</v>
      </c>
      <c r="M59" s="32">
        <f t="shared" si="16"/>
        <v>87722.351254169</v>
      </c>
      <c r="N59" s="3"/>
      <c r="O59" s="3"/>
      <c r="P59" s="3"/>
    </row>
    <row r="60" spans="1:16">
      <c r="A60" s="13">
        <v>10.25</v>
      </c>
      <c r="B60" s="14">
        <f t="shared" si="6"/>
        <v>0</v>
      </c>
      <c r="C60" s="14">
        <f t="shared" si="7"/>
        <v>243137.2365</v>
      </c>
      <c r="D60" s="14">
        <f t="shared" si="8"/>
        <v>0</v>
      </c>
      <c r="E60" s="14">
        <f t="shared" si="9"/>
        <v>0</v>
      </c>
      <c r="F60" s="12">
        <f t="shared" si="10"/>
        <v>243137.2365</v>
      </c>
      <c r="G60" s="1"/>
      <c r="H60" s="13">
        <f t="shared" si="11"/>
        <v>5.8903342848558298</v>
      </c>
      <c r="I60" s="14">
        <f t="shared" si="12"/>
        <v>0</v>
      </c>
      <c r="J60" s="14">
        <f t="shared" si="13"/>
        <v>139722.88781278499</v>
      </c>
      <c r="K60" s="14">
        <f t="shared" si="14"/>
        <v>0</v>
      </c>
      <c r="L60" s="14">
        <f t="shared" si="15"/>
        <v>0</v>
      </c>
      <c r="M60" s="32">
        <f t="shared" si="16"/>
        <v>139722.88781278499</v>
      </c>
      <c r="N60" s="3"/>
      <c r="O60" s="3"/>
      <c r="P60" s="3"/>
    </row>
    <row r="61" spans="1:16">
      <c r="A61" s="13">
        <v>10.75</v>
      </c>
      <c r="B61" s="14">
        <f t="shared" si="6"/>
        <v>0</v>
      </c>
      <c r="C61" s="14">
        <f t="shared" si="7"/>
        <v>319631.15824999998</v>
      </c>
      <c r="D61" s="14">
        <f t="shared" si="8"/>
        <v>0</v>
      </c>
      <c r="E61" s="14">
        <f t="shared" si="9"/>
        <v>0</v>
      </c>
      <c r="F61" s="12">
        <f t="shared" si="10"/>
        <v>319631.15824999998</v>
      </c>
      <c r="G61" s="1"/>
      <c r="H61" s="13">
        <f t="shared" si="11"/>
        <v>6.8269903797849896</v>
      </c>
      <c r="I61" s="14">
        <f t="shared" si="12"/>
        <v>0</v>
      </c>
      <c r="J61" s="14">
        <f t="shared" si="13"/>
        <v>202987.79929788699</v>
      </c>
      <c r="K61" s="14">
        <f t="shared" si="14"/>
        <v>0</v>
      </c>
      <c r="L61" s="14">
        <f t="shared" si="15"/>
        <v>0</v>
      </c>
      <c r="M61" s="32">
        <f t="shared" si="16"/>
        <v>202987.79929788699</v>
      </c>
      <c r="N61" s="3"/>
      <c r="O61" s="3"/>
      <c r="P61" s="3"/>
    </row>
    <row r="62" spans="1:16">
      <c r="A62" s="13">
        <v>11.25</v>
      </c>
      <c r="B62" s="14">
        <f t="shared" si="6"/>
        <v>0</v>
      </c>
      <c r="C62" s="14">
        <f t="shared" si="7"/>
        <v>327593.36249999999</v>
      </c>
      <c r="D62" s="14">
        <f t="shared" si="8"/>
        <v>0</v>
      </c>
      <c r="E62" s="14">
        <f t="shared" si="9"/>
        <v>0</v>
      </c>
      <c r="F62" s="12">
        <f t="shared" si="10"/>
        <v>327593.36249999999</v>
      </c>
      <c r="G62" s="1"/>
      <c r="H62" s="13">
        <f t="shared" si="11"/>
        <v>7.8596726745430097</v>
      </c>
      <c r="I62" s="14">
        <f t="shared" si="12"/>
        <v>0</v>
      </c>
      <c r="J62" s="14">
        <f t="shared" si="13"/>
        <v>228869.03107581401</v>
      </c>
      <c r="K62" s="14">
        <f t="shared" si="14"/>
        <v>0</v>
      </c>
      <c r="L62" s="14">
        <f t="shared" si="15"/>
        <v>0</v>
      </c>
      <c r="M62" s="32">
        <f t="shared" si="16"/>
        <v>228869.03107581401</v>
      </c>
      <c r="N62" s="3"/>
      <c r="O62" s="3"/>
      <c r="P62" s="3"/>
    </row>
    <row r="63" spans="1:16">
      <c r="A63" s="13">
        <v>11.75</v>
      </c>
      <c r="B63" s="14">
        <f t="shared" si="6"/>
        <v>0</v>
      </c>
      <c r="C63" s="14">
        <f t="shared" si="7"/>
        <v>275667.11424999998</v>
      </c>
      <c r="D63" s="14">
        <f t="shared" si="8"/>
        <v>0</v>
      </c>
      <c r="E63" s="14">
        <f t="shared" si="9"/>
        <v>0</v>
      </c>
      <c r="F63" s="12">
        <f t="shared" si="10"/>
        <v>275667.11424999998</v>
      </c>
      <c r="G63" s="1"/>
      <c r="H63" s="13">
        <f t="shared" si="11"/>
        <v>8.9932979347431008</v>
      </c>
      <c r="I63" s="14">
        <f t="shared" si="12"/>
        <v>0</v>
      </c>
      <c r="J63" s="14">
        <f t="shared" si="13"/>
        <v>210992.04163924401</v>
      </c>
      <c r="K63" s="14">
        <f t="shared" si="14"/>
        <v>0</v>
      </c>
      <c r="L63" s="14">
        <f t="shared" si="15"/>
        <v>0</v>
      </c>
      <c r="M63" s="32">
        <f t="shared" si="16"/>
        <v>210992.04163924401</v>
      </c>
      <c r="N63" s="3"/>
      <c r="O63" s="3"/>
      <c r="P63" s="3"/>
    </row>
    <row r="64" spans="1:16">
      <c r="A64" s="13">
        <v>12.25</v>
      </c>
      <c r="B64" s="14">
        <f t="shared" si="6"/>
        <v>0</v>
      </c>
      <c r="C64" s="14">
        <f t="shared" si="7"/>
        <v>290338.23</v>
      </c>
      <c r="D64" s="14">
        <f t="shared" si="8"/>
        <v>0</v>
      </c>
      <c r="E64" s="14">
        <f t="shared" si="9"/>
        <v>0</v>
      </c>
      <c r="F64" s="12">
        <f t="shared" si="10"/>
        <v>290338.23</v>
      </c>
      <c r="G64" s="1"/>
      <c r="H64" s="13">
        <f t="shared" si="11"/>
        <v>10.232804490924201</v>
      </c>
      <c r="I64" s="14">
        <f t="shared" si="12"/>
        <v>0</v>
      </c>
      <c r="J64" s="14">
        <f t="shared" si="13"/>
        <v>242528.51786375401</v>
      </c>
      <c r="K64" s="14">
        <f t="shared" si="14"/>
        <v>0</v>
      </c>
      <c r="L64" s="14">
        <f t="shared" si="15"/>
        <v>0</v>
      </c>
      <c r="M64" s="32">
        <f t="shared" si="16"/>
        <v>242528.51786375401</v>
      </c>
      <c r="N64" s="3"/>
      <c r="O64" s="3"/>
      <c r="P64" s="3"/>
    </row>
    <row r="65" spans="1:16">
      <c r="A65" s="13">
        <v>12.75</v>
      </c>
      <c r="B65" s="14">
        <f t="shared" si="6"/>
        <v>0</v>
      </c>
      <c r="C65" s="14">
        <f t="shared" si="7"/>
        <v>214089.58499999999</v>
      </c>
      <c r="D65" s="14">
        <f t="shared" si="8"/>
        <v>0</v>
      </c>
      <c r="E65" s="14">
        <f t="shared" si="9"/>
        <v>0</v>
      </c>
      <c r="F65" s="12">
        <f t="shared" si="10"/>
        <v>214089.58499999999</v>
      </c>
      <c r="G65" s="1"/>
      <c r="H65" s="13">
        <f t="shared" si="11"/>
        <v>11.5831514084629</v>
      </c>
      <c r="I65" s="14">
        <f t="shared" si="12"/>
        <v>0</v>
      </c>
      <c r="J65" s="14">
        <f t="shared" si="13"/>
        <v>194496.633570979</v>
      </c>
      <c r="K65" s="14">
        <f t="shared" si="14"/>
        <v>0</v>
      </c>
      <c r="L65" s="14">
        <f t="shared" si="15"/>
        <v>0</v>
      </c>
      <c r="M65" s="32">
        <f t="shared" si="16"/>
        <v>194496.633570979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114393.041764286</v>
      </c>
      <c r="D66" s="14">
        <f t="shared" si="8"/>
        <v>14760.392485714299</v>
      </c>
      <c r="E66" s="14">
        <f t="shared" si="9"/>
        <v>0</v>
      </c>
      <c r="F66" s="12">
        <f t="shared" si="10"/>
        <v>129153.43425000001</v>
      </c>
      <c r="G66" s="1"/>
      <c r="H66" s="13">
        <f t="shared" si="11"/>
        <v>13.049317722154701</v>
      </c>
      <c r="I66" s="14">
        <f t="shared" si="12"/>
        <v>0</v>
      </c>
      <c r="J66" s="14">
        <f t="shared" si="13"/>
        <v>112660.463938557</v>
      </c>
      <c r="K66" s="14">
        <f t="shared" si="14"/>
        <v>14536.834056588001</v>
      </c>
      <c r="L66" s="14">
        <f t="shared" si="15"/>
        <v>0</v>
      </c>
      <c r="M66" s="32">
        <f t="shared" si="16"/>
        <v>127197.297995145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74051.195156250003</v>
      </c>
      <c r="D67" s="14">
        <f t="shared" si="8"/>
        <v>23210.076093750002</v>
      </c>
      <c r="E67" s="14">
        <f t="shared" si="9"/>
        <v>0</v>
      </c>
      <c r="F67" s="12">
        <f t="shared" si="10"/>
        <v>97261.271250000005</v>
      </c>
      <c r="G67" s="1"/>
      <c r="H67" s="13">
        <f t="shared" si="11"/>
        <v>14.636301728076401</v>
      </c>
      <c r="I67" s="14">
        <f t="shared" si="12"/>
        <v>0</v>
      </c>
      <c r="J67" s="14">
        <f t="shared" si="13"/>
        <v>78824.409864112298</v>
      </c>
      <c r="K67" s="14">
        <f t="shared" si="14"/>
        <v>24706.1583156173</v>
      </c>
      <c r="L67" s="14">
        <f t="shared" si="15"/>
        <v>0</v>
      </c>
      <c r="M67" s="32">
        <f t="shared" si="16"/>
        <v>103530.56817973001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24002.352439024398</v>
      </c>
      <c r="D68" s="14">
        <f t="shared" si="8"/>
        <v>17001.666310975601</v>
      </c>
      <c r="E68" s="14">
        <f t="shared" si="9"/>
        <v>0</v>
      </c>
      <c r="F68" s="12">
        <f t="shared" si="10"/>
        <v>41004.018750000003</v>
      </c>
      <c r="G68" s="1"/>
      <c r="H68" s="13">
        <f t="shared" si="11"/>
        <v>16.349120326432299</v>
      </c>
      <c r="I68" s="14">
        <f t="shared" si="12"/>
        <v>0</v>
      </c>
      <c r="J68" s="14">
        <f t="shared" si="13"/>
        <v>27538.0595188103</v>
      </c>
      <c r="K68" s="14">
        <f t="shared" si="14"/>
        <v>19506.125492490501</v>
      </c>
      <c r="L68" s="14">
        <f t="shared" si="15"/>
        <v>0</v>
      </c>
      <c r="M68" s="32">
        <f t="shared" si="16"/>
        <v>47044.185011300797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2326.8773106060598</v>
      </c>
      <c r="D69" s="14">
        <f t="shared" si="8"/>
        <v>12565.137477272699</v>
      </c>
      <c r="E69" s="14">
        <f t="shared" si="9"/>
        <v>465.37546212121202</v>
      </c>
      <c r="F69" s="12">
        <f t="shared" si="10"/>
        <v>15357.39025</v>
      </c>
      <c r="G69" s="1"/>
      <c r="H69" s="13">
        <f t="shared" si="11"/>
        <v>18.192808409985599</v>
      </c>
      <c r="I69" s="14">
        <f t="shared" si="12"/>
        <v>0</v>
      </c>
      <c r="J69" s="14">
        <f t="shared" si="13"/>
        <v>2869.99546477279</v>
      </c>
      <c r="K69" s="14">
        <f t="shared" si="14"/>
        <v>15497.975509772999</v>
      </c>
      <c r="L69" s="14">
        <f t="shared" si="15"/>
        <v>573.99909295455802</v>
      </c>
      <c r="M69" s="32">
        <f t="shared" si="16"/>
        <v>18941.970067500301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381.65666666666698</v>
      </c>
      <c r="D70" s="14">
        <f t="shared" si="8"/>
        <v>5534.0216666666702</v>
      </c>
      <c r="E70" s="14">
        <f t="shared" si="9"/>
        <v>95.414166666666702</v>
      </c>
      <c r="F70" s="12">
        <f t="shared" si="10"/>
        <v>6011.0924999999997</v>
      </c>
      <c r="G70" s="1"/>
      <c r="H70" s="13">
        <f t="shared" si="11"/>
        <v>20.1724182934176</v>
      </c>
      <c r="I70" s="14">
        <f t="shared" si="12"/>
        <v>0</v>
      </c>
      <c r="J70" s="14">
        <f t="shared" si="13"/>
        <v>504.84838848993201</v>
      </c>
      <c r="K70" s="14">
        <f t="shared" si="14"/>
        <v>7320.3016331040099</v>
      </c>
      <c r="L70" s="14">
        <f t="shared" si="15"/>
        <v>126.212097122483</v>
      </c>
      <c r="M70" s="32">
        <f t="shared" si="16"/>
        <v>7951.3621187164299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214.857885245902</v>
      </c>
      <c r="D71" s="14">
        <f t="shared" si="8"/>
        <v>2793.1525081967302</v>
      </c>
      <c r="E71" s="14">
        <f t="shared" si="9"/>
        <v>268.57235655737702</v>
      </c>
      <c r="F71" s="12">
        <f t="shared" si="10"/>
        <v>3276.58275000001</v>
      </c>
      <c r="G71" s="1"/>
      <c r="H71" s="13">
        <f t="shared" si="11"/>
        <v>22.293019179576401</v>
      </c>
      <c r="I71" s="14">
        <f t="shared" si="12"/>
        <v>0</v>
      </c>
      <c r="J71" s="14">
        <f t="shared" si="13"/>
        <v>304.11625121715002</v>
      </c>
      <c r="K71" s="14">
        <f t="shared" si="14"/>
        <v>3953.51126582296</v>
      </c>
      <c r="L71" s="14">
        <f t="shared" si="15"/>
        <v>380.145314021437</v>
      </c>
      <c r="M71" s="32">
        <f t="shared" si="16"/>
        <v>4637.7728310615503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82.894651162790694</v>
      </c>
      <c r="D72" s="14">
        <f t="shared" si="8"/>
        <v>3232.89139534884</v>
      </c>
      <c r="E72" s="14">
        <f t="shared" si="9"/>
        <v>248.683953488371</v>
      </c>
      <c r="F72" s="12">
        <f t="shared" si="10"/>
        <v>3564.47</v>
      </c>
      <c r="G72" s="1"/>
      <c r="H72" s="13">
        <f t="shared" si="11"/>
        <v>24.5596966590935</v>
      </c>
      <c r="I72" s="14">
        <f t="shared" si="12"/>
        <v>0</v>
      </c>
      <c r="J72" s="14">
        <f t="shared" si="13"/>
        <v>125.284153059662</v>
      </c>
      <c r="K72" s="14">
        <f t="shared" si="14"/>
        <v>4886.0819693268404</v>
      </c>
      <c r="L72" s="14">
        <f t="shared" si="15"/>
        <v>375.85245917898601</v>
      </c>
      <c r="M72" s="32">
        <f t="shared" si="16"/>
        <v>5387.2185815654902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66.094992424242506</v>
      </c>
      <c r="D73" s="14">
        <f t="shared" si="8"/>
        <v>1520.18482575758</v>
      </c>
      <c r="E73" s="14">
        <f t="shared" si="9"/>
        <v>594.85493181818197</v>
      </c>
      <c r="F73" s="12">
        <f t="shared" si="10"/>
        <v>2181.1347500000002</v>
      </c>
      <c r="G73" s="1"/>
      <c r="H73" s="13">
        <f t="shared" si="11"/>
        <v>26.9775522402863</v>
      </c>
      <c r="I73" s="14">
        <f t="shared" si="12"/>
        <v>0</v>
      </c>
      <c r="J73" s="14">
        <f t="shared" si="13"/>
        <v>106.45260363858699</v>
      </c>
      <c r="K73" s="14">
        <f t="shared" si="14"/>
        <v>2448.40988368749</v>
      </c>
      <c r="L73" s="14">
        <f t="shared" si="15"/>
        <v>958.073432747281</v>
      </c>
      <c r="M73" s="32">
        <f t="shared" si="16"/>
        <v>3512.9359200733602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1081.5277894736801</v>
      </c>
      <c r="E74" s="14">
        <f t="shared" si="9"/>
        <v>202.78646052631601</v>
      </c>
      <c r="F74" s="12">
        <f t="shared" si="10"/>
        <v>1284.3142499999999</v>
      </c>
      <c r="G74" s="1"/>
      <c r="H74" s="13">
        <f t="shared" si="11"/>
        <v>29.551702906635398</v>
      </c>
      <c r="I74" s="14">
        <f t="shared" si="12"/>
        <v>0</v>
      </c>
      <c r="J74" s="14">
        <f t="shared" si="13"/>
        <v>0</v>
      </c>
      <c r="K74" s="14">
        <f t="shared" si="14"/>
        <v>1852.81089390124</v>
      </c>
      <c r="L74" s="14">
        <f t="shared" si="15"/>
        <v>347.40204260648397</v>
      </c>
      <c r="M74" s="32">
        <f t="shared" si="16"/>
        <v>2200.2129365077199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32.287280699439997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32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35.189432323530603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2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38.263318774147201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2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41.514114983299599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2">
        <f t="shared" si="16"/>
        <v>0</v>
      </c>
      <c r="N78" s="3"/>
      <c r="O78" s="3"/>
      <c r="P78" s="3"/>
    </row>
    <row r="79" spans="1:16">
      <c r="A79" s="23" t="s">
        <v>7</v>
      </c>
      <c r="B79" s="24">
        <f>SUM(B47:B78)</f>
        <v>0</v>
      </c>
      <c r="C79" s="24">
        <f>SUM(C47:C78)</f>
        <v>2287543.5916156699</v>
      </c>
      <c r="D79" s="24">
        <f>SUM(D47:D78)</f>
        <v>81699.050553156107</v>
      </c>
      <c r="E79" s="24">
        <f>SUM(E47:E78)</f>
        <v>1875.6873311781201</v>
      </c>
      <c r="F79" s="24">
        <f>SUM(F47:F78)</f>
        <v>2371118.3295</v>
      </c>
      <c r="G79" s="12"/>
      <c r="H79" s="23" t="s">
        <v>7</v>
      </c>
      <c r="I79" s="24">
        <f>SUM(I47:I78)</f>
        <v>0</v>
      </c>
      <c r="J79" s="24">
        <f>SUM(J47:J78)</f>
        <v>1624875.30793407</v>
      </c>
      <c r="K79" s="24">
        <f>SUM(K47:K78)</f>
        <v>94708.209020311304</v>
      </c>
      <c r="L79" s="24">
        <f>SUM(L47:L78)</f>
        <v>2761.68443863123</v>
      </c>
      <c r="M79" s="24">
        <f>SUM(M47:M78)</f>
        <v>1722345.2013930101</v>
      </c>
      <c r="N79" s="3"/>
      <c r="O79" s="3"/>
      <c r="P79" s="3"/>
    </row>
    <row r="80" spans="1:16">
      <c r="A80" s="6" t="s">
        <v>13</v>
      </c>
      <c r="B80" s="25">
        <f>IF(L38&gt;0,B79/L38,0)</f>
        <v>0</v>
      </c>
      <c r="C80" s="25">
        <f>IF(M38&gt;0,C79/M38,0)</f>
        <v>11.0654143894154</v>
      </c>
      <c r="D80" s="25">
        <f>IF(N38&gt;0,D79/N38,0)</f>
        <v>14.234271169667799</v>
      </c>
      <c r="E80" s="25">
        <f>IF(O38&gt;0,E79/O38,0)</f>
        <v>15.9724244258457</v>
      </c>
      <c r="F80" s="25">
        <f>IF(P38&gt;0,F79/P38,0)</f>
        <v>11.153680810399299</v>
      </c>
      <c r="G80" s="12"/>
      <c r="H80" s="6" t="s">
        <v>13</v>
      </c>
      <c r="I80" s="25">
        <f>IF(L38&gt;0,I79/L38,0)</f>
        <v>0</v>
      </c>
      <c r="J80" s="25">
        <f>IF(M38&gt;0,J79/M38,0)</f>
        <v>7.8599239285841902</v>
      </c>
      <c r="K80" s="25">
        <f>IF(N38&gt;0,K79/N38,0)</f>
        <v>16.500832262568</v>
      </c>
      <c r="L80" s="25">
        <f>IF(O38&gt;0,L79/O38,0)</f>
        <v>23.517137025372701</v>
      </c>
      <c r="M80" s="25">
        <f>IF(P38&gt;0,M79/P38,0)</f>
        <v>8.1018683811159296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3"/>
      <c r="B87" s="3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4">
        <v>0</v>
      </c>
      <c r="B92" s="35">
        <f>L$38</f>
        <v>0</v>
      </c>
      <c r="C92" s="36">
        <f>$B$80</f>
        <v>0</v>
      </c>
      <c r="D92" s="36">
        <f>$I$80</f>
        <v>0</v>
      </c>
      <c r="E92" s="35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4">
        <v>1</v>
      </c>
      <c r="B93" s="35">
        <f>M$38</f>
        <v>206729.13920000001</v>
      </c>
      <c r="C93" s="36">
        <f>$C$80</f>
        <v>11.1</v>
      </c>
      <c r="D93" s="36">
        <f>$J$80</f>
        <v>7.9</v>
      </c>
      <c r="E93" s="35">
        <f>B93*D93</f>
        <v>1633160.1996800001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4">
        <v>2</v>
      </c>
      <c r="B94" s="35">
        <f>N$38</f>
        <v>5739.6019500000002</v>
      </c>
      <c r="C94" s="36">
        <f>$D$80</f>
        <v>14.2</v>
      </c>
      <c r="D94" s="36">
        <f>$K$80</f>
        <v>16.5</v>
      </c>
      <c r="E94" s="35">
        <f>B94*D94</f>
        <v>94703.432180000003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4">
        <v>3</v>
      </c>
      <c r="B95" s="35">
        <f>O$38</f>
        <v>117.43285</v>
      </c>
      <c r="C95" s="36">
        <f>$E$80</f>
        <v>16</v>
      </c>
      <c r="D95" s="36">
        <f>$L$80</f>
        <v>23.5</v>
      </c>
      <c r="E95" s="35">
        <f>B95*D95</f>
        <v>2759.6719800000001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4" t="s">
        <v>7</v>
      </c>
      <c r="B96" s="35">
        <f>SUM(B92:B95)</f>
        <v>212586.174</v>
      </c>
      <c r="C96" s="36">
        <f>$F$80</f>
        <v>11.2</v>
      </c>
      <c r="D96" s="36">
        <f>$M$80</f>
        <v>8.1</v>
      </c>
      <c r="E96" s="35">
        <f>SUM(E92:E95)</f>
        <v>1730623.3038399999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4" t="s">
        <v>2</v>
      </c>
      <c r="B97" s="37">
        <f>$I$2</f>
        <v>1700306.84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8" t="s">
        <v>20</v>
      </c>
      <c r="B98" s="35">
        <f>IF(E96&gt;0,$I$2/E96,"")</f>
        <v>0.98248000000000002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I2" sqref="I2:I36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21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2">
        <v>2814237.38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9"/>
      <c r="F6" s="12">
        <f t="shared" ref="F6:F37" si="0">SUM(B6:E6)</f>
        <v>0</v>
      </c>
      <c r="G6" s="1"/>
      <c r="H6" s="13">
        <v>3.75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1"/>
      <c r="C7" s="17"/>
      <c r="D7" s="11"/>
      <c r="E7" s="39"/>
      <c r="F7" s="12">
        <f t="shared" si="0"/>
        <v>0</v>
      </c>
      <c r="G7" s="1"/>
      <c r="H7" s="13">
        <v>4.25</v>
      </c>
      <c r="I7" s="52"/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1"/>
      <c r="C8" s="17"/>
      <c r="D8" s="11"/>
      <c r="E8" s="39"/>
      <c r="F8" s="12">
        <f t="shared" si="0"/>
        <v>0</v>
      </c>
      <c r="G8" s="1"/>
      <c r="H8" s="13">
        <v>4.75</v>
      </c>
      <c r="I8" s="52">
        <v>467183</v>
      </c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11"/>
      <c r="C9" s="17"/>
      <c r="D9" s="11"/>
      <c r="E9" s="40"/>
      <c r="F9" s="12">
        <f t="shared" si="0"/>
        <v>0</v>
      </c>
      <c r="G9" s="19"/>
      <c r="H9" s="13">
        <v>5.25</v>
      </c>
      <c r="I9" s="52">
        <v>1706229</v>
      </c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16"/>
      <c r="C10" s="17"/>
      <c r="D10" s="11"/>
      <c r="E10" s="39"/>
      <c r="F10" s="12">
        <f t="shared" si="0"/>
        <v>0</v>
      </c>
      <c r="G10" s="1"/>
      <c r="H10" s="13">
        <v>5.75</v>
      </c>
      <c r="I10" s="52">
        <v>4381189</v>
      </c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6.25</v>
      </c>
      <c r="B11" s="11"/>
      <c r="C11" s="17"/>
      <c r="D11" s="11"/>
      <c r="E11" s="39"/>
      <c r="F11" s="12">
        <f t="shared" si="0"/>
        <v>0</v>
      </c>
      <c r="G11" s="1"/>
      <c r="H11" s="13">
        <v>6.25</v>
      </c>
      <c r="I11" s="52">
        <v>6688174</v>
      </c>
      <c r="J11" s="1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B12" s="16"/>
      <c r="C12" s="17"/>
      <c r="D12" s="11"/>
      <c r="E12" s="41"/>
      <c r="F12" s="12">
        <f t="shared" si="0"/>
        <v>0</v>
      </c>
      <c r="G12" s="1"/>
      <c r="H12" s="13">
        <v>6.75</v>
      </c>
      <c r="I12" s="52">
        <v>8774492</v>
      </c>
      <c r="J12" s="1"/>
      <c r="K12" s="13">
        <v>6.75</v>
      </c>
      <c r="L12" s="14">
        <f t="shared" si="1"/>
        <v>0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0</v>
      </c>
      <c r="Q12" s="3"/>
      <c r="R12" s="3"/>
    </row>
    <row r="13" spans="1:18">
      <c r="A13" s="13">
        <v>7.25</v>
      </c>
      <c r="B13" s="42"/>
      <c r="C13" s="17"/>
      <c r="D13" s="11"/>
      <c r="E13" s="41"/>
      <c r="F13" s="12">
        <f t="shared" si="0"/>
        <v>0</v>
      </c>
      <c r="G13" s="1"/>
      <c r="H13" s="13">
        <v>7.25</v>
      </c>
      <c r="I13" s="52">
        <v>6729988</v>
      </c>
      <c r="J13" s="1"/>
      <c r="K13" s="13">
        <v>7.25</v>
      </c>
      <c r="L13" s="14">
        <f t="shared" si="1"/>
        <v>0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0</v>
      </c>
      <c r="Q13" s="3"/>
      <c r="R13" s="3"/>
    </row>
    <row r="14" spans="1:18">
      <c r="A14" s="10">
        <v>7.75</v>
      </c>
      <c r="B14" s="42"/>
      <c r="C14" s="17"/>
      <c r="D14" s="18"/>
      <c r="E14" s="43"/>
      <c r="F14" s="12">
        <f t="shared" si="0"/>
        <v>0</v>
      </c>
      <c r="G14" s="1"/>
      <c r="H14" s="13">
        <v>7.75</v>
      </c>
      <c r="I14" s="52">
        <v>4982131</v>
      </c>
      <c r="J14" s="4"/>
      <c r="K14" s="13">
        <v>7.75</v>
      </c>
      <c r="L14" s="14">
        <f t="shared" si="1"/>
        <v>0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0</v>
      </c>
      <c r="Q14" s="3"/>
      <c r="R14" s="3"/>
    </row>
    <row r="15" spans="1:18">
      <c r="A15" s="13">
        <v>8.25</v>
      </c>
      <c r="B15" s="42"/>
      <c r="D15" s="21"/>
      <c r="E15" s="43"/>
      <c r="F15" s="12">
        <f t="shared" si="0"/>
        <v>0</v>
      </c>
      <c r="G15" s="1"/>
      <c r="H15" s="13">
        <v>8.25</v>
      </c>
      <c r="I15" s="52">
        <v>4572046</v>
      </c>
      <c r="J15" s="4"/>
      <c r="K15" s="13">
        <v>8.25</v>
      </c>
      <c r="L15" s="14">
        <f t="shared" si="1"/>
        <v>0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0</v>
      </c>
      <c r="Q15" s="3"/>
      <c r="R15" s="3"/>
    </row>
    <row r="16" spans="1:18">
      <c r="A16" s="10">
        <v>8.75</v>
      </c>
      <c r="B16" s="42"/>
      <c r="C16" s="16">
        <v>8</v>
      </c>
      <c r="D16" s="44"/>
      <c r="E16" s="43"/>
      <c r="F16" s="12">
        <f t="shared" si="0"/>
        <v>8</v>
      </c>
      <c r="G16" s="1"/>
      <c r="H16" s="13">
        <v>8.75</v>
      </c>
      <c r="I16" s="52">
        <v>5226646</v>
      </c>
      <c r="J16" s="4"/>
      <c r="K16" s="13">
        <v>8.75</v>
      </c>
      <c r="L16" s="14">
        <f t="shared" si="1"/>
        <v>0</v>
      </c>
      <c r="M16" s="14">
        <f t="shared" si="2"/>
        <v>5226.6459999999997</v>
      </c>
      <c r="N16" s="14">
        <f t="shared" si="3"/>
        <v>0</v>
      </c>
      <c r="O16" s="14">
        <f t="shared" si="4"/>
        <v>0</v>
      </c>
      <c r="P16" s="15">
        <f t="shared" si="5"/>
        <v>5226.6459999999997</v>
      </c>
      <c r="Q16" s="3"/>
      <c r="R16" s="3"/>
    </row>
    <row r="17" spans="1:18">
      <c r="A17" s="13">
        <v>9.25</v>
      </c>
      <c r="B17" s="42"/>
      <c r="C17" s="16">
        <v>20</v>
      </c>
      <c r="D17" s="44"/>
      <c r="E17" s="43"/>
      <c r="F17" s="12">
        <f t="shared" si="0"/>
        <v>20</v>
      </c>
      <c r="G17" s="1"/>
      <c r="H17" s="13">
        <v>9.25</v>
      </c>
      <c r="I17" s="52">
        <v>12232543</v>
      </c>
      <c r="J17" s="4"/>
      <c r="K17" s="13">
        <v>9.25</v>
      </c>
      <c r="L17" s="14">
        <f t="shared" si="1"/>
        <v>0</v>
      </c>
      <c r="M17" s="14">
        <f t="shared" si="2"/>
        <v>12232.543</v>
      </c>
      <c r="N17" s="14">
        <f t="shared" si="3"/>
        <v>0</v>
      </c>
      <c r="O17" s="14">
        <f t="shared" si="4"/>
        <v>0</v>
      </c>
      <c r="P17" s="15">
        <f t="shared" si="5"/>
        <v>12232.543</v>
      </c>
      <c r="Q17" s="3"/>
      <c r="R17" s="3"/>
    </row>
    <row r="18" spans="1:18">
      <c r="A18" s="10">
        <v>9.75</v>
      </c>
      <c r="B18" s="42"/>
      <c r="C18" s="16">
        <v>18</v>
      </c>
      <c r="D18" s="44"/>
      <c r="E18" s="43"/>
      <c r="F18" s="12">
        <f t="shared" si="0"/>
        <v>18</v>
      </c>
      <c r="G18" s="1"/>
      <c r="H18" s="13">
        <v>9.75</v>
      </c>
      <c r="I18" s="52">
        <v>44594271</v>
      </c>
      <c r="J18" s="4"/>
      <c r="K18" s="13">
        <v>9.75</v>
      </c>
      <c r="L18" s="14">
        <f t="shared" si="1"/>
        <v>0</v>
      </c>
      <c r="M18" s="14">
        <f t="shared" si="2"/>
        <v>44594.271000000001</v>
      </c>
      <c r="N18" s="14">
        <f t="shared" si="3"/>
        <v>0</v>
      </c>
      <c r="O18" s="14">
        <f t="shared" si="4"/>
        <v>0</v>
      </c>
      <c r="P18" s="15">
        <f t="shared" si="5"/>
        <v>44594.271000000001</v>
      </c>
      <c r="Q18" s="3"/>
      <c r="R18" s="3"/>
    </row>
    <row r="19" spans="1:18">
      <c r="A19" s="13">
        <v>10.25</v>
      </c>
      <c r="B19" s="42"/>
      <c r="C19" s="16">
        <v>25</v>
      </c>
      <c r="D19" s="44"/>
      <c r="E19" s="43"/>
      <c r="F19" s="12">
        <f t="shared" si="0"/>
        <v>25</v>
      </c>
      <c r="G19" s="1"/>
      <c r="H19" s="13">
        <v>10.25</v>
      </c>
      <c r="I19" s="52">
        <v>39611498</v>
      </c>
      <c r="J19" s="4"/>
      <c r="K19" s="13">
        <v>10.25</v>
      </c>
      <c r="L19" s="14">
        <f t="shared" si="1"/>
        <v>0</v>
      </c>
      <c r="M19" s="14">
        <f t="shared" si="2"/>
        <v>39611.498</v>
      </c>
      <c r="N19" s="14">
        <f t="shared" si="3"/>
        <v>0</v>
      </c>
      <c r="O19" s="14">
        <f t="shared" si="4"/>
        <v>0</v>
      </c>
      <c r="P19" s="15">
        <f t="shared" si="5"/>
        <v>39611.498</v>
      </c>
      <c r="Q19" s="3"/>
      <c r="R19" s="3"/>
    </row>
    <row r="20" spans="1:18">
      <c r="A20" s="10">
        <v>10.75</v>
      </c>
      <c r="B20" s="42"/>
      <c r="C20" s="16">
        <v>30</v>
      </c>
      <c r="D20" s="44"/>
      <c r="E20" s="43"/>
      <c r="F20" s="12">
        <f t="shared" si="0"/>
        <v>30</v>
      </c>
      <c r="G20" s="1"/>
      <c r="H20" s="13">
        <v>10.75</v>
      </c>
      <c r="I20" s="52">
        <v>25029917</v>
      </c>
      <c r="J20" s="4"/>
      <c r="K20" s="13">
        <v>10.75</v>
      </c>
      <c r="L20" s="14">
        <f t="shared" si="1"/>
        <v>0</v>
      </c>
      <c r="M20" s="14">
        <f t="shared" si="2"/>
        <v>25029.917000000001</v>
      </c>
      <c r="N20" s="14">
        <f t="shared" si="3"/>
        <v>0</v>
      </c>
      <c r="O20" s="14">
        <f t="shared" si="4"/>
        <v>0</v>
      </c>
      <c r="P20" s="15">
        <f t="shared" si="5"/>
        <v>25029.917000000001</v>
      </c>
      <c r="Q20" s="3"/>
      <c r="R20" s="3"/>
    </row>
    <row r="21" spans="1:18">
      <c r="A21" s="13">
        <v>11.25</v>
      </c>
      <c r="B21" s="42"/>
      <c r="C21" s="16">
        <v>30</v>
      </c>
      <c r="D21" s="44"/>
      <c r="E21" s="43"/>
      <c r="F21" s="12">
        <f t="shared" si="0"/>
        <v>30</v>
      </c>
      <c r="G21" s="1"/>
      <c r="H21" s="13">
        <v>11.25</v>
      </c>
      <c r="I21" s="52">
        <v>21313182</v>
      </c>
      <c r="J21" s="4"/>
      <c r="K21" s="13">
        <v>11.25</v>
      </c>
      <c r="L21" s="14">
        <f t="shared" si="1"/>
        <v>0</v>
      </c>
      <c r="M21" s="14">
        <f t="shared" si="2"/>
        <v>21313.182000000001</v>
      </c>
      <c r="N21" s="14">
        <f t="shared" si="3"/>
        <v>0</v>
      </c>
      <c r="O21" s="14">
        <f t="shared" si="4"/>
        <v>0</v>
      </c>
      <c r="P21" s="15">
        <f t="shared" si="5"/>
        <v>21313.182000000001</v>
      </c>
      <c r="Q21" s="3"/>
      <c r="R21" s="3"/>
    </row>
    <row r="22" spans="1:18">
      <c r="A22" s="10">
        <v>11.75</v>
      </c>
      <c r="B22" s="42"/>
      <c r="C22" s="16">
        <v>30</v>
      </c>
      <c r="D22" s="44"/>
      <c r="E22" s="43"/>
      <c r="F22" s="12">
        <f t="shared" si="0"/>
        <v>30</v>
      </c>
      <c r="G22" s="4"/>
      <c r="H22" s="13">
        <v>11.75</v>
      </c>
      <c r="I22" s="52">
        <v>22415403</v>
      </c>
      <c r="J22" s="4"/>
      <c r="K22" s="13">
        <v>11.75</v>
      </c>
      <c r="L22" s="14">
        <f t="shared" si="1"/>
        <v>0</v>
      </c>
      <c r="M22" s="14">
        <f t="shared" si="2"/>
        <v>22415.402999999998</v>
      </c>
      <c r="N22" s="14">
        <f t="shared" si="3"/>
        <v>0</v>
      </c>
      <c r="O22" s="14">
        <f t="shared" si="4"/>
        <v>0</v>
      </c>
      <c r="P22" s="15">
        <f t="shared" si="5"/>
        <v>22415.402999999998</v>
      </c>
      <c r="Q22" s="3"/>
      <c r="R22" s="3"/>
    </row>
    <row r="23" spans="1:18">
      <c r="A23" s="13">
        <v>12.25</v>
      </c>
      <c r="B23" s="42"/>
      <c r="C23" s="16">
        <v>30</v>
      </c>
      <c r="D23" s="44"/>
      <c r="E23" s="43"/>
      <c r="F23" s="12">
        <f t="shared" si="0"/>
        <v>30</v>
      </c>
      <c r="G23" s="4"/>
      <c r="H23" s="13">
        <v>12.25</v>
      </c>
      <c r="I23" s="52">
        <v>29537818</v>
      </c>
      <c r="J23" s="4"/>
      <c r="K23" s="13">
        <v>12.25</v>
      </c>
      <c r="L23" s="14">
        <f t="shared" si="1"/>
        <v>0</v>
      </c>
      <c r="M23" s="14">
        <f t="shared" si="2"/>
        <v>29537.817999999999</v>
      </c>
      <c r="N23" s="14">
        <f t="shared" si="3"/>
        <v>0</v>
      </c>
      <c r="O23" s="14">
        <f t="shared" si="4"/>
        <v>0</v>
      </c>
      <c r="P23" s="15">
        <f t="shared" si="5"/>
        <v>29537.817999999999</v>
      </c>
      <c r="Q23" s="3"/>
      <c r="R23" s="3"/>
    </row>
    <row r="24" spans="1:18">
      <c r="A24" s="10">
        <v>12.75</v>
      </c>
      <c r="B24" s="42"/>
      <c r="C24" s="16">
        <v>30</v>
      </c>
      <c r="D24" s="44"/>
      <c r="E24" s="43"/>
      <c r="F24" s="12">
        <f t="shared" si="0"/>
        <v>30</v>
      </c>
      <c r="G24" s="4"/>
      <c r="H24" s="13">
        <v>12.75</v>
      </c>
      <c r="I24" s="52">
        <v>16854423</v>
      </c>
      <c r="J24" s="4"/>
      <c r="K24" s="13">
        <v>12.75</v>
      </c>
      <c r="L24" s="14">
        <f t="shared" si="1"/>
        <v>0</v>
      </c>
      <c r="M24" s="14">
        <f t="shared" si="2"/>
        <v>16854.422999999999</v>
      </c>
      <c r="N24" s="14">
        <f t="shared" si="3"/>
        <v>0</v>
      </c>
      <c r="O24" s="14">
        <f t="shared" si="4"/>
        <v>0</v>
      </c>
      <c r="P24" s="15">
        <f t="shared" si="5"/>
        <v>16854.422999999999</v>
      </c>
      <c r="Q24" s="3"/>
      <c r="R24" s="3"/>
    </row>
    <row r="25" spans="1:18">
      <c r="A25" s="13">
        <v>13.25</v>
      </c>
      <c r="B25" s="42"/>
      <c r="C25" s="16">
        <v>26</v>
      </c>
      <c r="D25" s="44">
        <v>4</v>
      </c>
      <c r="E25" s="43"/>
      <c r="F25" s="12">
        <f t="shared" si="0"/>
        <v>30</v>
      </c>
      <c r="G25" s="4"/>
      <c r="H25" s="13">
        <v>13.25</v>
      </c>
      <c r="I25" s="52">
        <v>17054860</v>
      </c>
      <c r="J25" s="4"/>
      <c r="K25" s="13">
        <v>13.25</v>
      </c>
      <c r="L25" s="14">
        <f t="shared" si="1"/>
        <v>0</v>
      </c>
      <c r="M25" s="14">
        <f t="shared" si="2"/>
        <v>14780.8786666667</v>
      </c>
      <c r="N25" s="14">
        <f t="shared" si="3"/>
        <v>2273.98133333333</v>
      </c>
      <c r="O25" s="14">
        <f t="shared" si="4"/>
        <v>0</v>
      </c>
      <c r="P25" s="15">
        <f t="shared" si="5"/>
        <v>17054.86</v>
      </c>
      <c r="Q25" s="3"/>
      <c r="R25" s="3"/>
    </row>
    <row r="26" spans="1:18">
      <c r="A26" s="10">
        <v>13.75</v>
      </c>
      <c r="B26" s="42"/>
      <c r="C26" s="16">
        <v>23</v>
      </c>
      <c r="D26" s="44">
        <v>4</v>
      </c>
      <c r="E26" s="43"/>
      <c r="F26" s="12">
        <f t="shared" si="0"/>
        <v>27</v>
      </c>
      <c r="G26" s="4"/>
      <c r="H26" s="13">
        <v>13.75</v>
      </c>
      <c r="I26" s="52">
        <v>15993210</v>
      </c>
      <c r="J26" s="4"/>
      <c r="K26" s="13">
        <v>13.75</v>
      </c>
      <c r="L26" s="14">
        <f t="shared" si="1"/>
        <v>0</v>
      </c>
      <c r="M26" s="14">
        <f t="shared" si="2"/>
        <v>13623.845555555599</v>
      </c>
      <c r="N26" s="14">
        <f t="shared" si="3"/>
        <v>2369.3644444444399</v>
      </c>
      <c r="O26" s="14">
        <f t="shared" si="4"/>
        <v>0</v>
      </c>
      <c r="P26" s="15">
        <f t="shared" si="5"/>
        <v>15993.21</v>
      </c>
      <c r="Q26" s="3"/>
      <c r="R26" s="3"/>
    </row>
    <row r="27" spans="1:18">
      <c r="A27" s="13">
        <v>14.25</v>
      </c>
      <c r="B27" s="42"/>
      <c r="C27" s="16">
        <v>14</v>
      </c>
      <c r="D27" s="16">
        <v>7</v>
      </c>
      <c r="E27" s="43"/>
      <c r="F27" s="12">
        <f t="shared" si="0"/>
        <v>21</v>
      </c>
      <c r="G27" s="4"/>
      <c r="H27" s="13">
        <v>14.25</v>
      </c>
      <c r="I27" s="52">
        <v>9749390</v>
      </c>
      <c r="J27" s="4"/>
      <c r="K27" s="13">
        <v>14.25</v>
      </c>
      <c r="L27" s="14">
        <f t="shared" si="1"/>
        <v>0</v>
      </c>
      <c r="M27" s="14">
        <f t="shared" si="2"/>
        <v>6499.5933333333296</v>
      </c>
      <c r="N27" s="14">
        <f t="shared" si="3"/>
        <v>3249.7966666666698</v>
      </c>
      <c r="O27" s="14">
        <f t="shared" si="4"/>
        <v>0</v>
      </c>
      <c r="P27" s="15">
        <f t="shared" si="5"/>
        <v>9749.39</v>
      </c>
      <c r="Q27" s="3"/>
      <c r="R27" s="3"/>
    </row>
    <row r="28" spans="1:18">
      <c r="A28" s="10">
        <v>14.75</v>
      </c>
      <c r="B28" s="42"/>
      <c r="C28" s="16">
        <v>5</v>
      </c>
      <c r="D28" s="16">
        <v>15</v>
      </c>
      <c r="E28" s="43"/>
      <c r="F28" s="12">
        <f t="shared" si="0"/>
        <v>20</v>
      </c>
      <c r="G28" s="1"/>
      <c r="H28" s="13">
        <v>14.75</v>
      </c>
      <c r="I28" s="52">
        <v>6159210</v>
      </c>
      <c r="J28" s="4"/>
      <c r="K28" s="13">
        <v>14.75</v>
      </c>
      <c r="L28" s="14">
        <f t="shared" si="1"/>
        <v>0</v>
      </c>
      <c r="M28" s="14">
        <f t="shared" si="2"/>
        <v>1539.8025</v>
      </c>
      <c r="N28" s="14">
        <f t="shared" si="3"/>
        <v>4619.4075000000003</v>
      </c>
      <c r="O28" s="14">
        <f t="shared" si="4"/>
        <v>0</v>
      </c>
      <c r="P28" s="15">
        <f t="shared" si="5"/>
        <v>6159.21</v>
      </c>
      <c r="Q28" s="3"/>
      <c r="R28" s="3"/>
    </row>
    <row r="29" spans="1:18">
      <c r="A29" s="13">
        <v>15.25</v>
      </c>
      <c r="B29" s="42"/>
      <c r="C29" s="16">
        <v>2</v>
      </c>
      <c r="D29" s="16">
        <v>15</v>
      </c>
      <c r="E29" s="43"/>
      <c r="F29" s="12">
        <f t="shared" si="0"/>
        <v>17</v>
      </c>
      <c r="G29" s="1"/>
      <c r="H29" s="13">
        <v>15.25</v>
      </c>
      <c r="I29" s="52">
        <v>4201314</v>
      </c>
      <c r="J29" s="4"/>
      <c r="K29" s="13">
        <v>15.25</v>
      </c>
      <c r="L29" s="14">
        <f t="shared" si="1"/>
        <v>0</v>
      </c>
      <c r="M29" s="14">
        <f t="shared" si="2"/>
        <v>494.27223529411799</v>
      </c>
      <c r="N29" s="14">
        <f t="shared" si="3"/>
        <v>3707.0417647058798</v>
      </c>
      <c r="O29" s="14">
        <f t="shared" si="4"/>
        <v>0</v>
      </c>
      <c r="P29" s="15">
        <f t="shared" si="5"/>
        <v>4201.3140000000003</v>
      </c>
      <c r="Q29" s="3"/>
      <c r="R29" s="3"/>
    </row>
    <row r="30" spans="1:18">
      <c r="A30" s="10">
        <v>15.75</v>
      </c>
      <c r="B30" s="11"/>
      <c r="C30" s="16"/>
      <c r="D30" s="16">
        <v>8</v>
      </c>
      <c r="E30" s="43"/>
      <c r="F30" s="12">
        <f t="shared" si="0"/>
        <v>8</v>
      </c>
      <c r="G30" s="1"/>
      <c r="H30" s="13">
        <v>15.75</v>
      </c>
      <c r="I30" s="52">
        <v>1356497</v>
      </c>
      <c r="J30" s="4"/>
      <c r="K30" s="13">
        <v>15.75</v>
      </c>
      <c r="L30" s="14">
        <f t="shared" si="1"/>
        <v>0</v>
      </c>
      <c r="M30" s="14">
        <f t="shared" si="2"/>
        <v>0</v>
      </c>
      <c r="N30" s="14">
        <f t="shared" si="3"/>
        <v>1356.4970000000001</v>
      </c>
      <c r="O30" s="14">
        <f t="shared" si="4"/>
        <v>0</v>
      </c>
      <c r="P30" s="15">
        <f t="shared" si="5"/>
        <v>1356.4970000000001</v>
      </c>
      <c r="Q30" s="3"/>
      <c r="R30" s="3"/>
    </row>
    <row r="31" spans="1:18">
      <c r="A31" s="13">
        <v>16.25</v>
      </c>
      <c r="B31" s="11"/>
      <c r="C31" s="16"/>
      <c r="D31" s="16">
        <v>1</v>
      </c>
      <c r="E31" s="39"/>
      <c r="F31" s="12">
        <f t="shared" si="0"/>
        <v>1</v>
      </c>
      <c r="G31" s="1"/>
      <c r="H31" s="13">
        <v>16.25</v>
      </c>
      <c r="I31" s="52">
        <v>521471</v>
      </c>
      <c r="J31" s="4"/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521.471</v>
      </c>
      <c r="O31" s="14">
        <f t="shared" si="4"/>
        <v>0</v>
      </c>
      <c r="P31" s="15">
        <f t="shared" si="5"/>
        <v>521.471</v>
      </c>
      <c r="Q31" s="3"/>
      <c r="R31" s="3"/>
    </row>
    <row r="32" spans="1:18">
      <c r="A32" s="10">
        <v>16.75</v>
      </c>
      <c r="B32" s="11"/>
      <c r="D32" s="45"/>
      <c r="E32" s="39"/>
      <c r="F32" s="12">
        <f t="shared" si="0"/>
        <v>0</v>
      </c>
      <c r="G32" s="1"/>
      <c r="H32" s="13">
        <v>16.75</v>
      </c>
      <c r="I32" s="52">
        <v>98031</v>
      </c>
      <c r="J32" s="22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B33" s="39"/>
      <c r="C33" s="39"/>
      <c r="D33" s="39"/>
      <c r="E33" s="39"/>
      <c r="F33" s="12">
        <f t="shared" si="0"/>
        <v>0</v>
      </c>
      <c r="G33" s="1"/>
      <c r="H33" s="13">
        <v>17.25</v>
      </c>
      <c r="I33" s="52">
        <v>116639</v>
      </c>
      <c r="J33" s="22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39"/>
      <c r="C34" s="39"/>
      <c r="D34" s="39"/>
      <c r="E34" s="39"/>
      <c r="F34" s="12">
        <f t="shared" si="0"/>
        <v>0</v>
      </c>
      <c r="G34" s="1"/>
      <c r="H34" s="13">
        <v>17.75</v>
      </c>
      <c r="I34" s="52">
        <v>10169</v>
      </c>
      <c r="J34" s="22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39"/>
      <c r="C35" s="39"/>
      <c r="D35" s="39"/>
      <c r="E35" s="39"/>
      <c r="F35" s="12">
        <f t="shared" si="0"/>
        <v>0</v>
      </c>
      <c r="G35" s="1"/>
      <c r="H35" s="13">
        <v>18.25</v>
      </c>
      <c r="I35" s="52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39"/>
      <c r="C36" s="39"/>
      <c r="D36" s="39"/>
      <c r="E36" s="39"/>
      <c r="F36" s="12">
        <f t="shared" si="0"/>
        <v>0</v>
      </c>
      <c r="G36" s="1"/>
      <c r="H36" s="13">
        <v>18.75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9"/>
      <c r="C37" s="41"/>
      <c r="D37" s="41"/>
      <c r="E37" s="41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3" t="s">
        <v>7</v>
      </c>
      <c r="B38" s="24">
        <f>SUM(B6:B37)</f>
        <v>0</v>
      </c>
      <c r="C38" s="24">
        <f>SUM(C6:C37)</f>
        <v>291</v>
      </c>
      <c r="D38" s="24">
        <f>SUM(D6:D37)</f>
        <v>54</v>
      </c>
      <c r="E38" s="24">
        <f>SUM(E6:E37)</f>
        <v>0</v>
      </c>
      <c r="F38" s="25">
        <f>SUM(F6:F37)</f>
        <v>345</v>
      </c>
      <c r="G38" s="26"/>
      <c r="H38" s="23" t="s">
        <v>7</v>
      </c>
      <c r="I38" s="4">
        <f>SUM(I6:I37)</f>
        <v>310377924</v>
      </c>
      <c r="J38" s="1"/>
      <c r="K38" s="23" t="s">
        <v>7</v>
      </c>
      <c r="L38" s="24">
        <f>SUM(L6:L37)</f>
        <v>0</v>
      </c>
      <c r="M38" s="24">
        <f>SUM(M6:M37)</f>
        <v>253754.09329085</v>
      </c>
      <c r="N38" s="24">
        <f>SUM(N6:N37)</f>
        <v>18097.5597091503</v>
      </c>
      <c r="O38" s="24">
        <f>SUM(O6:O37)</f>
        <v>0</v>
      </c>
      <c r="P38" s="27">
        <f>SUM(P6:P37)</f>
        <v>271851.65299999999</v>
      </c>
      <c r="Q38" s="28"/>
      <c r="R38" s="3"/>
    </row>
    <row r="39" spans="1:18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9"/>
      <c r="B41" s="1"/>
      <c r="C41" s="1"/>
      <c r="D41" s="1"/>
      <c r="E41" s="1"/>
      <c r="F41" s="29"/>
      <c r="G41" s="1"/>
      <c r="H41" s="1"/>
      <c r="I41" s="1"/>
      <c r="J41" s="29"/>
      <c r="K41" s="1"/>
      <c r="L41" s="1"/>
      <c r="M41" s="1"/>
      <c r="N41" s="29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0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2.3648877848907496E-3</v>
      </c>
      <c r="J44" s="16" t="s">
        <v>12</v>
      </c>
      <c r="K44">
        <v>3.4159591044468796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1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0.21611149779823599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2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0.33140680726947003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32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0.48458306752262897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32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>
        <f t="shared" si="11"/>
        <v>0.68209563009371899</v>
      </c>
      <c r="I50" s="14">
        <f t="shared" si="12"/>
        <v>0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32">
        <f t="shared" si="16"/>
        <v>0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0</v>
      </c>
      <c r="G51" s="1"/>
      <c r="H51" s="13">
        <f t="shared" si="11"/>
        <v>0.93068953053102899</v>
      </c>
      <c r="I51" s="14">
        <f t="shared" si="12"/>
        <v>0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32">
        <f t="shared" si="16"/>
        <v>0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0</v>
      </c>
      <c r="G52" s="1"/>
      <c r="H52" s="13">
        <f t="shared" si="11"/>
        <v>1.2373829551845501</v>
      </c>
      <c r="I52" s="14">
        <f t="shared" si="12"/>
        <v>0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32">
        <f t="shared" si="16"/>
        <v>0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0</v>
      </c>
      <c r="G53" s="1"/>
      <c r="H53" s="13">
        <f t="shared" si="11"/>
        <v>1.6094530462882799</v>
      </c>
      <c r="I53" s="14">
        <f t="shared" si="12"/>
        <v>0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32">
        <f t="shared" si="16"/>
        <v>0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0</v>
      </c>
      <c r="G54" s="1"/>
      <c r="H54" s="13">
        <f t="shared" si="11"/>
        <v>2.0544235488405098</v>
      </c>
      <c r="I54" s="14">
        <f t="shared" si="12"/>
        <v>0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32">
        <f t="shared" si="16"/>
        <v>0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0</v>
      </c>
      <c r="G55" s="1"/>
      <c r="H55" s="13">
        <f t="shared" si="11"/>
        <v>2.58005393819252</v>
      </c>
      <c r="I55" s="14">
        <f t="shared" si="12"/>
        <v>0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32">
        <f t="shared" si="16"/>
        <v>0</v>
      </c>
      <c r="N55" s="3"/>
      <c r="O55" s="3"/>
      <c r="P55" s="3"/>
    </row>
    <row r="56" spans="1:16">
      <c r="A56" s="13">
        <v>8.25</v>
      </c>
      <c r="B56" s="14">
        <f t="shared" si="6"/>
        <v>0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0</v>
      </c>
      <c r="G56" s="1"/>
      <c r="H56" s="13">
        <f t="shared" si="11"/>
        <v>3.1943297586888399</v>
      </c>
      <c r="I56" s="14">
        <f t="shared" si="12"/>
        <v>0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32">
        <f t="shared" si="16"/>
        <v>0</v>
      </c>
      <c r="N56" s="3"/>
      <c r="O56" s="3"/>
      <c r="P56" s="3"/>
    </row>
    <row r="57" spans="1:16">
      <c r="A57" s="13">
        <v>8.75</v>
      </c>
      <c r="B57" s="14">
        <f t="shared" si="6"/>
        <v>0</v>
      </c>
      <c r="C57" s="14">
        <f t="shared" si="7"/>
        <v>45733.152499999997</v>
      </c>
      <c r="D57" s="14">
        <f t="shared" si="8"/>
        <v>0</v>
      </c>
      <c r="E57" s="14">
        <f t="shared" si="9"/>
        <v>0</v>
      </c>
      <c r="F57" s="12">
        <f t="shared" si="10"/>
        <v>45733.152499999997</v>
      </c>
      <c r="G57" s="1"/>
      <c r="H57" s="13">
        <f t="shared" si="11"/>
        <v>3.9054539674322002</v>
      </c>
      <c r="I57" s="14">
        <f t="shared" si="12"/>
        <v>0</v>
      </c>
      <c r="J57" s="14">
        <f t="shared" si="13"/>
        <v>20412.425357063599</v>
      </c>
      <c r="K57" s="14">
        <f t="shared" si="14"/>
        <v>0</v>
      </c>
      <c r="L57" s="14">
        <f t="shared" si="15"/>
        <v>0</v>
      </c>
      <c r="M57" s="32">
        <f t="shared" si="16"/>
        <v>20412.425357063599</v>
      </c>
      <c r="N57" s="3"/>
      <c r="O57" s="3"/>
      <c r="P57" s="3"/>
    </row>
    <row r="58" spans="1:16">
      <c r="A58" s="13">
        <v>9.25</v>
      </c>
      <c r="B58" s="14">
        <f t="shared" si="6"/>
        <v>0</v>
      </c>
      <c r="C58" s="14">
        <f t="shared" si="7"/>
        <v>113151.02275</v>
      </c>
      <c r="D58" s="14">
        <f t="shared" si="8"/>
        <v>0</v>
      </c>
      <c r="E58" s="14">
        <f t="shared" si="9"/>
        <v>0</v>
      </c>
      <c r="F58" s="12">
        <f t="shared" si="10"/>
        <v>113151.02275</v>
      </c>
      <c r="G58" s="1"/>
      <c r="H58" s="13">
        <f t="shared" si="11"/>
        <v>4.7218391228787997</v>
      </c>
      <c r="I58" s="14">
        <f t="shared" si="12"/>
        <v>0</v>
      </c>
      <c r="J58" s="14">
        <f t="shared" si="13"/>
        <v>57760.100109697203</v>
      </c>
      <c r="K58" s="14">
        <f t="shared" si="14"/>
        <v>0</v>
      </c>
      <c r="L58" s="14">
        <f t="shared" si="15"/>
        <v>0</v>
      </c>
      <c r="M58" s="32">
        <f t="shared" si="16"/>
        <v>57760.100109697203</v>
      </c>
      <c r="N58" s="3"/>
      <c r="O58" s="3"/>
      <c r="P58" s="3"/>
    </row>
    <row r="59" spans="1:16">
      <c r="A59" s="13">
        <v>9.75</v>
      </c>
      <c r="B59" s="14">
        <f t="shared" si="6"/>
        <v>0</v>
      </c>
      <c r="C59" s="14">
        <f t="shared" si="7"/>
        <v>434794.14224999998</v>
      </c>
      <c r="D59" s="14">
        <f t="shared" si="8"/>
        <v>0</v>
      </c>
      <c r="E59" s="14">
        <f t="shared" si="9"/>
        <v>0</v>
      </c>
      <c r="F59" s="12">
        <f t="shared" si="10"/>
        <v>434794.14224999998</v>
      </c>
      <c r="G59" s="1"/>
      <c r="H59" s="13">
        <f t="shared" si="11"/>
        <v>5.6521002914061897</v>
      </c>
      <c r="I59" s="14">
        <f t="shared" si="12"/>
        <v>0</v>
      </c>
      <c r="J59" s="14">
        <f t="shared" si="13"/>
        <v>252051.29211414701</v>
      </c>
      <c r="K59" s="14">
        <f t="shared" si="14"/>
        <v>0</v>
      </c>
      <c r="L59" s="14">
        <f t="shared" si="15"/>
        <v>0</v>
      </c>
      <c r="M59" s="32">
        <f t="shared" si="16"/>
        <v>252051.29211414701</v>
      </c>
      <c r="N59" s="3"/>
      <c r="O59" s="3"/>
      <c r="P59" s="3"/>
    </row>
    <row r="60" spans="1:16">
      <c r="A60" s="13">
        <v>10.25</v>
      </c>
      <c r="B60" s="14">
        <f t="shared" si="6"/>
        <v>0</v>
      </c>
      <c r="C60" s="14">
        <f t="shared" si="7"/>
        <v>406017.85450000002</v>
      </c>
      <c r="D60" s="14">
        <f t="shared" si="8"/>
        <v>0</v>
      </c>
      <c r="E60" s="14">
        <f t="shared" si="9"/>
        <v>0</v>
      </c>
      <c r="F60" s="12">
        <f t="shared" si="10"/>
        <v>406017.85450000002</v>
      </c>
      <c r="G60" s="1"/>
      <c r="H60" s="13">
        <f t="shared" si="11"/>
        <v>6.7050485699929903</v>
      </c>
      <c r="I60" s="14">
        <f t="shared" si="12"/>
        <v>0</v>
      </c>
      <c r="J60" s="14">
        <f t="shared" si="13"/>
        <v>265597.01802018</v>
      </c>
      <c r="K60" s="14">
        <f t="shared" si="14"/>
        <v>0</v>
      </c>
      <c r="L60" s="14">
        <f t="shared" si="15"/>
        <v>0</v>
      </c>
      <c r="M60" s="32">
        <f t="shared" si="16"/>
        <v>265597.01802018</v>
      </c>
      <c r="N60" s="3"/>
      <c r="O60" s="3"/>
      <c r="P60" s="3"/>
    </row>
    <row r="61" spans="1:16">
      <c r="A61" s="13">
        <v>10.75</v>
      </c>
      <c r="B61" s="14">
        <f t="shared" si="6"/>
        <v>0</v>
      </c>
      <c r="C61" s="14">
        <f t="shared" si="7"/>
        <v>269071.60775000002</v>
      </c>
      <c r="D61" s="14">
        <f t="shared" si="8"/>
        <v>0</v>
      </c>
      <c r="E61" s="14">
        <f t="shared" si="9"/>
        <v>0</v>
      </c>
      <c r="F61" s="12">
        <f t="shared" si="10"/>
        <v>269071.60775000002</v>
      </c>
      <c r="G61" s="1"/>
      <c r="H61" s="13">
        <f t="shared" si="11"/>
        <v>7.8896851421697098</v>
      </c>
      <c r="I61" s="14">
        <f t="shared" si="12"/>
        <v>0</v>
      </c>
      <c r="J61" s="14">
        <f t="shared" si="13"/>
        <v>197478.164264641</v>
      </c>
      <c r="K61" s="14">
        <f t="shared" si="14"/>
        <v>0</v>
      </c>
      <c r="L61" s="14">
        <f t="shared" si="15"/>
        <v>0</v>
      </c>
      <c r="M61" s="32">
        <f t="shared" si="16"/>
        <v>197478.164264641</v>
      </c>
      <c r="N61" s="3"/>
      <c r="O61" s="3"/>
      <c r="P61" s="3"/>
    </row>
    <row r="62" spans="1:16">
      <c r="A62" s="13">
        <v>11.25</v>
      </c>
      <c r="B62" s="14">
        <f t="shared" si="6"/>
        <v>0</v>
      </c>
      <c r="C62" s="14">
        <f t="shared" si="7"/>
        <v>239773.29749999999</v>
      </c>
      <c r="D62" s="14">
        <f t="shared" si="8"/>
        <v>0</v>
      </c>
      <c r="E62" s="14">
        <f t="shared" si="9"/>
        <v>0</v>
      </c>
      <c r="F62" s="12">
        <f t="shared" si="10"/>
        <v>239773.29749999999</v>
      </c>
      <c r="G62" s="1"/>
      <c r="H62" s="13">
        <f t="shared" si="11"/>
        <v>9.2151957990975095</v>
      </c>
      <c r="I62" s="14">
        <f t="shared" si="12"/>
        <v>0</v>
      </c>
      <c r="J62" s="14">
        <f t="shared" si="13"/>
        <v>196405.145231801</v>
      </c>
      <c r="K62" s="14">
        <f t="shared" si="14"/>
        <v>0</v>
      </c>
      <c r="L62" s="14">
        <f t="shared" si="15"/>
        <v>0</v>
      </c>
      <c r="M62" s="32">
        <f t="shared" si="16"/>
        <v>196405.145231801</v>
      </c>
      <c r="N62" s="3"/>
      <c r="O62" s="3"/>
      <c r="P62" s="3"/>
    </row>
    <row r="63" spans="1:16">
      <c r="A63" s="13">
        <v>11.75</v>
      </c>
      <c r="B63" s="14">
        <f t="shared" si="6"/>
        <v>0</v>
      </c>
      <c r="C63" s="14">
        <f t="shared" si="7"/>
        <v>263380.98525000003</v>
      </c>
      <c r="D63" s="14">
        <f t="shared" si="8"/>
        <v>0</v>
      </c>
      <c r="E63" s="14">
        <f t="shared" si="9"/>
        <v>0</v>
      </c>
      <c r="F63" s="12">
        <f t="shared" si="10"/>
        <v>263380.98525000003</v>
      </c>
      <c r="G63" s="1"/>
      <c r="H63" s="13">
        <f t="shared" si="11"/>
        <v>10.6909458691501</v>
      </c>
      <c r="I63" s="14">
        <f t="shared" si="12"/>
        <v>0</v>
      </c>
      <c r="J63" s="14">
        <f t="shared" si="13"/>
        <v>239641.86010818501</v>
      </c>
      <c r="K63" s="14">
        <f t="shared" si="14"/>
        <v>0</v>
      </c>
      <c r="L63" s="14">
        <f t="shared" si="15"/>
        <v>0</v>
      </c>
      <c r="M63" s="32">
        <f t="shared" si="16"/>
        <v>239641.86010818501</v>
      </c>
      <c r="N63" s="3"/>
      <c r="O63" s="3"/>
      <c r="P63" s="3"/>
    </row>
    <row r="64" spans="1:16">
      <c r="A64" s="13">
        <v>12.25</v>
      </c>
      <c r="B64" s="14">
        <f t="shared" si="6"/>
        <v>0</v>
      </c>
      <c r="C64" s="14">
        <f t="shared" si="7"/>
        <v>361838.27049999998</v>
      </c>
      <c r="D64" s="14">
        <f t="shared" si="8"/>
        <v>0</v>
      </c>
      <c r="E64" s="14">
        <f t="shared" si="9"/>
        <v>0</v>
      </c>
      <c r="F64" s="12">
        <f t="shared" si="10"/>
        <v>361838.27049999998</v>
      </c>
      <c r="G64" s="1"/>
      <c r="H64" s="13">
        <f t="shared" si="11"/>
        <v>12.3264755085114</v>
      </c>
      <c r="I64" s="14">
        <f t="shared" si="12"/>
        <v>0</v>
      </c>
      <c r="J64" s="14">
        <f t="shared" si="13"/>
        <v>364097.19015186699</v>
      </c>
      <c r="K64" s="14">
        <f t="shared" si="14"/>
        <v>0</v>
      </c>
      <c r="L64" s="14">
        <f t="shared" si="15"/>
        <v>0</v>
      </c>
      <c r="M64" s="32">
        <f t="shared" si="16"/>
        <v>364097.19015186699</v>
      </c>
      <c r="N64" s="3"/>
      <c r="O64" s="3"/>
      <c r="P64" s="3"/>
    </row>
    <row r="65" spans="1:16">
      <c r="A65" s="13">
        <v>12.75</v>
      </c>
      <c r="B65" s="14">
        <f t="shared" si="6"/>
        <v>0</v>
      </c>
      <c r="C65" s="14">
        <f t="shared" si="7"/>
        <v>214893.89324999999</v>
      </c>
      <c r="D65" s="14">
        <f t="shared" si="8"/>
        <v>0</v>
      </c>
      <c r="E65" s="14">
        <f t="shared" si="9"/>
        <v>0</v>
      </c>
      <c r="F65" s="12">
        <f t="shared" si="10"/>
        <v>214893.89324999999</v>
      </c>
      <c r="G65" s="1"/>
      <c r="H65" s="13">
        <f t="shared" si="11"/>
        <v>14.131495312633399</v>
      </c>
      <c r="I65" s="14">
        <f t="shared" si="12"/>
        <v>0</v>
      </c>
      <c r="J65" s="14">
        <f t="shared" si="13"/>
        <v>238178.19962164099</v>
      </c>
      <c r="K65" s="14">
        <f t="shared" si="14"/>
        <v>0</v>
      </c>
      <c r="L65" s="14">
        <f t="shared" si="15"/>
        <v>0</v>
      </c>
      <c r="M65" s="32">
        <f t="shared" si="16"/>
        <v>238178.19962164099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195846.64233333399</v>
      </c>
      <c r="D66" s="14">
        <f t="shared" si="8"/>
        <v>30130.252666666602</v>
      </c>
      <c r="E66" s="14">
        <f t="shared" si="9"/>
        <v>0</v>
      </c>
      <c r="F66" s="12">
        <f t="shared" si="10"/>
        <v>225976.89500000101</v>
      </c>
      <c r="G66" s="1"/>
      <c r="H66" s="13">
        <f t="shared" si="11"/>
        <v>16.115882214342001</v>
      </c>
      <c r="I66" s="14">
        <f t="shared" si="12"/>
        <v>0</v>
      </c>
      <c r="J66" s="14">
        <f t="shared" si="13"/>
        <v>238206.89961648101</v>
      </c>
      <c r="K66" s="14">
        <f t="shared" si="14"/>
        <v>36647.215325612298</v>
      </c>
      <c r="L66" s="14">
        <f t="shared" si="15"/>
        <v>0</v>
      </c>
      <c r="M66" s="32">
        <f t="shared" si="16"/>
        <v>274854.11494209297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187327.87638889</v>
      </c>
      <c r="D67" s="14">
        <f t="shared" si="8"/>
        <v>32578.761111111002</v>
      </c>
      <c r="E67" s="14">
        <f t="shared" si="9"/>
        <v>0</v>
      </c>
      <c r="F67" s="12">
        <f t="shared" si="10"/>
        <v>219906.637500001</v>
      </c>
      <c r="G67" s="1"/>
      <c r="H67" s="13">
        <f t="shared" si="11"/>
        <v>18.289675639241398</v>
      </c>
      <c r="I67" s="14">
        <f t="shared" si="12"/>
        <v>0</v>
      </c>
      <c r="J67" s="14">
        <f t="shared" si="13"/>
        <v>249175.71617023199</v>
      </c>
      <c r="K67" s="14">
        <f t="shared" si="14"/>
        <v>43334.907160040202</v>
      </c>
      <c r="L67" s="14">
        <f t="shared" si="15"/>
        <v>0</v>
      </c>
      <c r="M67" s="32">
        <f t="shared" si="16"/>
        <v>292510.62333027198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92619.2049999999</v>
      </c>
      <c r="D68" s="14">
        <f t="shared" si="8"/>
        <v>46309.602500000001</v>
      </c>
      <c r="E68" s="14">
        <f t="shared" si="9"/>
        <v>0</v>
      </c>
      <c r="F68" s="12">
        <f t="shared" si="10"/>
        <v>138928.8075</v>
      </c>
      <c r="G68" s="1"/>
      <c r="H68" s="13">
        <f t="shared" si="11"/>
        <v>20.663073893076199</v>
      </c>
      <c r="I68" s="14">
        <f t="shared" si="12"/>
        <v>0</v>
      </c>
      <c r="J68" s="14">
        <f t="shared" si="13"/>
        <v>134301.57732161201</v>
      </c>
      <c r="K68" s="14">
        <f t="shared" si="14"/>
        <v>67150.788660806094</v>
      </c>
      <c r="L68" s="14">
        <f t="shared" si="15"/>
        <v>0</v>
      </c>
      <c r="M68" s="32">
        <f t="shared" si="16"/>
        <v>201452.36598241801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22712.086875000001</v>
      </c>
      <c r="D69" s="14">
        <f t="shared" si="8"/>
        <v>68136.260624999995</v>
      </c>
      <c r="E69" s="14">
        <f t="shared" si="9"/>
        <v>0</v>
      </c>
      <c r="F69" s="12">
        <f t="shared" si="10"/>
        <v>90848.347500000003</v>
      </c>
      <c r="G69" s="1"/>
      <c r="H69" s="13">
        <f t="shared" si="11"/>
        <v>23.246430759050199</v>
      </c>
      <c r="I69" s="14">
        <f t="shared" si="12"/>
        <v>0</v>
      </c>
      <c r="J69" s="14">
        <f t="shared" si="13"/>
        <v>35794.912198862403</v>
      </c>
      <c r="K69" s="14">
        <f t="shared" si="14"/>
        <v>107384.736596587</v>
      </c>
      <c r="L69" s="14">
        <f t="shared" si="15"/>
        <v>0</v>
      </c>
      <c r="M69" s="32">
        <f t="shared" si="16"/>
        <v>143179.648795449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7537.6515882352996</v>
      </c>
      <c r="D70" s="14">
        <f t="shared" si="8"/>
        <v>56532.386911764697</v>
      </c>
      <c r="E70" s="14">
        <f t="shared" si="9"/>
        <v>0</v>
      </c>
      <c r="F70" s="12">
        <f t="shared" si="10"/>
        <v>64070.038500000002</v>
      </c>
      <c r="G70" s="1"/>
      <c r="H70" s="13">
        <f t="shared" si="11"/>
        <v>26.050252285890799</v>
      </c>
      <c r="I70" s="14">
        <f t="shared" si="12"/>
        <v>0</v>
      </c>
      <c r="J70" s="14">
        <f t="shared" si="13"/>
        <v>12875.916427323</v>
      </c>
      <c r="K70" s="14">
        <f t="shared" si="14"/>
        <v>96569.373204921998</v>
      </c>
      <c r="L70" s="14">
        <f t="shared" si="15"/>
        <v>0</v>
      </c>
      <c r="M70" s="32">
        <f t="shared" si="16"/>
        <v>109445.289632245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0</v>
      </c>
      <c r="D71" s="14">
        <f t="shared" si="8"/>
        <v>21364.82775</v>
      </c>
      <c r="E71" s="14">
        <f t="shared" si="9"/>
        <v>0</v>
      </c>
      <c r="F71" s="12">
        <f t="shared" si="10"/>
        <v>21364.82775</v>
      </c>
      <c r="G71" s="1"/>
      <c r="H71" s="13">
        <f t="shared" si="11"/>
        <v>29.0851937498058</v>
      </c>
      <c r="I71" s="14">
        <f t="shared" si="12"/>
        <v>0</v>
      </c>
      <c r="J71" s="14">
        <f t="shared" si="13"/>
        <v>0</v>
      </c>
      <c r="K71" s="14">
        <f t="shared" si="14"/>
        <v>39453.9780660303</v>
      </c>
      <c r="L71" s="14">
        <f t="shared" si="15"/>
        <v>0</v>
      </c>
      <c r="M71" s="32">
        <f t="shared" si="16"/>
        <v>39453.9780660303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0</v>
      </c>
      <c r="D72" s="14">
        <f t="shared" si="8"/>
        <v>8473.9037499999995</v>
      </c>
      <c r="E72" s="14">
        <f t="shared" si="9"/>
        <v>0</v>
      </c>
      <c r="F72" s="12">
        <f t="shared" si="10"/>
        <v>8473.9037499999995</v>
      </c>
      <c r="G72" s="1"/>
      <c r="H72" s="13">
        <f t="shared" si="11"/>
        <v>32.362056775475899</v>
      </c>
      <c r="I72" s="14">
        <f t="shared" si="12"/>
        <v>0</v>
      </c>
      <c r="J72" s="14">
        <f t="shared" si="13"/>
        <v>0</v>
      </c>
      <c r="K72" s="14">
        <f t="shared" si="14"/>
        <v>16875.874108764201</v>
      </c>
      <c r="L72" s="14">
        <f t="shared" si="15"/>
        <v>0</v>
      </c>
      <c r="M72" s="32">
        <f t="shared" si="16"/>
        <v>16875.874108764201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0</v>
      </c>
      <c r="E73" s="14">
        <f t="shared" si="9"/>
        <v>0</v>
      </c>
      <c r="F73" s="12">
        <f t="shared" si="10"/>
        <v>0</v>
      </c>
      <c r="G73" s="1"/>
      <c r="H73" s="13">
        <f t="shared" si="11"/>
        <v>35.8917866029322</v>
      </c>
      <c r="I73" s="14">
        <f t="shared" si="12"/>
        <v>0</v>
      </c>
      <c r="J73" s="14">
        <f t="shared" si="13"/>
        <v>0</v>
      </c>
      <c r="K73" s="14">
        <f t="shared" si="14"/>
        <v>0</v>
      </c>
      <c r="L73" s="14">
        <f t="shared" si="15"/>
        <v>0</v>
      </c>
      <c r="M73" s="32">
        <f t="shared" si="16"/>
        <v>0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0</v>
      </c>
      <c r="E74" s="14">
        <f t="shared" si="9"/>
        <v>0</v>
      </c>
      <c r="F74" s="12">
        <f t="shared" si="10"/>
        <v>0</v>
      </c>
      <c r="G74" s="1"/>
      <c r="H74" s="13">
        <f t="shared" si="11"/>
        <v>39.685469488628001</v>
      </c>
      <c r="I74" s="14">
        <f t="shared" si="12"/>
        <v>0</v>
      </c>
      <c r="J74" s="14">
        <f t="shared" si="13"/>
        <v>0</v>
      </c>
      <c r="K74" s="14">
        <f t="shared" si="14"/>
        <v>0</v>
      </c>
      <c r="L74" s="14">
        <f t="shared" si="15"/>
        <v>0</v>
      </c>
      <c r="M74" s="32">
        <f t="shared" si="16"/>
        <v>0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43.7543302302781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32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48.109729806127099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2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52.763163120257701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2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57.726256846385702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2">
        <f t="shared" si="16"/>
        <v>0</v>
      </c>
      <c r="N78" s="3"/>
      <c r="O78" s="3"/>
      <c r="P78" s="3"/>
    </row>
    <row r="79" spans="1:16">
      <c r="A79" s="23" t="s">
        <v>7</v>
      </c>
      <c r="B79" s="24">
        <f>SUM(B47:B78)</f>
        <v>0</v>
      </c>
      <c r="C79" s="24">
        <f>SUM(C47:C78)</f>
        <v>2854697.68843546</v>
      </c>
      <c r="D79" s="24">
        <f>SUM(D47:D78)</f>
        <v>263525.99531454197</v>
      </c>
      <c r="E79" s="24">
        <f>SUM(E47:E78)</f>
        <v>0</v>
      </c>
      <c r="F79" s="24">
        <f>SUM(F47:F78)</f>
        <v>3118223.6837499999</v>
      </c>
      <c r="G79" s="12"/>
      <c r="H79" s="23" t="s">
        <v>7</v>
      </c>
      <c r="I79" s="24">
        <f>SUM(I47:I78)</f>
        <v>0</v>
      </c>
      <c r="J79" s="24">
        <f>SUM(J47:J78)</f>
        <v>2501976.41671373</v>
      </c>
      <c r="K79" s="24">
        <f>SUM(K47:K78)</f>
        <v>407416.87312276202</v>
      </c>
      <c r="L79" s="24">
        <f>SUM(L47:L78)</f>
        <v>0</v>
      </c>
      <c r="M79" s="24">
        <f>SUM(M47:M78)</f>
        <v>2909393.2898364901</v>
      </c>
      <c r="N79" s="3"/>
      <c r="O79" s="3"/>
      <c r="P79" s="3"/>
    </row>
    <row r="80" spans="1:16">
      <c r="A80" s="6" t="s">
        <v>13</v>
      </c>
      <c r="B80" s="25">
        <f>IF(L38&gt;0,B79/L38,0)</f>
        <v>0</v>
      </c>
      <c r="C80" s="25">
        <f>IF(M38&gt;0,C79/M38,0)</f>
        <v>11.2498586778005</v>
      </c>
      <c r="D80" s="25">
        <f>IF(N38&gt;0,D79/N38,0)</f>
        <v>14.5614104636053</v>
      </c>
      <c r="E80" s="25">
        <f>IF(O38&gt;0,E79/O38,0)</f>
        <v>0</v>
      </c>
      <c r="F80" s="25">
        <f>IF(P38&gt;0,F79/P38,0)</f>
        <v>11.470313493918701</v>
      </c>
      <c r="G80" s="12"/>
      <c r="H80" s="6" t="s">
        <v>13</v>
      </c>
      <c r="I80" s="25">
        <f>IF(L38&gt;0,I79/L38,0)</f>
        <v>0</v>
      </c>
      <c r="J80" s="25">
        <f>IF(M38&gt;0,J79/M38,0)</f>
        <v>9.8598465319966007</v>
      </c>
      <c r="K80" s="25">
        <f>IF(N38&gt;0,K79/N38,0)</f>
        <v>22.512254672477599</v>
      </c>
      <c r="L80" s="25">
        <f>IF(O38&gt;0,L79/O38,0)</f>
        <v>0</v>
      </c>
      <c r="M80" s="25">
        <f>IF(P38&gt;0,M79/P38,0)</f>
        <v>10.702135733699199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3"/>
      <c r="B87" s="3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4">
        <v>0</v>
      </c>
      <c r="B92" s="35">
        <f>L$38</f>
        <v>0</v>
      </c>
      <c r="C92" s="36">
        <f>$B$80</f>
        <v>0</v>
      </c>
      <c r="D92" s="36">
        <f>$I$80</f>
        <v>0</v>
      </c>
      <c r="E92" s="35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4">
        <v>1</v>
      </c>
      <c r="B93" s="35">
        <f>M$38</f>
        <v>253754.09328999999</v>
      </c>
      <c r="C93" s="36">
        <f>$C$80</f>
        <v>11.2</v>
      </c>
      <c r="D93" s="36">
        <f>$J$80</f>
        <v>9.9</v>
      </c>
      <c r="E93" s="35">
        <f>B93*D93</f>
        <v>2512165.5235700002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4">
        <v>2</v>
      </c>
      <c r="B94" s="35">
        <f>N$38</f>
        <v>18097.559710000001</v>
      </c>
      <c r="C94" s="36">
        <f>$D$80</f>
        <v>14.6</v>
      </c>
      <c r="D94" s="36">
        <f>$K$80</f>
        <v>22.5</v>
      </c>
      <c r="E94" s="35">
        <f>B94*D94</f>
        <v>407195.09347999998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4">
        <v>3</v>
      </c>
      <c r="B95" s="35">
        <f>O$38</f>
        <v>0</v>
      </c>
      <c r="C95" s="36">
        <f>$E$80</f>
        <v>0</v>
      </c>
      <c r="D95" s="36">
        <f>$L$80</f>
        <v>0</v>
      </c>
      <c r="E95" s="3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4" t="s">
        <v>7</v>
      </c>
      <c r="B96" s="35">
        <f>SUM(B92:B95)</f>
        <v>271851.65299999999</v>
      </c>
      <c r="C96" s="36">
        <f>$F$80</f>
        <v>11.5</v>
      </c>
      <c r="D96" s="36">
        <f>$M$80</f>
        <v>10.7</v>
      </c>
      <c r="E96" s="35">
        <f>SUM(E92:E95)</f>
        <v>2919360.61705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4" t="s">
        <v>2</v>
      </c>
      <c r="B97" s="37">
        <f>$I$2</f>
        <v>2814237.38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8" t="s">
        <v>20</v>
      </c>
      <c r="B98" s="35">
        <f>IF(E96&gt;0,$I$2/E96,"")</f>
        <v>0.96399000000000001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I2" sqref="I2:I36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22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2">
        <v>2565623.29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6"/>
      <c r="C6" s="11"/>
      <c r="D6" s="11"/>
      <c r="E6" s="39"/>
      <c r="F6" s="12">
        <f t="shared" ref="F6:F37" si="0">SUM(B6:E6)</f>
        <v>0</v>
      </c>
      <c r="G6" s="1"/>
      <c r="H6" s="13">
        <v>3.75</v>
      </c>
      <c r="J6" s="1"/>
      <c r="K6" s="13">
        <v>3.75</v>
      </c>
      <c r="L6" s="14">
        <f t="shared" ref="L6:O10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37" si="2">SUM(L6:O6)</f>
        <v>0</v>
      </c>
      <c r="Q6" s="3"/>
      <c r="R6" s="3"/>
    </row>
    <row r="7" spans="1:18">
      <c r="A7" s="13">
        <v>4.25</v>
      </c>
      <c r="B7" s="16"/>
      <c r="C7" s="11"/>
      <c r="D7" s="11"/>
      <c r="E7" s="39"/>
      <c r="F7" s="12">
        <f t="shared" si="0"/>
        <v>0</v>
      </c>
      <c r="G7" s="1"/>
      <c r="H7" s="13">
        <v>4.25</v>
      </c>
      <c r="I7" s="52">
        <v>129339</v>
      </c>
      <c r="J7" s="1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  <c r="Q7" s="3"/>
      <c r="R7" s="3"/>
    </row>
    <row r="8" spans="1:18">
      <c r="A8" s="10">
        <v>4.75</v>
      </c>
      <c r="B8" s="16"/>
      <c r="C8" s="11"/>
      <c r="D8" s="11"/>
      <c r="E8" s="39"/>
      <c r="F8" s="12">
        <f t="shared" si="0"/>
        <v>0</v>
      </c>
      <c r="G8" s="1"/>
      <c r="H8" s="13">
        <v>4.75</v>
      </c>
      <c r="I8" s="52">
        <v>415726</v>
      </c>
      <c r="J8" s="1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  <c r="Q8" s="3"/>
      <c r="R8" s="3"/>
    </row>
    <row r="9" spans="1:18">
      <c r="A9" s="13">
        <v>5.25</v>
      </c>
      <c r="B9" s="16"/>
      <c r="C9" s="11"/>
      <c r="D9" s="11"/>
      <c r="E9" s="40"/>
      <c r="F9" s="12">
        <f t="shared" si="0"/>
        <v>0</v>
      </c>
      <c r="G9" s="19"/>
      <c r="H9" s="13">
        <v>5.25</v>
      </c>
      <c r="I9" s="52">
        <v>526590</v>
      </c>
      <c r="J9" s="1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  <c r="Q9" s="3"/>
      <c r="R9" s="3"/>
    </row>
    <row r="10" spans="1:18">
      <c r="A10" s="10">
        <v>5.75</v>
      </c>
      <c r="B10" s="16"/>
      <c r="C10" s="11"/>
      <c r="D10" s="11"/>
      <c r="E10" s="39"/>
      <c r="F10" s="12">
        <f t="shared" si="0"/>
        <v>0</v>
      </c>
      <c r="G10" s="1"/>
      <c r="H10" s="13">
        <v>5.75</v>
      </c>
      <c r="I10" s="52">
        <v>2558383</v>
      </c>
      <c r="J10" s="1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  <c r="Q10" s="3"/>
      <c r="R10" s="3"/>
    </row>
    <row r="11" spans="1:18">
      <c r="A11" s="13">
        <v>6.25</v>
      </c>
      <c r="B11" s="45"/>
      <c r="C11" s="11"/>
      <c r="D11" s="11"/>
      <c r="E11" s="39"/>
      <c r="F11" s="12">
        <f t="shared" si="0"/>
        <v>0</v>
      </c>
      <c r="G11" s="1"/>
      <c r="H11" s="13">
        <v>6.25</v>
      </c>
      <c r="I11" s="52">
        <v>5033286</v>
      </c>
      <c r="J11" s="1"/>
      <c r="K11" s="13">
        <v>6.25</v>
      </c>
      <c r="L11" s="14">
        <f t="shared" ref="L11:L32" si="3">IF($F11&gt;0,($I12/1000)*(B11/$F11),0)</f>
        <v>0</v>
      </c>
      <c r="M11" s="14">
        <f t="shared" ref="M11:M32" si="4">IF($F11&gt;0,($I12/1000)*(C11/$F11),0)</f>
        <v>0</v>
      </c>
      <c r="N11" s="14">
        <f t="shared" ref="N11:N32" si="5">IF($F11&gt;0,($I12/1000)*(D11/$F11),0)</f>
        <v>0</v>
      </c>
      <c r="O11" s="14">
        <f t="shared" ref="O11:O32" si="6">IF($F11&gt;0,($I12/1000)*(E11/$F11),0)</f>
        <v>0</v>
      </c>
      <c r="P11" s="15">
        <f t="shared" si="2"/>
        <v>0</v>
      </c>
      <c r="Q11" s="3"/>
      <c r="R11" s="3"/>
    </row>
    <row r="12" spans="1:18">
      <c r="A12" s="10">
        <v>6.75</v>
      </c>
      <c r="B12" s="45"/>
      <c r="C12" s="11"/>
      <c r="D12" s="11"/>
      <c r="E12" s="41"/>
      <c r="F12" s="12">
        <f t="shared" si="0"/>
        <v>0</v>
      </c>
      <c r="G12" s="1"/>
      <c r="H12" s="13">
        <v>6.75</v>
      </c>
      <c r="I12" s="52">
        <v>5641976</v>
      </c>
      <c r="J12" s="1"/>
      <c r="K12" s="13">
        <v>6.75</v>
      </c>
      <c r="L12" s="14">
        <f t="shared" si="3"/>
        <v>0</v>
      </c>
      <c r="M12" s="14">
        <f t="shared" si="4"/>
        <v>0</v>
      </c>
      <c r="N12" s="14">
        <f t="shared" si="5"/>
        <v>0</v>
      </c>
      <c r="O12" s="14">
        <f t="shared" si="6"/>
        <v>0</v>
      </c>
      <c r="P12" s="15">
        <f t="shared" si="2"/>
        <v>0</v>
      </c>
      <c r="Q12" s="3"/>
      <c r="R12" s="3"/>
    </row>
    <row r="13" spans="1:18">
      <c r="A13" s="13">
        <v>7.25</v>
      </c>
      <c r="B13" s="45"/>
      <c r="C13" s="11"/>
      <c r="D13" s="11"/>
      <c r="E13" s="41"/>
      <c r="F13" s="12">
        <f t="shared" si="0"/>
        <v>0</v>
      </c>
      <c r="G13" s="1"/>
      <c r="H13" s="13">
        <v>7.25</v>
      </c>
      <c r="I13" s="52">
        <v>3333529</v>
      </c>
      <c r="J13" s="1"/>
      <c r="K13" s="13">
        <v>7.25</v>
      </c>
      <c r="L13" s="14">
        <f t="shared" si="3"/>
        <v>0</v>
      </c>
      <c r="M13" s="14">
        <f t="shared" si="4"/>
        <v>0</v>
      </c>
      <c r="N13" s="14">
        <f t="shared" si="5"/>
        <v>0</v>
      </c>
      <c r="O13" s="14">
        <f t="shared" si="6"/>
        <v>0</v>
      </c>
      <c r="P13" s="15">
        <f t="shared" si="2"/>
        <v>0</v>
      </c>
      <c r="Q13" s="3"/>
      <c r="R13" s="3"/>
    </row>
    <row r="14" spans="1:18">
      <c r="A14" s="10">
        <v>7.75</v>
      </c>
      <c r="B14" s="45"/>
      <c r="D14" s="18"/>
      <c r="E14" s="41"/>
      <c r="F14" s="12">
        <f t="shared" si="0"/>
        <v>0</v>
      </c>
      <c r="G14" s="1"/>
      <c r="H14" s="13">
        <v>7.75</v>
      </c>
      <c r="I14" s="52">
        <v>5791544</v>
      </c>
      <c r="J14" s="4"/>
      <c r="K14" s="13">
        <v>7.75</v>
      </c>
      <c r="L14" s="14">
        <f t="shared" si="3"/>
        <v>0</v>
      </c>
      <c r="M14" s="14">
        <f t="shared" si="4"/>
        <v>0</v>
      </c>
      <c r="N14" s="14">
        <f t="shared" si="5"/>
        <v>0</v>
      </c>
      <c r="O14" s="14">
        <f t="shared" si="6"/>
        <v>0</v>
      </c>
      <c r="P14" s="15">
        <f t="shared" si="2"/>
        <v>0</v>
      </c>
      <c r="Q14" s="3"/>
      <c r="R14" s="3"/>
    </row>
    <row r="15" spans="1:18">
      <c r="A15" s="13">
        <v>8.25</v>
      </c>
      <c r="B15" s="45"/>
      <c r="D15" s="21"/>
      <c r="E15" s="41"/>
      <c r="F15" s="12">
        <f t="shared" si="0"/>
        <v>0</v>
      </c>
      <c r="G15" s="1"/>
      <c r="H15" s="13">
        <v>8.25</v>
      </c>
      <c r="I15" s="52">
        <v>4712003</v>
      </c>
      <c r="J15" s="4"/>
      <c r="K15" s="13">
        <v>8.25</v>
      </c>
      <c r="L15" s="14">
        <f t="shared" si="3"/>
        <v>0</v>
      </c>
      <c r="M15" s="14">
        <f t="shared" si="4"/>
        <v>0</v>
      </c>
      <c r="N15" s="14">
        <f t="shared" si="5"/>
        <v>0</v>
      </c>
      <c r="O15" s="14">
        <f t="shared" si="6"/>
        <v>0</v>
      </c>
      <c r="P15" s="15">
        <f t="shared" si="2"/>
        <v>0</v>
      </c>
      <c r="Q15" s="3"/>
      <c r="R15" s="3"/>
    </row>
    <row r="16" spans="1:18">
      <c r="A16" s="10">
        <v>8.75</v>
      </c>
      <c r="B16" s="45"/>
      <c r="D16" s="21"/>
      <c r="E16" s="41"/>
      <c r="F16" s="12">
        <f t="shared" si="0"/>
        <v>0</v>
      </c>
      <c r="G16" s="1"/>
      <c r="H16" s="13">
        <v>8.75</v>
      </c>
      <c r="I16" s="52">
        <v>5210907</v>
      </c>
      <c r="J16" s="4"/>
      <c r="K16" s="13">
        <v>8.75</v>
      </c>
      <c r="L16" s="14">
        <f t="shared" si="3"/>
        <v>0</v>
      </c>
      <c r="M16" s="14">
        <f t="shared" si="4"/>
        <v>0</v>
      </c>
      <c r="N16" s="14">
        <f t="shared" si="5"/>
        <v>0</v>
      </c>
      <c r="O16" s="14">
        <f t="shared" si="6"/>
        <v>0</v>
      </c>
      <c r="P16" s="15">
        <f t="shared" si="2"/>
        <v>0</v>
      </c>
      <c r="Q16" s="3"/>
      <c r="R16" s="3"/>
    </row>
    <row r="17" spans="1:18">
      <c r="A17" s="13">
        <v>9.25</v>
      </c>
      <c r="B17" s="45"/>
      <c r="D17" s="21"/>
      <c r="E17" s="41"/>
      <c r="F17" s="12">
        <f t="shared" si="0"/>
        <v>0</v>
      </c>
      <c r="G17" s="1"/>
      <c r="H17" s="13">
        <v>9.25</v>
      </c>
      <c r="I17" s="52">
        <v>4047131</v>
      </c>
      <c r="J17" s="4"/>
      <c r="K17" s="13">
        <v>9.25</v>
      </c>
      <c r="L17" s="14">
        <f t="shared" si="3"/>
        <v>0</v>
      </c>
      <c r="M17" s="14">
        <f t="shared" si="4"/>
        <v>0</v>
      </c>
      <c r="N17" s="14">
        <f t="shared" si="5"/>
        <v>0</v>
      </c>
      <c r="O17" s="14">
        <f t="shared" si="6"/>
        <v>0</v>
      </c>
      <c r="P17" s="15">
        <f t="shared" si="2"/>
        <v>0</v>
      </c>
      <c r="Q17" s="3"/>
      <c r="R17" s="3"/>
    </row>
    <row r="18" spans="1:18">
      <c r="A18" s="10">
        <v>9.75</v>
      </c>
      <c r="B18" s="44">
        <v>1</v>
      </c>
      <c r="D18" s="21"/>
      <c r="E18" s="41"/>
      <c r="F18" s="12">
        <f t="shared" si="0"/>
        <v>1</v>
      </c>
      <c r="G18" s="1"/>
      <c r="H18" s="13">
        <v>9.75</v>
      </c>
      <c r="I18" s="52">
        <v>2147919</v>
      </c>
      <c r="J18" s="4"/>
      <c r="K18" s="13">
        <v>9.75</v>
      </c>
      <c r="L18" s="14">
        <f t="shared" si="3"/>
        <v>1203.9680000000001</v>
      </c>
      <c r="M18" s="14">
        <f t="shared" si="4"/>
        <v>0</v>
      </c>
      <c r="N18" s="14">
        <f t="shared" si="5"/>
        <v>0</v>
      </c>
      <c r="O18" s="14">
        <f t="shared" si="6"/>
        <v>0</v>
      </c>
      <c r="P18" s="15">
        <f t="shared" si="2"/>
        <v>1203.9680000000001</v>
      </c>
      <c r="Q18" s="3"/>
      <c r="R18" s="3"/>
    </row>
    <row r="19" spans="1:18">
      <c r="A19" s="13">
        <v>10.25</v>
      </c>
      <c r="B19" s="44"/>
      <c r="D19" s="21"/>
      <c r="E19" s="41"/>
      <c r="F19" s="12">
        <f t="shared" si="0"/>
        <v>0</v>
      </c>
      <c r="G19" s="1"/>
      <c r="H19" s="13">
        <v>10.25</v>
      </c>
      <c r="I19" s="52">
        <v>1203968</v>
      </c>
      <c r="J19" s="4"/>
      <c r="K19" s="13">
        <v>10.25</v>
      </c>
      <c r="L19" s="14">
        <f t="shared" si="3"/>
        <v>0</v>
      </c>
      <c r="M19" s="14">
        <f t="shared" si="4"/>
        <v>0</v>
      </c>
      <c r="N19" s="14">
        <f t="shared" si="5"/>
        <v>0</v>
      </c>
      <c r="O19" s="14">
        <f t="shared" si="6"/>
        <v>0</v>
      </c>
      <c r="P19" s="15">
        <f t="shared" si="2"/>
        <v>0</v>
      </c>
      <c r="Q19" s="3"/>
      <c r="R19" s="3"/>
    </row>
    <row r="20" spans="1:18">
      <c r="A20" s="10">
        <v>10.75</v>
      </c>
      <c r="B20" s="44">
        <v>2</v>
      </c>
      <c r="C20">
        <v>10</v>
      </c>
      <c r="D20" s="21"/>
      <c r="E20" s="41"/>
      <c r="F20" s="12">
        <f t="shared" si="0"/>
        <v>12</v>
      </c>
      <c r="G20" s="1"/>
      <c r="H20" s="13">
        <v>10.75</v>
      </c>
      <c r="I20" s="52">
        <v>3816772</v>
      </c>
      <c r="J20" s="4"/>
      <c r="K20" s="13">
        <v>10.75</v>
      </c>
      <c r="L20" s="14">
        <f t="shared" si="3"/>
        <v>2527.70233333333</v>
      </c>
      <c r="M20" s="14">
        <f t="shared" si="4"/>
        <v>12638.5116666667</v>
      </c>
      <c r="N20" s="14">
        <f t="shared" si="5"/>
        <v>0</v>
      </c>
      <c r="O20" s="14">
        <f t="shared" si="6"/>
        <v>0</v>
      </c>
      <c r="P20" s="15">
        <f t="shared" si="2"/>
        <v>15166.214</v>
      </c>
      <c r="Q20" s="3"/>
      <c r="R20" s="3"/>
    </row>
    <row r="21" spans="1:18">
      <c r="A21" s="13">
        <v>11.25</v>
      </c>
      <c r="B21" s="44">
        <v>4</v>
      </c>
      <c r="C21">
        <v>20</v>
      </c>
      <c r="D21" s="21"/>
      <c r="E21" s="41"/>
      <c r="F21" s="12">
        <f t="shared" si="0"/>
        <v>24</v>
      </c>
      <c r="G21" s="1"/>
      <c r="H21" s="13">
        <v>11.25</v>
      </c>
      <c r="I21" s="52">
        <v>15166214</v>
      </c>
      <c r="J21" s="4"/>
      <c r="K21" s="13">
        <v>11.25</v>
      </c>
      <c r="L21" s="14">
        <f t="shared" si="3"/>
        <v>2936.4854999999998</v>
      </c>
      <c r="M21" s="14">
        <f t="shared" si="4"/>
        <v>14682.4275</v>
      </c>
      <c r="N21" s="14">
        <f t="shared" si="5"/>
        <v>0</v>
      </c>
      <c r="O21" s="14">
        <f t="shared" si="6"/>
        <v>0</v>
      </c>
      <c r="P21" s="15">
        <f t="shared" si="2"/>
        <v>17618.913</v>
      </c>
      <c r="Q21" s="3"/>
      <c r="R21" s="3"/>
    </row>
    <row r="22" spans="1:18">
      <c r="A22" s="10">
        <v>11.75</v>
      </c>
      <c r="B22" s="44">
        <v>3</v>
      </c>
      <c r="C22">
        <v>28</v>
      </c>
      <c r="D22" s="21"/>
      <c r="E22" s="41"/>
      <c r="F22" s="12">
        <f t="shared" si="0"/>
        <v>31</v>
      </c>
      <c r="G22" s="4"/>
      <c r="H22" s="13">
        <v>11.75</v>
      </c>
      <c r="I22" s="52">
        <v>17618913</v>
      </c>
      <c r="J22" s="4"/>
      <c r="K22" s="13">
        <v>11.75</v>
      </c>
      <c r="L22" s="14">
        <f t="shared" si="3"/>
        <v>2059.53377419355</v>
      </c>
      <c r="M22" s="14">
        <f t="shared" si="4"/>
        <v>19222.315225806498</v>
      </c>
      <c r="N22" s="14">
        <f t="shared" si="5"/>
        <v>0</v>
      </c>
      <c r="O22" s="14">
        <f t="shared" si="6"/>
        <v>0</v>
      </c>
      <c r="P22" s="15">
        <f t="shared" si="2"/>
        <v>21281.848999999998</v>
      </c>
      <c r="Q22" s="3"/>
      <c r="R22" s="3"/>
    </row>
    <row r="23" spans="1:18">
      <c r="A23" s="13">
        <v>12.25</v>
      </c>
      <c r="B23" s="44">
        <v>2</v>
      </c>
      <c r="C23">
        <v>43</v>
      </c>
      <c r="D23" s="21"/>
      <c r="E23" s="41"/>
      <c r="F23" s="12">
        <f t="shared" si="0"/>
        <v>45</v>
      </c>
      <c r="G23" s="4"/>
      <c r="H23" s="13">
        <v>12.25</v>
      </c>
      <c r="I23" s="52">
        <v>21281849</v>
      </c>
      <c r="J23" s="4"/>
      <c r="K23" s="13">
        <v>12.25</v>
      </c>
      <c r="L23" s="14">
        <f t="shared" si="3"/>
        <v>877.3972</v>
      </c>
      <c r="M23" s="14">
        <f t="shared" si="4"/>
        <v>18864.039799999999</v>
      </c>
      <c r="N23" s="14">
        <f t="shared" si="5"/>
        <v>0</v>
      </c>
      <c r="O23" s="14">
        <f t="shared" si="6"/>
        <v>0</v>
      </c>
      <c r="P23" s="15">
        <f t="shared" si="2"/>
        <v>19741.437000000002</v>
      </c>
      <c r="Q23" s="3"/>
      <c r="R23" s="3"/>
    </row>
    <row r="24" spans="1:18">
      <c r="A24" s="10">
        <v>12.75</v>
      </c>
      <c r="B24" s="44"/>
      <c r="C24">
        <v>45</v>
      </c>
      <c r="D24" s="21"/>
      <c r="E24" s="39"/>
      <c r="F24" s="12">
        <f t="shared" si="0"/>
        <v>45</v>
      </c>
      <c r="G24" s="4"/>
      <c r="H24" s="13">
        <v>12.75</v>
      </c>
      <c r="I24" s="52">
        <v>19741437</v>
      </c>
      <c r="J24" s="4"/>
      <c r="K24" s="13">
        <v>12.75</v>
      </c>
      <c r="L24" s="14">
        <f t="shared" si="3"/>
        <v>0</v>
      </c>
      <c r="M24" s="14">
        <f t="shared" si="4"/>
        <v>20537.330999999998</v>
      </c>
      <c r="N24" s="14">
        <f t="shared" si="5"/>
        <v>0</v>
      </c>
      <c r="O24" s="14">
        <f t="shared" si="6"/>
        <v>0</v>
      </c>
      <c r="P24" s="15">
        <f t="shared" si="2"/>
        <v>20537.330999999998</v>
      </c>
      <c r="Q24" s="3"/>
      <c r="R24" s="3"/>
    </row>
    <row r="25" spans="1:18">
      <c r="A25" s="13">
        <v>13.25</v>
      </c>
      <c r="B25" s="11"/>
      <c r="C25">
        <v>41</v>
      </c>
      <c r="D25" s="21"/>
      <c r="E25" s="39"/>
      <c r="F25" s="12">
        <f t="shared" si="0"/>
        <v>41</v>
      </c>
      <c r="G25" s="4"/>
      <c r="H25" s="13">
        <v>13.25</v>
      </c>
      <c r="I25" s="52">
        <v>20537331</v>
      </c>
      <c r="J25" s="4"/>
      <c r="K25" s="13">
        <v>13.25</v>
      </c>
      <c r="L25" s="14">
        <f t="shared" si="3"/>
        <v>0</v>
      </c>
      <c r="M25" s="14">
        <f t="shared" si="4"/>
        <v>21840.558000000001</v>
      </c>
      <c r="N25" s="14">
        <f t="shared" si="5"/>
        <v>0</v>
      </c>
      <c r="O25" s="14">
        <f t="shared" si="6"/>
        <v>0</v>
      </c>
      <c r="P25" s="15">
        <f t="shared" si="2"/>
        <v>21840.558000000001</v>
      </c>
      <c r="Q25" s="3"/>
      <c r="R25" s="3"/>
    </row>
    <row r="26" spans="1:18">
      <c r="A26" s="10">
        <v>13.75</v>
      </c>
      <c r="B26" s="11"/>
      <c r="C26">
        <v>44</v>
      </c>
      <c r="D26" s="44">
        <v>1</v>
      </c>
      <c r="E26" s="39"/>
      <c r="F26" s="12">
        <f t="shared" si="0"/>
        <v>45</v>
      </c>
      <c r="G26" s="4"/>
      <c r="H26" s="13">
        <v>13.75</v>
      </c>
      <c r="I26" s="52">
        <v>21840558</v>
      </c>
      <c r="J26" s="4"/>
      <c r="K26" s="13">
        <v>13.75</v>
      </c>
      <c r="L26" s="14">
        <f t="shared" si="3"/>
        <v>0</v>
      </c>
      <c r="M26" s="14">
        <f t="shared" si="4"/>
        <v>13004.7260444444</v>
      </c>
      <c r="N26" s="14">
        <f t="shared" si="5"/>
        <v>295.56195555555598</v>
      </c>
      <c r="O26" s="14">
        <f t="shared" si="6"/>
        <v>0</v>
      </c>
      <c r="P26" s="15">
        <f t="shared" si="2"/>
        <v>13300.288</v>
      </c>
      <c r="Q26" s="3"/>
      <c r="R26" s="3"/>
    </row>
    <row r="27" spans="1:18">
      <c r="A27" s="13">
        <v>14.25</v>
      </c>
      <c r="B27" s="11"/>
      <c r="C27">
        <v>41</v>
      </c>
      <c r="D27" s="44">
        <v>9</v>
      </c>
      <c r="E27" s="39"/>
      <c r="F27" s="12">
        <f t="shared" si="0"/>
        <v>50</v>
      </c>
      <c r="G27" s="4"/>
      <c r="H27" s="13">
        <v>14.25</v>
      </c>
      <c r="I27" s="52">
        <v>13300288</v>
      </c>
      <c r="J27" s="4"/>
      <c r="K27" s="13">
        <v>14.25</v>
      </c>
      <c r="L27" s="14">
        <f t="shared" si="3"/>
        <v>0</v>
      </c>
      <c r="M27" s="14">
        <f t="shared" si="4"/>
        <v>11333.70298</v>
      </c>
      <c r="N27" s="14">
        <f t="shared" si="5"/>
        <v>2487.8860199999999</v>
      </c>
      <c r="O27" s="14">
        <f t="shared" si="6"/>
        <v>0</v>
      </c>
      <c r="P27" s="15">
        <f t="shared" si="2"/>
        <v>13821.589</v>
      </c>
      <c r="Q27" s="3"/>
      <c r="R27" s="3"/>
    </row>
    <row r="28" spans="1:18">
      <c r="A28" s="10">
        <v>14.75</v>
      </c>
      <c r="B28" s="11"/>
      <c r="C28">
        <v>36</v>
      </c>
      <c r="D28" s="44">
        <v>14</v>
      </c>
      <c r="E28" s="39"/>
      <c r="F28" s="12">
        <f t="shared" si="0"/>
        <v>50</v>
      </c>
      <c r="G28" s="1"/>
      <c r="H28" s="13">
        <v>14.75</v>
      </c>
      <c r="I28" s="52">
        <v>13821589</v>
      </c>
      <c r="J28" s="4"/>
      <c r="K28" s="13">
        <v>14.75</v>
      </c>
      <c r="L28" s="14">
        <f t="shared" si="3"/>
        <v>0</v>
      </c>
      <c r="M28" s="14">
        <f t="shared" si="4"/>
        <v>5571.81</v>
      </c>
      <c r="N28" s="14">
        <f t="shared" si="5"/>
        <v>2166.8150000000001</v>
      </c>
      <c r="O28" s="14">
        <f t="shared" si="6"/>
        <v>0</v>
      </c>
      <c r="P28" s="15">
        <f t="shared" si="2"/>
        <v>7738.625</v>
      </c>
      <c r="Q28" s="3"/>
      <c r="R28" s="3"/>
    </row>
    <row r="29" spans="1:18">
      <c r="A29" s="13">
        <v>15.25</v>
      </c>
      <c r="B29" s="11"/>
      <c r="C29">
        <v>16</v>
      </c>
      <c r="D29" s="44">
        <v>22</v>
      </c>
      <c r="E29" s="39"/>
      <c r="F29" s="12">
        <f t="shared" si="0"/>
        <v>38</v>
      </c>
      <c r="G29" s="1"/>
      <c r="H29" s="13">
        <v>15.25</v>
      </c>
      <c r="I29" s="52">
        <v>7738625</v>
      </c>
      <c r="J29" s="4"/>
      <c r="K29" s="13">
        <v>15.25</v>
      </c>
      <c r="L29" s="14">
        <f t="shared" si="3"/>
        <v>0</v>
      </c>
      <c r="M29" s="14">
        <f t="shared" si="4"/>
        <v>1512.8320000000001</v>
      </c>
      <c r="N29" s="14">
        <f t="shared" si="5"/>
        <v>2080.1439999999998</v>
      </c>
      <c r="O29" s="14">
        <f t="shared" si="6"/>
        <v>0</v>
      </c>
      <c r="P29" s="15">
        <f t="shared" si="2"/>
        <v>3592.9760000000001</v>
      </c>
      <c r="Q29" s="3"/>
      <c r="R29" s="3"/>
    </row>
    <row r="30" spans="1:18">
      <c r="A30" s="10">
        <v>15.75</v>
      </c>
      <c r="B30" s="11"/>
      <c r="C30">
        <v>7</v>
      </c>
      <c r="D30" s="44">
        <v>19</v>
      </c>
      <c r="E30" s="39"/>
      <c r="F30" s="12">
        <f t="shared" si="0"/>
        <v>26</v>
      </c>
      <c r="G30" s="1"/>
      <c r="H30" s="13">
        <v>15.75</v>
      </c>
      <c r="I30" s="52">
        <v>3592976</v>
      </c>
      <c r="J30" s="4"/>
      <c r="K30" s="13">
        <v>15.75</v>
      </c>
      <c r="L30" s="14">
        <f t="shared" si="3"/>
        <v>0</v>
      </c>
      <c r="M30" s="14">
        <f t="shared" si="4"/>
        <v>626.74203846153796</v>
      </c>
      <c r="N30" s="14">
        <f t="shared" si="5"/>
        <v>1701.1569615384601</v>
      </c>
      <c r="O30" s="14">
        <f t="shared" si="6"/>
        <v>0</v>
      </c>
      <c r="P30" s="15">
        <f t="shared" si="2"/>
        <v>2327.8989999999999</v>
      </c>
      <c r="Q30" s="3"/>
      <c r="R30" s="3"/>
    </row>
    <row r="31" spans="1:18">
      <c r="A31" s="13">
        <v>16.25</v>
      </c>
      <c r="B31" s="11"/>
      <c r="C31">
        <v>2</v>
      </c>
      <c r="D31" s="16">
        <v>6</v>
      </c>
      <c r="E31" s="39"/>
      <c r="F31" s="12">
        <f t="shared" si="0"/>
        <v>8</v>
      </c>
      <c r="G31" s="1"/>
      <c r="H31" s="13">
        <v>16.25</v>
      </c>
      <c r="I31" s="52">
        <v>2327899</v>
      </c>
      <c r="J31" s="4"/>
      <c r="K31" s="13">
        <v>16.25</v>
      </c>
      <c r="L31" s="14">
        <f t="shared" si="3"/>
        <v>0</v>
      </c>
      <c r="M31" s="14">
        <f t="shared" si="4"/>
        <v>175.80674999999999</v>
      </c>
      <c r="N31" s="14">
        <f t="shared" si="5"/>
        <v>527.42025000000001</v>
      </c>
      <c r="O31" s="14">
        <f t="shared" si="6"/>
        <v>0</v>
      </c>
      <c r="P31" s="15">
        <f t="shared" si="2"/>
        <v>703.22699999999998</v>
      </c>
      <c r="Q31" s="3"/>
      <c r="R31" s="3"/>
    </row>
    <row r="32" spans="1:18">
      <c r="A32" s="10">
        <v>16.75</v>
      </c>
      <c r="B32" s="11"/>
      <c r="D32" s="16">
        <v>15</v>
      </c>
      <c r="E32" s="39"/>
      <c r="F32" s="12">
        <f t="shared" si="0"/>
        <v>15</v>
      </c>
      <c r="G32" s="1"/>
      <c r="H32" s="13">
        <v>16.75</v>
      </c>
      <c r="I32" s="52">
        <v>703227</v>
      </c>
      <c r="J32" s="22"/>
      <c r="K32" s="13">
        <v>16.75</v>
      </c>
      <c r="L32" s="14">
        <f t="shared" si="3"/>
        <v>0</v>
      </c>
      <c r="M32" s="14">
        <f t="shared" si="4"/>
        <v>0</v>
      </c>
      <c r="N32" s="14">
        <f t="shared" si="5"/>
        <v>593.37099999999998</v>
      </c>
      <c r="O32" s="14">
        <f t="shared" si="6"/>
        <v>0</v>
      </c>
      <c r="P32" s="15">
        <f t="shared" si="2"/>
        <v>593.37099999999998</v>
      </c>
      <c r="Q32" s="3"/>
      <c r="R32" s="3"/>
    </row>
    <row r="33" spans="1:18">
      <c r="A33" s="13">
        <v>17.25</v>
      </c>
      <c r="B33" s="11"/>
      <c r="D33" s="46">
        <v>2</v>
      </c>
      <c r="E33" s="39"/>
      <c r="F33" s="12">
        <f t="shared" si="0"/>
        <v>2</v>
      </c>
      <c r="G33" s="1"/>
      <c r="H33" s="13">
        <v>17.25</v>
      </c>
      <c r="I33" s="52">
        <v>593371</v>
      </c>
      <c r="J33" s="22"/>
      <c r="K33" s="13">
        <v>17.25</v>
      </c>
      <c r="L33" s="14">
        <f t="shared" ref="L33:O37" si="7">IF($F33&gt;0,($I33/1000)*(B33/$F33),0)</f>
        <v>0</v>
      </c>
      <c r="M33" s="14">
        <f t="shared" si="7"/>
        <v>0</v>
      </c>
      <c r="N33" s="14">
        <f t="shared" si="7"/>
        <v>593.37099999999998</v>
      </c>
      <c r="O33" s="14">
        <f t="shared" si="7"/>
        <v>0</v>
      </c>
      <c r="P33" s="15">
        <f t="shared" si="2"/>
        <v>593.37099999999998</v>
      </c>
      <c r="Q33" s="3"/>
      <c r="R33" s="3"/>
    </row>
    <row r="34" spans="1:18">
      <c r="A34" s="10">
        <v>17.75</v>
      </c>
      <c r="B34" s="11"/>
      <c r="C34" s="44"/>
      <c r="D34" s="46">
        <v>1</v>
      </c>
      <c r="E34" s="39"/>
      <c r="F34" s="12">
        <f t="shared" si="0"/>
        <v>1</v>
      </c>
      <c r="G34" s="1"/>
      <c r="H34" s="13">
        <v>17.75</v>
      </c>
      <c r="I34" s="52">
        <v>223353</v>
      </c>
      <c r="J34" s="22"/>
      <c r="K34" s="13">
        <v>17.75</v>
      </c>
      <c r="L34" s="14">
        <f t="shared" si="7"/>
        <v>0</v>
      </c>
      <c r="M34" s="14">
        <f t="shared" si="7"/>
        <v>0</v>
      </c>
      <c r="N34" s="14">
        <f t="shared" si="7"/>
        <v>223.35300000000001</v>
      </c>
      <c r="O34" s="14">
        <f t="shared" si="7"/>
        <v>0</v>
      </c>
      <c r="P34" s="15">
        <f t="shared" si="2"/>
        <v>223.35300000000001</v>
      </c>
      <c r="Q34" s="3"/>
      <c r="R34" s="3"/>
    </row>
    <row r="35" spans="1:18">
      <c r="A35" s="13">
        <v>18.25</v>
      </c>
      <c r="B35" s="11"/>
      <c r="C35" s="44"/>
      <c r="D35" s="44"/>
      <c r="E35" s="39"/>
      <c r="F35" s="12">
        <f t="shared" si="0"/>
        <v>0</v>
      </c>
      <c r="G35" s="1"/>
      <c r="H35" s="13">
        <v>18.25</v>
      </c>
      <c r="J35" s="1"/>
      <c r="K35" s="13">
        <v>18.25</v>
      </c>
      <c r="L35" s="14">
        <f t="shared" si="7"/>
        <v>0</v>
      </c>
      <c r="M35" s="14">
        <f t="shared" si="7"/>
        <v>0</v>
      </c>
      <c r="N35" s="14">
        <f t="shared" si="7"/>
        <v>0</v>
      </c>
      <c r="O35" s="14">
        <f t="shared" si="7"/>
        <v>0</v>
      </c>
      <c r="P35" s="15">
        <f t="shared" si="2"/>
        <v>0</v>
      </c>
      <c r="Q35" s="3"/>
      <c r="R35" s="3"/>
    </row>
    <row r="36" spans="1:18">
      <c r="A36" s="10">
        <v>18.75</v>
      </c>
      <c r="B36" s="11"/>
      <c r="C36" s="44"/>
      <c r="D36" s="44"/>
      <c r="E36" s="39"/>
      <c r="F36" s="12">
        <f t="shared" si="0"/>
        <v>0</v>
      </c>
      <c r="G36" s="1"/>
      <c r="H36" s="13">
        <v>18.75</v>
      </c>
      <c r="J36" s="1"/>
      <c r="K36" s="13">
        <v>18.75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5">
        <f t="shared" si="2"/>
        <v>0</v>
      </c>
      <c r="Q36" s="3"/>
      <c r="R36" s="3"/>
    </row>
    <row r="37" spans="1:18">
      <c r="A37" s="13">
        <v>19.25</v>
      </c>
      <c r="B37" s="39"/>
      <c r="C37" s="41"/>
      <c r="D37" s="41"/>
      <c r="E37" s="41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7"/>
        <v>0</v>
      </c>
      <c r="M37" s="14">
        <f t="shared" si="7"/>
        <v>0</v>
      </c>
      <c r="N37" s="14">
        <f t="shared" si="7"/>
        <v>0</v>
      </c>
      <c r="O37" s="14">
        <f t="shared" si="7"/>
        <v>0</v>
      </c>
      <c r="P37" s="15">
        <f t="shared" si="2"/>
        <v>0</v>
      </c>
      <c r="Q37" s="3"/>
      <c r="R37" s="3"/>
    </row>
    <row r="38" spans="1:18">
      <c r="A38" s="23" t="s">
        <v>7</v>
      </c>
      <c r="B38" s="24">
        <f>SUM(B6:B37)</f>
        <v>12</v>
      </c>
      <c r="C38" s="24">
        <f>SUM(C6:C37)</f>
        <v>333</v>
      </c>
      <c r="D38" s="24">
        <f>SUM(D6:D37)</f>
        <v>89</v>
      </c>
      <c r="E38" s="24">
        <f>SUM(E6:E37)</f>
        <v>0</v>
      </c>
      <c r="F38" s="25">
        <f>SUM(F6:F37)</f>
        <v>434</v>
      </c>
      <c r="G38" s="26"/>
      <c r="H38" s="23" t="s">
        <v>7</v>
      </c>
      <c r="I38" s="4">
        <f>SUM(I6:I37)</f>
        <v>203056703</v>
      </c>
      <c r="J38" s="1"/>
      <c r="K38" s="23" t="s">
        <v>7</v>
      </c>
      <c r="L38" s="24">
        <f>SUM(L6:L37)</f>
        <v>9605.0868075268809</v>
      </c>
      <c r="M38" s="24">
        <f>SUM(M6:M37)</f>
        <v>140010.80300537901</v>
      </c>
      <c r="N38" s="24">
        <f>SUM(N6:N37)</f>
        <v>10669.079187093999</v>
      </c>
      <c r="O38" s="24">
        <f>SUM(O6:O37)</f>
        <v>0</v>
      </c>
      <c r="P38" s="27">
        <f>SUM(P6:P37)</f>
        <v>160284.96900000001</v>
      </c>
      <c r="Q38" s="28"/>
      <c r="R38" s="3"/>
    </row>
    <row r="39" spans="1:18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9"/>
      <c r="B41" s="1"/>
      <c r="C41" s="1"/>
      <c r="D41" s="1"/>
      <c r="E41" s="1"/>
      <c r="F41" s="29"/>
      <c r="G41" s="1"/>
      <c r="H41" s="1"/>
      <c r="I41" s="1"/>
      <c r="J41" s="29"/>
      <c r="K41" s="1"/>
      <c r="L41" s="1"/>
      <c r="M41" s="1"/>
      <c r="N41" s="29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0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2.9346917424497567E-3</v>
      </c>
      <c r="J44" s="16" t="s">
        <v>12</v>
      </c>
      <c r="K44" s="47">
        <v>3.3196542369248885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1" t="s">
        <v>7</v>
      </c>
      <c r="N46" s="3"/>
      <c r="O46" s="3"/>
      <c r="P46" s="3"/>
    </row>
    <row r="47" spans="1:18">
      <c r="A47" s="13">
        <v>3.75</v>
      </c>
      <c r="B47" s="14">
        <f t="shared" ref="B47:B78" si="8">L6*($A47)</f>
        <v>0</v>
      </c>
      <c r="C47" s="14">
        <f t="shared" ref="C47:C78" si="9">M6*($A47)</f>
        <v>0</v>
      </c>
      <c r="D47" s="14">
        <f t="shared" ref="D47:D78" si="10">N6*($A47)</f>
        <v>0</v>
      </c>
      <c r="E47" s="14">
        <f t="shared" ref="E47:E78" si="11">O6*($A47)</f>
        <v>0</v>
      </c>
      <c r="F47" s="12">
        <f t="shared" ref="F47:F78" si="12">SUM(B47:E47)</f>
        <v>0</v>
      </c>
      <c r="G47" s="1"/>
      <c r="H47" s="13">
        <f t="shared" ref="H47:H78" si="13">$I$44*((A47)^$K$44)</f>
        <v>0.23612818019870499</v>
      </c>
      <c r="I47" s="14">
        <f t="shared" ref="I47:I78" si="14">L6*$H47</f>
        <v>0</v>
      </c>
      <c r="J47" s="14">
        <f t="shared" ref="J47:J78" si="15">M6*$H47</f>
        <v>0</v>
      </c>
      <c r="K47" s="14">
        <f t="shared" ref="K47:K78" si="16">N6*$H47</f>
        <v>0</v>
      </c>
      <c r="L47" s="14">
        <f t="shared" ref="L47:L78" si="17">O6*$H47</f>
        <v>0</v>
      </c>
      <c r="M47" s="32">
        <f t="shared" ref="M47:M78" si="18">SUM(I47:L47)</f>
        <v>0</v>
      </c>
      <c r="N47" s="3"/>
      <c r="O47" s="3"/>
      <c r="P47" s="3"/>
    </row>
    <row r="48" spans="1:18">
      <c r="A48" s="13">
        <v>4.25</v>
      </c>
      <c r="B48" s="14">
        <f t="shared" si="8"/>
        <v>0</v>
      </c>
      <c r="C48" s="14">
        <f t="shared" si="9"/>
        <v>0</v>
      </c>
      <c r="D48" s="14">
        <f t="shared" si="10"/>
        <v>0</v>
      </c>
      <c r="E48" s="14">
        <f t="shared" si="11"/>
        <v>0</v>
      </c>
      <c r="F48" s="12">
        <f t="shared" si="12"/>
        <v>0</v>
      </c>
      <c r="G48" s="1"/>
      <c r="H48" s="13">
        <f t="shared" si="13"/>
        <v>0.357763857139759</v>
      </c>
      <c r="I48" s="14">
        <f t="shared" si="14"/>
        <v>0</v>
      </c>
      <c r="J48" s="14">
        <f t="shared" si="15"/>
        <v>0</v>
      </c>
      <c r="K48" s="14">
        <f t="shared" si="16"/>
        <v>0</v>
      </c>
      <c r="L48" s="14">
        <f t="shared" si="17"/>
        <v>0</v>
      </c>
      <c r="M48" s="32">
        <f t="shared" si="18"/>
        <v>0</v>
      </c>
      <c r="N48" s="3"/>
      <c r="O48" s="3"/>
      <c r="P48" s="3"/>
    </row>
    <row r="49" spans="1:16">
      <c r="A49" s="13">
        <v>4.75</v>
      </c>
      <c r="B49" s="14">
        <f t="shared" si="8"/>
        <v>0</v>
      </c>
      <c r="C49" s="14">
        <f t="shared" si="9"/>
        <v>0</v>
      </c>
      <c r="D49" s="14">
        <f t="shared" si="10"/>
        <v>0</v>
      </c>
      <c r="E49" s="14">
        <f t="shared" si="11"/>
        <v>0</v>
      </c>
      <c r="F49" s="12">
        <f t="shared" si="12"/>
        <v>0</v>
      </c>
      <c r="G49" s="1"/>
      <c r="H49" s="13">
        <f t="shared" si="13"/>
        <v>0.51754879092607697</v>
      </c>
      <c r="I49" s="14">
        <f t="shared" si="14"/>
        <v>0</v>
      </c>
      <c r="J49" s="14">
        <f t="shared" si="15"/>
        <v>0</v>
      </c>
      <c r="K49" s="14">
        <f t="shared" si="16"/>
        <v>0</v>
      </c>
      <c r="L49" s="14">
        <f t="shared" si="17"/>
        <v>0</v>
      </c>
      <c r="M49" s="32">
        <f t="shared" si="18"/>
        <v>0</v>
      </c>
      <c r="N49" s="3"/>
      <c r="O49" s="3"/>
      <c r="P49" s="3"/>
    </row>
    <row r="50" spans="1:16">
      <c r="A50" s="13">
        <v>5.25</v>
      </c>
      <c r="B50" s="14">
        <f t="shared" si="8"/>
        <v>0</v>
      </c>
      <c r="C50" s="14">
        <f t="shared" si="9"/>
        <v>0</v>
      </c>
      <c r="D50" s="14">
        <f t="shared" si="10"/>
        <v>0</v>
      </c>
      <c r="E50" s="14">
        <f t="shared" si="11"/>
        <v>0</v>
      </c>
      <c r="F50" s="12">
        <f t="shared" si="12"/>
        <v>0</v>
      </c>
      <c r="G50" s="1"/>
      <c r="H50" s="13">
        <f t="shared" si="13"/>
        <v>0.72151003015266901</v>
      </c>
      <c r="I50" s="14">
        <f t="shared" si="14"/>
        <v>0</v>
      </c>
      <c r="J50" s="14">
        <f t="shared" si="15"/>
        <v>0</v>
      </c>
      <c r="K50" s="14">
        <f t="shared" si="16"/>
        <v>0</v>
      </c>
      <c r="L50" s="14">
        <f t="shared" si="17"/>
        <v>0</v>
      </c>
      <c r="M50" s="32">
        <f t="shared" si="18"/>
        <v>0</v>
      </c>
      <c r="N50" s="3"/>
      <c r="O50" s="3"/>
      <c r="P50" s="3"/>
    </row>
    <row r="51" spans="1:16">
      <c r="A51" s="13">
        <v>5.75</v>
      </c>
      <c r="B51" s="14">
        <f t="shared" si="8"/>
        <v>0</v>
      </c>
      <c r="C51" s="14">
        <f t="shared" si="9"/>
        <v>0</v>
      </c>
      <c r="D51" s="14">
        <f t="shared" si="10"/>
        <v>0</v>
      </c>
      <c r="E51" s="14">
        <f t="shared" si="11"/>
        <v>0</v>
      </c>
      <c r="F51" s="12">
        <f t="shared" si="12"/>
        <v>0</v>
      </c>
      <c r="G51" s="1"/>
      <c r="H51" s="13">
        <f t="shared" si="13"/>
        <v>0.97588146465028502</v>
      </c>
      <c r="I51" s="14">
        <f t="shared" si="14"/>
        <v>0</v>
      </c>
      <c r="J51" s="14">
        <f t="shared" si="15"/>
        <v>0</v>
      </c>
      <c r="K51" s="14">
        <f t="shared" si="16"/>
        <v>0</v>
      </c>
      <c r="L51" s="14">
        <f t="shared" si="17"/>
        <v>0</v>
      </c>
      <c r="M51" s="32">
        <f t="shared" si="18"/>
        <v>0</v>
      </c>
      <c r="N51" s="3"/>
      <c r="O51" s="3"/>
      <c r="P51" s="3"/>
    </row>
    <row r="52" spans="1:16">
      <c r="A52" s="13">
        <v>6.25</v>
      </c>
      <c r="B52" s="14">
        <f t="shared" si="8"/>
        <v>0</v>
      </c>
      <c r="C52" s="14">
        <f t="shared" si="9"/>
        <v>0</v>
      </c>
      <c r="D52" s="14">
        <f t="shared" si="10"/>
        <v>0</v>
      </c>
      <c r="E52" s="14">
        <f t="shared" si="11"/>
        <v>0</v>
      </c>
      <c r="F52" s="12">
        <f t="shared" si="12"/>
        <v>0</v>
      </c>
      <c r="G52" s="1"/>
      <c r="H52" s="13">
        <f t="shared" si="13"/>
        <v>1.28709013522052</v>
      </c>
      <c r="I52" s="14">
        <f t="shared" si="14"/>
        <v>0</v>
      </c>
      <c r="J52" s="14">
        <f t="shared" si="15"/>
        <v>0</v>
      </c>
      <c r="K52" s="14">
        <f t="shared" si="16"/>
        <v>0</v>
      </c>
      <c r="L52" s="14">
        <f t="shared" si="17"/>
        <v>0</v>
      </c>
      <c r="M52" s="32">
        <f t="shared" si="18"/>
        <v>0</v>
      </c>
      <c r="N52" s="3"/>
      <c r="O52" s="3"/>
      <c r="P52" s="3"/>
    </row>
    <row r="53" spans="1:16">
      <c r="A53" s="13">
        <v>6.75</v>
      </c>
      <c r="B53" s="14">
        <f t="shared" si="8"/>
        <v>0</v>
      </c>
      <c r="C53" s="14">
        <f t="shared" si="9"/>
        <v>0</v>
      </c>
      <c r="D53" s="14">
        <f t="shared" si="10"/>
        <v>0</v>
      </c>
      <c r="E53" s="14">
        <f t="shared" si="11"/>
        <v>0</v>
      </c>
      <c r="F53" s="12">
        <f t="shared" si="12"/>
        <v>0</v>
      </c>
      <c r="G53" s="1"/>
      <c r="H53" s="13">
        <f t="shared" si="13"/>
        <v>1.6617445887595099</v>
      </c>
      <c r="I53" s="14">
        <f t="shared" si="14"/>
        <v>0</v>
      </c>
      <c r="J53" s="14">
        <f t="shared" si="15"/>
        <v>0</v>
      </c>
      <c r="K53" s="14">
        <f t="shared" si="16"/>
        <v>0</v>
      </c>
      <c r="L53" s="14">
        <f t="shared" si="17"/>
        <v>0</v>
      </c>
      <c r="M53" s="32">
        <f t="shared" si="18"/>
        <v>0</v>
      </c>
      <c r="N53" s="3"/>
      <c r="O53" s="3"/>
      <c r="P53" s="3"/>
    </row>
    <row r="54" spans="1:16">
      <c r="A54" s="13">
        <v>7.25</v>
      </c>
      <c r="B54" s="14">
        <f t="shared" si="8"/>
        <v>0</v>
      </c>
      <c r="C54" s="14">
        <f t="shared" si="9"/>
        <v>0</v>
      </c>
      <c r="D54" s="14">
        <f t="shared" si="10"/>
        <v>0</v>
      </c>
      <c r="E54" s="14">
        <f t="shared" si="11"/>
        <v>0</v>
      </c>
      <c r="F54" s="12">
        <f t="shared" si="12"/>
        <v>0</v>
      </c>
      <c r="G54" s="1"/>
      <c r="H54" s="13">
        <f t="shared" si="13"/>
        <v>2.10662483003596</v>
      </c>
      <c r="I54" s="14">
        <f t="shared" si="14"/>
        <v>0</v>
      </c>
      <c r="J54" s="14">
        <f t="shared" si="15"/>
        <v>0</v>
      </c>
      <c r="K54" s="14">
        <f t="shared" si="16"/>
        <v>0</v>
      </c>
      <c r="L54" s="14">
        <f t="shared" si="17"/>
        <v>0</v>
      </c>
      <c r="M54" s="32">
        <f t="shared" si="18"/>
        <v>0</v>
      </c>
      <c r="N54" s="3"/>
      <c r="O54" s="3"/>
      <c r="P54" s="3"/>
    </row>
    <row r="55" spans="1:16">
      <c r="A55" s="13">
        <v>7.75</v>
      </c>
      <c r="B55" s="14">
        <f t="shared" si="8"/>
        <v>0</v>
      </c>
      <c r="C55" s="14">
        <f t="shared" si="9"/>
        <v>0</v>
      </c>
      <c r="D55" s="14">
        <f t="shared" si="10"/>
        <v>0</v>
      </c>
      <c r="E55" s="14">
        <f t="shared" si="11"/>
        <v>0</v>
      </c>
      <c r="F55" s="12">
        <f t="shared" si="12"/>
        <v>0</v>
      </c>
      <c r="G55" s="1"/>
      <c r="H55" s="13">
        <f t="shared" si="13"/>
        <v>2.6286735465977999</v>
      </c>
      <c r="I55" s="14">
        <f t="shared" si="14"/>
        <v>0</v>
      </c>
      <c r="J55" s="14">
        <f t="shared" si="15"/>
        <v>0</v>
      </c>
      <c r="K55" s="14">
        <f t="shared" si="16"/>
        <v>0</v>
      </c>
      <c r="L55" s="14">
        <f t="shared" si="17"/>
        <v>0</v>
      </c>
      <c r="M55" s="32">
        <f t="shared" si="18"/>
        <v>0</v>
      </c>
      <c r="N55" s="3"/>
      <c r="O55" s="3"/>
      <c r="P55" s="3"/>
    </row>
    <row r="56" spans="1:16">
      <c r="A56" s="13">
        <v>8.25</v>
      </c>
      <c r="B56" s="14">
        <f t="shared" si="8"/>
        <v>0</v>
      </c>
      <c r="C56" s="14">
        <f t="shared" si="9"/>
        <v>0</v>
      </c>
      <c r="D56" s="14">
        <f t="shared" si="10"/>
        <v>0</v>
      </c>
      <c r="E56" s="14">
        <f t="shared" si="11"/>
        <v>0</v>
      </c>
      <c r="F56" s="12">
        <f t="shared" si="12"/>
        <v>0</v>
      </c>
      <c r="G56" s="1"/>
      <c r="H56" s="13">
        <f t="shared" si="13"/>
        <v>3.23498836711767</v>
      </c>
      <c r="I56" s="14">
        <f t="shared" si="14"/>
        <v>0</v>
      </c>
      <c r="J56" s="14">
        <f t="shared" si="15"/>
        <v>0</v>
      </c>
      <c r="K56" s="14">
        <f t="shared" si="16"/>
        <v>0</v>
      </c>
      <c r="L56" s="14">
        <f t="shared" si="17"/>
        <v>0</v>
      </c>
      <c r="M56" s="32">
        <f t="shared" si="18"/>
        <v>0</v>
      </c>
      <c r="N56" s="3"/>
      <c r="O56" s="3"/>
      <c r="P56" s="3"/>
    </row>
    <row r="57" spans="1:16">
      <c r="A57" s="13">
        <v>8.75</v>
      </c>
      <c r="B57" s="14">
        <f t="shared" si="8"/>
        <v>0</v>
      </c>
      <c r="C57" s="14">
        <f t="shared" si="9"/>
        <v>0</v>
      </c>
      <c r="D57" s="14">
        <f t="shared" si="10"/>
        <v>0</v>
      </c>
      <c r="E57" s="14">
        <f t="shared" si="11"/>
        <v>0</v>
      </c>
      <c r="F57" s="12">
        <f t="shared" si="12"/>
        <v>0</v>
      </c>
      <c r="G57" s="1"/>
      <c r="H57" s="13">
        <f t="shared" si="13"/>
        <v>3.93281497147309</v>
      </c>
      <c r="I57" s="14">
        <f t="shared" si="14"/>
        <v>0</v>
      </c>
      <c r="J57" s="14">
        <f t="shared" si="15"/>
        <v>0</v>
      </c>
      <c r="K57" s="14">
        <f t="shared" si="16"/>
        <v>0</v>
      </c>
      <c r="L57" s="14">
        <f t="shared" si="17"/>
        <v>0</v>
      </c>
      <c r="M57" s="32">
        <f t="shared" si="18"/>
        <v>0</v>
      </c>
      <c r="N57" s="3"/>
      <c r="O57" s="3"/>
      <c r="P57" s="3"/>
    </row>
    <row r="58" spans="1:16">
      <c r="A58" s="13">
        <v>9.25</v>
      </c>
      <c r="B58" s="14">
        <f t="shared" si="8"/>
        <v>0</v>
      </c>
      <c r="C58" s="14">
        <f t="shared" si="9"/>
        <v>0</v>
      </c>
      <c r="D58" s="14">
        <f t="shared" si="10"/>
        <v>0</v>
      </c>
      <c r="E58" s="14">
        <f t="shared" si="11"/>
        <v>0</v>
      </c>
      <c r="F58" s="12">
        <f t="shared" si="12"/>
        <v>0</v>
      </c>
      <c r="G58" s="1"/>
      <c r="H58" s="13">
        <f t="shared" si="13"/>
        <v>4.7295409120805596</v>
      </c>
      <c r="I58" s="14">
        <f t="shared" si="14"/>
        <v>0</v>
      </c>
      <c r="J58" s="14">
        <f t="shared" si="15"/>
        <v>0</v>
      </c>
      <c r="K58" s="14">
        <f t="shared" si="16"/>
        <v>0</v>
      </c>
      <c r="L58" s="14">
        <f t="shared" si="17"/>
        <v>0</v>
      </c>
      <c r="M58" s="32">
        <f t="shared" si="18"/>
        <v>0</v>
      </c>
      <c r="N58" s="3"/>
      <c r="O58" s="3"/>
      <c r="P58" s="3"/>
    </row>
    <row r="59" spans="1:16">
      <c r="A59" s="13">
        <v>9.75</v>
      </c>
      <c r="B59" s="14">
        <f t="shared" si="8"/>
        <v>11738.688</v>
      </c>
      <c r="C59" s="14">
        <f t="shared" si="9"/>
        <v>0</v>
      </c>
      <c r="D59" s="14">
        <f t="shared" si="10"/>
        <v>0</v>
      </c>
      <c r="E59" s="14">
        <f t="shared" si="11"/>
        <v>0</v>
      </c>
      <c r="F59" s="12">
        <f t="shared" si="12"/>
        <v>11738.688</v>
      </c>
      <c r="G59" s="1"/>
      <c r="H59" s="13">
        <f t="shared" si="13"/>
        <v>5.6326900360096399</v>
      </c>
      <c r="I59" s="14">
        <f t="shared" si="14"/>
        <v>6781.5785572744498</v>
      </c>
      <c r="J59" s="14">
        <f t="shared" si="15"/>
        <v>0</v>
      </c>
      <c r="K59" s="14">
        <f t="shared" si="16"/>
        <v>0</v>
      </c>
      <c r="L59" s="14">
        <f t="shared" si="17"/>
        <v>0</v>
      </c>
      <c r="M59" s="32">
        <f t="shared" si="18"/>
        <v>6781.5785572744498</v>
      </c>
      <c r="N59" s="3"/>
      <c r="O59" s="3"/>
      <c r="P59" s="3"/>
    </row>
    <row r="60" spans="1:16">
      <c r="A60" s="13">
        <v>10.25</v>
      </c>
      <c r="B60" s="14">
        <f t="shared" si="8"/>
        <v>0</v>
      </c>
      <c r="C60" s="14">
        <f t="shared" si="9"/>
        <v>0</v>
      </c>
      <c r="D60" s="14">
        <f t="shared" si="10"/>
        <v>0</v>
      </c>
      <c r="E60" s="14">
        <f t="shared" si="11"/>
        <v>0</v>
      </c>
      <c r="F60" s="12">
        <f t="shared" si="12"/>
        <v>0</v>
      </c>
      <c r="G60" s="1"/>
      <c r="H60" s="13">
        <f t="shared" si="13"/>
        <v>6.6499174196976503</v>
      </c>
      <c r="I60" s="14">
        <f t="shared" si="14"/>
        <v>0</v>
      </c>
      <c r="J60" s="14">
        <f t="shared" si="15"/>
        <v>0</v>
      </c>
      <c r="K60" s="14">
        <f t="shared" si="16"/>
        <v>0</v>
      </c>
      <c r="L60" s="14">
        <f t="shared" si="17"/>
        <v>0</v>
      </c>
      <c r="M60" s="32">
        <f t="shared" si="18"/>
        <v>0</v>
      </c>
      <c r="N60" s="3"/>
      <c r="O60" s="3"/>
      <c r="P60" s="3"/>
    </row>
    <row r="61" spans="1:16">
      <c r="A61" s="13">
        <v>10.75</v>
      </c>
      <c r="B61" s="14">
        <f t="shared" si="8"/>
        <v>27172.800083333299</v>
      </c>
      <c r="C61" s="14">
        <f t="shared" si="9"/>
        <v>135864.000416667</v>
      </c>
      <c r="D61" s="14">
        <f t="shared" si="10"/>
        <v>0</v>
      </c>
      <c r="E61" s="14">
        <f t="shared" si="11"/>
        <v>0</v>
      </c>
      <c r="F61" s="12">
        <f t="shared" si="12"/>
        <v>163036.80050000001</v>
      </c>
      <c r="G61" s="1"/>
      <c r="H61" s="13">
        <f t="shared" si="13"/>
        <v>7.7890047449505104</v>
      </c>
      <c r="I61" s="14">
        <f t="shared" si="14"/>
        <v>19688.285468155798</v>
      </c>
      <c r="J61" s="14">
        <f t="shared" si="15"/>
        <v>98441.427340779293</v>
      </c>
      <c r="K61" s="14">
        <f t="shared" si="16"/>
        <v>0</v>
      </c>
      <c r="L61" s="14">
        <f t="shared" si="17"/>
        <v>0</v>
      </c>
      <c r="M61" s="32">
        <f t="shared" si="18"/>
        <v>118129.712808935</v>
      </c>
      <c r="N61" s="3"/>
      <c r="O61" s="3"/>
      <c r="P61" s="3"/>
    </row>
    <row r="62" spans="1:16">
      <c r="A62" s="13">
        <v>11.25</v>
      </c>
      <c r="B62" s="14">
        <f t="shared" si="8"/>
        <v>33035.461875000001</v>
      </c>
      <c r="C62" s="14">
        <f t="shared" si="9"/>
        <v>165177.30937500001</v>
      </c>
      <c r="D62" s="14">
        <f t="shared" si="10"/>
        <v>0</v>
      </c>
      <c r="E62" s="14">
        <f t="shared" si="11"/>
        <v>0</v>
      </c>
      <c r="F62" s="12">
        <f t="shared" si="12"/>
        <v>198212.77124999999</v>
      </c>
      <c r="G62" s="1"/>
      <c r="H62" s="13">
        <f t="shared" si="13"/>
        <v>9.0578560578776006</v>
      </c>
      <c r="I62" s="14">
        <f t="shared" si="14"/>
        <v>26598.262975044701</v>
      </c>
      <c r="J62" s="14">
        <f t="shared" si="15"/>
        <v>132991.31487522399</v>
      </c>
      <c r="K62" s="14">
        <f t="shared" si="16"/>
        <v>0</v>
      </c>
      <c r="L62" s="14">
        <f t="shared" si="17"/>
        <v>0</v>
      </c>
      <c r="M62" s="32">
        <f t="shared" si="18"/>
        <v>159589.57785026901</v>
      </c>
      <c r="N62" s="3"/>
      <c r="O62" s="3"/>
      <c r="P62" s="3"/>
    </row>
    <row r="63" spans="1:16">
      <c r="A63" s="13">
        <v>11.75</v>
      </c>
      <c r="B63" s="14">
        <f t="shared" si="8"/>
        <v>24199.521846774202</v>
      </c>
      <c r="C63" s="14">
        <f t="shared" si="9"/>
        <v>225862.20390322601</v>
      </c>
      <c r="D63" s="14">
        <f t="shared" si="10"/>
        <v>0</v>
      </c>
      <c r="E63" s="14">
        <f t="shared" si="11"/>
        <v>0</v>
      </c>
      <c r="F63" s="12">
        <f t="shared" si="12"/>
        <v>250061.72575000001</v>
      </c>
      <c r="G63" s="1"/>
      <c r="H63" s="13">
        <f t="shared" si="13"/>
        <v>10.464493862513001</v>
      </c>
      <c r="I63" s="14">
        <f t="shared" si="14"/>
        <v>21551.978539686599</v>
      </c>
      <c r="J63" s="14">
        <f t="shared" si="15"/>
        <v>201151.799703742</v>
      </c>
      <c r="K63" s="14">
        <f t="shared" si="16"/>
        <v>0</v>
      </c>
      <c r="L63" s="14">
        <f t="shared" si="17"/>
        <v>0</v>
      </c>
      <c r="M63" s="32">
        <f t="shared" si="18"/>
        <v>222703.778243429</v>
      </c>
      <c r="N63" s="3"/>
      <c r="O63" s="3"/>
      <c r="P63" s="3"/>
    </row>
    <row r="64" spans="1:16">
      <c r="A64" s="13">
        <v>12.25</v>
      </c>
      <c r="B64" s="14">
        <f t="shared" si="8"/>
        <v>10748.1157</v>
      </c>
      <c r="C64" s="14">
        <f t="shared" si="9"/>
        <v>231084.48754999999</v>
      </c>
      <c r="D64" s="14">
        <f t="shared" si="10"/>
        <v>0</v>
      </c>
      <c r="E64" s="14">
        <f t="shared" si="11"/>
        <v>0</v>
      </c>
      <c r="F64" s="12">
        <f t="shared" si="12"/>
        <v>241832.60324999999</v>
      </c>
      <c r="G64" s="1"/>
      <c r="H64" s="13">
        <f t="shared" si="13"/>
        <v>12.0170555088536</v>
      </c>
      <c r="I64" s="14">
        <f t="shared" si="14"/>
        <v>10543.7308557127</v>
      </c>
      <c r="J64" s="14">
        <f t="shared" si="15"/>
        <v>226690.213397824</v>
      </c>
      <c r="K64" s="14">
        <f t="shared" si="16"/>
        <v>0</v>
      </c>
      <c r="L64" s="14">
        <f t="shared" si="17"/>
        <v>0</v>
      </c>
      <c r="M64" s="32">
        <f t="shared" si="18"/>
        <v>237233.94425353699</v>
      </c>
      <c r="N64" s="3"/>
      <c r="O64" s="3"/>
      <c r="P64" s="3"/>
    </row>
    <row r="65" spans="1:16">
      <c r="A65" s="13">
        <v>12.75</v>
      </c>
      <c r="B65" s="14">
        <f t="shared" si="8"/>
        <v>0</v>
      </c>
      <c r="C65" s="14">
        <f t="shared" si="9"/>
        <v>261850.97025000001</v>
      </c>
      <c r="D65" s="14">
        <f t="shared" si="10"/>
        <v>0</v>
      </c>
      <c r="E65" s="14">
        <f t="shared" si="11"/>
        <v>0</v>
      </c>
      <c r="F65" s="12">
        <f t="shared" si="12"/>
        <v>261850.97025000001</v>
      </c>
      <c r="G65" s="1"/>
      <c r="H65" s="13">
        <f t="shared" si="13"/>
        <v>13.723789841416</v>
      </c>
      <c r="I65" s="14">
        <f t="shared" si="14"/>
        <v>0</v>
      </c>
      <c r="J65" s="14">
        <f t="shared" si="15"/>
        <v>281850.01454759802</v>
      </c>
      <c r="K65" s="14">
        <f t="shared" si="16"/>
        <v>0</v>
      </c>
      <c r="L65" s="14">
        <f t="shared" si="17"/>
        <v>0</v>
      </c>
      <c r="M65" s="32">
        <f t="shared" si="18"/>
        <v>281850.01454759802</v>
      </c>
      <c r="N65" s="3"/>
      <c r="O65" s="3"/>
      <c r="P65" s="3"/>
    </row>
    <row r="66" spans="1:16">
      <c r="A66" s="13">
        <v>13.25</v>
      </c>
      <c r="B66" s="14">
        <f t="shared" si="8"/>
        <v>0</v>
      </c>
      <c r="C66" s="14">
        <f t="shared" si="9"/>
        <v>289387.39350000001</v>
      </c>
      <c r="D66" s="14">
        <f t="shared" si="10"/>
        <v>0</v>
      </c>
      <c r="E66" s="14">
        <f t="shared" si="11"/>
        <v>0</v>
      </c>
      <c r="F66" s="12">
        <f t="shared" si="12"/>
        <v>289387.39350000001</v>
      </c>
      <c r="G66" s="1"/>
      <c r="H66" s="13">
        <f t="shared" si="13"/>
        <v>15.5930540795553</v>
      </c>
      <c r="I66" s="14">
        <f t="shared" si="14"/>
        <v>0</v>
      </c>
      <c r="J66" s="14">
        <f t="shared" si="15"/>
        <v>340561.002021664</v>
      </c>
      <c r="K66" s="14">
        <f t="shared" si="16"/>
        <v>0</v>
      </c>
      <c r="L66" s="14">
        <f t="shared" si="17"/>
        <v>0</v>
      </c>
      <c r="M66" s="32">
        <f t="shared" si="18"/>
        <v>340561.002021664</v>
      </c>
      <c r="N66" s="3"/>
      <c r="O66" s="3"/>
      <c r="P66" s="3"/>
    </row>
    <row r="67" spans="1:16">
      <c r="A67" s="13">
        <v>13.75</v>
      </c>
      <c r="B67" s="14">
        <f t="shared" si="8"/>
        <v>0</v>
      </c>
      <c r="C67" s="14">
        <f t="shared" si="9"/>
        <v>178814.98311110999</v>
      </c>
      <c r="D67" s="14">
        <f t="shared" si="10"/>
        <v>4063.9768888888898</v>
      </c>
      <c r="E67" s="14">
        <f t="shared" si="11"/>
        <v>0</v>
      </c>
      <c r="F67" s="12">
        <f t="shared" si="12"/>
        <v>182878.959999999</v>
      </c>
      <c r="G67" s="1"/>
      <c r="H67" s="13">
        <f t="shared" si="13"/>
        <v>17.633310904977499</v>
      </c>
      <c r="I67" s="14">
        <f t="shared" si="14"/>
        <v>0</v>
      </c>
      <c r="J67" s="14">
        <f t="shared" si="15"/>
        <v>229316.37757574601</v>
      </c>
      <c r="K67" s="14">
        <f t="shared" si="16"/>
        <v>5211.7358539942597</v>
      </c>
      <c r="L67" s="14">
        <f t="shared" si="17"/>
        <v>0</v>
      </c>
      <c r="M67" s="32">
        <f t="shared" si="18"/>
        <v>234528.11342974001</v>
      </c>
      <c r="N67" s="3"/>
      <c r="O67" s="3"/>
      <c r="P67" s="3"/>
    </row>
    <row r="68" spans="1:16">
      <c r="A68" s="13">
        <v>14.25</v>
      </c>
      <c r="B68" s="14">
        <f t="shared" si="8"/>
        <v>0</v>
      </c>
      <c r="C68" s="14">
        <f t="shared" si="9"/>
        <v>161505.26746500001</v>
      </c>
      <c r="D68" s="14">
        <f t="shared" si="10"/>
        <v>35452.375784999997</v>
      </c>
      <c r="E68" s="14">
        <f t="shared" si="11"/>
        <v>0</v>
      </c>
      <c r="F68" s="12">
        <f t="shared" si="12"/>
        <v>196957.64324999999</v>
      </c>
      <c r="G68" s="1"/>
      <c r="H68" s="13">
        <f t="shared" si="13"/>
        <v>19.8531257353192</v>
      </c>
      <c r="I68" s="14">
        <f t="shared" si="14"/>
        <v>0</v>
      </c>
      <c r="J68" s="14">
        <f t="shared" si="15"/>
        <v>225009.43030870199</v>
      </c>
      <c r="K68" s="14">
        <f t="shared" si="16"/>
        <v>49392.3139702029</v>
      </c>
      <c r="L68" s="14">
        <f t="shared" si="17"/>
        <v>0</v>
      </c>
      <c r="M68" s="32">
        <f t="shared" si="18"/>
        <v>274401.74427890498</v>
      </c>
      <c r="N68" s="3"/>
      <c r="O68" s="3"/>
      <c r="P68" s="3"/>
    </row>
    <row r="69" spans="1:16">
      <c r="A69" s="13">
        <v>14.75</v>
      </c>
      <c r="B69" s="14">
        <f t="shared" si="8"/>
        <v>0</v>
      </c>
      <c r="C69" s="14">
        <f t="shared" si="9"/>
        <v>82184.197499999995</v>
      </c>
      <c r="D69" s="14">
        <f t="shared" si="10"/>
        <v>31960.521250000002</v>
      </c>
      <c r="E69" s="14">
        <f t="shared" si="11"/>
        <v>0</v>
      </c>
      <c r="F69" s="12">
        <f t="shared" si="12"/>
        <v>114144.71875</v>
      </c>
      <c r="G69" s="1"/>
      <c r="H69" s="13">
        <f t="shared" si="13"/>
        <v>22.261164165518998</v>
      </c>
      <c r="I69" s="14">
        <f t="shared" si="14"/>
        <v>0</v>
      </c>
      <c r="J69" s="14">
        <f t="shared" si="15"/>
        <v>124034.97710908001</v>
      </c>
      <c r="K69" s="14">
        <f t="shared" si="16"/>
        <v>48235.824431309004</v>
      </c>
      <c r="L69" s="14">
        <f t="shared" si="17"/>
        <v>0</v>
      </c>
      <c r="M69" s="32">
        <f t="shared" si="18"/>
        <v>172270.80154038899</v>
      </c>
      <c r="N69" s="3"/>
      <c r="O69" s="3"/>
      <c r="P69" s="3"/>
    </row>
    <row r="70" spans="1:16">
      <c r="A70" s="13">
        <v>15.25</v>
      </c>
      <c r="B70" s="14">
        <f t="shared" si="8"/>
        <v>0</v>
      </c>
      <c r="C70" s="14">
        <f t="shared" si="9"/>
        <v>23070.687999999998</v>
      </c>
      <c r="D70" s="14">
        <f t="shared" si="10"/>
        <v>31722.196</v>
      </c>
      <c r="E70" s="14">
        <f t="shared" si="11"/>
        <v>0</v>
      </c>
      <c r="F70" s="12">
        <f t="shared" si="12"/>
        <v>54792.883999999998</v>
      </c>
      <c r="G70" s="1"/>
      <c r="H70" s="13">
        <f t="shared" si="13"/>
        <v>24.866189561083299</v>
      </c>
      <c r="I70" s="14">
        <f t="shared" si="14"/>
        <v>0</v>
      </c>
      <c r="J70" s="14">
        <f t="shared" si="15"/>
        <v>37618.367286072797</v>
      </c>
      <c r="K70" s="14">
        <f t="shared" si="16"/>
        <v>51725.255018349999</v>
      </c>
      <c r="L70" s="14">
        <f t="shared" si="17"/>
        <v>0</v>
      </c>
      <c r="M70" s="32">
        <f t="shared" si="18"/>
        <v>89343.622304422795</v>
      </c>
      <c r="N70" s="3"/>
      <c r="O70" s="3"/>
      <c r="P70" s="3"/>
    </row>
    <row r="71" spans="1:16">
      <c r="A71" s="13">
        <v>15.75</v>
      </c>
      <c r="B71" s="14">
        <f t="shared" si="8"/>
        <v>0</v>
      </c>
      <c r="C71" s="14">
        <f t="shared" si="9"/>
        <v>9871.1871057692206</v>
      </c>
      <c r="D71" s="14">
        <f t="shared" si="10"/>
        <v>26793.222144230702</v>
      </c>
      <c r="E71" s="14">
        <f t="shared" si="11"/>
        <v>0</v>
      </c>
      <c r="F71" s="12">
        <f t="shared" si="12"/>
        <v>36664.409249999902</v>
      </c>
      <c r="G71" s="1"/>
      <c r="H71" s="13">
        <f t="shared" si="13"/>
        <v>27.677060789348499</v>
      </c>
      <c r="I71" s="14">
        <f t="shared" si="14"/>
        <v>0</v>
      </c>
      <c r="J71" s="14">
        <f t="shared" si="15"/>
        <v>17346.377497740199</v>
      </c>
      <c r="K71" s="14">
        <f t="shared" si="16"/>
        <v>47083.024636723298</v>
      </c>
      <c r="L71" s="14">
        <f t="shared" si="17"/>
        <v>0</v>
      </c>
      <c r="M71" s="32">
        <f t="shared" si="18"/>
        <v>64429.402134463497</v>
      </c>
      <c r="N71" s="3"/>
      <c r="O71" s="3"/>
      <c r="P71" s="3"/>
    </row>
    <row r="72" spans="1:16">
      <c r="A72" s="13">
        <v>16.25</v>
      </c>
      <c r="B72" s="14">
        <f t="shared" si="8"/>
        <v>0</v>
      </c>
      <c r="C72" s="14">
        <f t="shared" si="9"/>
        <v>2856.8596874999998</v>
      </c>
      <c r="D72" s="14">
        <f t="shared" si="10"/>
        <v>8570.5790625000009</v>
      </c>
      <c r="E72" s="14">
        <f t="shared" si="11"/>
        <v>0</v>
      </c>
      <c r="F72" s="12">
        <f t="shared" si="12"/>
        <v>11427.438749999999</v>
      </c>
      <c r="G72" s="1"/>
      <c r="H72" s="13">
        <f t="shared" si="13"/>
        <v>30.702730076529502</v>
      </c>
      <c r="I72" s="14">
        <f t="shared" si="14"/>
        <v>0</v>
      </c>
      <c r="J72" s="14">
        <f t="shared" si="15"/>
        <v>5397.7471908818998</v>
      </c>
      <c r="K72" s="14">
        <f t="shared" si="16"/>
        <v>16193.2415726457</v>
      </c>
      <c r="L72" s="14">
        <f t="shared" si="17"/>
        <v>0</v>
      </c>
      <c r="M72" s="32">
        <f t="shared" si="18"/>
        <v>21590.988763527599</v>
      </c>
      <c r="N72" s="3"/>
      <c r="O72" s="3"/>
      <c r="P72" s="3"/>
    </row>
    <row r="73" spans="1:16">
      <c r="A73" s="13">
        <v>16.75</v>
      </c>
      <c r="B73" s="14">
        <f t="shared" si="8"/>
        <v>0</v>
      </c>
      <c r="C73" s="14">
        <f t="shared" si="9"/>
        <v>0</v>
      </c>
      <c r="D73" s="14">
        <f t="shared" si="10"/>
        <v>9938.9642500000009</v>
      </c>
      <c r="E73" s="14">
        <f t="shared" si="11"/>
        <v>0</v>
      </c>
      <c r="F73" s="12">
        <f t="shared" si="12"/>
        <v>9938.9642500000009</v>
      </c>
      <c r="G73" s="1"/>
      <c r="H73" s="13">
        <f t="shared" si="13"/>
        <v>33.952240979781301</v>
      </c>
      <c r="I73" s="14">
        <f t="shared" si="14"/>
        <v>0</v>
      </c>
      <c r="J73" s="14">
        <f t="shared" si="15"/>
        <v>0</v>
      </c>
      <c r="K73" s="14">
        <f t="shared" si="16"/>
        <v>20146.275182413799</v>
      </c>
      <c r="L73" s="14">
        <f t="shared" si="17"/>
        <v>0</v>
      </c>
      <c r="M73" s="32">
        <f t="shared" si="18"/>
        <v>20146.275182413799</v>
      </c>
      <c r="N73" s="3"/>
      <c r="O73" s="3"/>
      <c r="P73" s="3"/>
    </row>
    <row r="74" spans="1:16">
      <c r="A74" s="13">
        <v>17.25</v>
      </c>
      <c r="B74" s="14">
        <f t="shared" si="8"/>
        <v>0</v>
      </c>
      <c r="C74" s="14">
        <f t="shared" si="9"/>
        <v>0</v>
      </c>
      <c r="D74" s="14">
        <f t="shared" si="10"/>
        <v>10235.64975</v>
      </c>
      <c r="E74" s="14">
        <f t="shared" si="11"/>
        <v>0</v>
      </c>
      <c r="F74" s="12">
        <f t="shared" si="12"/>
        <v>10235.64975</v>
      </c>
      <c r="G74" s="1"/>
      <c r="H74" s="13">
        <f t="shared" si="13"/>
        <v>37.434726464730304</v>
      </c>
      <c r="I74" s="14">
        <f t="shared" si="14"/>
        <v>0</v>
      </c>
      <c r="J74" s="14">
        <f t="shared" si="15"/>
        <v>0</v>
      </c>
      <c r="K74" s="14">
        <f t="shared" si="16"/>
        <v>22212.681077103502</v>
      </c>
      <c r="L74" s="14">
        <f t="shared" si="17"/>
        <v>0</v>
      </c>
      <c r="M74" s="32">
        <f t="shared" si="18"/>
        <v>22212.681077103502</v>
      </c>
      <c r="N74" s="3"/>
      <c r="O74" s="3"/>
      <c r="P74" s="3"/>
    </row>
    <row r="75" spans="1:16">
      <c r="A75" s="13">
        <v>17.75</v>
      </c>
      <c r="B75" s="14">
        <f t="shared" si="8"/>
        <v>0</v>
      </c>
      <c r="C75" s="14">
        <f t="shared" si="9"/>
        <v>0</v>
      </c>
      <c r="D75" s="14">
        <f t="shared" si="10"/>
        <v>3964.51575</v>
      </c>
      <c r="E75" s="14">
        <f t="shared" si="11"/>
        <v>0</v>
      </c>
      <c r="F75" s="12">
        <f t="shared" si="12"/>
        <v>3964.51575</v>
      </c>
      <c r="G75" s="1"/>
      <c r="H75" s="13">
        <f t="shared" si="13"/>
        <v>41.159407079983303</v>
      </c>
      <c r="I75" s="14">
        <f t="shared" si="14"/>
        <v>0</v>
      </c>
      <c r="J75" s="14">
        <f t="shared" si="15"/>
        <v>0</v>
      </c>
      <c r="K75" s="14">
        <f t="shared" si="16"/>
        <v>9193.07704953551</v>
      </c>
      <c r="L75" s="14">
        <f t="shared" si="17"/>
        <v>0</v>
      </c>
      <c r="M75" s="32">
        <f t="shared" si="18"/>
        <v>9193.07704953551</v>
      </c>
      <c r="N75" s="3"/>
      <c r="O75" s="3"/>
      <c r="P75" s="3"/>
    </row>
    <row r="76" spans="1:16">
      <c r="A76" s="13">
        <v>18.25</v>
      </c>
      <c r="B76" s="14">
        <f t="shared" si="8"/>
        <v>0</v>
      </c>
      <c r="C76" s="14">
        <f t="shared" si="9"/>
        <v>0</v>
      </c>
      <c r="D76" s="14">
        <f t="shared" si="10"/>
        <v>0</v>
      </c>
      <c r="E76" s="14">
        <f t="shared" si="11"/>
        <v>0</v>
      </c>
      <c r="F76" s="12">
        <f t="shared" si="12"/>
        <v>0</v>
      </c>
      <c r="G76" s="1"/>
      <c r="H76" s="13">
        <f t="shared" si="13"/>
        <v>45.1355892210386</v>
      </c>
      <c r="I76" s="14">
        <f t="shared" si="14"/>
        <v>0</v>
      </c>
      <c r="J76" s="14">
        <f t="shared" si="15"/>
        <v>0</v>
      </c>
      <c r="K76" s="14">
        <f t="shared" si="16"/>
        <v>0</v>
      </c>
      <c r="L76" s="14">
        <f t="shared" si="17"/>
        <v>0</v>
      </c>
      <c r="M76" s="32">
        <f t="shared" si="18"/>
        <v>0</v>
      </c>
      <c r="N76" s="3"/>
      <c r="O76" s="3"/>
      <c r="P76" s="3"/>
    </row>
    <row r="77" spans="1:16">
      <c r="A77" s="13">
        <v>18.75</v>
      </c>
      <c r="B77" s="14">
        <f t="shared" si="8"/>
        <v>0</v>
      </c>
      <c r="C77" s="14">
        <f t="shared" si="9"/>
        <v>0</v>
      </c>
      <c r="D77" s="14">
        <f t="shared" si="10"/>
        <v>0</v>
      </c>
      <c r="E77" s="14">
        <f t="shared" si="11"/>
        <v>0</v>
      </c>
      <c r="F77" s="12">
        <f t="shared" si="12"/>
        <v>0</v>
      </c>
      <c r="G77" s="1"/>
      <c r="H77" s="13">
        <f t="shared" si="13"/>
        <v>49.372663476808</v>
      </c>
      <c r="I77" s="14">
        <f t="shared" si="14"/>
        <v>0</v>
      </c>
      <c r="J77" s="14">
        <f t="shared" si="15"/>
        <v>0</v>
      </c>
      <c r="K77" s="14">
        <f t="shared" si="16"/>
        <v>0</v>
      </c>
      <c r="L77" s="14">
        <f t="shared" si="17"/>
        <v>0</v>
      </c>
      <c r="M77" s="32">
        <f t="shared" si="18"/>
        <v>0</v>
      </c>
      <c r="N77" s="3"/>
      <c r="O77" s="3"/>
      <c r="P77" s="3"/>
    </row>
    <row r="78" spans="1:16">
      <c r="A78" s="13">
        <v>19.25</v>
      </c>
      <c r="B78" s="14">
        <f t="shared" si="8"/>
        <v>0</v>
      </c>
      <c r="C78" s="14">
        <f t="shared" si="9"/>
        <v>0</v>
      </c>
      <c r="D78" s="14">
        <f t="shared" si="10"/>
        <v>0</v>
      </c>
      <c r="E78" s="14">
        <f t="shared" si="11"/>
        <v>0</v>
      </c>
      <c r="F78" s="12">
        <f t="shared" si="12"/>
        <v>0</v>
      </c>
      <c r="G78" s="1"/>
      <c r="H78" s="13">
        <f t="shared" si="13"/>
        <v>53.880103052652998</v>
      </c>
      <c r="I78" s="14">
        <f t="shared" si="14"/>
        <v>0</v>
      </c>
      <c r="J78" s="14">
        <f t="shared" si="15"/>
        <v>0</v>
      </c>
      <c r="K78" s="14">
        <f t="shared" si="16"/>
        <v>0</v>
      </c>
      <c r="L78" s="14">
        <f t="shared" si="17"/>
        <v>0</v>
      </c>
      <c r="M78" s="32">
        <f t="shared" si="18"/>
        <v>0</v>
      </c>
      <c r="N78" s="3"/>
      <c r="O78" s="3"/>
      <c r="P78" s="3"/>
    </row>
    <row r="79" spans="1:16">
      <c r="A79" s="23" t="s">
        <v>7</v>
      </c>
      <c r="B79" s="24">
        <f>SUM(B47:B78)</f>
        <v>106894.58750510799</v>
      </c>
      <c r="C79" s="24">
        <f>SUM(C47:C78)</f>
        <v>1767529.5478642699</v>
      </c>
      <c r="D79" s="24">
        <f>SUM(D47:D78)</f>
        <v>162702.00088062001</v>
      </c>
      <c r="E79" s="24">
        <f>SUM(E47:E78)</f>
        <v>0</v>
      </c>
      <c r="F79" s="24">
        <f>SUM(F47:F78)</f>
        <v>2037126.13625</v>
      </c>
      <c r="G79" s="12"/>
      <c r="H79" s="23" t="s">
        <v>7</v>
      </c>
      <c r="I79" s="24">
        <f>SUM(I47:I78)</f>
        <v>85163.836395874197</v>
      </c>
      <c r="J79" s="24">
        <f>SUM(J47:J78)</f>
        <v>1920409.04885505</v>
      </c>
      <c r="K79" s="24">
        <f>SUM(K47:K78)</f>
        <v>269393.42879227799</v>
      </c>
      <c r="L79" s="24">
        <f>SUM(L47:L78)</f>
        <v>0</v>
      </c>
      <c r="M79" s="24">
        <f>SUM(M47:M78)</f>
        <v>2274966.3140432099</v>
      </c>
      <c r="N79" s="3"/>
      <c r="O79" s="3"/>
      <c r="P79" s="3"/>
    </row>
    <row r="80" spans="1:16">
      <c r="A80" s="6" t="s">
        <v>13</v>
      </c>
      <c r="B80" s="25">
        <f>IF(L38&gt;0,B79/L38,0)</f>
        <v>11.128955900881801</v>
      </c>
      <c r="C80" s="25">
        <f>IF(M38&gt;0,C79/M38,0)</f>
        <v>12.624236915464</v>
      </c>
      <c r="D80" s="25">
        <f>IF(N38&gt;0,D79/N38,0)</f>
        <v>15.2498634631407</v>
      </c>
      <c r="E80" s="25">
        <f>IF(O38&gt;0,E79/O38,0)</f>
        <v>0</v>
      </c>
      <c r="F80" s="25">
        <f>IF(P38&gt;0,F79/P38,0)</f>
        <v>12.7094021913558</v>
      </c>
      <c r="G80" s="12"/>
      <c r="H80" s="6" t="s">
        <v>13</v>
      </c>
      <c r="I80" s="25">
        <f>IF(L38&gt;0,I79/L38,0)</f>
        <v>8.8665347958268192</v>
      </c>
      <c r="J80" s="25">
        <f>IF(M38&gt;0,J79/M38,0)</f>
        <v>13.7161490944472</v>
      </c>
      <c r="K80" s="25">
        <f>IF(N38&gt;0,K79/N38,0)</f>
        <v>25.249923078474598</v>
      </c>
      <c r="L80" s="25">
        <f>IF(O38&gt;0,L79/O38,0)</f>
        <v>0</v>
      </c>
      <c r="M80" s="25">
        <f>IF(P38&gt;0,M79/P38,0)</f>
        <v>14.1932604675065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3"/>
      <c r="B87" s="3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4">
        <v>0</v>
      </c>
      <c r="B92" s="35">
        <f>L$38</f>
        <v>9605.0868100000007</v>
      </c>
      <c r="C92" s="36">
        <f>$B$80</f>
        <v>11.1</v>
      </c>
      <c r="D92" s="36">
        <f>$I$80</f>
        <v>8.9</v>
      </c>
      <c r="E92" s="35">
        <f>B92*D92</f>
        <v>85485.27261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4">
        <v>1</v>
      </c>
      <c r="B93" s="35">
        <f>M$38</f>
        <v>140010.80301</v>
      </c>
      <c r="C93" s="36">
        <f>$C$80</f>
        <v>12.6</v>
      </c>
      <c r="D93" s="36">
        <f>$J$80</f>
        <v>13.7</v>
      </c>
      <c r="E93" s="35">
        <f>B93*D93</f>
        <v>1918148.0012399999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4">
        <v>2</v>
      </c>
      <c r="B94" s="35">
        <f>N$38</f>
        <v>10669.07919</v>
      </c>
      <c r="C94" s="36">
        <f>$D$80</f>
        <v>15.2</v>
      </c>
      <c r="D94" s="36">
        <f>$K$80</f>
        <v>25.2</v>
      </c>
      <c r="E94" s="35">
        <f>B94*D94</f>
        <v>268860.79558999999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4">
        <v>3</v>
      </c>
      <c r="B95" s="35">
        <f>O$38</f>
        <v>0</v>
      </c>
      <c r="C95" s="36">
        <f>$E$80</f>
        <v>0</v>
      </c>
      <c r="D95" s="36">
        <f>$L$80</f>
        <v>0</v>
      </c>
      <c r="E95" s="3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4" t="s">
        <v>7</v>
      </c>
      <c r="B96" s="37">
        <f>SUM(B92:B95)</f>
        <v>160284.96900000001</v>
      </c>
      <c r="C96" s="36">
        <f>$F$80</f>
        <v>12.7</v>
      </c>
      <c r="D96" s="36">
        <f>$M$80</f>
        <v>14.2</v>
      </c>
      <c r="E96" s="35">
        <f>SUM(E92:E95)</f>
        <v>2272494.0694400002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4" t="s">
        <v>2</v>
      </c>
      <c r="B97" s="37">
        <f>$I$2</f>
        <v>2565623.29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8" t="s">
        <v>20</v>
      </c>
      <c r="B98" s="35">
        <f>IF(E96&gt;0,$I$2/E96,"")</f>
        <v>1.1289899999999999</v>
      </c>
      <c r="C98" s="59" t="s">
        <v>23</v>
      </c>
      <c r="D98" s="59"/>
      <c r="E98" s="59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4" workbookViewId="0">
      <selection activeCell="I2" sqref="I2:I34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24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2">
        <v>789452.18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7"/>
      <c r="C6" s="11"/>
      <c r="D6" s="11"/>
      <c r="E6" s="48"/>
      <c r="F6" s="12">
        <f t="shared" ref="F6:F37" si="0">SUM(B6:E6)</f>
        <v>0</v>
      </c>
      <c r="G6" s="1"/>
      <c r="H6" s="13">
        <v>3.75</v>
      </c>
      <c r="I6" s="52"/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7"/>
      <c r="C7" s="11"/>
      <c r="D7" s="11"/>
      <c r="E7" s="48"/>
      <c r="F7" s="12">
        <f t="shared" si="0"/>
        <v>0</v>
      </c>
      <c r="G7" s="1"/>
      <c r="H7" s="13">
        <v>4.25</v>
      </c>
      <c r="I7" s="52">
        <v>68512</v>
      </c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7"/>
      <c r="C8" s="11"/>
      <c r="D8" s="11"/>
      <c r="E8" s="48"/>
      <c r="F8" s="12">
        <f t="shared" si="0"/>
        <v>0</v>
      </c>
      <c r="G8" s="1"/>
      <c r="H8" s="13">
        <v>4.75</v>
      </c>
      <c r="I8" s="52">
        <v>22837</v>
      </c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17"/>
      <c r="C9" s="11"/>
      <c r="D9" s="11"/>
      <c r="E9" s="49"/>
      <c r="F9" s="12">
        <f t="shared" si="0"/>
        <v>0</v>
      </c>
      <c r="G9" s="19"/>
      <c r="H9" s="13">
        <v>5.25</v>
      </c>
      <c r="I9" s="52">
        <v>151720</v>
      </c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46">
        <v>1</v>
      </c>
      <c r="C10" s="11"/>
      <c r="D10" s="11"/>
      <c r="E10" s="48"/>
      <c r="F10" s="12">
        <f t="shared" si="0"/>
        <v>1</v>
      </c>
      <c r="G10" s="1"/>
      <c r="H10" s="13">
        <v>5.75</v>
      </c>
      <c r="I10" s="52">
        <v>123504</v>
      </c>
      <c r="J10" s="1"/>
      <c r="K10" s="13">
        <v>5.75</v>
      </c>
      <c r="L10" s="14">
        <f t="shared" si="1"/>
        <v>123.504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123.504</v>
      </c>
      <c r="Q10" s="3"/>
      <c r="R10" s="3"/>
    </row>
    <row r="11" spans="1:18">
      <c r="A11" s="13">
        <v>6.25</v>
      </c>
      <c r="B11" s="46">
        <v>4</v>
      </c>
      <c r="C11" s="11"/>
      <c r="D11" s="11"/>
      <c r="E11" s="48"/>
      <c r="F11" s="12">
        <f t="shared" si="0"/>
        <v>4</v>
      </c>
      <c r="G11" s="1"/>
      <c r="H11" s="13">
        <v>6.25</v>
      </c>
      <c r="I11" s="52">
        <v>845964</v>
      </c>
      <c r="J11" s="1"/>
      <c r="K11" s="13">
        <v>6.25</v>
      </c>
      <c r="L11" s="14">
        <f t="shared" si="1"/>
        <v>845.96400000000006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845.96400000000006</v>
      </c>
      <c r="Q11" s="3"/>
      <c r="R11" s="3"/>
    </row>
    <row r="12" spans="1:18">
      <c r="A12" s="10">
        <v>6.75</v>
      </c>
      <c r="B12">
        <v>4</v>
      </c>
      <c r="E12" s="50"/>
      <c r="F12" s="12">
        <f t="shared" si="0"/>
        <v>4</v>
      </c>
      <c r="G12" s="1"/>
      <c r="H12" s="13">
        <v>6.75</v>
      </c>
      <c r="I12" s="52">
        <v>931559</v>
      </c>
      <c r="J12" s="1"/>
      <c r="K12" s="13">
        <v>6.75</v>
      </c>
      <c r="L12" s="14">
        <f t="shared" si="1"/>
        <v>931.55899999999997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931.55899999999997</v>
      </c>
      <c r="Q12" s="3"/>
      <c r="R12" s="3"/>
    </row>
    <row r="13" spans="1:18">
      <c r="A13" s="13">
        <v>7.25</v>
      </c>
      <c r="B13">
        <v>5</v>
      </c>
      <c r="E13" s="43"/>
      <c r="F13" s="12">
        <f t="shared" si="0"/>
        <v>5</v>
      </c>
      <c r="G13" s="1"/>
      <c r="H13" s="13">
        <v>7.25</v>
      </c>
      <c r="I13" s="52">
        <v>1505635</v>
      </c>
      <c r="J13" s="1"/>
      <c r="K13" s="13">
        <v>7.25</v>
      </c>
      <c r="L13" s="14">
        <f t="shared" si="1"/>
        <v>1505.635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1505.635</v>
      </c>
      <c r="Q13" s="3"/>
      <c r="R13" s="3"/>
    </row>
    <row r="14" spans="1:18">
      <c r="A14" s="10">
        <v>7.75</v>
      </c>
      <c r="B14">
        <v>5</v>
      </c>
      <c r="E14" s="43"/>
      <c r="F14" s="12">
        <f t="shared" si="0"/>
        <v>5</v>
      </c>
      <c r="G14" s="1"/>
      <c r="H14" s="13">
        <v>7.75</v>
      </c>
      <c r="I14" s="52">
        <v>1032804</v>
      </c>
      <c r="J14" s="4"/>
      <c r="K14" s="13">
        <v>7.75</v>
      </c>
      <c r="L14" s="14">
        <f t="shared" si="1"/>
        <v>1032.8040000000001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1032.8040000000001</v>
      </c>
      <c r="Q14" s="3"/>
      <c r="R14" s="3"/>
    </row>
    <row r="15" spans="1:18">
      <c r="A15" s="13">
        <v>8.25</v>
      </c>
      <c r="B15">
        <v>5</v>
      </c>
      <c r="E15" s="43"/>
      <c r="F15" s="12">
        <f t="shared" si="0"/>
        <v>5</v>
      </c>
      <c r="G15" s="1"/>
      <c r="H15" s="13">
        <v>8.25</v>
      </c>
      <c r="I15" s="52">
        <v>885515</v>
      </c>
      <c r="J15" s="4"/>
      <c r="K15" s="13">
        <v>8.25</v>
      </c>
      <c r="L15" s="14">
        <f t="shared" si="1"/>
        <v>885.51499999999999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885.51499999999999</v>
      </c>
      <c r="Q15" s="3"/>
      <c r="R15" s="3"/>
    </row>
    <row r="16" spans="1:18">
      <c r="A16" s="10">
        <v>8.75</v>
      </c>
      <c r="B16">
        <v>4</v>
      </c>
      <c r="E16" s="43"/>
      <c r="F16" s="12">
        <f t="shared" si="0"/>
        <v>4</v>
      </c>
      <c r="G16" s="1"/>
      <c r="H16" s="13">
        <v>8.75</v>
      </c>
      <c r="I16" s="52">
        <v>1680989</v>
      </c>
      <c r="J16" s="4"/>
      <c r="K16" s="13">
        <v>8.75</v>
      </c>
      <c r="L16" s="14">
        <f t="shared" si="1"/>
        <v>1680.989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1680.989</v>
      </c>
      <c r="Q16" s="3"/>
      <c r="R16" s="3"/>
    </row>
    <row r="17" spans="1:18">
      <c r="A17" s="13">
        <v>9.25</v>
      </c>
      <c r="B17">
        <v>22</v>
      </c>
      <c r="E17" s="43"/>
      <c r="F17" s="12">
        <f t="shared" si="0"/>
        <v>22</v>
      </c>
      <c r="G17" s="1"/>
      <c r="H17" s="13">
        <v>9.25</v>
      </c>
      <c r="I17" s="52">
        <v>2523253</v>
      </c>
      <c r="J17" s="4"/>
      <c r="K17" s="13">
        <v>9.25</v>
      </c>
      <c r="L17" s="14">
        <f t="shared" si="1"/>
        <v>2523.2530000000002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2523.2530000000002</v>
      </c>
      <c r="Q17" s="3"/>
      <c r="R17" s="3"/>
    </row>
    <row r="18" spans="1:18">
      <c r="A18" s="10">
        <v>9.75</v>
      </c>
      <c r="B18">
        <v>19</v>
      </c>
      <c r="E18" s="43"/>
      <c r="F18" s="12">
        <f t="shared" si="0"/>
        <v>19</v>
      </c>
      <c r="G18" s="1"/>
      <c r="H18" s="13">
        <v>9.75</v>
      </c>
      <c r="I18" s="52">
        <v>2199531</v>
      </c>
      <c r="J18" s="4"/>
      <c r="K18" s="13">
        <v>9.75</v>
      </c>
      <c r="L18" s="14">
        <f t="shared" si="1"/>
        <v>2199.5309999999999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2199.5309999999999</v>
      </c>
      <c r="Q18" s="3"/>
      <c r="R18" s="3"/>
    </row>
    <row r="19" spans="1:18">
      <c r="A19" s="13">
        <v>10.25</v>
      </c>
      <c r="B19">
        <v>21</v>
      </c>
      <c r="E19" s="43"/>
      <c r="F19" s="12">
        <f t="shared" si="0"/>
        <v>21</v>
      </c>
      <c r="G19" s="1"/>
      <c r="H19" s="13">
        <v>10.25</v>
      </c>
      <c r="I19" s="52">
        <v>3195708</v>
      </c>
      <c r="J19" s="4"/>
      <c r="K19" s="13">
        <v>10.25</v>
      </c>
      <c r="L19" s="14">
        <f t="shared" si="1"/>
        <v>3195.7080000000001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3195.7080000000001</v>
      </c>
      <c r="Q19" s="3"/>
      <c r="R19" s="3"/>
    </row>
    <row r="20" spans="1:18">
      <c r="A20" s="10">
        <v>10.75</v>
      </c>
      <c r="B20">
        <v>23</v>
      </c>
      <c r="E20" s="43"/>
      <c r="F20" s="12">
        <f t="shared" si="0"/>
        <v>23</v>
      </c>
      <c r="G20" s="1"/>
      <c r="H20" s="13">
        <v>10.75</v>
      </c>
      <c r="I20" s="52">
        <v>1780264</v>
      </c>
      <c r="J20" s="4"/>
      <c r="K20" s="13">
        <v>10.75</v>
      </c>
      <c r="L20" s="14">
        <f t="shared" si="1"/>
        <v>1780.2639999999999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P20" s="15">
        <f t="shared" si="5"/>
        <v>1780.2639999999999</v>
      </c>
      <c r="Q20" s="3"/>
      <c r="R20" s="3"/>
    </row>
    <row r="21" spans="1:18">
      <c r="A21" s="13">
        <v>11.25</v>
      </c>
      <c r="B21">
        <v>22</v>
      </c>
      <c r="E21" s="43"/>
      <c r="F21" s="12">
        <f t="shared" si="0"/>
        <v>22</v>
      </c>
      <c r="G21" s="1"/>
      <c r="H21" s="13">
        <v>11.25</v>
      </c>
      <c r="I21" s="52">
        <v>972934</v>
      </c>
      <c r="J21" s="4"/>
      <c r="K21" s="13">
        <v>11.25</v>
      </c>
      <c r="L21" s="14">
        <f t="shared" si="1"/>
        <v>972.93399999999997</v>
      </c>
      <c r="M21" s="14">
        <f t="shared" si="2"/>
        <v>0</v>
      </c>
      <c r="N21" s="14">
        <f t="shared" si="3"/>
        <v>0</v>
      </c>
      <c r="O21" s="14">
        <f t="shared" si="4"/>
        <v>0</v>
      </c>
      <c r="P21" s="15">
        <f t="shared" si="5"/>
        <v>972.93399999999997</v>
      </c>
      <c r="Q21" s="3"/>
      <c r="R21" s="3"/>
    </row>
    <row r="22" spans="1:18">
      <c r="A22" s="10">
        <v>11.75</v>
      </c>
      <c r="B22">
        <v>22</v>
      </c>
      <c r="C22">
        <v>4</v>
      </c>
      <c r="E22" s="43"/>
      <c r="F22" s="12">
        <f t="shared" si="0"/>
        <v>26</v>
      </c>
      <c r="G22" s="4"/>
      <c r="H22" s="13">
        <v>11.75</v>
      </c>
      <c r="I22" s="52">
        <v>2256254</v>
      </c>
      <c r="J22" s="4"/>
      <c r="K22" s="13">
        <v>11.75</v>
      </c>
      <c r="L22" s="14">
        <f t="shared" si="1"/>
        <v>1909.1379999999999</v>
      </c>
      <c r="M22" s="14">
        <f t="shared" si="2"/>
        <v>347.11599999999999</v>
      </c>
      <c r="N22" s="14">
        <f t="shared" si="3"/>
        <v>0</v>
      </c>
      <c r="O22" s="14">
        <f t="shared" si="4"/>
        <v>0</v>
      </c>
      <c r="P22" s="15">
        <f t="shared" si="5"/>
        <v>2256.2539999999999</v>
      </c>
      <c r="Q22" s="3"/>
      <c r="R22" s="3"/>
    </row>
    <row r="23" spans="1:18">
      <c r="A23" s="13">
        <v>12.25</v>
      </c>
      <c r="B23">
        <v>24</v>
      </c>
      <c r="C23">
        <v>9</v>
      </c>
      <c r="E23" s="43"/>
      <c r="F23" s="12">
        <f t="shared" si="0"/>
        <v>33</v>
      </c>
      <c r="G23" s="4"/>
      <c r="H23" s="13">
        <v>12.25</v>
      </c>
      <c r="I23" s="52">
        <v>5055677</v>
      </c>
      <c r="J23" s="4"/>
      <c r="K23" s="13">
        <v>12.25</v>
      </c>
      <c r="L23" s="14">
        <f t="shared" si="1"/>
        <v>3676.8560000000002</v>
      </c>
      <c r="M23" s="14">
        <f t="shared" si="2"/>
        <v>1378.8209999999999</v>
      </c>
      <c r="N23" s="14">
        <f t="shared" si="3"/>
        <v>0</v>
      </c>
      <c r="O23" s="14">
        <f t="shared" si="4"/>
        <v>0</v>
      </c>
      <c r="P23" s="15">
        <f t="shared" si="5"/>
        <v>5055.6769999999997</v>
      </c>
      <c r="Q23" s="3"/>
      <c r="R23" s="3"/>
    </row>
    <row r="24" spans="1:18">
      <c r="A24" s="10">
        <v>12.75</v>
      </c>
      <c r="B24">
        <v>11</v>
      </c>
      <c r="C24">
        <v>24</v>
      </c>
      <c r="E24" s="43"/>
      <c r="F24" s="12">
        <f t="shared" si="0"/>
        <v>35</v>
      </c>
      <c r="G24" s="4"/>
      <c r="H24" s="13">
        <v>12.75</v>
      </c>
      <c r="I24" s="52">
        <v>8460346</v>
      </c>
      <c r="J24" s="4"/>
      <c r="K24" s="13">
        <v>12.75</v>
      </c>
      <c r="L24" s="14">
        <f t="shared" si="1"/>
        <v>2658.9658857142899</v>
      </c>
      <c r="M24" s="14">
        <f t="shared" si="2"/>
        <v>5801.3801142857101</v>
      </c>
      <c r="N24" s="14">
        <f t="shared" si="3"/>
        <v>0</v>
      </c>
      <c r="O24" s="14">
        <f t="shared" si="4"/>
        <v>0</v>
      </c>
      <c r="P24" s="15">
        <f t="shared" si="5"/>
        <v>8460.3459999999995</v>
      </c>
      <c r="Q24" s="3"/>
      <c r="R24" s="3"/>
    </row>
    <row r="25" spans="1:18">
      <c r="A25" s="13">
        <v>13.25</v>
      </c>
      <c r="B25">
        <v>9</v>
      </c>
      <c r="C25">
        <v>26</v>
      </c>
      <c r="E25" s="43"/>
      <c r="F25" s="12">
        <f t="shared" si="0"/>
        <v>35</v>
      </c>
      <c r="G25" s="4"/>
      <c r="H25" s="13">
        <v>13.25</v>
      </c>
      <c r="I25" s="52">
        <v>7343352</v>
      </c>
      <c r="J25" s="4"/>
      <c r="K25" s="13">
        <v>13.25</v>
      </c>
      <c r="L25" s="14">
        <f t="shared" si="1"/>
        <v>1888.2905142857101</v>
      </c>
      <c r="M25" s="14">
        <f t="shared" si="2"/>
        <v>5455.06148571429</v>
      </c>
      <c r="N25" s="14">
        <f t="shared" si="3"/>
        <v>0</v>
      </c>
      <c r="O25" s="14">
        <f t="shared" si="4"/>
        <v>0</v>
      </c>
      <c r="P25" s="15">
        <f t="shared" si="5"/>
        <v>7343.3519999999999</v>
      </c>
      <c r="Q25" s="3"/>
      <c r="R25" s="3"/>
    </row>
    <row r="26" spans="1:18">
      <c r="A26" s="10">
        <v>13.75</v>
      </c>
      <c r="B26">
        <v>5</v>
      </c>
      <c r="C26">
        <v>36</v>
      </c>
      <c r="E26" s="43"/>
      <c r="F26" s="12">
        <f t="shared" si="0"/>
        <v>41</v>
      </c>
      <c r="G26" s="4"/>
      <c r="H26" s="13">
        <v>13.75</v>
      </c>
      <c r="I26" s="52">
        <v>9976435</v>
      </c>
      <c r="J26" s="4"/>
      <c r="K26" s="13">
        <v>13.75</v>
      </c>
      <c r="L26" s="14">
        <f t="shared" si="1"/>
        <v>1216.63841463415</v>
      </c>
      <c r="M26" s="14">
        <f t="shared" si="2"/>
        <v>8759.7965853658498</v>
      </c>
      <c r="N26" s="14">
        <f t="shared" si="3"/>
        <v>0</v>
      </c>
      <c r="O26" s="14">
        <f t="shared" si="4"/>
        <v>0</v>
      </c>
      <c r="P26" s="15">
        <f t="shared" si="5"/>
        <v>9976.4349999999995</v>
      </c>
      <c r="Q26" s="3"/>
      <c r="R26" s="3"/>
    </row>
    <row r="27" spans="1:18">
      <c r="A27" s="13">
        <v>14.25</v>
      </c>
      <c r="C27">
        <v>36</v>
      </c>
      <c r="D27">
        <v>2</v>
      </c>
      <c r="E27" s="43"/>
      <c r="F27" s="12">
        <f t="shared" si="0"/>
        <v>38</v>
      </c>
      <c r="G27" s="4"/>
      <c r="H27" s="13">
        <v>14.25</v>
      </c>
      <c r="I27" s="52">
        <v>6089129</v>
      </c>
      <c r="J27" s="4"/>
      <c r="K27" s="13">
        <v>14.25</v>
      </c>
      <c r="L27" s="14">
        <f t="shared" si="1"/>
        <v>0</v>
      </c>
      <c r="M27" s="14">
        <f t="shared" si="2"/>
        <v>5768.6485263157901</v>
      </c>
      <c r="N27" s="14">
        <f t="shared" si="3"/>
        <v>320.48047368420998</v>
      </c>
      <c r="O27" s="14">
        <f t="shared" si="4"/>
        <v>0</v>
      </c>
      <c r="P27" s="15">
        <f t="shared" si="5"/>
        <v>6089.1289999999999</v>
      </c>
      <c r="Q27" s="3"/>
      <c r="R27" s="3"/>
    </row>
    <row r="28" spans="1:18">
      <c r="A28" s="10">
        <v>14.75</v>
      </c>
      <c r="C28">
        <v>31</v>
      </c>
      <c r="D28">
        <v>12</v>
      </c>
      <c r="E28" s="43"/>
      <c r="F28" s="12">
        <f t="shared" si="0"/>
        <v>43</v>
      </c>
      <c r="G28" s="1"/>
      <c r="H28" s="13">
        <v>14.75</v>
      </c>
      <c r="I28" s="52">
        <v>5032930</v>
      </c>
      <c r="J28" s="4"/>
      <c r="K28" s="13">
        <v>14.75</v>
      </c>
      <c r="L28" s="14">
        <f t="shared" si="1"/>
        <v>0</v>
      </c>
      <c r="M28" s="14">
        <f t="shared" si="2"/>
        <v>3628.39139534884</v>
      </c>
      <c r="N28" s="14">
        <f t="shared" si="3"/>
        <v>1404.5386046511601</v>
      </c>
      <c r="O28" s="14">
        <f t="shared" si="4"/>
        <v>0</v>
      </c>
      <c r="P28" s="15">
        <f t="shared" si="5"/>
        <v>5032.93</v>
      </c>
      <c r="Q28" s="3"/>
      <c r="R28" s="3"/>
    </row>
    <row r="29" spans="1:18">
      <c r="A29" s="13">
        <v>15.25</v>
      </c>
      <c r="C29">
        <v>19</v>
      </c>
      <c r="D29">
        <v>13</v>
      </c>
      <c r="E29" s="43"/>
      <c r="F29" s="12">
        <f t="shared" si="0"/>
        <v>32</v>
      </c>
      <c r="G29" s="1"/>
      <c r="H29" s="13">
        <v>15.25</v>
      </c>
      <c r="I29" s="52">
        <v>1940762</v>
      </c>
      <c r="J29" s="4"/>
      <c r="K29" s="13">
        <v>15.25</v>
      </c>
      <c r="L29" s="14">
        <f t="shared" si="1"/>
        <v>0</v>
      </c>
      <c r="M29" s="14">
        <f t="shared" si="2"/>
        <v>1152.3274375000001</v>
      </c>
      <c r="N29" s="14">
        <f t="shared" si="3"/>
        <v>788.43456249999997</v>
      </c>
      <c r="O29" s="14">
        <f t="shared" si="4"/>
        <v>0</v>
      </c>
      <c r="P29" s="15">
        <f t="shared" si="5"/>
        <v>1940.7619999999999</v>
      </c>
      <c r="Q29" s="3"/>
      <c r="R29" s="3"/>
    </row>
    <row r="30" spans="1:18">
      <c r="A30" s="10">
        <v>15.75</v>
      </c>
      <c r="C30">
        <v>13</v>
      </c>
      <c r="D30">
        <v>8</v>
      </c>
      <c r="E30" s="43"/>
      <c r="F30" s="12">
        <f t="shared" si="0"/>
        <v>21</v>
      </c>
      <c r="G30" s="1"/>
      <c r="H30" s="13">
        <v>15.75</v>
      </c>
      <c r="I30" s="52">
        <v>1497912</v>
      </c>
      <c r="J30" s="4"/>
      <c r="K30" s="13">
        <v>15.75</v>
      </c>
      <c r="L30" s="14">
        <f t="shared" si="1"/>
        <v>0</v>
      </c>
      <c r="M30" s="14">
        <f t="shared" si="2"/>
        <v>927.27885714285696</v>
      </c>
      <c r="N30" s="14">
        <f t="shared" si="3"/>
        <v>570.63314285714296</v>
      </c>
      <c r="O30" s="14">
        <f t="shared" si="4"/>
        <v>0</v>
      </c>
      <c r="P30" s="15">
        <f t="shared" si="5"/>
        <v>1497.912</v>
      </c>
      <c r="Q30" s="3"/>
      <c r="R30" s="3"/>
    </row>
    <row r="31" spans="1:18">
      <c r="A31" s="13">
        <v>16.25</v>
      </c>
      <c r="C31">
        <v>6</v>
      </c>
      <c r="D31">
        <v>4</v>
      </c>
      <c r="E31" s="43"/>
      <c r="F31" s="12">
        <f t="shared" si="0"/>
        <v>10</v>
      </c>
      <c r="G31" s="1"/>
      <c r="H31" s="13">
        <v>16.25</v>
      </c>
      <c r="I31" s="52">
        <v>867720</v>
      </c>
      <c r="J31" s="4"/>
      <c r="K31" s="13">
        <v>16.25</v>
      </c>
      <c r="L31" s="14">
        <f t="shared" si="1"/>
        <v>0</v>
      </c>
      <c r="M31" s="14">
        <f t="shared" si="2"/>
        <v>520.63199999999995</v>
      </c>
      <c r="N31" s="14">
        <f t="shared" si="3"/>
        <v>347.08800000000002</v>
      </c>
      <c r="O31" s="14">
        <f t="shared" si="4"/>
        <v>0</v>
      </c>
      <c r="P31" s="15">
        <f t="shared" si="5"/>
        <v>867.72</v>
      </c>
      <c r="Q31" s="3"/>
      <c r="R31" s="3"/>
    </row>
    <row r="32" spans="1:18">
      <c r="A32" s="10">
        <v>16.75</v>
      </c>
      <c r="C32">
        <v>2</v>
      </c>
      <c r="D32">
        <v>3</v>
      </c>
      <c r="E32" s="43"/>
      <c r="F32" s="12">
        <f t="shared" si="0"/>
        <v>5</v>
      </c>
      <c r="G32" s="1"/>
      <c r="H32" s="13">
        <v>16.75</v>
      </c>
      <c r="I32" s="52">
        <v>14427</v>
      </c>
      <c r="J32" s="22"/>
      <c r="K32" s="13">
        <v>16.75</v>
      </c>
      <c r="L32" s="14">
        <f t="shared" si="1"/>
        <v>0</v>
      </c>
      <c r="M32" s="14">
        <f t="shared" si="2"/>
        <v>5.7708000000000004</v>
      </c>
      <c r="N32" s="14">
        <f t="shared" si="3"/>
        <v>8.6562000000000001</v>
      </c>
      <c r="O32" s="14">
        <f t="shared" si="4"/>
        <v>0</v>
      </c>
      <c r="P32" s="15">
        <f t="shared" si="5"/>
        <v>14.427</v>
      </c>
      <c r="Q32" s="3"/>
      <c r="R32" s="3"/>
    </row>
    <row r="33" spans="1:18">
      <c r="A33" s="13">
        <v>17.25</v>
      </c>
      <c r="C33">
        <v>1</v>
      </c>
      <c r="E33" s="43"/>
      <c r="F33" s="12">
        <f t="shared" si="0"/>
        <v>1</v>
      </c>
      <c r="G33" s="1"/>
      <c r="H33" s="13">
        <v>17.25</v>
      </c>
      <c r="I33" s="52"/>
      <c r="J33" s="22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11"/>
      <c r="C34" s="44"/>
      <c r="D34" s="51">
        <v>1</v>
      </c>
      <c r="E34" s="43"/>
      <c r="F34" s="12">
        <f t="shared" si="0"/>
        <v>1</v>
      </c>
      <c r="G34" s="1"/>
      <c r="H34" s="13">
        <v>17.75</v>
      </c>
      <c r="I34" s="52"/>
      <c r="J34" s="22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21"/>
      <c r="D35" s="21"/>
      <c r="E35" s="48"/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21"/>
      <c r="D36" s="21"/>
      <c r="E36" s="48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48"/>
      <c r="C37" s="50"/>
      <c r="D37" s="50"/>
      <c r="E37" s="50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3" t="s">
        <v>7</v>
      </c>
      <c r="B38" s="24">
        <f>SUM(B6:B37)</f>
        <v>206</v>
      </c>
      <c r="C38" s="24">
        <f>SUM(C6:C37)</f>
        <v>207</v>
      </c>
      <c r="D38" s="24">
        <f>SUM(D6:D37)</f>
        <v>43</v>
      </c>
      <c r="E38" s="24">
        <f>SUM(E6:E37)</f>
        <v>0</v>
      </c>
      <c r="F38" s="25">
        <f>SUM(F6:F37)</f>
        <v>456</v>
      </c>
      <c r="G38" s="26"/>
      <c r="H38" s="23" t="s">
        <v>7</v>
      </c>
      <c r="I38" s="4">
        <f>SUM(I6:I37)</f>
        <v>66455673</v>
      </c>
      <c r="J38" s="1"/>
      <c r="K38" s="23" t="s">
        <v>7</v>
      </c>
      <c r="L38" s="24">
        <f>SUM(L6:L37)</f>
        <v>29027.5488146342</v>
      </c>
      <c r="M38" s="24">
        <f>SUM(M6:M37)</f>
        <v>33745.2242016733</v>
      </c>
      <c r="N38" s="24">
        <f>SUM(N6:N37)</f>
        <v>3439.83098369251</v>
      </c>
      <c r="O38" s="24">
        <f>SUM(O6:O37)</f>
        <v>0</v>
      </c>
      <c r="P38" s="27">
        <f>SUM(P6:P37)</f>
        <v>66212.604000000007</v>
      </c>
      <c r="Q38" s="28"/>
      <c r="R38" s="3"/>
    </row>
    <row r="39" spans="1:18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9"/>
      <c r="B41" s="1"/>
      <c r="C41" s="1"/>
      <c r="D41" s="1"/>
      <c r="E41" s="1"/>
      <c r="F41" s="29"/>
      <c r="G41" s="1"/>
      <c r="H41" s="1"/>
      <c r="I41" s="1"/>
      <c r="J41" s="29"/>
      <c r="K41" s="1"/>
      <c r="L41" s="1"/>
      <c r="M41" s="1"/>
      <c r="N41" s="29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0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2.6976681920037552E-3</v>
      </c>
      <c r="J44" s="16" t="s">
        <v>12</v>
      </c>
      <c r="K44">
        <v>3.3283394824898105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1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0.21956315554262901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2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0.33302759224573197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32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0.48223040521153798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32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>
        <f t="shared" si="11"/>
        <v>0.67285761900542496</v>
      </c>
      <c r="I50" s="14">
        <f t="shared" si="12"/>
        <v>0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32">
        <f t="shared" si="16"/>
        <v>0</v>
      </c>
      <c r="N50" s="3"/>
      <c r="O50" s="3"/>
      <c r="P50" s="3"/>
    </row>
    <row r="51" spans="1:16">
      <c r="A51" s="13">
        <v>5.75</v>
      </c>
      <c r="B51" s="14">
        <f t="shared" si="6"/>
        <v>710.14800000000002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710.14800000000002</v>
      </c>
      <c r="G51" s="1"/>
      <c r="H51" s="13">
        <f t="shared" si="11"/>
        <v>0.910795785383956</v>
      </c>
      <c r="I51" s="14">
        <f t="shared" si="12"/>
        <v>112.48692267806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32">
        <f t="shared" si="16"/>
        <v>112.48692267806</v>
      </c>
      <c r="N51" s="3"/>
      <c r="O51" s="3"/>
      <c r="P51" s="3"/>
    </row>
    <row r="52" spans="1:16">
      <c r="A52" s="13">
        <v>6.25</v>
      </c>
      <c r="B52" s="14">
        <f t="shared" si="6"/>
        <v>5287.2749999999996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5287.2749999999996</v>
      </c>
      <c r="G52" s="1"/>
      <c r="H52" s="13">
        <f t="shared" si="11"/>
        <v>1.2021188750846501</v>
      </c>
      <c r="I52" s="14">
        <f t="shared" si="12"/>
        <v>1016.94929204211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32">
        <f t="shared" si="16"/>
        <v>1016.94929204211</v>
      </c>
      <c r="N52" s="3"/>
      <c r="O52" s="3"/>
      <c r="P52" s="3"/>
    </row>
    <row r="53" spans="1:16">
      <c r="A53" s="13">
        <v>6.75</v>
      </c>
      <c r="B53" s="14">
        <f t="shared" si="6"/>
        <v>6288.0232500000002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6288.0232500000002</v>
      </c>
      <c r="G53" s="1"/>
      <c r="H53" s="13">
        <f t="shared" si="11"/>
        <v>1.5530771186522201</v>
      </c>
      <c r="I53" s="14">
        <f t="shared" si="12"/>
        <v>1446.78296757454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32">
        <f t="shared" si="16"/>
        <v>1446.78296757454</v>
      </c>
      <c r="N53" s="3"/>
      <c r="O53" s="3"/>
      <c r="P53" s="3"/>
    </row>
    <row r="54" spans="1:16">
      <c r="A54" s="13">
        <v>7.25</v>
      </c>
      <c r="B54" s="14">
        <f t="shared" si="6"/>
        <v>10915.85375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10915.85375</v>
      </c>
      <c r="G54" s="1"/>
      <c r="H54" s="13">
        <f t="shared" si="11"/>
        <v>1.97008736994121</v>
      </c>
      <c r="I54" s="14">
        <f t="shared" si="12"/>
        <v>2966.2324972414299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32">
        <f t="shared" si="16"/>
        <v>2966.2324972414299</v>
      </c>
      <c r="N54" s="3"/>
      <c r="O54" s="3"/>
      <c r="P54" s="3"/>
    </row>
    <row r="55" spans="1:16">
      <c r="A55" s="13">
        <v>7.75</v>
      </c>
      <c r="B55" s="14">
        <f t="shared" si="6"/>
        <v>8004.2309999999998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8004.2309999999998</v>
      </c>
      <c r="G55" s="1"/>
      <c r="H55" s="13">
        <f t="shared" si="11"/>
        <v>2.4597246846590801</v>
      </c>
      <c r="I55" s="14">
        <f t="shared" si="12"/>
        <v>2540.4134932146399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32">
        <f t="shared" si="16"/>
        <v>2540.4134932146399</v>
      </c>
      <c r="N55" s="3"/>
      <c r="O55" s="3"/>
      <c r="P55" s="3"/>
    </row>
    <row r="56" spans="1:16">
      <c r="A56" s="13">
        <v>8.25</v>
      </c>
      <c r="B56" s="14">
        <f t="shared" si="6"/>
        <v>7305.4987499999997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7305.4987499999997</v>
      </c>
      <c r="G56" s="1"/>
      <c r="H56" s="13">
        <f t="shared" si="11"/>
        <v>3.02871488586826</v>
      </c>
      <c r="I56" s="14">
        <f t="shared" si="12"/>
        <v>2681.9724621596301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32">
        <f t="shared" si="16"/>
        <v>2681.9724621596301</v>
      </c>
      <c r="N56" s="3"/>
      <c r="O56" s="3"/>
      <c r="P56" s="3"/>
    </row>
    <row r="57" spans="1:16">
      <c r="A57" s="13">
        <v>8.75</v>
      </c>
      <c r="B57" s="14">
        <f t="shared" si="6"/>
        <v>14708.653749999999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14708.653749999999</v>
      </c>
      <c r="G57" s="1"/>
      <c r="H57" s="13">
        <f t="shared" si="11"/>
        <v>3.683927943429</v>
      </c>
      <c r="I57" s="14">
        <f t="shared" si="12"/>
        <v>6192.64234969677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32">
        <f t="shared" si="16"/>
        <v>6192.64234969677</v>
      </c>
      <c r="N57" s="3"/>
      <c r="O57" s="3"/>
      <c r="P57" s="3"/>
    </row>
    <row r="58" spans="1:16">
      <c r="A58" s="13">
        <v>9.25</v>
      </c>
      <c r="B58" s="14">
        <f t="shared" si="6"/>
        <v>23340.090250000001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23340.090250000001</v>
      </c>
      <c r="G58" s="1"/>
      <c r="H58" s="13">
        <f t="shared" si="11"/>
        <v>4.4323720335349801</v>
      </c>
      <c r="I58" s="14">
        <f t="shared" si="12"/>
        <v>11183.9960307332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32">
        <f t="shared" si="16"/>
        <v>11183.9960307332</v>
      </c>
      <c r="N58" s="3"/>
      <c r="O58" s="3"/>
      <c r="P58" s="3"/>
    </row>
    <row r="59" spans="1:16">
      <c r="A59" s="13">
        <v>9.75</v>
      </c>
      <c r="B59" s="14">
        <f t="shared" si="6"/>
        <v>21445.427250000001</v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2">
        <f t="shared" si="10"/>
        <v>21445.427250000001</v>
      </c>
      <c r="G59" s="1"/>
      <c r="H59" s="13">
        <f t="shared" si="11"/>
        <v>5.2811881730241002</v>
      </c>
      <c r="I59" s="14">
        <f t="shared" si="12"/>
        <v>11616.1371033999</v>
      </c>
      <c r="J59" s="14">
        <f t="shared" si="13"/>
        <v>0</v>
      </c>
      <c r="K59" s="14">
        <f t="shared" si="14"/>
        <v>0</v>
      </c>
      <c r="L59" s="14">
        <f t="shared" si="15"/>
        <v>0</v>
      </c>
      <c r="M59" s="32">
        <f t="shared" si="16"/>
        <v>11616.1371033999</v>
      </c>
      <c r="N59" s="3"/>
      <c r="O59" s="3"/>
      <c r="P59" s="3"/>
    </row>
    <row r="60" spans="1:16">
      <c r="A60" s="13">
        <v>10.25</v>
      </c>
      <c r="B60" s="14">
        <f t="shared" si="6"/>
        <v>32756.007000000001</v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2">
        <f t="shared" si="10"/>
        <v>32756.007000000001</v>
      </c>
      <c r="G60" s="1"/>
      <c r="H60" s="13">
        <f t="shared" si="11"/>
        <v>6.2376453443551103</v>
      </c>
      <c r="I60" s="14">
        <f t="shared" si="12"/>
        <v>19933.693128118401</v>
      </c>
      <c r="J60" s="14">
        <f t="shared" si="13"/>
        <v>0</v>
      </c>
      <c r="K60" s="14">
        <f t="shared" si="14"/>
        <v>0</v>
      </c>
      <c r="L60" s="14">
        <f t="shared" si="15"/>
        <v>0</v>
      </c>
      <c r="M60" s="32">
        <f t="shared" si="16"/>
        <v>19933.693128118401</v>
      </c>
      <c r="N60" s="3"/>
      <c r="O60" s="3"/>
      <c r="P60" s="3"/>
    </row>
    <row r="61" spans="1:16">
      <c r="A61" s="13">
        <v>10.75</v>
      </c>
      <c r="B61" s="14">
        <f t="shared" si="6"/>
        <v>19137.838</v>
      </c>
      <c r="C61" s="14">
        <f t="shared" si="7"/>
        <v>0</v>
      </c>
      <c r="D61" s="14">
        <f t="shared" si="8"/>
        <v>0</v>
      </c>
      <c r="E61" s="14">
        <f t="shared" si="9"/>
        <v>0</v>
      </c>
      <c r="F61" s="12">
        <f t="shared" si="10"/>
        <v>19137.838</v>
      </c>
      <c r="G61" s="1"/>
      <c r="H61" s="13">
        <f t="shared" si="11"/>
        <v>7.3091360431934804</v>
      </c>
      <c r="I61" s="14">
        <f t="shared" si="12"/>
        <v>13012.191768799799</v>
      </c>
      <c r="J61" s="14">
        <f t="shared" si="13"/>
        <v>0</v>
      </c>
      <c r="K61" s="14">
        <f t="shared" si="14"/>
        <v>0</v>
      </c>
      <c r="L61" s="14">
        <f t="shared" si="15"/>
        <v>0</v>
      </c>
      <c r="M61" s="32">
        <f t="shared" si="16"/>
        <v>13012.191768799799</v>
      </c>
      <c r="N61" s="3"/>
      <c r="O61" s="3"/>
      <c r="P61" s="3"/>
    </row>
    <row r="62" spans="1:16">
      <c r="A62" s="13">
        <v>11.25</v>
      </c>
      <c r="B62" s="14">
        <f t="shared" si="6"/>
        <v>10945.5075</v>
      </c>
      <c r="C62" s="14">
        <f t="shared" si="7"/>
        <v>0</v>
      </c>
      <c r="D62" s="14">
        <f t="shared" si="8"/>
        <v>0</v>
      </c>
      <c r="E62" s="14">
        <f t="shared" si="9"/>
        <v>0</v>
      </c>
      <c r="F62" s="12">
        <f t="shared" si="10"/>
        <v>10945.5075</v>
      </c>
      <c r="G62" s="1"/>
      <c r="H62" s="13">
        <f t="shared" si="11"/>
        <v>8.5031721928929702</v>
      </c>
      <c r="I62" s="14">
        <f t="shared" si="12"/>
        <v>8273.0253343201293</v>
      </c>
      <c r="J62" s="14">
        <f t="shared" si="13"/>
        <v>0</v>
      </c>
      <c r="K62" s="14">
        <f t="shared" si="14"/>
        <v>0</v>
      </c>
      <c r="L62" s="14">
        <f t="shared" si="15"/>
        <v>0</v>
      </c>
      <c r="M62" s="32">
        <f t="shared" si="16"/>
        <v>8273.0253343201293</v>
      </c>
      <c r="N62" s="3"/>
      <c r="O62" s="3"/>
      <c r="P62" s="3"/>
    </row>
    <row r="63" spans="1:16">
      <c r="A63" s="13">
        <v>11.75</v>
      </c>
      <c r="B63" s="14">
        <f t="shared" si="6"/>
        <v>22432.371500000001</v>
      </c>
      <c r="C63" s="14">
        <f t="shared" si="7"/>
        <v>4078.6129999999998</v>
      </c>
      <c r="D63" s="14">
        <f t="shared" si="8"/>
        <v>0</v>
      </c>
      <c r="E63" s="14">
        <f t="shared" si="9"/>
        <v>0</v>
      </c>
      <c r="F63" s="12">
        <f t="shared" si="10"/>
        <v>26510.984499999999</v>
      </c>
      <c r="G63" s="1"/>
      <c r="H63" s="13">
        <f t="shared" si="11"/>
        <v>9.82738137978669</v>
      </c>
      <c r="I63" s="14">
        <f t="shared" si="12"/>
        <v>18761.827232643202</v>
      </c>
      <c r="J63" s="14">
        <f t="shared" si="13"/>
        <v>3411.24131502604</v>
      </c>
      <c r="K63" s="14">
        <f t="shared" si="14"/>
        <v>0</v>
      </c>
      <c r="L63" s="14">
        <f t="shared" si="15"/>
        <v>0</v>
      </c>
      <c r="M63" s="32">
        <f t="shared" si="16"/>
        <v>22173.068547669202</v>
      </c>
      <c r="N63" s="3"/>
      <c r="O63" s="3"/>
      <c r="P63" s="3"/>
    </row>
    <row r="64" spans="1:16">
      <c r="A64" s="13">
        <v>12.25</v>
      </c>
      <c r="B64" s="14">
        <f t="shared" si="6"/>
        <v>45041.485999999997</v>
      </c>
      <c r="C64" s="14">
        <f t="shared" si="7"/>
        <v>16890.557250000002</v>
      </c>
      <c r="D64" s="14">
        <f t="shared" si="8"/>
        <v>0</v>
      </c>
      <c r="E64" s="14">
        <f t="shared" si="9"/>
        <v>0</v>
      </c>
      <c r="F64" s="12">
        <f t="shared" si="10"/>
        <v>61932.043250000002</v>
      </c>
      <c r="G64" s="1"/>
      <c r="H64" s="13">
        <f t="shared" si="11"/>
        <v>11.2895033708054</v>
      </c>
      <c r="I64" s="14">
        <f t="shared" si="12"/>
        <v>41509.878205966103</v>
      </c>
      <c r="J64" s="14">
        <f t="shared" si="13"/>
        <v>15566.204327237299</v>
      </c>
      <c r="K64" s="14">
        <f t="shared" si="14"/>
        <v>0</v>
      </c>
      <c r="L64" s="14">
        <f t="shared" si="15"/>
        <v>0</v>
      </c>
      <c r="M64" s="32">
        <f t="shared" si="16"/>
        <v>57076.0825332034</v>
      </c>
      <c r="N64" s="3"/>
      <c r="O64" s="3"/>
      <c r="P64" s="3"/>
    </row>
    <row r="65" spans="1:16">
      <c r="A65" s="13">
        <v>12.75</v>
      </c>
      <c r="B65" s="14">
        <f t="shared" si="6"/>
        <v>33901.815042857197</v>
      </c>
      <c r="C65" s="14">
        <f t="shared" si="7"/>
        <v>73967.596457142805</v>
      </c>
      <c r="D65" s="14">
        <f t="shared" si="8"/>
        <v>0</v>
      </c>
      <c r="E65" s="14">
        <f t="shared" si="9"/>
        <v>0</v>
      </c>
      <c r="F65" s="12">
        <f t="shared" si="10"/>
        <v>107869.4115</v>
      </c>
      <c r="G65" s="1"/>
      <c r="H65" s="13">
        <f t="shared" si="11"/>
        <v>12.8973868810161</v>
      </c>
      <c r="I65" s="14">
        <f t="shared" si="12"/>
        <v>34293.711731480798</v>
      </c>
      <c r="J65" s="14">
        <f t="shared" si="13"/>
        <v>74822.643777776204</v>
      </c>
      <c r="K65" s="14">
        <f t="shared" si="14"/>
        <v>0</v>
      </c>
      <c r="L65" s="14">
        <f t="shared" si="15"/>
        <v>0</v>
      </c>
      <c r="M65" s="32">
        <f t="shared" si="16"/>
        <v>109116.355509257</v>
      </c>
      <c r="N65" s="3"/>
      <c r="O65" s="3"/>
      <c r="P65" s="3"/>
    </row>
    <row r="66" spans="1:16">
      <c r="A66" s="13">
        <v>13.25</v>
      </c>
      <c r="B66" s="14">
        <f t="shared" si="6"/>
        <v>25019.849314285701</v>
      </c>
      <c r="C66" s="14">
        <f t="shared" si="7"/>
        <v>72279.5646857143</v>
      </c>
      <c r="D66" s="14">
        <f t="shared" si="8"/>
        <v>0</v>
      </c>
      <c r="E66" s="14">
        <f t="shared" si="9"/>
        <v>0</v>
      </c>
      <c r="F66" s="12">
        <f t="shared" si="10"/>
        <v>97299.414000000004</v>
      </c>
      <c r="G66" s="1"/>
      <c r="H66" s="13">
        <f t="shared" si="11"/>
        <v>14.6589865635784</v>
      </c>
      <c r="I66" s="14">
        <f t="shared" si="12"/>
        <v>27680.425277046801</v>
      </c>
      <c r="J66" s="14">
        <f t="shared" si="13"/>
        <v>79965.673022579795</v>
      </c>
      <c r="K66" s="14">
        <f t="shared" si="14"/>
        <v>0</v>
      </c>
      <c r="L66" s="14">
        <f t="shared" si="15"/>
        <v>0</v>
      </c>
      <c r="M66" s="32">
        <f t="shared" si="16"/>
        <v>107646.098299627</v>
      </c>
      <c r="N66" s="3"/>
      <c r="O66" s="3"/>
      <c r="P66" s="3"/>
    </row>
    <row r="67" spans="1:16">
      <c r="A67" s="13">
        <v>13.75</v>
      </c>
      <c r="B67" s="14">
        <f t="shared" si="6"/>
        <v>16728.7782012196</v>
      </c>
      <c r="C67" s="14">
        <f t="shared" si="7"/>
        <v>120447.20304877999</v>
      </c>
      <c r="D67" s="14">
        <f t="shared" si="8"/>
        <v>0</v>
      </c>
      <c r="E67" s="14">
        <f t="shared" si="9"/>
        <v>0</v>
      </c>
      <c r="F67" s="12">
        <f t="shared" si="10"/>
        <v>137175.98125000001</v>
      </c>
      <c r="G67" s="1"/>
      <c r="H67" s="13">
        <f t="shared" si="11"/>
        <v>16.5823601986136</v>
      </c>
      <c r="I67" s="14">
        <f t="shared" si="12"/>
        <v>20174.7364229337</v>
      </c>
      <c r="J67" s="14">
        <f t="shared" si="13"/>
        <v>145258.10224512199</v>
      </c>
      <c r="K67" s="14">
        <f t="shared" si="14"/>
        <v>0</v>
      </c>
      <c r="L67" s="14">
        <f t="shared" si="15"/>
        <v>0</v>
      </c>
      <c r="M67" s="32">
        <f t="shared" si="16"/>
        <v>165432.83866805601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82203.241500000004</v>
      </c>
      <c r="D68" s="14">
        <f t="shared" si="8"/>
        <v>4566.8467499999897</v>
      </c>
      <c r="E68" s="14">
        <f t="shared" si="9"/>
        <v>0</v>
      </c>
      <c r="F68" s="12">
        <f t="shared" si="10"/>
        <v>86770.088250000001</v>
      </c>
      <c r="G68" s="1"/>
      <c r="H68" s="13">
        <f t="shared" si="11"/>
        <v>18.6756660607664</v>
      </c>
      <c r="I68" s="14">
        <f t="shared" si="12"/>
        <v>0</v>
      </c>
      <c r="J68" s="14">
        <f t="shared" si="13"/>
        <v>107733.353499406</v>
      </c>
      <c r="K68" s="14">
        <f t="shared" si="14"/>
        <v>5985.1863055225404</v>
      </c>
      <c r="L68" s="14">
        <f t="shared" si="15"/>
        <v>0</v>
      </c>
      <c r="M68" s="32">
        <f t="shared" si="16"/>
        <v>113718.53980492899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53518.773081395397</v>
      </c>
      <c r="D69" s="14">
        <f t="shared" si="8"/>
        <v>20716.944418604598</v>
      </c>
      <c r="E69" s="14">
        <f t="shared" si="9"/>
        <v>0</v>
      </c>
      <c r="F69" s="12">
        <f t="shared" si="10"/>
        <v>74235.717499999999</v>
      </c>
      <c r="G69" s="1"/>
      <c r="H69" s="13">
        <f t="shared" si="11"/>
        <v>20.947160447962901</v>
      </c>
      <c r="I69" s="14">
        <f t="shared" si="12"/>
        <v>0</v>
      </c>
      <c r="J69" s="14">
        <f t="shared" si="13"/>
        <v>76004.496726380094</v>
      </c>
      <c r="K69" s="14">
        <f t="shared" si="14"/>
        <v>29421.095506985799</v>
      </c>
      <c r="L69" s="14">
        <f t="shared" si="15"/>
        <v>0</v>
      </c>
      <c r="M69" s="32">
        <f t="shared" si="16"/>
        <v>105425.592233366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17572.993421874999</v>
      </c>
      <c r="D70" s="14">
        <f t="shared" si="8"/>
        <v>12023.627078125</v>
      </c>
      <c r="E70" s="14">
        <f t="shared" si="9"/>
        <v>0</v>
      </c>
      <c r="F70" s="12">
        <f t="shared" si="10"/>
        <v>29596.620500000001</v>
      </c>
      <c r="G70" s="1"/>
      <c r="H70" s="13">
        <f t="shared" si="11"/>
        <v>23.405195356138499</v>
      </c>
      <c r="I70" s="14">
        <f t="shared" si="12"/>
        <v>0</v>
      </c>
      <c r="J70" s="14">
        <f t="shared" si="13"/>
        <v>26970.448788926002</v>
      </c>
      <c r="K70" s="14">
        <f t="shared" si="14"/>
        <v>18453.4649608441</v>
      </c>
      <c r="L70" s="14">
        <f t="shared" si="15"/>
        <v>0</v>
      </c>
      <c r="M70" s="32">
        <f t="shared" si="16"/>
        <v>45423.913749770101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14604.642</v>
      </c>
      <c r="D71" s="14">
        <f t="shared" si="8"/>
        <v>8987.4719999999998</v>
      </c>
      <c r="E71" s="14">
        <f t="shared" si="9"/>
        <v>0</v>
      </c>
      <c r="F71" s="12">
        <f t="shared" si="10"/>
        <v>23592.114000000001</v>
      </c>
      <c r="G71" s="1"/>
      <c r="H71" s="13">
        <f t="shared" si="11"/>
        <v>26.058216286622201</v>
      </c>
      <c r="I71" s="14">
        <f t="shared" si="12"/>
        <v>0</v>
      </c>
      <c r="J71" s="14">
        <f t="shared" si="13"/>
        <v>24163.233017440401</v>
      </c>
      <c r="K71" s="14">
        <f t="shared" si="14"/>
        <v>14869.6818568864</v>
      </c>
      <c r="L71" s="14">
        <f t="shared" si="15"/>
        <v>0</v>
      </c>
      <c r="M71" s="32">
        <f t="shared" si="16"/>
        <v>39032.914874326802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8460.27</v>
      </c>
      <c r="D72" s="14">
        <f t="shared" si="8"/>
        <v>5640.18</v>
      </c>
      <c r="E72" s="14">
        <f t="shared" si="9"/>
        <v>0</v>
      </c>
      <c r="F72" s="12">
        <f t="shared" si="10"/>
        <v>14100.45</v>
      </c>
      <c r="G72" s="1"/>
      <c r="H72" s="13">
        <f t="shared" si="11"/>
        <v>28.914760174475099</v>
      </c>
      <c r="I72" s="14">
        <f t="shared" si="12"/>
        <v>0</v>
      </c>
      <c r="J72" s="14">
        <f t="shared" si="13"/>
        <v>15053.949419157299</v>
      </c>
      <c r="K72" s="14">
        <f t="shared" si="14"/>
        <v>10035.9662794382</v>
      </c>
      <c r="L72" s="14">
        <f t="shared" si="15"/>
        <v>0</v>
      </c>
      <c r="M72" s="32">
        <f t="shared" si="16"/>
        <v>25089.915698595501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96.660899999999998</v>
      </c>
      <c r="D73" s="14">
        <f t="shared" si="8"/>
        <v>144.99135000000001</v>
      </c>
      <c r="E73" s="14">
        <f t="shared" si="9"/>
        <v>0</v>
      </c>
      <c r="F73" s="12">
        <f t="shared" si="10"/>
        <v>241.65225000000001</v>
      </c>
      <c r="G73" s="1"/>
      <c r="H73" s="13">
        <f t="shared" si="11"/>
        <v>31.983453427457199</v>
      </c>
      <c r="I73" s="14">
        <f t="shared" si="12"/>
        <v>0</v>
      </c>
      <c r="J73" s="14">
        <f t="shared" si="13"/>
        <v>184.57011303917</v>
      </c>
      <c r="K73" s="14">
        <f t="shared" si="14"/>
        <v>276.85516955875499</v>
      </c>
      <c r="L73" s="14">
        <f t="shared" si="15"/>
        <v>0</v>
      </c>
      <c r="M73" s="32">
        <f t="shared" si="16"/>
        <v>461.42528259792499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0</v>
      </c>
      <c r="E74" s="14">
        <f t="shared" si="9"/>
        <v>0</v>
      </c>
      <c r="F74" s="12">
        <f t="shared" si="10"/>
        <v>0</v>
      </c>
      <c r="G74" s="1"/>
      <c r="H74" s="13">
        <f t="shared" si="11"/>
        <v>35.273010066469503</v>
      </c>
      <c r="I74" s="14">
        <f t="shared" si="12"/>
        <v>0</v>
      </c>
      <c r="J74" s="14">
        <f t="shared" si="13"/>
        <v>0</v>
      </c>
      <c r="K74" s="14">
        <f t="shared" si="14"/>
        <v>0</v>
      </c>
      <c r="L74" s="14">
        <f t="shared" si="15"/>
        <v>0</v>
      </c>
      <c r="M74" s="32">
        <f t="shared" si="16"/>
        <v>0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38.792229959328402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32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42.549997140602599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2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46.5552782109974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2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50.817120810432101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2">
        <f t="shared" si="16"/>
        <v>0</v>
      </c>
      <c r="N78" s="3"/>
      <c r="O78" s="3"/>
      <c r="P78" s="3"/>
    </row>
    <row r="79" spans="1:16">
      <c r="A79" s="23" t="s">
        <v>7</v>
      </c>
      <c r="B79" s="24">
        <f>SUM(B47:B78)</f>
        <v>303968.85355836299</v>
      </c>
      <c r="C79" s="24">
        <f>SUM(C47:C78)</f>
        <v>464120.11534490797</v>
      </c>
      <c r="D79" s="24">
        <f>SUM(D47:D78)</f>
        <v>52080.061596729603</v>
      </c>
      <c r="E79" s="24">
        <f>SUM(E47:E78)</f>
        <v>0</v>
      </c>
      <c r="F79" s="24">
        <f>SUM(F47:F78)</f>
        <v>820169.03049999999</v>
      </c>
      <c r="G79" s="12"/>
      <c r="H79" s="23" t="s">
        <v>7</v>
      </c>
      <c r="I79" s="24">
        <f>SUM(I47:I78)</f>
        <v>223397.10222004901</v>
      </c>
      <c r="J79" s="24">
        <f>SUM(J47:J78)</f>
        <v>569133.91625209001</v>
      </c>
      <c r="K79" s="24">
        <f>SUM(K47:K78)</f>
        <v>79042.250079235804</v>
      </c>
      <c r="L79" s="24">
        <f>SUM(L47:L78)</f>
        <v>0</v>
      </c>
      <c r="M79" s="24">
        <f>SUM(M47:M78)</f>
        <v>871573.268551377</v>
      </c>
      <c r="N79" s="3"/>
      <c r="O79" s="3"/>
      <c r="P79" s="3"/>
    </row>
    <row r="80" spans="1:16">
      <c r="A80" s="6" t="s">
        <v>13</v>
      </c>
      <c r="B80" s="25">
        <f>IF(L38&gt;0,B79/L38,0)</f>
        <v>10.471736883450401</v>
      </c>
      <c r="C80" s="25">
        <f>IF(M38&gt;0,C79/M38,0)</f>
        <v>13.7536533339107</v>
      </c>
      <c r="D80" s="25">
        <f>IF(N38&gt;0,D79/N38,0)</f>
        <v>15.1402966726068</v>
      </c>
      <c r="E80" s="25">
        <f>IF(O38&gt;0,E79/O38,0)</f>
        <v>0</v>
      </c>
      <c r="F80" s="25">
        <f>IF(P38&gt;0,F79/P38,0)</f>
        <v>12.3869019031482</v>
      </c>
      <c r="G80" s="12"/>
      <c r="H80" s="6" t="s">
        <v>13</v>
      </c>
      <c r="I80" s="25">
        <f>IF(L38&gt;0,I79/L38,0)</f>
        <v>7.6960374314287101</v>
      </c>
      <c r="J80" s="25">
        <f>IF(M38&gt;0,J79/M38,0)</f>
        <v>16.8656137191665</v>
      </c>
      <c r="K80" s="25">
        <f>IF(N38&gt;0,K79/N38,0)</f>
        <v>22.978527274728901</v>
      </c>
      <c r="L80" s="25">
        <f>IF(O38&gt;0,L79/O38,0)</f>
        <v>0</v>
      </c>
      <c r="M80" s="25">
        <f>IF(P38&gt;0,M79/P38,0)</f>
        <v>13.163253155719101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3"/>
      <c r="B87" s="3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4">
        <v>0</v>
      </c>
      <c r="B92" s="35">
        <f>L$38</f>
        <v>29027.54881</v>
      </c>
      <c r="C92" s="36">
        <f>$B$80</f>
        <v>10.5</v>
      </c>
      <c r="D92" s="36">
        <f>$I$80</f>
        <v>7.7</v>
      </c>
      <c r="E92" s="35">
        <f>B92*D92</f>
        <v>223512.12583999999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4">
        <v>1</v>
      </c>
      <c r="B93" s="35">
        <f>M$38</f>
        <v>33745.224199999997</v>
      </c>
      <c r="C93" s="36">
        <f>$C$80</f>
        <v>13.8</v>
      </c>
      <c r="D93" s="36">
        <f>$J$80</f>
        <v>16.899999999999999</v>
      </c>
      <c r="E93" s="35">
        <f>B93*D93</f>
        <v>570294.28897999995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4">
        <v>2</v>
      </c>
      <c r="B94" s="35">
        <f>N$38</f>
        <v>3439.8309800000002</v>
      </c>
      <c r="C94" s="36">
        <f>$D$80</f>
        <v>15.1</v>
      </c>
      <c r="D94" s="36">
        <f>$K$80</f>
        <v>23</v>
      </c>
      <c r="E94" s="35">
        <f>B94*D94</f>
        <v>79116.112540000002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4">
        <v>3</v>
      </c>
      <c r="B95" s="35">
        <f>O$38</f>
        <v>0</v>
      </c>
      <c r="C95" s="36">
        <f>$E$80</f>
        <v>0</v>
      </c>
      <c r="D95" s="36">
        <f>$L$80</f>
        <v>0</v>
      </c>
      <c r="E95" s="35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4" t="s">
        <v>7</v>
      </c>
      <c r="B96" s="35">
        <f>SUM(B92:B95)</f>
        <v>66212.603990000003</v>
      </c>
      <c r="C96" s="36">
        <f>$F$80</f>
        <v>12.4</v>
      </c>
      <c r="D96" s="36">
        <f>$M$80</f>
        <v>13.2</v>
      </c>
      <c r="E96" s="35">
        <f>SUM(E92:E95)</f>
        <v>872922.52735999995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4" t="s">
        <v>2</v>
      </c>
      <c r="B97" s="37">
        <f>$I$2</f>
        <v>789452.18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8" t="s">
        <v>20</v>
      </c>
      <c r="B98" s="35">
        <f>IF(E96&gt;0,$I$2/E96,"")</f>
        <v>0.90437999999999996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2023-09-19T12:32:56Z</dcterms:created>
  <dcterms:modified xsi:type="dcterms:W3CDTF">2023-09-19T12:32:56Z</dcterms:modified>
</cp:coreProperties>
</file>