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7126C793-C3BB-AC43-B8A0-73AE21C89703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L6" i="1"/>
  <c r="M6" i="1"/>
  <c r="C47" i="1" s="1"/>
  <c r="N6" i="1"/>
  <c r="K47" i="1" s="1"/>
  <c r="O6" i="1"/>
  <c r="L47" i="1" s="1"/>
  <c r="F7" i="1"/>
  <c r="F8" i="1"/>
  <c r="O8" i="1" s="1"/>
  <c r="E49" i="1" s="1"/>
  <c r="L8" i="1"/>
  <c r="M8" i="1"/>
  <c r="N8" i="1"/>
  <c r="D49" i="1" s="1"/>
  <c r="F9" i="1"/>
  <c r="L9" i="1"/>
  <c r="O9" i="1"/>
  <c r="L50" i="1" s="1"/>
  <c r="F10" i="1"/>
  <c r="L10" i="1"/>
  <c r="O10" i="1"/>
  <c r="E51" i="1" s="1"/>
  <c r="F11" i="1"/>
  <c r="O11" i="1" s="1"/>
  <c r="L11" i="1"/>
  <c r="F12" i="1"/>
  <c r="L12" i="1"/>
  <c r="M12" i="1"/>
  <c r="C53" i="1" s="1"/>
  <c r="N12" i="1"/>
  <c r="D53" i="1" s="1"/>
  <c r="O12" i="1"/>
  <c r="E53" i="1" s="1"/>
  <c r="F13" i="1"/>
  <c r="F14" i="1"/>
  <c r="O14" i="1" s="1"/>
  <c r="L55" i="1" s="1"/>
  <c r="L14" i="1"/>
  <c r="M14" i="1"/>
  <c r="J55" i="1" s="1"/>
  <c r="N14" i="1"/>
  <c r="F15" i="1"/>
  <c r="L15" i="1"/>
  <c r="O15" i="1"/>
  <c r="F16" i="1"/>
  <c r="L16" i="1"/>
  <c r="O16" i="1"/>
  <c r="F17" i="1"/>
  <c r="L17" i="1" s="1"/>
  <c r="I58" i="1" s="1"/>
  <c r="F18" i="1"/>
  <c r="L18" i="1"/>
  <c r="M18" i="1"/>
  <c r="J59" i="1" s="1"/>
  <c r="N18" i="1"/>
  <c r="P18" i="1" s="1"/>
  <c r="O18" i="1"/>
  <c r="E59" i="1" s="1"/>
  <c r="F19" i="1"/>
  <c r="F20" i="1"/>
  <c r="O20" i="1" s="1"/>
  <c r="L20" i="1"/>
  <c r="M20" i="1"/>
  <c r="N20" i="1"/>
  <c r="K61" i="1" s="1"/>
  <c r="F21" i="1"/>
  <c r="L21" i="1"/>
  <c r="O21" i="1"/>
  <c r="F22" i="1"/>
  <c r="L22" i="1" s="1"/>
  <c r="I63" i="1" s="1"/>
  <c r="O22" i="1"/>
  <c r="E63" i="1" s="1"/>
  <c r="F23" i="1"/>
  <c r="L23" i="1"/>
  <c r="O23" i="1"/>
  <c r="E64" i="1" s="1"/>
  <c r="F24" i="1"/>
  <c r="L24" i="1"/>
  <c r="M24" i="1"/>
  <c r="C65" i="1" s="1"/>
  <c r="N24" i="1"/>
  <c r="K65" i="1" s="1"/>
  <c r="O24" i="1"/>
  <c r="F25" i="1"/>
  <c r="F26" i="1"/>
  <c r="O26" i="1" s="1"/>
  <c r="M26" i="1"/>
  <c r="C67" i="1" s="1"/>
  <c r="F27" i="1"/>
  <c r="L27" i="1"/>
  <c r="O27" i="1"/>
  <c r="E68" i="1" s="1"/>
  <c r="F28" i="1"/>
  <c r="L28" i="1"/>
  <c r="F29" i="1"/>
  <c r="L29" i="1"/>
  <c r="O29" i="1"/>
  <c r="F30" i="1"/>
  <c r="L30" i="1"/>
  <c r="M30" i="1"/>
  <c r="C71" i="1" s="1"/>
  <c r="N30" i="1"/>
  <c r="K71" i="1" s="1"/>
  <c r="O30" i="1"/>
  <c r="L71" i="1" s="1"/>
  <c r="F31" i="1"/>
  <c r="F32" i="1"/>
  <c r="O32" i="1" s="1"/>
  <c r="E73" i="1" s="1"/>
  <c r="L32" i="1"/>
  <c r="F33" i="1"/>
  <c r="L33" i="1"/>
  <c r="O33" i="1"/>
  <c r="L74" i="1" s="1"/>
  <c r="F34" i="1"/>
  <c r="F35" i="1"/>
  <c r="L35" i="1"/>
  <c r="O35" i="1"/>
  <c r="L76" i="1" s="1"/>
  <c r="F36" i="1"/>
  <c r="L36" i="1"/>
  <c r="M36" i="1"/>
  <c r="C77" i="1" s="1"/>
  <c r="N36" i="1"/>
  <c r="D77" i="1" s="1"/>
  <c r="O36" i="1"/>
  <c r="F37" i="1"/>
  <c r="B38" i="1"/>
  <c r="C38" i="1"/>
  <c r="D38" i="1"/>
  <c r="E38" i="1"/>
  <c r="I38" i="1"/>
  <c r="D47" i="1"/>
  <c r="E47" i="1"/>
  <c r="H47" i="1"/>
  <c r="J47" i="1"/>
  <c r="H48" i="1"/>
  <c r="C49" i="1"/>
  <c r="H49" i="1"/>
  <c r="L49" i="1"/>
  <c r="E50" i="1"/>
  <c r="H50" i="1"/>
  <c r="H51" i="1"/>
  <c r="L51" i="1"/>
  <c r="H52" i="1"/>
  <c r="H53" i="1"/>
  <c r="K53" i="1"/>
  <c r="H54" i="1"/>
  <c r="D55" i="1"/>
  <c r="E55" i="1"/>
  <c r="H55" i="1"/>
  <c r="K55" i="1"/>
  <c r="E56" i="1"/>
  <c r="H56" i="1"/>
  <c r="E57" i="1"/>
  <c r="H57" i="1"/>
  <c r="H58" i="1"/>
  <c r="C59" i="1"/>
  <c r="H59" i="1"/>
  <c r="L59" i="1"/>
  <c r="H60" i="1"/>
  <c r="C61" i="1"/>
  <c r="H61" i="1"/>
  <c r="E62" i="1"/>
  <c r="H62" i="1"/>
  <c r="L62" i="1"/>
  <c r="H63" i="1"/>
  <c r="H64" i="1"/>
  <c r="D65" i="1"/>
  <c r="E65" i="1"/>
  <c r="H65" i="1"/>
  <c r="L65" i="1"/>
  <c r="H66" i="1"/>
  <c r="E67" i="1"/>
  <c r="H67" i="1"/>
  <c r="J67" i="1"/>
  <c r="H68" i="1"/>
  <c r="L68" i="1"/>
  <c r="H69" i="1"/>
  <c r="E70" i="1"/>
  <c r="H70" i="1"/>
  <c r="D71" i="1"/>
  <c r="E71" i="1"/>
  <c r="H71" i="1"/>
  <c r="J71" i="1"/>
  <c r="H72" i="1"/>
  <c r="H73" i="1"/>
  <c r="L73" i="1"/>
  <c r="E74" i="1"/>
  <c r="H74" i="1"/>
  <c r="H75" i="1"/>
  <c r="E76" i="1"/>
  <c r="H76" i="1"/>
  <c r="E77" i="1"/>
  <c r="H77" i="1"/>
  <c r="K77" i="1" s="1"/>
  <c r="H78" i="1"/>
  <c r="B97" i="1"/>
  <c r="F6" i="2"/>
  <c r="L6" i="2"/>
  <c r="B47" i="2"/>
  <c r="M6" i="2"/>
  <c r="N6" i="2"/>
  <c r="O6" i="2"/>
  <c r="F7" i="2"/>
  <c r="N7" i="2"/>
  <c r="O7" i="2"/>
  <c r="F8" i="2"/>
  <c r="M8" i="2" s="1"/>
  <c r="C49" i="2" s="1"/>
  <c r="L8" i="2"/>
  <c r="N8" i="2"/>
  <c r="D49" i="2" s="1"/>
  <c r="O8" i="2"/>
  <c r="F9" i="2"/>
  <c r="F10" i="2"/>
  <c r="N10" i="2" s="1"/>
  <c r="L10" i="2"/>
  <c r="B51" i="2"/>
  <c r="M10" i="2"/>
  <c r="O10" i="2"/>
  <c r="F11" i="2"/>
  <c r="O11" i="2" s="1"/>
  <c r="N11" i="2"/>
  <c r="D52" i="2"/>
  <c r="F12" i="2"/>
  <c r="O12" i="2" s="1"/>
  <c r="E53" i="2" s="1"/>
  <c r="M12" i="2"/>
  <c r="C53" i="2" s="1"/>
  <c r="F13" i="2"/>
  <c r="N13" i="2"/>
  <c r="D54" i="2" s="1"/>
  <c r="K54" i="2"/>
  <c r="O13" i="2"/>
  <c r="L54" i="2" s="1"/>
  <c r="E54" i="2"/>
  <c r="F14" i="2"/>
  <c r="L14" i="2"/>
  <c r="B55" i="2"/>
  <c r="M14" i="2"/>
  <c r="J55" i="2" s="1"/>
  <c r="N14" i="2"/>
  <c r="K55" i="2" s="1"/>
  <c r="O14" i="2"/>
  <c r="L55" i="2" s="1"/>
  <c r="F15" i="2"/>
  <c r="N15" i="2"/>
  <c r="D56" i="2"/>
  <c r="O15" i="2"/>
  <c r="F16" i="2"/>
  <c r="F17" i="2"/>
  <c r="O17" i="2" s="1"/>
  <c r="E58" i="2" s="1"/>
  <c r="N17" i="2"/>
  <c r="D58" i="2" s="1"/>
  <c r="F18" i="2"/>
  <c r="N18" i="2" s="1"/>
  <c r="K59" i="2" s="1"/>
  <c r="L18" i="2"/>
  <c r="O18" i="2"/>
  <c r="F19" i="2"/>
  <c r="F20" i="2"/>
  <c r="O20" i="2" s="1"/>
  <c r="L20" i="2"/>
  <c r="M20" i="2"/>
  <c r="N20" i="2"/>
  <c r="F21" i="2"/>
  <c r="N21" i="2"/>
  <c r="D62" i="2" s="1"/>
  <c r="O21" i="2"/>
  <c r="E62" i="2"/>
  <c r="F22" i="2"/>
  <c r="M22" i="2"/>
  <c r="J63" i="2" s="1"/>
  <c r="O22" i="2"/>
  <c r="E63" i="2" s="1"/>
  <c r="F23" i="2"/>
  <c r="N23" i="2" s="1"/>
  <c r="O23" i="2"/>
  <c r="L64" i="2"/>
  <c r="F24" i="2"/>
  <c r="O24" i="2"/>
  <c r="F25" i="2"/>
  <c r="N25" i="2"/>
  <c r="O25" i="2"/>
  <c r="E66" i="2" s="1"/>
  <c r="F26" i="2"/>
  <c r="N26" i="2" s="1"/>
  <c r="L26" i="2"/>
  <c r="P26" i="2" s="1"/>
  <c r="B67" i="2"/>
  <c r="M26" i="2"/>
  <c r="O26" i="2"/>
  <c r="F27" i="2"/>
  <c r="F28" i="2"/>
  <c r="L28" i="2"/>
  <c r="M28" i="2"/>
  <c r="C69" i="2" s="1"/>
  <c r="N28" i="2"/>
  <c r="D69" i="2" s="1"/>
  <c r="O28" i="2"/>
  <c r="E69" i="2" s="1"/>
  <c r="F29" i="2"/>
  <c r="N29" i="2"/>
  <c r="O29" i="2"/>
  <c r="L70" i="2" s="1"/>
  <c r="E70" i="2"/>
  <c r="F30" i="2"/>
  <c r="L30" i="2" s="1"/>
  <c r="F31" i="2"/>
  <c r="O31" i="2" s="1"/>
  <c r="E72" i="2" s="1"/>
  <c r="N31" i="2"/>
  <c r="L72" i="2"/>
  <c r="F32" i="2"/>
  <c r="F33" i="2"/>
  <c r="O33" i="2" s="1"/>
  <c r="L74" i="2" s="1"/>
  <c r="F34" i="2"/>
  <c r="N34" i="2"/>
  <c r="K75" i="2" s="1"/>
  <c r="O34" i="2"/>
  <c r="E75" i="2" s="1"/>
  <c r="F35" i="2"/>
  <c r="N35" i="2"/>
  <c r="D76" i="2"/>
  <c r="O35" i="2"/>
  <c r="E76" i="2" s="1"/>
  <c r="F36" i="2"/>
  <c r="N36" i="2" s="1"/>
  <c r="F37" i="2"/>
  <c r="B38" i="2"/>
  <c r="C38" i="2"/>
  <c r="D38" i="2"/>
  <c r="E38" i="2"/>
  <c r="I38" i="2"/>
  <c r="D47" i="2"/>
  <c r="E47" i="2"/>
  <c r="H47" i="2"/>
  <c r="I47" i="2" s="1"/>
  <c r="H48" i="2"/>
  <c r="B49" i="2"/>
  <c r="E49" i="2"/>
  <c r="F49" i="2" s="1"/>
  <c r="H49" i="2"/>
  <c r="J49" i="2" s="1"/>
  <c r="H50" i="2"/>
  <c r="D51" i="2"/>
  <c r="E51" i="2"/>
  <c r="H51" i="2"/>
  <c r="E52" i="2"/>
  <c r="H52" i="2"/>
  <c r="K52" i="2"/>
  <c r="H53" i="2"/>
  <c r="H54" i="2"/>
  <c r="D55" i="2"/>
  <c r="E55" i="2"/>
  <c r="H55" i="2"/>
  <c r="I55" i="2"/>
  <c r="H56" i="2"/>
  <c r="K56" i="2"/>
  <c r="H57" i="2"/>
  <c r="H58" i="2"/>
  <c r="H59" i="2"/>
  <c r="I59" i="2"/>
  <c r="H60" i="2"/>
  <c r="B61" i="2"/>
  <c r="C61" i="2"/>
  <c r="E61" i="2"/>
  <c r="H61" i="2"/>
  <c r="L61" i="2"/>
  <c r="H62" i="2"/>
  <c r="L62" i="2"/>
  <c r="H63" i="2"/>
  <c r="E64" i="2"/>
  <c r="H64" i="2"/>
  <c r="H65" i="2"/>
  <c r="D66" i="2"/>
  <c r="H66" i="2"/>
  <c r="K66" i="2" s="1"/>
  <c r="E67" i="2"/>
  <c r="H67" i="2"/>
  <c r="L67" i="2" s="1"/>
  <c r="H68" i="2"/>
  <c r="H69" i="2"/>
  <c r="D70" i="2"/>
  <c r="H70" i="2"/>
  <c r="H71" i="2"/>
  <c r="H72" i="2"/>
  <c r="H73" i="2"/>
  <c r="H74" i="2"/>
  <c r="D75" i="2"/>
  <c r="H75" i="2"/>
  <c r="L75" i="2"/>
  <c r="H76" i="2"/>
  <c r="K76" i="2" s="1"/>
  <c r="H77" i="2"/>
  <c r="H78" i="2"/>
  <c r="B97" i="2"/>
  <c r="F6" i="3"/>
  <c r="O6" i="3"/>
  <c r="F7" i="3"/>
  <c r="N7" i="3" s="1"/>
  <c r="D48" i="3" s="1"/>
  <c r="M7" i="3"/>
  <c r="J48" i="3" s="1"/>
  <c r="F8" i="3"/>
  <c r="O8" i="3" s="1"/>
  <c r="F9" i="3"/>
  <c r="L9" i="3"/>
  <c r="I50" i="3" s="1"/>
  <c r="M9" i="3"/>
  <c r="C50" i="3" s="1"/>
  <c r="F10" i="3"/>
  <c r="O10" i="3" s="1"/>
  <c r="L51" i="3" s="1"/>
  <c r="F11" i="3"/>
  <c r="L11" i="3"/>
  <c r="B52" i="3" s="1"/>
  <c r="F12" i="3"/>
  <c r="O12" i="3" s="1"/>
  <c r="L53" i="3" s="1"/>
  <c r="F13" i="3"/>
  <c r="L13" i="3"/>
  <c r="M13" i="3"/>
  <c r="N13" i="3"/>
  <c r="D54" i="3" s="1"/>
  <c r="F54" i="3" s="1"/>
  <c r="O13" i="3"/>
  <c r="F14" i="3"/>
  <c r="O14" i="3"/>
  <c r="F15" i="3"/>
  <c r="O15" i="3" s="1"/>
  <c r="L56" i="3" s="1"/>
  <c r="L15" i="3"/>
  <c r="I56" i="3" s="1"/>
  <c r="M15" i="3"/>
  <c r="C56" i="3" s="1"/>
  <c r="N15" i="3"/>
  <c r="F16" i="3"/>
  <c r="O16" i="3"/>
  <c r="F17" i="3"/>
  <c r="L17" i="3" s="1"/>
  <c r="F18" i="3"/>
  <c r="O18" i="3"/>
  <c r="E59" i="3" s="1"/>
  <c r="F19" i="3"/>
  <c r="N19" i="3" s="1"/>
  <c r="F20" i="3"/>
  <c r="O20" i="3" s="1"/>
  <c r="F21" i="3"/>
  <c r="O21" i="3" s="1"/>
  <c r="L62" i="3" s="1"/>
  <c r="L21" i="3"/>
  <c r="M21" i="3"/>
  <c r="N21" i="3"/>
  <c r="K62" i="3" s="1"/>
  <c r="F22" i="3"/>
  <c r="O22" i="3"/>
  <c r="F23" i="3"/>
  <c r="N23" i="3" s="1"/>
  <c r="D64" i="3" s="1"/>
  <c r="F24" i="3"/>
  <c r="O24" i="3"/>
  <c r="E65" i="3" s="1"/>
  <c r="F25" i="3"/>
  <c r="L25" i="3"/>
  <c r="M25" i="3"/>
  <c r="P25" i="3" s="1"/>
  <c r="N25" i="3"/>
  <c r="D66" i="3" s="1"/>
  <c r="O25" i="3"/>
  <c r="F26" i="3"/>
  <c r="O26" i="3"/>
  <c r="E67" i="3" s="1"/>
  <c r="F27" i="3"/>
  <c r="O27" i="3" s="1"/>
  <c r="L68" i="3" s="1"/>
  <c r="L27" i="3"/>
  <c r="I68" i="3" s="1"/>
  <c r="M27" i="3"/>
  <c r="N27" i="3"/>
  <c r="D68" i="3" s="1"/>
  <c r="F28" i="3"/>
  <c r="N28" i="3" s="1"/>
  <c r="F29" i="3"/>
  <c r="O29" i="3" s="1"/>
  <c r="E70" i="3" s="1"/>
  <c r="L29" i="3"/>
  <c r="I70" i="3" s="1"/>
  <c r="F30" i="3"/>
  <c r="N30" i="3"/>
  <c r="D71" i="3" s="1"/>
  <c r="O30" i="3"/>
  <c r="F31" i="3"/>
  <c r="N31" i="3"/>
  <c r="D72" i="3" s="1"/>
  <c r="O31" i="3"/>
  <c r="E72" i="3" s="1"/>
  <c r="F32" i="3"/>
  <c r="N32" i="3" s="1"/>
  <c r="F33" i="3"/>
  <c r="L33" i="3"/>
  <c r="I74" i="3" s="1"/>
  <c r="F34" i="3"/>
  <c r="M34" i="3" s="1"/>
  <c r="F35" i="3"/>
  <c r="L35" i="3"/>
  <c r="B76" i="3"/>
  <c r="F36" i="3"/>
  <c r="N36" i="3" s="1"/>
  <c r="F37" i="3"/>
  <c r="L37" i="3"/>
  <c r="B78" i="3" s="1"/>
  <c r="O37" i="3"/>
  <c r="E78" i="3" s="1"/>
  <c r="B38" i="3"/>
  <c r="C38" i="3"/>
  <c r="D38" i="3"/>
  <c r="E38" i="3"/>
  <c r="I38" i="3"/>
  <c r="H47" i="3"/>
  <c r="L47" i="3" s="1"/>
  <c r="H48" i="3"/>
  <c r="H49" i="3"/>
  <c r="L49" i="3" s="1"/>
  <c r="H50" i="3"/>
  <c r="J50" i="3"/>
  <c r="H51" i="3"/>
  <c r="H52" i="3"/>
  <c r="H53" i="3"/>
  <c r="B54" i="3"/>
  <c r="C54" i="3"/>
  <c r="E54" i="3"/>
  <c r="H54" i="3"/>
  <c r="I54" i="3" s="1"/>
  <c r="H55" i="3"/>
  <c r="B56" i="3"/>
  <c r="D56" i="3"/>
  <c r="E56" i="3"/>
  <c r="H56" i="3"/>
  <c r="H57" i="3"/>
  <c r="H58" i="3"/>
  <c r="H59" i="3"/>
  <c r="H60" i="3"/>
  <c r="H61" i="3"/>
  <c r="C62" i="3"/>
  <c r="D62" i="3"/>
  <c r="E62" i="3"/>
  <c r="H62" i="3"/>
  <c r="H63" i="3"/>
  <c r="H64" i="3"/>
  <c r="H65" i="3"/>
  <c r="C66" i="3"/>
  <c r="H66" i="3"/>
  <c r="I66" i="3" s="1"/>
  <c r="H67" i="3"/>
  <c r="B68" i="3"/>
  <c r="C68" i="3"/>
  <c r="E68" i="3"/>
  <c r="H68" i="3"/>
  <c r="H69" i="3"/>
  <c r="B70" i="3"/>
  <c r="H70" i="3"/>
  <c r="L70" i="3"/>
  <c r="E71" i="3"/>
  <c r="H71" i="3"/>
  <c r="H72" i="3"/>
  <c r="L72" i="3"/>
  <c r="H73" i="3"/>
  <c r="B74" i="3"/>
  <c r="H74" i="3"/>
  <c r="C75" i="3"/>
  <c r="H75" i="3"/>
  <c r="H76" i="3"/>
  <c r="H77" i="3"/>
  <c r="H78" i="3"/>
  <c r="I78" i="3" s="1"/>
  <c r="B97" i="3"/>
  <c r="F6" i="4"/>
  <c r="L6" i="4"/>
  <c r="M6" i="4"/>
  <c r="N6" i="4"/>
  <c r="O6" i="4"/>
  <c r="L47" i="4" s="1"/>
  <c r="F7" i="4"/>
  <c r="L7" i="4"/>
  <c r="O7" i="4"/>
  <c r="F8" i="4"/>
  <c r="N8" i="4" s="1"/>
  <c r="O8" i="4"/>
  <c r="L49" i="4" s="1"/>
  <c r="F9" i="4"/>
  <c r="M9" i="4" s="1"/>
  <c r="F10" i="4"/>
  <c r="L10" i="4"/>
  <c r="I51" i="4" s="1"/>
  <c r="M10" i="4"/>
  <c r="P10" i="4"/>
  <c r="N10" i="4"/>
  <c r="D51" i="4" s="1"/>
  <c r="O10" i="4"/>
  <c r="F11" i="4"/>
  <c r="L11" i="4"/>
  <c r="O11" i="4"/>
  <c r="E52" i="4"/>
  <c r="F12" i="4"/>
  <c r="L12" i="4"/>
  <c r="B53" i="4" s="1"/>
  <c r="M12" i="4"/>
  <c r="C53" i="4" s="1"/>
  <c r="N12" i="4"/>
  <c r="K53" i="4"/>
  <c r="O12" i="4"/>
  <c r="L53" i="4" s="1"/>
  <c r="F13" i="4"/>
  <c r="L13" i="4"/>
  <c r="O13" i="4"/>
  <c r="E54" i="4" s="1"/>
  <c r="F14" i="4"/>
  <c r="O14" i="4" s="1"/>
  <c r="E55" i="4" s="1"/>
  <c r="L14" i="4"/>
  <c r="I55" i="4" s="1"/>
  <c r="F15" i="4"/>
  <c r="O15" i="4" s="1"/>
  <c r="L15" i="4"/>
  <c r="F16" i="4"/>
  <c r="N16" i="4" s="1"/>
  <c r="K57" i="4" s="1"/>
  <c r="L16" i="4"/>
  <c r="I57" i="4" s="1"/>
  <c r="F17" i="4"/>
  <c r="L17" i="4"/>
  <c r="O17" i="4"/>
  <c r="F18" i="4"/>
  <c r="L18" i="4"/>
  <c r="I59" i="4" s="1"/>
  <c r="M18" i="4"/>
  <c r="C59" i="4"/>
  <c r="N18" i="4"/>
  <c r="D59" i="4" s="1"/>
  <c r="O18" i="4"/>
  <c r="F19" i="4"/>
  <c r="O19" i="4" s="1"/>
  <c r="E60" i="4" s="1"/>
  <c r="L19" i="4"/>
  <c r="B60" i="4" s="1"/>
  <c r="F20" i="4"/>
  <c r="L20" i="4"/>
  <c r="M20" i="4"/>
  <c r="J61" i="4"/>
  <c r="N20" i="4"/>
  <c r="K61" i="4"/>
  <c r="O20" i="4"/>
  <c r="F21" i="4"/>
  <c r="L21" i="4"/>
  <c r="O21" i="4"/>
  <c r="L62" i="4" s="1"/>
  <c r="F22" i="4"/>
  <c r="N22" i="4"/>
  <c r="K63" i="4" s="1"/>
  <c r="O22" i="4"/>
  <c r="L63" i="4" s="1"/>
  <c r="F23" i="4"/>
  <c r="L23" i="4"/>
  <c r="O23" i="4"/>
  <c r="E64" i="4"/>
  <c r="F24" i="4"/>
  <c r="M24" i="4" s="1"/>
  <c r="J65" i="4" s="1"/>
  <c r="L24" i="4"/>
  <c r="O24" i="4"/>
  <c r="L65" i="4" s="1"/>
  <c r="F25" i="4"/>
  <c r="F26" i="4"/>
  <c r="N26" i="4" s="1"/>
  <c r="K67" i="4" s="1"/>
  <c r="D67" i="4"/>
  <c r="O26" i="4"/>
  <c r="E67" i="4" s="1"/>
  <c r="F27" i="4"/>
  <c r="O27" i="4" s="1"/>
  <c r="L27" i="4"/>
  <c r="F28" i="4"/>
  <c r="N28" i="4" s="1"/>
  <c r="L28" i="4"/>
  <c r="B69" i="4" s="1"/>
  <c r="M28" i="4"/>
  <c r="J69" i="4"/>
  <c r="O28" i="4"/>
  <c r="L69" i="4" s="1"/>
  <c r="F29" i="4"/>
  <c r="L29" i="4" s="1"/>
  <c r="F30" i="4"/>
  <c r="L30" i="4"/>
  <c r="I71" i="4" s="1"/>
  <c r="M30" i="4"/>
  <c r="C71" i="4"/>
  <c r="N30" i="4"/>
  <c r="D71" i="4" s="1"/>
  <c r="O30" i="4"/>
  <c r="F31" i="4"/>
  <c r="M31" i="4" s="1"/>
  <c r="C72" i="4" s="1"/>
  <c r="L31" i="4"/>
  <c r="F32" i="4"/>
  <c r="L32" i="4"/>
  <c r="M32" i="4"/>
  <c r="J73" i="4"/>
  <c r="N32" i="4"/>
  <c r="K73" i="4"/>
  <c r="O32" i="4"/>
  <c r="F33" i="4"/>
  <c r="M33" i="4" s="1"/>
  <c r="L33" i="4"/>
  <c r="O33" i="4"/>
  <c r="E74" i="4" s="1"/>
  <c r="F34" i="4"/>
  <c r="O34" i="4"/>
  <c r="F35" i="4"/>
  <c r="L35" i="4"/>
  <c r="O35" i="4"/>
  <c r="E76" i="4"/>
  <c r="F36" i="4"/>
  <c r="M36" i="4" s="1"/>
  <c r="J77" i="4" s="1"/>
  <c r="L36" i="4"/>
  <c r="F37" i="4"/>
  <c r="B38" i="4"/>
  <c r="C38" i="4"/>
  <c r="D38" i="4"/>
  <c r="E38" i="4"/>
  <c r="I38" i="4"/>
  <c r="B47" i="4"/>
  <c r="E47" i="4"/>
  <c r="H47" i="4"/>
  <c r="I47" i="4"/>
  <c r="H48" i="4"/>
  <c r="L48" i="4"/>
  <c r="E49" i="4"/>
  <c r="H49" i="4"/>
  <c r="H50" i="4"/>
  <c r="B51" i="4"/>
  <c r="F51" i="4" s="1"/>
  <c r="E51" i="4"/>
  <c r="H51" i="4"/>
  <c r="L51" i="4"/>
  <c r="H52" i="4"/>
  <c r="L52" i="4" s="1"/>
  <c r="D53" i="4"/>
  <c r="H53" i="4"/>
  <c r="I53" i="4"/>
  <c r="H54" i="4"/>
  <c r="L54" i="4" s="1"/>
  <c r="B55" i="4"/>
  <c r="H55" i="4"/>
  <c r="L55" i="4"/>
  <c r="H56" i="4"/>
  <c r="D57" i="4"/>
  <c r="H57" i="4"/>
  <c r="H58" i="4"/>
  <c r="E59" i="4"/>
  <c r="H59" i="4"/>
  <c r="J59" i="4" s="1"/>
  <c r="H60" i="4"/>
  <c r="L60" i="4"/>
  <c r="C61" i="4"/>
  <c r="F61" i="4" s="1"/>
  <c r="D61" i="4"/>
  <c r="E61" i="4"/>
  <c r="H61" i="4"/>
  <c r="L61" i="4"/>
  <c r="E62" i="4"/>
  <c r="H62" i="4"/>
  <c r="E63" i="4"/>
  <c r="H63" i="4"/>
  <c r="H64" i="4"/>
  <c r="L64" i="4"/>
  <c r="C65" i="4"/>
  <c r="E65" i="4"/>
  <c r="H65" i="4"/>
  <c r="H66" i="4"/>
  <c r="H67" i="4"/>
  <c r="H68" i="4"/>
  <c r="C69" i="4"/>
  <c r="F69" i="4" s="1"/>
  <c r="D69" i="4"/>
  <c r="E69" i="4"/>
  <c r="H69" i="4"/>
  <c r="H70" i="4"/>
  <c r="E71" i="4"/>
  <c r="H71" i="4"/>
  <c r="K71" i="4" s="1"/>
  <c r="H72" i="4"/>
  <c r="C73" i="4"/>
  <c r="D73" i="4"/>
  <c r="E73" i="4"/>
  <c r="H73" i="4"/>
  <c r="L73" i="4"/>
  <c r="H74" i="4"/>
  <c r="J74" i="4" s="1"/>
  <c r="H75" i="4"/>
  <c r="H76" i="4"/>
  <c r="J76" i="4" s="1"/>
  <c r="L76" i="4"/>
  <c r="C77" i="4"/>
  <c r="H77" i="4"/>
  <c r="H78" i="4"/>
  <c r="B97" i="4"/>
  <c r="P6" i="4"/>
  <c r="P12" i="4"/>
  <c r="I76" i="3"/>
  <c r="B58" i="3"/>
  <c r="P27" i="3"/>
  <c r="F68" i="3"/>
  <c r="C48" i="3"/>
  <c r="P21" i="3"/>
  <c r="B66" i="3"/>
  <c r="P8" i="2"/>
  <c r="P6" i="2"/>
  <c r="M55" i="2"/>
  <c r="P20" i="2"/>
  <c r="B54" i="4"/>
  <c r="L67" i="3"/>
  <c r="L59" i="3"/>
  <c r="I77" i="4"/>
  <c r="B74" i="4"/>
  <c r="P32" i="4"/>
  <c r="B73" i="4"/>
  <c r="I73" i="4"/>
  <c r="I70" i="4"/>
  <c r="B70" i="4"/>
  <c r="I69" i="4"/>
  <c r="I65" i="4"/>
  <c r="I62" i="4"/>
  <c r="B62" i="4"/>
  <c r="I61" i="4"/>
  <c r="M61" i="4" s="1"/>
  <c r="P20" i="4"/>
  <c r="B61" i="4"/>
  <c r="I58" i="4"/>
  <c r="B58" i="4"/>
  <c r="B52" i="4"/>
  <c r="E61" i="3"/>
  <c r="L61" i="3"/>
  <c r="E53" i="3"/>
  <c r="L63" i="3"/>
  <c r="E63" i="3"/>
  <c r="L55" i="3"/>
  <c r="E55" i="3"/>
  <c r="E47" i="3"/>
  <c r="B76" i="4"/>
  <c r="I76" i="4"/>
  <c r="B72" i="4"/>
  <c r="I72" i="4"/>
  <c r="B71" i="4"/>
  <c r="P30" i="4"/>
  <c r="B68" i="4"/>
  <c r="I68" i="4"/>
  <c r="B64" i="4"/>
  <c r="I60" i="4"/>
  <c r="B59" i="4"/>
  <c r="F59" i="4" s="1"/>
  <c r="P18" i="4"/>
  <c r="B56" i="4"/>
  <c r="I56" i="4"/>
  <c r="B48" i="4"/>
  <c r="I48" i="4"/>
  <c r="E57" i="3"/>
  <c r="L57" i="3"/>
  <c r="E49" i="3"/>
  <c r="B76" i="1"/>
  <c r="I76" i="1"/>
  <c r="B71" i="1"/>
  <c r="F71" i="1" s="1"/>
  <c r="P30" i="1"/>
  <c r="I71" i="1"/>
  <c r="M71" i="1"/>
  <c r="B68" i="1"/>
  <c r="I68" i="1"/>
  <c r="B64" i="1"/>
  <c r="I64" i="1"/>
  <c r="B63" i="1"/>
  <c r="B59" i="1"/>
  <c r="I59" i="1"/>
  <c r="B56" i="1"/>
  <c r="I56" i="1"/>
  <c r="B55" i="1"/>
  <c r="P14" i="1"/>
  <c r="I55" i="1"/>
  <c r="M55" i="1"/>
  <c r="B52" i="1"/>
  <c r="I52" i="1"/>
  <c r="B51" i="1"/>
  <c r="I51" i="1"/>
  <c r="B47" i="1"/>
  <c r="F47" i="1" s="1"/>
  <c r="P6" i="1"/>
  <c r="I47" i="1"/>
  <c r="J53" i="4"/>
  <c r="M53" i="4" s="1"/>
  <c r="C51" i="4"/>
  <c r="C47" i="4"/>
  <c r="F38" i="4"/>
  <c r="M37" i="4"/>
  <c r="M35" i="4"/>
  <c r="M29" i="4"/>
  <c r="M27" i="4"/>
  <c r="M25" i="4"/>
  <c r="M23" i="4"/>
  <c r="P23" i="4" s="1"/>
  <c r="M21" i="4"/>
  <c r="M17" i="4"/>
  <c r="J58" i="4" s="1"/>
  <c r="M15" i="4"/>
  <c r="C56" i="4" s="1"/>
  <c r="M13" i="4"/>
  <c r="M11" i="4"/>
  <c r="M7" i="4"/>
  <c r="J68" i="3"/>
  <c r="M68" i="3" s="1"/>
  <c r="J56" i="3"/>
  <c r="M37" i="3"/>
  <c r="M36" i="3"/>
  <c r="N35" i="3"/>
  <c r="O34" i="3"/>
  <c r="O33" i="3"/>
  <c r="L74" i="3" s="1"/>
  <c r="L30" i="3"/>
  <c r="M29" i="3"/>
  <c r="C70" i="3" s="1"/>
  <c r="M28" i="3"/>
  <c r="L69" i="2"/>
  <c r="K58" i="2"/>
  <c r="K48" i="2"/>
  <c r="D48" i="2"/>
  <c r="E48" i="4"/>
  <c r="N37" i="4"/>
  <c r="D78" i="4" s="1"/>
  <c r="N35" i="4"/>
  <c r="N33" i="4"/>
  <c r="N31" i="4"/>
  <c r="N29" i="4"/>
  <c r="N27" i="4"/>
  <c r="N25" i="4"/>
  <c r="N23" i="4"/>
  <c r="N21" i="4"/>
  <c r="N19" i="4"/>
  <c r="N17" i="4"/>
  <c r="N15" i="4"/>
  <c r="D56" i="4" s="1"/>
  <c r="N13" i="4"/>
  <c r="D54" i="4" s="1"/>
  <c r="N11" i="4"/>
  <c r="N7" i="4"/>
  <c r="J75" i="3"/>
  <c r="K72" i="3"/>
  <c r="K68" i="3"/>
  <c r="K64" i="3"/>
  <c r="K56" i="3"/>
  <c r="K48" i="3"/>
  <c r="N37" i="3"/>
  <c r="O36" i="3"/>
  <c r="O35" i="3"/>
  <c r="M30" i="3"/>
  <c r="C71" i="3" s="1"/>
  <c r="N29" i="3"/>
  <c r="O28" i="3"/>
  <c r="L69" i="3" s="1"/>
  <c r="N26" i="3"/>
  <c r="M26" i="3"/>
  <c r="N24" i="3"/>
  <c r="M24" i="3"/>
  <c r="C65" i="3" s="1"/>
  <c r="F65" i="3" s="1"/>
  <c r="N22" i="3"/>
  <c r="M22" i="3"/>
  <c r="N20" i="3"/>
  <c r="M20" i="3"/>
  <c r="N18" i="3"/>
  <c r="K59" i="3" s="1"/>
  <c r="M18" i="3"/>
  <c r="C59" i="3" s="1"/>
  <c r="N16" i="3"/>
  <c r="M16" i="3"/>
  <c r="C57" i="3" s="1"/>
  <c r="N14" i="3"/>
  <c r="M14" i="3"/>
  <c r="N12" i="3"/>
  <c r="M12" i="3"/>
  <c r="J53" i="3" s="1"/>
  <c r="M10" i="3"/>
  <c r="N8" i="3"/>
  <c r="M8" i="3"/>
  <c r="N6" i="3"/>
  <c r="K47" i="3" s="1"/>
  <c r="M6" i="3"/>
  <c r="I77" i="1"/>
  <c r="P36" i="1"/>
  <c r="B77" i="1"/>
  <c r="F77" i="1"/>
  <c r="I74" i="1"/>
  <c r="B74" i="1"/>
  <c r="I73" i="1"/>
  <c r="B73" i="1"/>
  <c r="I70" i="1"/>
  <c r="B70" i="1"/>
  <c r="I69" i="1"/>
  <c r="B69" i="1"/>
  <c r="I65" i="1"/>
  <c r="M65" i="1" s="1"/>
  <c r="P24" i="1"/>
  <c r="B65" i="1"/>
  <c r="F65" i="1" s="1"/>
  <c r="I62" i="1"/>
  <c r="B62" i="1"/>
  <c r="I61" i="1"/>
  <c r="P20" i="1"/>
  <c r="B61" i="1"/>
  <c r="B58" i="1"/>
  <c r="I57" i="1"/>
  <c r="B57" i="1"/>
  <c r="I53" i="1"/>
  <c r="P12" i="1"/>
  <c r="B53" i="1"/>
  <c r="F53" i="1"/>
  <c r="I50" i="1"/>
  <c r="B50" i="1"/>
  <c r="I49" i="1"/>
  <c r="P8" i="1"/>
  <c r="B49" i="1"/>
  <c r="F49" i="1"/>
  <c r="K70" i="2"/>
  <c r="I69" i="2"/>
  <c r="K62" i="2"/>
  <c r="I61" i="2"/>
  <c r="F38" i="3"/>
  <c r="P37" i="3"/>
  <c r="L36" i="3"/>
  <c r="M35" i="3"/>
  <c r="J76" i="3" s="1"/>
  <c r="L28" i="3"/>
  <c r="L26" i="3"/>
  <c r="L24" i="3"/>
  <c r="I65" i="3" s="1"/>
  <c r="L22" i="3"/>
  <c r="L20" i="3"/>
  <c r="P20" i="3" s="1"/>
  <c r="L18" i="3"/>
  <c r="L16" i="3"/>
  <c r="P16" i="3" s="1"/>
  <c r="L14" i="3"/>
  <c r="P14" i="3" s="1"/>
  <c r="L12" i="3"/>
  <c r="B53" i="3" s="1"/>
  <c r="L10" i="3"/>
  <c r="L8" i="3"/>
  <c r="L6" i="3"/>
  <c r="L53" i="2"/>
  <c r="E74" i="2"/>
  <c r="L37" i="2"/>
  <c r="I78" i="2" s="1"/>
  <c r="L35" i="2"/>
  <c r="B76" i="2" s="1"/>
  <c r="L31" i="2"/>
  <c r="L29" i="2"/>
  <c r="P29" i="2" s="1"/>
  <c r="L27" i="2"/>
  <c r="L25" i="2"/>
  <c r="B66" i="2" s="1"/>
  <c r="F66" i="2" s="1"/>
  <c r="L23" i="2"/>
  <c r="L21" i="2"/>
  <c r="L19" i="2"/>
  <c r="B60" i="2" s="1"/>
  <c r="L17" i="2"/>
  <c r="B58" i="2" s="1"/>
  <c r="L15" i="2"/>
  <c r="P15" i="2" s="1"/>
  <c r="L13" i="2"/>
  <c r="P13" i="2" s="1"/>
  <c r="L11" i="2"/>
  <c r="I52" i="2" s="1"/>
  <c r="L9" i="2"/>
  <c r="L7" i="2"/>
  <c r="J77" i="1"/>
  <c r="J65" i="1"/>
  <c r="J61" i="1"/>
  <c r="J53" i="1"/>
  <c r="J49" i="1"/>
  <c r="F38" i="1"/>
  <c r="M37" i="1"/>
  <c r="M35" i="1"/>
  <c r="M33" i="1"/>
  <c r="C74" i="1" s="1"/>
  <c r="M31" i="1"/>
  <c r="J72" i="1" s="1"/>
  <c r="M29" i="1"/>
  <c r="J70" i="1" s="1"/>
  <c r="M27" i="1"/>
  <c r="M25" i="1"/>
  <c r="M23" i="1"/>
  <c r="M21" i="1"/>
  <c r="C62" i="1" s="1"/>
  <c r="M19" i="1"/>
  <c r="M17" i="1"/>
  <c r="M15" i="1"/>
  <c r="C56" i="1" s="1"/>
  <c r="F56" i="1" s="1"/>
  <c r="M13" i="1"/>
  <c r="M11" i="1"/>
  <c r="M9" i="1"/>
  <c r="C50" i="1" s="1"/>
  <c r="M7" i="1"/>
  <c r="J48" i="1" s="1"/>
  <c r="J69" i="2"/>
  <c r="C67" i="2"/>
  <c r="C63" i="2"/>
  <c r="J61" i="2"/>
  <c r="C55" i="2"/>
  <c r="F55" i="2" s="1"/>
  <c r="J53" i="2"/>
  <c r="C51" i="2"/>
  <c r="F51" i="2" s="1"/>
  <c r="C47" i="2"/>
  <c r="F47" i="2" s="1"/>
  <c r="F38" i="2"/>
  <c r="M37" i="2"/>
  <c r="J78" i="2" s="1"/>
  <c r="M35" i="2"/>
  <c r="C76" i="2" s="1"/>
  <c r="F76" i="2" s="1"/>
  <c r="M31" i="2"/>
  <c r="C72" i="2" s="1"/>
  <c r="M29" i="2"/>
  <c r="C70" i="2" s="1"/>
  <c r="M27" i="2"/>
  <c r="M25" i="2"/>
  <c r="J66" i="2" s="1"/>
  <c r="M23" i="2"/>
  <c r="C64" i="2" s="1"/>
  <c r="M21" i="2"/>
  <c r="M19" i="2"/>
  <c r="J60" i="2" s="1"/>
  <c r="M17" i="2"/>
  <c r="C58" i="2" s="1"/>
  <c r="F58" i="2" s="1"/>
  <c r="M15" i="2"/>
  <c r="M13" i="2"/>
  <c r="M11" i="2"/>
  <c r="M9" i="2"/>
  <c r="M7" i="2"/>
  <c r="J48" i="2" s="1"/>
  <c r="N37" i="1"/>
  <c r="K78" i="1" s="1"/>
  <c r="N35" i="1"/>
  <c r="D76" i="1" s="1"/>
  <c r="F76" i="1" s="1"/>
  <c r="N33" i="1"/>
  <c r="D74" i="1" s="1"/>
  <c r="N31" i="1"/>
  <c r="K72" i="1" s="1"/>
  <c r="N29" i="1"/>
  <c r="N27" i="1"/>
  <c r="D68" i="1" s="1"/>
  <c r="N25" i="1"/>
  <c r="D66" i="1" s="1"/>
  <c r="N23" i="1"/>
  <c r="P23" i="1" s="1"/>
  <c r="N21" i="1"/>
  <c r="N19" i="1"/>
  <c r="N17" i="1"/>
  <c r="N15" i="1"/>
  <c r="D56" i="1" s="1"/>
  <c r="N13" i="1"/>
  <c r="K54" i="1" s="1"/>
  <c r="N11" i="1"/>
  <c r="K52" i="1" s="1"/>
  <c r="N9" i="1"/>
  <c r="D50" i="1" s="1"/>
  <c r="N7" i="1"/>
  <c r="K48" i="1" s="1"/>
  <c r="P21" i="4"/>
  <c r="P7" i="4"/>
  <c r="M56" i="3"/>
  <c r="K60" i="1"/>
  <c r="D60" i="1"/>
  <c r="K68" i="1"/>
  <c r="K76" i="1"/>
  <c r="J52" i="2"/>
  <c r="C52" i="2"/>
  <c r="C60" i="2"/>
  <c r="C68" i="2"/>
  <c r="J68" i="2"/>
  <c r="J50" i="1"/>
  <c r="J58" i="1"/>
  <c r="C58" i="1"/>
  <c r="J66" i="1"/>
  <c r="C66" i="1"/>
  <c r="B48" i="2"/>
  <c r="I48" i="2"/>
  <c r="P7" i="2"/>
  <c r="I64" i="2"/>
  <c r="P23" i="2"/>
  <c r="B64" i="2"/>
  <c r="I72" i="2"/>
  <c r="I49" i="3"/>
  <c r="P8" i="3"/>
  <c r="B49" i="3"/>
  <c r="I57" i="3"/>
  <c r="B57" i="3"/>
  <c r="B65" i="3"/>
  <c r="C76" i="3"/>
  <c r="J49" i="3"/>
  <c r="C49" i="3"/>
  <c r="J57" i="3"/>
  <c r="J61" i="3"/>
  <c r="C61" i="3"/>
  <c r="J65" i="3"/>
  <c r="E69" i="3"/>
  <c r="L76" i="3"/>
  <c r="E76" i="3"/>
  <c r="K48" i="4"/>
  <c r="D48" i="4"/>
  <c r="K64" i="4"/>
  <c r="D64" i="4"/>
  <c r="K72" i="4"/>
  <c r="D72" i="4"/>
  <c r="P30" i="3"/>
  <c r="B71" i="3"/>
  <c r="I71" i="3"/>
  <c r="D76" i="3"/>
  <c r="K76" i="3"/>
  <c r="M76" i="3" s="1"/>
  <c r="C52" i="4"/>
  <c r="J52" i="4"/>
  <c r="C68" i="4"/>
  <c r="J68" i="4"/>
  <c r="C76" i="4"/>
  <c r="F76" i="4" s="1"/>
  <c r="P11" i="4"/>
  <c r="K50" i="1"/>
  <c r="D58" i="1"/>
  <c r="K58" i="1"/>
  <c r="K74" i="1"/>
  <c r="C50" i="2"/>
  <c r="J50" i="2"/>
  <c r="J58" i="2"/>
  <c r="C66" i="2"/>
  <c r="C48" i="1"/>
  <c r="C64" i="1"/>
  <c r="J64" i="1"/>
  <c r="C72" i="1"/>
  <c r="B54" i="2"/>
  <c r="B62" i="2"/>
  <c r="P21" i="2"/>
  <c r="I62" i="2"/>
  <c r="B70" i="2"/>
  <c r="F70" i="2" s="1"/>
  <c r="B78" i="2"/>
  <c r="B47" i="3"/>
  <c r="P6" i="3"/>
  <c r="I47" i="3"/>
  <c r="B55" i="3"/>
  <c r="F55" i="3" s="1"/>
  <c r="I55" i="3"/>
  <c r="B63" i="3"/>
  <c r="P22" i="3"/>
  <c r="I63" i="3"/>
  <c r="D47" i="3"/>
  <c r="K55" i="3"/>
  <c r="D55" i="3"/>
  <c r="D59" i="3"/>
  <c r="K63" i="3"/>
  <c r="D63" i="3"/>
  <c r="K67" i="3"/>
  <c r="D67" i="3"/>
  <c r="D62" i="4"/>
  <c r="K62" i="4"/>
  <c r="D70" i="4"/>
  <c r="K70" i="4"/>
  <c r="K78" i="4"/>
  <c r="J70" i="3"/>
  <c r="L75" i="3"/>
  <c r="E75" i="3"/>
  <c r="J50" i="4"/>
  <c r="C50" i="4"/>
  <c r="C58" i="4"/>
  <c r="J66" i="4"/>
  <c r="C66" i="4"/>
  <c r="C74" i="4"/>
  <c r="P9" i="1"/>
  <c r="P33" i="1"/>
  <c r="P15" i="1"/>
  <c r="D48" i="1"/>
  <c r="K56" i="1"/>
  <c r="K64" i="1"/>
  <c r="D64" i="1"/>
  <c r="D72" i="1"/>
  <c r="C48" i="2"/>
  <c r="C56" i="2"/>
  <c r="J56" i="2"/>
  <c r="J64" i="2"/>
  <c r="J72" i="2"/>
  <c r="J54" i="1"/>
  <c r="C54" i="1"/>
  <c r="J62" i="1"/>
  <c r="C70" i="1"/>
  <c r="J78" i="1"/>
  <c r="C78" i="1"/>
  <c r="P11" i="2"/>
  <c r="B52" i="2"/>
  <c r="F52" i="2" s="1"/>
  <c r="I60" i="2"/>
  <c r="I68" i="2"/>
  <c r="B68" i="2"/>
  <c r="P35" i="2"/>
  <c r="I53" i="3"/>
  <c r="P12" i="3"/>
  <c r="I61" i="3"/>
  <c r="B61" i="3"/>
  <c r="P28" i="3"/>
  <c r="I69" i="3"/>
  <c r="B69" i="3"/>
  <c r="J47" i="3"/>
  <c r="C51" i="3"/>
  <c r="J51" i="3"/>
  <c r="C55" i="3"/>
  <c r="J55" i="3"/>
  <c r="C63" i="3"/>
  <c r="J63" i="3"/>
  <c r="C67" i="3"/>
  <c r="J67" i="3"/>
  <c r="J71" i="3"/>
  <c r="K78" i="3"/>
  <c r="D78" i="3"/>
  <c r="K52" i="4"/>
  <c r="D52" i="4"/>
  <c r="K60" i="4"/>
  <c r="D60" i="4"/>
  <c r="K68" i="4"/>
  <c r="D68" i="4"/>
  <c r="K76" i="4"/>
  <c r="M76" i="4" s="1"/>
  <c r="D76" i="4"/>
  <c r="J69" i="3"/>
  <c r="C69" i="3"/>
  <c r="E74" i="3"/>
  <c r="J78" i="3"/>
  <c r="C78" i="3"/>
  <c r="F78" i="3"/>
  <c r="C48" i="4"/>
  <c r="J48" i="4"/>
  <c r="J56" i="4"/>
  <c r="C64" i="4"/>
  <c r="F64" i="4" s="1"/>
  <c r="J64" i="4"/>
  <c r="J72" i="4"/>
  <c r="F64" i="1"/>
  <c r="P17" i="4"/>
  <c r="P33" i="4"/>
  <c r="D54" i="1"/>
  <c r="D62" i="1"/>
  <c r="K62" i="1"/>
  <c r="D70" i="1"/>
  <c r="K70" i="1"/>
  <c r="C54" i="2"/>
  <c r="J54" i="2"/>
  <c r="J62" i="2"/>
  <c r="C62" i="2"/>
  <c r="J70" i="2"/>
  <c r="C78" i="2"/>
  <c r="C52" i="1"/>
  <c r="J52" i="1"/>
  <c r="C60" i="1"/>
  <c r="J60" i="1"/>
  <c r="C68" i="1"/>
  <c r="F68" i="1" s="1"/>
  <c r="J68" i="1"/>
  <c r="M68" i="1" s="1"/>
  <c r="C76" i="1"/>
  <c r="J76" i="1"/>
  <c r="I50" i="2"/>
  <c r="B50" i="2"/>
  <c r="P17" i="2"/>
  <c r="I58" i="2"/>
  <c r="P25" i="2"/>
  <c r="I66" i="2"/>
  <c r="B51" i="3"/>
  <c r="I51" i="3"/>
  <c r="B59" i="3"/>
  <c r="F59" i="3"/>
  <c r="P18" i="3"/>
  <c r="I59" i="3"/>
  <c r="B67" i="3"/>
  <c r="F67" i="3" s="1"/>
  <c r="P26" i="3"/>
  <c r="I67" i="3"/>
  <c r="M67" i="3" s="1"/>
  <c r="P36" i="3"/>
  <c r="I77" i="3"/>
  <c r="B77" i="3"/>
  <c r="D49" i="3"/>
  <c r="K49" i="3"/>
  <c r="D53" i="3"/>
  <c r="K53" i="3"/>
  <c r="D57" i="3"/>
  <c r="K57" i="3"/>
  <c r="D61" i="3"/>
  <c r="K61" i="3"/>
  <c r="D65" i="3"/>
  <c r="K65" i="3"/>
  <c r="K70" i="3"/>
  <c r="D70" i="3"/>
  <c r="E77" i="3"/>
  <c r="L77" i="3"/>
  <c r="D58" i="4"/>
  <c r="K58" i="4"/>
  <c r="D66" i="4"/>
  <c r="K66" i="4"/>
  <c r="D74" i="4"/>
  <c r="K74" i="4"/>
  <c r="J77" i="3"/>
  <c r="C77" i="3"/>
  <c r="J54" i="4"/>
  <c r="C54" i="4"/>
  <c r="F54" i="4" s="1"/>
  <c r="J62" i="4"/>
  <c r="M62" i="4"/>
  <c r="C62" i="4"/>
  <c r="F62" i="4"/>
  <c r="J70" i="4"/>
  <c r="C70" i="4"/>
  <c r="J78" i="4"/>
  <c r="C78" i="4"/>
  <c r="M47" i="1"/>
  <c r="F50" i="1"/>
  <c r="P21" i="1"/>
  <c r="P29" i="1"/>
  <c r="F74" i="1"/>
  <c r="P11" i="1"/>
  <c r="P27" i="1"/>
  <c r="P35" i="1"/>
  <c r="M48" i="4"/>
  <c r="P27" i="4"/>
  <c r="P35" i="4"/>
  <c r="F70" i="1"/>
  <c r="M62" i="1"/>
  <c r="F48" i="4"/>
  <c r="F54" i="2"/>
  <c r="M57" i="3"/>
  <c r="M61" i="3"/>
  <c r="M63" i="3"/>
  <c r="M62" i="2"/>
  <c r="M49" i="3"/>
  <c r="M70" i="3"/>
  <c r="M55" i="3"/>
  <c r="F76" i="3"/>
  <c r="F57" i="3"/>
  <c r="M47" i="3"/>
  <c r="F61" i="3"/>
  <c r="F70" i="3"/>
  <c r="F63" i="3"/>
  <c r="F62" i="2"/>
  <c r="F71" i="3"/>
  <c r="F49" i="3"/>
  <c r="F47" i="3" l="1"/>
  <c r="M69" i="4"/>
  <c r="M65" i="3"/>
  <c r="M53" i="3"/>
  <c r="F62" i="1"/>
  <c r="F74" i="4"/>
  <c r="D77" i="3"/>
  <c r="F77" i="3" s="1"/>
  <c r="K77" i="3"/>
  <c r="M77" i="3" s="1"/>
  <c r="K73" i="3"/>
  <c r="D73" i="3"/>
  <c r="B77" i="4"/>
  <c r="L75" i="4"/>
  <c r="E75" i="4"/>
  <c r="P35" i="3"/>
  <c r="K60" i="3"/>
  <c r="D60" i="3"/>
  <c r="M50" i="1"/>
  <c r="P31" i="2"/>
  <c r="F52" i="4"/>
  <c r="I70" i="2"/>
  <c r="M70" i="2" s="1"/>
  <c r="I54" i="2"/>
  <c r="M54" i="2" s="1"/>
  <c r="J56" i="1"/>
  <c r="K66" i="1"/>
  <c r="C53" i="3"/>
  <c r="F53" i="3" s="1"/>
  <c r="P24" i="3"/>
  <c r="B56" i="2"/>
  <c r="J74" i="1"/>
  <c r="M74" i="1" s="1"/>
  <c r="J76" i="2"/>
  <c r="D52" i="1"/>
  <c r="F52" i="1" s="1"/>
  <c r="P13" i="4"/>
  <c r="F73" i="4"/>
  <c r="M54" i="3"/>
  <c r="D69" i="3"/>
  <c r="F69" i="3" s="1"/>
  <c r="K69" i="3"/>
  <c r="M69" i="3" s="1"/>
  <c r="K77" i="2"/>
  <c r="D77" i="2"/>
  <c r="D78" i="1"/>
  <c r="J59" i="3"/>
  <c r="M59" i="3" s="1"/>
  <c r="C47" i="3"/>
  <c r="I76" i="2"/>
  <c r="K54" i="4"/>
  <c r="K56" i="4"/>
  <c r="B72" i="2"/>
  <c r="I56" i="2"/>
  <c r="P15" i="4"/>
  <c r="F55" i="1"/>
  <c r="M76" i="1"/>
  <c r="F71" i="4"/>
  <c r="E51" i="3"/>
  <c r="I54" i="4"/>
  <c r="M54" i="4" s="1"/>
  <c r="I58" i="3"/>
  <c r="B71" i="2"/>
  <c r="I71" i="2"/>
  <c r="J71" i="4"/>
  <c r="L34" i="4"/>
  <c r="M34" i="4"/>
  <c r="O9" i="4"/>
  <c r="K49" i="4"/>
  <c r="D49" i="4"/>
  <c r="K47" i="4"/>
  <c r="J66" i="3"/>
  <c r="N34" i="3"/>
  <c r="L71" i="3"/>
  <c r="M23" i="3"/>
  <c r="O19" i="3"/>
  <c r="L54" i="3"/>
  <c r="N33" i="2"/>
  <c r="O27" i="2"/>
  <c r="N27" i="2"/>
  <c r="L47" i="2"/>
  <c r="N36" i="4"/>
  <c r="L74" i="4"/>
  <c r="O31" i="4"/>
  <c r="L68" i="4"/>
  <c r="M68" i="4" s="1"/>
  <c r="E68" i="4"/>
  <c r="F68" i="4" s="1"/>
  <c r="D63" i="4"/>
  <c r="M16" i="4"/>
  <c r="L9" i="4"/>
  <c r="J47" i="4"/>
  <c r="L23" i="3"/>
  <c r="J62" i="3"/>
  <c r="K54" i="3"/>
  <c r="L66" i="2"/>
  <c r="M66" i="2" s="1"/>
  <c r="M30" i="2"/>
  <c r="P30" i="2" s="1"/>
  <c r="N30" i="2"/>
  <c r="O30" i="2"/>
  <c r="L52" i="1"/>
  <c r="M52" i="1" s="1"/>
  <c r="E52" i="1"/>
  <c r="L25" i="4"/>
  <c r="O25" i="4"/>
  <c r="L59" i="4"/>
  <c r="M59" i="4" s="1"/>
  <c r="L58" i="4"/>
  <c r="M58" i="4" s="1"/>
  <c r="E58" i="4"/>
  <c r="F58" i="4" s="1"/>
  <c r="L32" i="3"/>
  <c r="M32" i="3"/>
  <c r="K71" i="3"/>
  <c r="M71" i="3" s="1"/>
  <c r="L66" i="3"/>
  <c r="E66" i="3"/>
  <c r="F66" i="3" s="1"/>
  <c r="I62" i="3"/>
  <c r="M62" i="3" s="1"/>
  <c r="B62" i="3"/>
  <c r="F62" i="3" s="1"/>
  <c r="L19" i="3"/>
  <c r="M19" i="3"/>
  <c r="M17" i="3"/>
  <c r="N17" i="3"/>
  <c r="L36" i="2"/>
  <c r="M36" i="2"/>
  <c r="O36" i="2"/>
  <c r="N32" i="2"/>
  <c r="O32" i="2"/>
  <c r="L32" i="2"/>
  <c r="M32" i="2"/>
  <c r="O19" i="2"/>
  <c r="N19" i="2"/>
  <c r="L16" i="2"/>
  <c r="M16" i="2"/>
  <c r="N16" i="2"/>
  <c r="O16" i="2"/>
  <c r="I74" i="4"/>
  <c r="M14" i="4"/>
  <c r="N14" i="4"/>
  <c r="J51" i="4"/>
  <c r="M51" i="4" s="1"/>
  <c r="F56" i="3"/>
  <c r="J54" i="3"/>
  <c r="L7" i="3"/>
  <c r="O7" i="3"/>
  <c r="L76" i="2"/>
  <c r="B69" i="2"/>
  <c r="F69" i="2" s="1"/>
  <c r="P28" i="2"/>
  <c r="E65" i="2"/>
  <c r="L65" i="2"/>
  <c r="D61" i="2"/>
  <c r="F61" i="2" s="1"/>
  <c r="K61" i="2"/>
  <c r="M61" i="2" s="1"/>
  <c r="E59" i="2"/>
  <c r="L59" i="2"/>
  <c r="L56" i="2"/>
  <c r="L48" i="2"/>
  <c r="M48" i="2" s="1"/>
  <c r="E48" i="2"/>
  <c r="M19" i="4"/>
  <c r="L65" i="3"/>
  <c r="M73" i="4"/>
  <c r="P15" i="3"/>
  <c r="L67" i="4"/>
  <c r="K59" i="4"/>
  <c r="K51" i="4"/>
  <c r="L37" i="4"/>
  <c r="O37" i="4"/>
  <c r="N34" i="4"/>
  <c r="L71" i="4"/>
  <c r="M71" i="4" s="1"/>
  <c r="O29" i="4"/>
  <c r="M26" i="4"/>
  <c r="I64" i="4"/>
  <c r="M64" i="4" s="1"/>
  <c r="L22" i="4"/>
  <c r="M22" i="4"/>
  <c r="I52" i="4"/>
  <c r="M52" i="4" s="1"/>
  <c r="M8" i="4"/>
  <c r="B50" i="3"/>
  <c r="M33" i="3"/>
  <c r="N33" i="3"/>
  <c r="O23" i="3"/>
  <c r="M11" i="3"/>
  <c r="N11" i="3"/>
  <c r="O11" i="3"/>
  <c r="N9" i="3"/>
  <c r="O9" i="3"/>
  <c r="L63" i="2"/>
  <c r="E56" i="2"/>
  <c r="L34" i="2"/>
  <c r="M34" i="2"/>
  <c r="D72" i="2"/>
  <c r="K72" i="2"/>
  <c r="M72" i="2" s="1"/>
  <c r="M24" i="2"/>
  <c r="N24" i="2"/>
  <c r="L24" i="2"/>
  <c r="L22" i="2"/>
  <c r="N22" i="2"/>
  <c r="P18" i="2"/>
  <c r="B59" i="2"/>
  <c r="O9" i="2"/>
  <c r="N9" i="2"/>
  <c r="M33" i="2"/>
  <c r="L33" i="2"/>
  <c r="N10" i="3"/>
  <c r="N9" i="4"/>
  <c r="P29" i="3"/>
  <c r="B57" i="4"/>
  <c r="B65" i="4"/>
  <c r="P28" i="4"/>
  <c r="P14" i="4"/>
  <c r="E53" i="4"/>
  <c r="F53" i="4" s="1"/>
  <c r="O36" i="4"/>
  <c r="K69" i="4"/>
  <c r="L26" i="4"/>
  <c r="N24" i="4"/>
  <c r="P24" i="4" s="1"/>
  <c r="O16" i="4"/>
  <c r="L56" i="4"/>
  <c r="E56" i="4"/>
  <c r="F56" i="4" s="1"/>
  <c r="L8" i="4"/>
  <c r="D47" i="4"/>
  <c r="L78" i="3"/>
  <c r="M78" i="3" s="1"/>
  <c r="K66" i="3"/>
  <c r="I52" i="3"/>
  <c r="L34" i="3"/>
  <c r="O32" i="3"/>
  <c r="L31" i="3"/>
  <c r="M31" i="3"/>
  <c r="O17" i="3"/>
  <c r="K69" i="2"/>
  <c r="M69" i="2" s="1"/>
  <c r="D67" i="2"/>
  <c r="F67" i="2" s="1"/>
  <c r="K67" i="2"/>
  <c r="L51" i="2"/>
  <c r="L49" i="2"/>
  <c r="M34" i="1"/>
  <c r="N34" i="1"/>
  <c r="L7" i="1"/>
  <c r="O7" i="1"/>
  <c r="L12" i="2"/>
  <c r="J51" i="2"/>
  <c r="L63" i="1"/>
  <c r="D59" i="1"/>
  <c r="F59" i="1" s="1"/>
  <c r="L53" i="1"/>
  <c r="M53" i="1" s="1"/>
  <c r="L37" i="1"/>
  <c r="O37" i="1"/>
  <c r="M28" i="1"/>
  <c r="N28" i="1"/>
  <c r="L26" i="1"/>
  <c r="L57" i="1"/>
  <c r="L77" i="1"/>
  <c r="M77" i="1" s="1"/>
  <c r="L31" i="1"/>
  <c r="O31" i="1"/>
  <c r="L70" i="1"/>
  <c r="M70" i="1" s="1"/>
  <c r="L67" i="1"/>
  <c r="M22" i="1"/>
  <c r="N22" i="1"/>
  <c r="P10" i="2"/>
  <c r="I49" i="2"/>
  <c r="L25" i="1"/>
  <c r="O25" i="1"/>
  <c r="L61" i="1"/>
  <c r="M61" i="1" s="1"/>
  <c r="M16" i="1"/>
  <c r="N16" i="1"/>
  <c r="I67" i="2"/>
  <c r="D59" i="2"/>
  <c r="N37" i="2"/>
  <c r="O37" i="2"/>
  <c r="M18" i="2"/>
  <c r="K51" i="2"/>
  <c r="K47" i="2"/>
  <c r="E61" i="1"/>
  <c r="K59" i="1"/>
  <c r="M59" i="1" s="1"/>
  <c r="C55" i="1"/>
  <c r="K49" i="1"/>
  <c r="M49" i="1" s="1"/>
  <c r="O34" i="1"/>
  <c r="N32" i="1"/>
  <c r="L19" i="1"/>
  <c r="O19" i="1"/>
  <c r="O17" i="1"/>
  <c r="L56" i="1"/>
  <c r="M10" i="1"/>
  <c r="N10" i="1"/>
  <c r="P14" i="2"/>
  <c r="P13" i="3"/>
  <c r="L58" i="2"/>
  <c r="M58" i="2" s="1"/>
  <c r="I51" i="2"/>
  <c r="K49" i="2"/>
  <c r="J67" i="2"/>
  <c r="D64" i="2"/>
  <c r="F64" i="2" s="1"/>
  <c r="K64" i="2"/>
  <c r="M64" i="2" s="1"/>
  <c r="N12" i="2"/>
  <c r="L52" i="2"/>
  <c r="M52" i="2" s="1"/>
  <c r="J47" i="2"/>
  <c r="M47" i="2" s="1"/>
  <c r="L64" i="1"/>
  <c r="M64" i="1" s="1"/>
  <c r="D61" i="1"/>
  <c r="F61" i="1" s="1"/>
  <c r="L34" i="1"/>
  <c r="M32" i="1"/>
  <c r="O28" i="1"/>
  <c r="N26" i="1"/>
  <c r="L13" i="1"/>
  <c r="O13" i="1"/>
  <c r="B75" i="1" l="1"/>
  <c r="I75" i="1"/>
  <c r="P34" i="1"/>
  <c r="L60" i="1"/>
  <c r="E60" i="1"/>
  <c r="K78" i="2"/>
  <c r="D78" i="2"/>
  <c r="P37" i="2"/>
  <c r="E66" i="1"/>
  <c r="L66" i="1"/>
  <c r="P26" i="1"/>
  <c r="I67" i="1"/>
  <c r="B67" i="1"/>
  <c r="K75" i="1"/>
  <c r="D75" i="1"/>
  <c r="I75" i="3"/>
  <c r="B75" i="3"/>
  <c r="P34" i="3"/>
  <c r="L77" i="4"/>
  <c r="E77" i="4"/>
  <c r="E50" i="2"/>
  <c r="L50" i="2"/>
  <c r="O38" i="2"/>
  <c r="D65" i="2"/>
  <c r="K65" i="2"/>
  <c r="C52" i="3"/>
  <c r="J52" i="3"/>
  <c r="C60" i="4"/>
  <c r="F60" i="4" s="1"/>
  <c r="J60" i="4"/>
  <c r="M60" i="4" s="1"/>
  <c r="P19" i="4"/>
  <c r="C57" i="2"/>
  <c r="J57" i="2"/>
  <c r="M38" i="2"/>
  <c r="L73" i="2"/>
  <c r="E73" i="2"/>
  <c r="C58" i="3"/>
  <c r="J58" i="3"/>
  <c r="E71" i="2"/>
  <c r="L71" i="2"/>
  <c r="P23" i="3"/>
  <c r="B64" i="3"/>
  <c r="I64" i="3"/>
  <c r="D68" i="2"/>
  <c r="K68" i="2"/>
  <c r="L50" i="4"/>
  <c r="E50" i="4"/>
  <c r="M56" i="2"/>
  <c r="M56" i="1"/>
  <c r="E54" i="1"/>
  <c r="L54" i="1"/>
  <c r="I60" i="1"/>
  <c r="M60" i="1" s="1"/>
  <c r="B60" i="1"/>
  <c r="F60" i="1" s="1"/>
  <c r="P19" i="1"/>
  <c r="I66" i="1"/>
  <c r="P25" i="1"/>
  <c r="B66" i="1"/>
  <c r="F66" i="1" s="1"/>
  <c r="K69" i="1"/>
  <c r="D69" i="1"/>
  <c r="J75" i="1"/>
  <c r="C75" i="1"/>
  <c r="N38" i="4"/>
  <c r="D50" i="4"/>
  <c r="D79" i="4" s="1"/>
  <c r="K50" i="4"/>
  <c r="J65" i="2"/>
  <c r="C65" i="2"/>
  <c r="E64" i="3"/>
  <c r="L64" i="3"/>
  <c r="J63" i="4"/>
  <c r="C63" i="4"/>
  <c r="K75" i="4"/>
  <c r="D75" i="4"/>
  <c r="P11" i="3"/>
  <c r="F48" i="2"/>
  <c r="K55" i="4"/>
  <c r="D55" i="4"/>
  <c r="B57" i="2"/>
  <c r="P16" i="2"/>
  <c r="I57" i="2"/>
  <c r="K73" i="2"/>
  <c r="D73" i="2"/>
  <c r="C60" i="3"/>
  <c r="J60" i="3"/>
  <c r="D71" i="2"/>
  <c r="K71" i="2"/>
  <c r="L72" i="4"/>
  <c r="M72" i="4" s="1"/>
  <c r="E72" i="4"/>
  <c r="F72" i="4" s="1"/>
  <c r="P31" i="4"/>
  <c r="L68" i="2"/>
  <c r="E68" i="2"/>
  <c r="K75" i="3"/>
  <c r="D75" i="3"/>
  <c r="F72" i="2"/>
  <c r="I54" i="1"/>
  <c r="M54" i="1" s="1"/>
  <c r="B54" i="1"/>
  <c r="F54" i="1" s="1"/>
  <c r="P13" i="1"/>
  <c r="K51" i="1"/>
  <c r="D51" i="1"/>
  <c r="N38" i="1"/>
  <c r="D73" i="1"/>
  <c r="K73" i="1"/>
  <c r="M67" i="2"/>
  <c r="M49" i="2"/>
  <c r="E72" i="1"/>
  <c r="L72" i="1"/>
  <c r="C69" i="1"/>
  <c r="F69" i="1" s="1"/>
  <c r="P28" i="1"/>
  <c r="J69" i="1"/>
  <c r="E58" i="3"/>
  <c r="L58" i="3"/>
  <c r="E57" i="4"/>
  <c r="L57" i="4"/>
  <c r="K51" i="3"/>
  <c r="M51" i="3" s="1"/>
  <c r="D51" i="3"/>
  <c r="F51" i="3" s="1"/>
  <c r="P10" i="3"/>
  <c r="L50" i="3"/>
  <c r="E50" i="3"/>
  <c r="F50" i="3" s="1"/>
  <c r="D74" i="3"/>
  <c r="K74" i="3"/>
  <c r="I63" i="4"/>
  <c r="B63" i="4"/>
  <c r="P22" i="4"/>
  <c r="L78" i="4"/>
  <c r="E78" i="4"/>
  <c r="L48" i="3"/>
  <c r="E48" i="3"/>
  <c r="O38" i="3"/>
  <c r="J55" i="4"/>
  <c r="C55" i="4"/>
  <c r="F55" i="4" s="1"/>
  <c r="K60" i="2"/>
  <c r="D60" i="2"/>
  <c r="P19" i="2"/>
  <c r="E77" i="2"/>
  <c r="L77" i="2"/>
  <c r="B60" i="3"/>
  <c r="P19" i="3"/>
  <c r="I60" i="3"/>
  <c r="M60" i="3" s="1"/>
  <c r="C73" i="3"/>
  <c r="J73" i="3"/>
  <c r="E66" i="4"/>
  <c r="L66" i="4"/>
  <c r="J71" i="2"/>
  <c r="M71" i="2" s="1"/>
  <c r="C71" i="2"/>
  <c r="F71" i="2" s="1"/>
  <c r="I50" i="4"/>
  <c r="B50" i="4"/>
  <c r="P9" i="4"/>
  <c r="D74" i="2"/>
  <c r="K74" i="2"/>
  <c r="M66" i="3"/>
  <c r="J75" i="4"/>
  <c r="C75" i="4"/>
  <c r="M56" i="4"/>
  <c r="F56" i="2"/>
  <c r="D67" i="1"/>
  <c r="K67" i="1"/>
  <c r="J51" i="1"/>
  <c r="C51" i="1"/>
  <c r="P10" i="1"/>
  <c r="M38" i="1"/>
  <c r="E75" i="1"/>
  <c r="L75" i="1"/>
  <c r="K57" i="1"/>
  <c r="K79" i="1" s="1"/>
  <c r="D57" i="1"/>
  <c r="I72" i="1"/>
  <c r="M72" i="1" s="1"/>
  <c r="B72" i="1"/>
  <c r="P31" i="1"/>
  <c r="E78" i="1"/>
  <c r="L78" i="1"/>
  <c r="B53" i="2"/>
  <c r="I53" i="2"/>
  <c r="M53" i="2" s="1"/>
  <c r="L38" i="2"/>
  <c r="P12" i="2"/>
  <c r="C72" i="3"/>
  <c r="J72" i="3"/>
  <c r="D65" i="4"/>
  <c r="K65" i="4"/>
  <c r="M65" i="4" s="1"/>
  <c r="P33" i="2"/>
  <c r="I74" i="2"/>
  <c r="B74" i="2"/>
  <c r="K63" i="2"/>
  <c r="D63" i="2"/>
  <c r="K50" i="3"/>
  <c r="D50" i="3"/>
  <c r="P9" i="3"/>
  <c r="N38" i="3"/>
  <c r="J74" i="3"/>
  <c r="M74" i="3" s="1"/>
  <c r="C74" i="3"/>
  <c r="F74" i="3" s="1"/>
  <c r="P33" i="3"/>
  <c r="B78" i="4"/>
  <c r="I78" i="4"/>
  <c r="P37" i="4"/>
  <c r="I48" i="3"/>
  <c r="L38" i="3"/>
  <c r="P7" i="3"/>
  <c r="B48" i="3"/>
  <c r="M74" i="4"/>
  <c r="L60" i="2"/>
  <c r="E60" i="2"/>
  <c r="C77" i="2"/>
  <c r="J77" i="2"/>
  <c r="I73" i="3"/>
  <c r="B73" i="3"/>
  <c r="P32" i="3"/>
  <c r="I66" i="4"/>
  <c r="M66" i="4" s="1"/>
  <c r="B66" i="4"/>
  <c r="F66" i="4" s="1"/>
  <c r="P25" i="4"/>
  <c r="C57" i="4"/>
  <c r="J57" i="4"/>
  <c r="P16" i="4"/>
  <c r="D77" i="4"/>
  <c r="K77" i="4"/>
  <c r="M77" i="4" s="1"/>
  <c r="K79" i="4"/>
  <c r="P34" i="4"/>
  <c r="I75" i="4"/>
  <c r="M75" i="4" s="1"/>
  <c r="B75" i="4"/>
  <c r="F75" i="4" s="1"/>
  <c r="P17" i="3"/>
  <c r="O38" i="4"/>
  <c r="F77" i="4"/>
  <c r="M51" i="2"/>
  <c r="J59" i="2"/>
  <c r="M59" i="2" s="1"/>
  <c r="C59" i="2"/>
  <c r="F59" i="2" s="1"/>
  <c r="C57" i="1"/>
  <c r="F57" i="1" s="1"/>
  <c r="J57" i="1"/>
  <c r="M57" i="1" s="1"/>
  <c r="P16" i="1"/>
  <c r="D63" i="1"/>
  <c r="K63" i="1"/>
  <c r="I78" i="1"/>
  <c r="B78" i="1"/>
  <c r="F78" i="1" s="1"/>
  <c r="P37" i="1"/>
  <c r="E48" i="1"/>
  <c r="L48" i="1"/>
  <c r="O38" i="1"/>
  <c r="I72" i="3"/>
  <c r="B72" i="3"/>
  <c r="F72" i="3" s="1"/>
  <c r="P31" i="3"/>
  <c r="F47" i="4"/>
  <c r="B67" i="4"/>
  <c r="I67" i="4"/>
  <c r="P26" i="4"/>
  <c r="F65" i="4"/>
  <c r="B63" i="2"/>
  <c r="F63" i="2" s="1"/>
  <c r="I63" i="2"/>
  <c r="P22" i="2"/>
  <c r="J75" i="2"/>
  <c r="C75" i="2"/>
  <c r="L52" i="3"/>
  <c r="E52" i="3"/>
  <c r="C67" i="4"/>
  <c r="J67" i="4"/>
  <c r="M47" i="4"/>
  <c r="L57" i="2"/>
  <c r="E57" i="2"/>
  <c r="E79" i="2" s="1"/>
  <c r="J73" i="2"/>
  <c r="C73" i="2"/>
  <c r="B77" i="2"/>
  <c r="P36" i="2"/>
  <c r="I77" i="2"/>
  <c r="M77" i="2" s="1"/>
  <c r="E60" i="3"/>
  <c r="L60" i="3"/>
  <c r="M76" i="2"/>
  <c r="P36" i="4"/>
  <c r="P27" i="2"/>
  <c r="E69" i="1"/>
  <c r="L69" i="1"/>
  <c r="J74" i="2"/>
  <c r="C74" i="2"/>
  <c r="C73" i="1"/>
  <c r="F73" i="1" s="1"/>
  <c r="J73" i="1"/>
  <c r="M73" i="1" s="1"/>
  <c r="P32" i="1"/>
  <c r="K53" i="2"/>
  <c r="D53" i="2"/>
  <c r="E58" i="1"/>
  <c r="F58" i="1" s="1"/>
  <c r="L58" i="1"/>
  <c r="M58" i="1" s="1"/>
  <c r="E78" i="2"/>
  <c r="L78" i="2"/>
  <c r="C63" i="1"/>
  <c r="F63" i="1" s="1"/>
  <c r="J63" i="1"/>
  <c r="M63" i="1" s="1"/>
  <c r="P22" i="1"/>
  <c r="I48" i="1"/>
  <c r="L38" i="1"/>
  <c r="P7" i="1"/>
  <c r="B48" i="1"/>
  <c r="E73" i="3"/>
  <c r="L73" i="3"/>
  <c r="I49" i="4"/>
  <c r="P8" i="4"/>
  <c r="P38" i="4" s="1"/>
  <c r="B49" i="4"/>
  <c r="L38" i="4"/>
  <c r="F57" i="4"/>
  <c r="N38" i="2"/>
  <c r="D50" i="2"/>
  <c r="K50" i="2"/>
  <c r="M50" i="2" s="1"/>
  <c r="P9" i="2"/>
  <c r="B65" i="2"/>
  <c r="F65" i="2" s="1"/>
  <c r="I65" i="2"/>
  <c r="M65" i="2" s="1"/>
  <c r="P24" i="2"/>
  <c r="B75" i="2"/>
  <c r="F75" i="2" s="1"/>
  <c r="P34" i="2"/>
  <c r="I75" i="2"/>
  <c r="D52" i="3"/>
  <c r="K52" i="3"/>
  <c r="C49" i="4"/>
  <c r="C79" i="4" s="1"/>
  <c r="J49" i="4"/>
  <c r="J79" i="4" s="1"/>
  <c r="M38" i="4"/>
  <c r="L70" i="4"/>
  <c r="M70" i="4" s="1"/>
  <c r="E70" i="4"/>
  <c r="F70" i="4" s="1"/>
  <c r="P29" i="4"/>
  <c r="K57" i="2"/>
  <c r="D57" i="2"/>
  <c r="P32" i="2"/>
  <c r="B73" i="2"/>
  <c r="I73" i="2"/>
  <c r="M73" i="2" s="1"/>
  <c r="K58" i="3"/>
  <c r="M58" i="3" s="1"/>
  <c r="D58" i="3"/>
  <c r="L79" i="2"/>
  <c r="C64" i="3"/>
  <c r="C79" i="3" s="1"/>
  <c r="J64" i="3"/>
  <c r="M38" i="3"/>
  <c r="P17" i="1"/>
  <c r="J80" i="4" l="1"/>
  <c r="D93" i="4" s="1"/>
  <c r="C80" i="4"/>
  <c r="C93" i="4" s="1"/>
  <c r="B93" i="4"/>
  <c r="E93" i="4" s="1"/>
  <c r="B92" i="1"/>
  <c r="I80" i="1"/>
  <c r="D92" i="1" s="1"/>
  <c r="B80" i="1"/>
  <c r="C92" i="1" s="1"/>
  <c r="E79" i="1"/>
  <c r="P38" i="3"/>
  <c r="M50" i="3"/>
  <c r="K79" i="3"/>
  <c r="K80" i="3" s="1"/>
  <c r="D94" i="3" s="1"/>
  <c r="F60" i="2"/>
  <c r="L79" i="3"/>
  <c r="F64" i="3"/>
  <c r="L80" i="2"/>
  <c r="D95" i="2" s="1"/>
  <c r="E80" i="2"/>
  <c r="C95" i="2" s="1"/>
  <c r="B95" i="2"/>
  <c r="F75" i="3"/>
  <c r="F50" i="2"/>
  <c r="D79" i="2"/>
  <c r="D80" i="2" s="1"/>
  <c r="C94" i="2" s="1"/>
  <c r="M49" i="4"/>
  <c r="I79" i="4"/>
  <c r="I79" i="1"/>
  <c r="M48" i="1"/>
  <c r="M79" i="1" s="1"/>
  <c r="B95" i="4"/>
  <c r="E95" i="4" s="1"/>
  <c r="L80" i="4"/>
  <c r="D95" i="4" s="1"/>
  <c r="E80" i="4"/>
  <c r="C95" i="4" s="1"/>
  <c r="B92" i="3"/>
  <c r="F53" i="2"/>
  <c r="B79" i="2"/>
  <c r="F51" i="1"/>
  <c r="C79" i="1"/>
  <c r="M60" i="2"/>
  <c r="K79" i="2"/>
  <c r="K80" i="2" s="1"/>
  <c r="D94" i="2" s="1"/>
  <c r="E79" i="4"/>
  <c r="M75" i="3"/>
  <c r="B94" i="2"/>
  <c r="M79" i="4"/>
  <c r="M80" i="4" s="1"/>
  <c r="D96" i="4" s="1"/>
  <c r="I79" i="3"/>
  <c r="I80" i="3" s="1"/>
  <c r="D92" i="3" s="1"/>
  <c r="M48" i="3"/>
  <c r="M51" i="1"/>
  <c r="J79" i="1"/>
  <c r="F60" i="3"/>
  <c r="M57" i="2"/>
  <c r="M79" i="2" s="1"/>
  <c r="L79" i="4"/>
  <c r="B93" i="2"/>
  <c r="J79" i="3"/>
  <c r="J80" i="3" s="1"/>
  <c r="D93" i="3" s="1"/>
  <c r="C80" i="3"/>
  <c r="C93" i="3" s="1"/>
  <c r="B93" i="3"/>
  <c r="F77" i="2"/>
  <c r="M67" i="4"/>
  <c r="M72" i="3"/>
  <c r="M78" i="1"/>
  <c r="B94" i="3"/>
  <c r="F74" i="2"/>
  <c r="J79" i="2"/>
  <c r="J80" i="2" s="1"/>
  <c r="D93" i="2" s="1"/>
  <c r="M55" i="4"/>
  <c r="B94" i="4"/>
  <c r="E94" i="4" s="1"/>
  <c r="D80" i="4"/>
  <c r="C94" i="4" s="1"/>
  <c r="K80" i="4"/>
  <c r="D94" i="4" s="1"/>
  <c r="M68" i="2"/>
  <c r="F52" i="3"/>
  <c r="M75" i="1"/>
  <c r="B92" i="4"/>
  <c r="I80" i="4"/>
  <c r="D92" i="4" s="1"/>
  <c r="F48" i="1"/>
  <c r="B79" i="1"/>
  <c r="F67" i="4"/>
  <c r="E80" i="1"/>
  <c r="C95" i="1" s="1"/>
  <c r="B95" i="1"/>
  <c r="E95" i="1" s="1"/>
  <c r="L80" i="1"/>
  <c r="D95" i="1" s="1"/>
  <c r="M57" i="4"/>
  <c r="F73" i="3"/>
  <c r="M78" i="4"/>
  <c r="M74" i="2"/>
  <c r="F50" i="4"/>
  <c r="E80" i="3"/>
  <c r="C95" i="3" s="1"/>
  <c r="B95" i="3"/>
  <c r="L80" i="3"/>
  <c r="D95" i="3" s="1"/>
  <c r="F63" i="4"/>
  <c r="B94" i="1"/>
  <c r="E94" i="1" s="1"/>
  <c r="K80" i="1"/>
  <c r="D94" i="1" s="1"/>
  <c r="F57" i="2"/>
  <c r="M52" i="3"/>
  <c r="F68" i="2"/>
  <c r="F79" i="2" s="1"/>
  <c r="C79" i="2"/>
  <c r="C80" i="2" s="1"/>
  <c r="C93" i="2" s="1"/>
  <c r="F67" i="1"/>
  <c r="F78" i="2"/>
  <c r="F75" i="1"/>
  <c r="F73" i="2"/>
  <c r="M75" i="2"/>
  <c r="P38" i="2"/>
  <c r="F49" i="4"/>
  <c r="F79" i="4" s="1"/>
  <c r="F80" i="4" s="1"/>
  <c r="C96" i="4" s="1"/>
  <c r="B79" i="4"/>
  <c r="B80" i="4" s="1"/>
  <c r="C92" i="4" s="1"/>
  <c r="P38" i="1"/>
  <c r="M63" i="2"/>
  <c r="L79" i="1"/>
  <c r="M73" i="3"/>
  <c r="F48" i="3"/>
  <c r="B79" i="3"/>
  <c r="B80" i="3" s="1"/>
  <c r="C92" i="3" s="1"/>
  <c r="F78" i="4"/>
  <c r="D79" i="3"/>
  <c r="D80" i="3" s="1"/>
  <c r="C94" i="3" s="1"/>
  <c r="B92" i="2"/>
  <c r="B80" i="2"/>
  <c r="C92" i="2" s="1"/>
  <c r="I80" i="2"/>
  <c r="D92" i="2" s="1"/>
  <c r="F72" i="1"/>
  <c r="B93" i="1"/>
  <c r="C80" i="1"/>
  <c r="C93" i="1" s="1"/>
  <c r="J80" i="1"/>
  <c r="D93" i="1" s="1"/>
  <c r="M50" i="4"/>
  <c r="E79" i="3"/>
  <c r="M63" i="4"/>
  <c r="M69" i="1"/>
  <c r="I79" i="2"/>
  <c r="D79" i="1"/>
  <c r="D80" i="1" s="1"/>
  <c r="C94" i="1" s="1"/>
  <c r="M66" i="1"/>
  <c r="M64" i="3"/>
  <c r="F58" i="3"/>
  <c r="M67" i="1"/>
  <c r="M78" i="2"/>
  <c r="F79" i="3" l="1"/>
  <c r="E94" i="3"/>
  <c r="E93" i="3"/>
  <c r="E93" i="2"/>
  <c r="F80" i="3"/>
  <c r="C96" i="3" s="1"/>
  <c r="M80" i="3"/>
  <c r="D96" i="3" s="1"/>
  <c r="M80" i="2"/>
  <c r="D96" i="2" s="1"/>
  <c r="F80" i="2"/>
  <c r="C96" i="2" s="1"/>
  <c r="E92" i="4"/>
  <c r="E96" i="4" s="1"/>
  <c r="B98" i="4" s="1"/>
  <c r="B96" i="4"/>
  <c r="M79" i="3"/>
  <c r="B96" i="2"/>
  <c r="E92" i="2"/>
  <c r="B96" i="3"/>
  <c r="E92" i="3"/>
  <c r="E96" i="3" s="1"/>
  <c r="B98" i="3" s="1"/>
  <c r="E93" i="1"/>
  <c r="F80" i="1"/>
  <c r="C96" i="1" s="1"/>
  <c r="M80" i="1"/>
  <c r="D96" i="1" s="1"/>
  <c r="E95" i="3"/>
  <c r="F79" i="1"/>
  <c r="E94" i="2"/>
  <c r="E95" i="2"/>
  <c r="E92" i="1"/>
  <c r="E96" i="1" s="1"/>
  <c r="B98" i="1" s="1"/>
  <c r="B96" i="1"/>
  <c r="E96" i="2" l="1"/>
  <c r="B98" i="2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<sst xmlns="http://schemas.openxmlformats.org/spreadsheetml/2006/main" count="161" uniqueCount="25">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</sst>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00"/>
    <numFmt numFmtId="173" formatCode="0.0"/>
    <numFmt numFmtId="174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 applyProtection="1">
      <alignment horizontal="center"/>
    </xf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 applyBorder="1" applyAlignme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/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I2" sqref="I2:I3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5" t="s">
        <v>0</v>
      </c>
      <c r="B1" s="55"/>
      <c r="C1" s="55"/>
      <c r="D1" s="55"/>
      <c r="E1" s="55"/>
      <c r="F1" s="55"/>
      <c r="G1" s="1"/>
      <c r="H1" s="56" t="s">
        <v>1</v>
      </c>
      <c r="I1" s="5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1">
        <v>1024577.4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7" t="s">
        <v>4</v>
      </c>
      <c r="C4" s="57"/>
      <c r="D4" s="57"/>
      <c r="E4" s="57"/>
      <c r="F4" s="57"/>
      <c r="G4" s="1"/>
      <c r="H4" s="5" t="s">
        <v>3</v>
      </c>
      <c r="J4" s="1"/>
      <c r="K4" s="5" t="s">
        <v>3</v>
      </c>
      <c r="L4" s="56" t="s">
        <v>5</v>
      </c>
      <c r="M4" s="56"/>
      <c r="N4" s="56"/>
      <c r="O4" s="56"/>
      <c r="P4" s="56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16"/>
      <c r="D7" s="11"/>
      <c r="E7" s="11"/>
      <c r="F7" s="12">
        <f t="shared" si="0"/>
        <v>0</v>
      </c>
      <c r="G7" s="1"/>
      <c r="H7" s="13">
        <v>4.25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1"/>
      <c r="C8" s="48">
        <v>1</v>
      </c>
      <c r="D8" s="11"/>
      <c r="E8" s="11"/>
      <c r="F8" s="12">
        <f t="shared" si="0"/>
        <v>1</v>
      </c>
      <c r="G8" s="1"/>
      <c r="H8" s="13">
        <v>4.75</v>
      </c>
      <c r="I8">
        <v>26060</v>
      </c>
      <c r="J8" s="1"/>
      <c r="K8" s="13">
        <v>4.75</v>
      </c>
      <c r="L8" s="14">
        <f t="shared" si="1"/>
        <v>0</v>
      </c>
      <c r="M8" s="14">
        <f t="shared" si="2"/>
        <v>26.06</v>
      </c>
      <c r="N8" s="14">
        <f t="shared" si="3"/>
        <v>0</v>
      </c>
      <c r="O8" s="14">
        <f t="shared" si="4"/>
        <v>0</v>
      </c>
      <c r="P8" s="15">
        <f t="shared" si="5"/>
        <v>26.06</v>
      </c>
      <c r="Q8" s="3"/>
      <c r="R8" s="3"/>
    </row>
    <row r="9" spans="1:18">
      <c r="A9" s="13">
        <v>5.25</v>
      </c>
      <c r="B9" s="11"/>
      <c r="C9" s="48">
        <v>1</v>
      </c>
      <c r="D9" s="11"/>
      <c r="E9" s="11"/>
      <c r="F9" s="12">
        <f t="shared" si="0"/>
        <v>1</v>
      </c>
      <c r="G9" s="18"/>
      <c r="H9" s="13">
        <v>5.25</v>
      </c>
      <c r="I9">
        <v>52119</v>
      </c>
      <c r="J9" s="1"/>
      <c r="K9" s="13">
        <v>5.25</v>
      </c>
      <c r="L9" s="14">
        <f t="shared" si="1"/>
        <v>0</v>
      </c>
      <c r="M9" s="14">
        <f t="shared" si="2"/>
        <v>52.119</v>
      </c>
      <c r="N9" s="14">
        <f t="shared" si="3"/>
        <v>0</v>
      </c>
      <c r="O9" s="14">
        <f t="shared" si="4"/>
        <v>0</v>
      </c>
      <c r="P9" s="15">
        <f t="shared" si="5"/>
        <v>52.119</v>
      </c>
      <c r="Q9" s="3"/>
      <c r="R9" s="3"/>
    </row>
    <row r="10" spans="1:18">
      <c r="A10" s="10">
        <v>5.75</v>
      </c>
      <c r="B10" s="11"/>
      <c r="C10" s="48">
        <v>1</v>
      </c>
      <c r="D10" s="11"/>
      <c r="E10" s="11"/>
      <c r="F10" s="12">
        <f t="shared" si="0"/>
        <v>1</v>
      </c>
      <c r="G10" s="1"/>
      <c r="H10" s="13">
        <v>5.75</v>
      </c>
      <c r="I10">
        <v>140362</v>
      </c>
      <c r="J10" s="1"/>
      <c r="K10" s="13">
        <v>5.75</v>
      </c>
      <c r="L10" s="14">
        <f t="shared" si="1"/>
        <v>0</v>
      </c>
      <c r="M10" s="14">
        <f t="shared" si="2"/>
        <v>140.36199999999999</v>
      </c>
      <c r="N10" s="14">
        <f t="shared" si="3"/>
        <v>0</v>
      </c>
      <c r="O10" s="14">
        <f t="shared" si="4"/>
        <v>0</v>
      </c>
      <c r="P10" s="15">
        <f t="shared" si="5"/>
        <v>140.36199999999999</v>
      </c>
      <c r="Q10" s="3"/>
      <c r="R10" s="3"/>
    </row>
    <row r="11" spans="1:18">
      <c r="A11" s="13">
        <v>6.25</v>
      </c>
      <c r="B11" s="11"/>
      <c r="C11" s="48">
        <v>1</v>
      </c>
      <c r="D11" s="11"/>
      <c r="E11" s="11"/>
      <c r="F11" s="12">
        <f t="shared" si="0"/>
        <v>1</v>
      </c>
      <c r="G11" s="1"/>
      <c r="H11" s="13">
        <v>6.25</v>
      </c>
      <c r="I11">
        <v>551301</v>
      </c>
      <c r="J11" s="1"/>
      <c r="K11" s="13">
        <v>6.25</v>
      </c>
      <c r="L11" s="14">
        <f t="shared" si="1"/>
        <v>0</v>
      </c>
      <c r="M11" s="14">
        <f t="shared" si="2"/>
        <v>551.30100000000004</v>
      </c>
      <c r="N11" s="14">
        <f t="shared" si="3"/>
        <v>0</v>
      </c>
      <c r="O11" s="14">
        <f t="shared" si="4"/>
        <v>0</v>
      </c>
      <c r="P11" s="15">
        <f t="shared" si="5"/>
        <v>551.30100000000004</v>
      </c>
      <c r="Q11" s="3"/>
      <c r="R11" s="3"/>
    </row>
    <row r="12" spans="1:18">
      <c r="A12" s="10">
        <v>6.75</v>
      </c>
      <c r="B12" s="16"/>
      <c r="C12">
        <v>3</v>
      </c>
      <c r="D12" s="11"/>
      <c r="E12" s="11"/>
      <c r="F12" s="12">
        <f t="shared" si="0"/>
        <v>3</v>
      </c>
      <c r="G12" s="1"/>
      <c r="H12" s="13">
        <v>6.75</v>
      </c>
      <c r="I12">
        <v>1644558</v>
      </c>
      <c r="J12" s="1"/>
      <c r="K12" s="13">
        <v>6.75</v>
      </c>
      <c r="L12" s="14">
        <f t="shared" si="1"/>
        <v>0</v>
      </c>
      <c r="M12" s="14">
        <f t="shared" si="2"/>
        <v>1644.558</v>
      </c>
      <c r="N12" s="14">
        <f t="shared" si="3"/>
        <v>0</v>
      </c>
      <c r="O12" s="14">
        <f t="shared" si="4"/>
        <v>0</v>
      </c>
      <c r="P12" s="15">
        <f t="shared" si="5"/>
        <v>1644.558</v>
      </c>
      <c r="Q12" s="3"/>
      <c r="R12" s="3"/>
    </row>
    <row r="13" spans="1:18">
      <c r="A13" s="13">
        <v>7.25</v>
      </c>
      <c r="C13">
        <v>1</v>
      </c>
      <c r="E13" s="11"/>
      <c r="F13" s="12">
        <f t="shared" si="0"/>
        <v>1</v>
      </c>
      <c r="G13" s="1"/>
      <c r="H13" s="13">
        <v>7.25</v>
      </c>
      <c r="I13">
        <v>2872357</v>
      </c>
      <c r="J13" s="1"/>
      <c r="K13" s="13">
        <v>7.25</v>
      </c>
      <c r="L13" s="14">
        <f t="shared" si="1"/>
        <v>0</v>
      </c>
      <c r="M13" s="14">
        <f t="shared" si="2"/>
        <v>2872.357</v>
      </c>
      <c r="N13" s="14">
        <f t="shared" si="3"/>
        <v>0</v>
      </c>
      <c r="O13" s="14">
        <f t="shared" si="4"/>
        <v>0</v>
      </c>
      <c r="P13" s="15">
        <f t="shared" si="5"/>
        <v>2872.357</v>
      </c>
      <c r="Q13" s="3"/>
      <c r="R13" s="3"/>
    </row>
    <row r="14" spans="1:18">
      <c r="A14" s="10">
        <v>7.75</v>
      </c>
      <c r="C14">
        <v>9</v>
      </c>
      <c r="E14" s="11"/>
      <c r="F14" s="12">
        <f t="shared" si="0"/>
        <v>9</v>
      </c>
      <c r="G14" s="1"/>
      <c r="H14" s="13">
        <v>7.75</v>
      </c>
      <c r="I14">
        <v>2983381</v>
      </c>
      <c r="J14" s="4"/>
      <c r="K14" s="13">
        <v>7.75</v>
      </c>
      <c r="L14" s="14">
        <f t="shared" si="1"/>
        <v>0</v>
      </c>
      <c r="M14" s="14">
        <f t="shared" si="2"/>
        <v>2983.3809999999999</v>
      </c>
      <c r="N14" s="14">
        <f t="shared" si="3"/>
        <v>0</v>
      </c>
      <c r="O14" s="14">
        <f t="shared" si="4"/>
        <v>0</v>
      </c>
      <c r="P14" s="15">
        <f t="shared" si="5"/>
        <v>2983.3809999999999</v>
      </c>
      <c r="Q14" s="3"/>
      <c r="R14" s="3"/>
    </row>
    <row r="15" spans="1:18">
      <c r="A15" s="13">
        <v>8.25</v>
      </c>
      <c r="C15">
        <v>14</v>
      </c>
      <c r="E15" s="11"/>
      <c r="F15" s="12">
        <f t="shared" si="0"/>
        <v>14</v>
      </c>
      <c r="G15" s="1"/>
      <c r="H15" s="13">
        <v>8.25</v>
      </c>
      <c r="I15">
        <v>3856026</v>
      </c>
      <c r="J15" s="4"/>
      <c r="K15" s="13">
        <v>8.25</v>
      </c>
      <c r="L15" s="14">
        <f t="shared" si="1"/>
        <v>0</v>
      </c>
      <c r="M15" s="14">
        <f t="shared" si="2"/>
        <v>3856.0259999999998</v>
      </c>
      <c r="N15" s="14">
        <f t="shared" si="3"/>
        <v>0</v>
      </c>
      <c r="O15" s="14">
        <f t="shared" si="4"/>
        <v>0</v>
      </c>
      <c r="P15" s="15">
        <f t="shared" si="5"/>
        <v>3856.0259999999998</v>
      </c>
      <c r="Q15" s="3"/>
      <c r="R15" s="3"/>
    </row>
    <row r="16" spans="1:18">
      <c r="A16" s="10">
        <v>8.75</v>
      </c>
      <c r="C16">
        <v>14</v>
      </c>
      <c r="E16" s="11"/>
      <c r="F16" s="12">
        <f t="shared" si="0"/>
        <v>14</v>
      </c>
      <c r="G16" s="1"/>
      <c r="H16" s="13">
        <v>8.75</v>
      </c>
      <c r="I16">
        <v>5390742</v>
      </c>
      <c r="J16" s="4"/>
      <c r="K16" s="13">
        <v>8.75</v>
      </c>
      <c r="L16" s="14">
        <f t="shared" si="1"/>
        <v>0</v>
      </c>
      <c r="M16" s="14">
        <f t="shared" si="2"/>
        <v>5390.7420000000002</v>
      </c>
      <c r="N16" s="14">
        <f t="shared" si="3"/>
        <v>0</v>
      </c>
      <c r="O16" s="14">
        <f t="shared" si="4"/>
        <v>0</v>
      </c>
      <c r="P16" s="15">
        <f t="shared" si="5"/>
        <v>5390.7420000000002</v>
      </c>
      <c r="Q16" s="3"/>
      <c r="R16" s="3"/>
    </row>
    <row r="17" spans="1:18">
      <c r="A17" s="13">
        <v>9.25</v>
      </c>
      <c r="C17">
        <v>25</v>
      </c>
      <c r="E17" s="11"/>
      <c r="F17" s="12">
        <f t="shared" si="0"/>
        <v>25</v>
      </c>
      <c r="G17" s="1"/>
      <c r="H17" s="13">
        <v>9.25</v>
      </c>
      <c r="I17">
        <v>7224917</v>
      </c>
      <c r="J17" s="4"/>
      <c r="K17" s="13">
        <v>9.25</v>
      </c>
      <c r="L17" s="14">
        <f t="shared" si="1"/>
        <v>0</v>
      </c>
      <c r="M17" s="14">
        <f t="shared" si="2"/>
        <v>7224.9170000000004</v>
      </c>
      <c r="N17" s="14">
        <f t="shared" si="3"/>
        <v>0</v>
      </c>
      <c r="O17" s="14">
        <f t="shared" si="4"/>
        <v>0</v>
      </c>
      <c r="P17" s="15">
        <f t="shared" si="5"/>
        <v>7224.9170000000004</v>
      </c>
      <c r="Q17" s="3"/>
      <c r="R17" s="3"/>
    </row>
    <row r="18" spans="1:18">
      <c r="A18" s="10">
        <v>9.75</v>
      </c>
      <c r="C18">
        <v>28</v>
      </c>
      <c r="E18" s="11"/>
      <c r="F18" s="12">
        <f t="shared" si="0"/>
        <v>28</v>
      </c>
      <c r="G18" s="1"/>
      <c r="H18" s="13">
        <v>9.75</v>
      </c>
      <c r="I18">
        <v>7211820</v>
      </c>
      <c r="J18" s="4"/>
      <c r="K18" s="13">
        <v>9.75</v>
      </c>
      <c r="L18" s="14">
        <f t="shared" si="1"/>
        <v>0</v>
      </c>
      <c r="M18" s="14">
        <f t="shared" si="2"/>
        <v>7211.82</v>
      </c>
      <c r="N18" s="14">
        <f t="shared" si="3"/>
        <v>0</v>
      </c>
      <c r="O18" s="14">
        <f t="shared" si="4"/>
        <v>0</v>
      </c>
      <c r="P18" s="15">
        <f t="shared" si="5"/>
        <v>7211.82</v>
      </c>
      <c r="Q18" s="3"/>
      <c r="R18" s="3"/>
    </row>
    <row r="19" spans="1:18">
      <c r="A19" s="13">
        <v>10.25</v>
      </c>
      <c r="C19">
        <v>30</v>
      </c>
      <c r="E19" s="11"/>
      <c r="F19" s="12">
        <f t="shared" si="0"/>
        <v>30</v>
      </c>
      <c r="G19" s="1"/>
      <c r="H19" s="13">
        <v>10.25</v>
      </c>
      <c r="I19">
        <v>8716679</v>
      </c>
      <c r="J19" s="4"/>
      <c r="K19" s="13">
        <v>10.25</v>
      </c>
      <c r="L19" s="14">
        <f t="shared" si="1"/>
        <v>0</v>
      </c>
      <c r="M19" s="14">
        <f t="shared" si="2"/>
        <v>8716.6790000000001</v>
      </c>
      <c r="N19" s="14">
        <f t="shared" si="3"/>
        <v>0</v>
      </c>
      <c r="O19" s="14">
        <f t="shared" si="4"/>
        <v>0</v>
      </c>
      <c r="P19" s="15">
        <f t="shared" si="5"/>
        <v>8716.6790000000001</v>
      </c>
      <c r="Q19" s="3"/>
      <c r="R19" s="3"/>
    </row>
    <row r="20" spans="1:18">
      <c r="A20" s="10">
        <v>10.75</v>
      </c>
      <c r="C20">
        <v>30</v>
      </c>
      <c r="E20" s="11"/>
      <c r="F20" s="12">
        <f t="shared" si="0"/>
        <v>30</v>
      </c>
      <c r="G20" s="1"/>
      <c r="H20" s="13">
        <v>10.75</v>
      </c>
      <c r="I20">
        <v>8309478</v>
      </c>
      <c r="J20" s="4"/>
      <c r="K20" s="13">
        <v>10.75</v>
      </c>
      <c r="L20" s="14">
        <f t="shared" si="1"/>
        <v>0</v>
      </c>
      <c r="M20" s="14">
        <f t="shared" si="2"/>
        <v>8309.4779999999992</v>
      </c>
      <c r="N20" s="14">
        <f t="shared" si="3"/>
        <v>0</v>
      </c>
      <c r="O20" s="14">
        <f t="shared" si="4"/>
        <v>0</v>
      </c>
      <c r="P20" s="15">
        <f t="shared" si="5"/>
        <v>8309.4779999999992</v>
      </c>
      <c r="Q20" s="3"/>
      <c r="R20" s="3"/>
    </row>
    <row r="21" spans="1:18">
      <c r="A21" s="13">
        <v>11.25</v>
      </c>
      <c r="C21">
        <v>30</v>
      </c>
      <c r="E21" s="11"/>
      <c r="F21" s="12">
        <f t="shared" si="0"/>
        <v>30</v>
      </c>
      <c r="G21" s="1"/>
      <c r="H21" s="13">
        <v>11.25</v>
      </c>
      <c r="I21">
        <v>7192100</v>
      </c>
      <c r="J21" s="4"/>
      <c r="K21" s="13">
        <v>11.25</v>
      </c>
      <c r="L21" s="14">
        <f t="shared" si="1"/>
        <v>0</v>
      </c>
      <c r="M21" s="14">
        <f t="shared" si="2"/>
        <v>7192.1</v>
      </c>
      <c r="N21" s="14">
        <f t="shared" si="3"/>
        <v>0</v>
      </c>
      <c r="O21" s="14">
        <f t="shared" si="4"/>
        <v>0</v>
      </c>
      <c r="P21" s="15">
        <f t="shared" si="5"/>
        <v>7192.1</v>
      </c>
      <c r="Q21" s="3"/>
      <c r="R21" s="3"/>
    </row>
    <row r="22" spans="1:18">
      <c r="A22" s="10">
        <v>11.75</v>
      </c>
      <c r="C22">
        <v>34</v>
      </c>
      <c r="E22" s="11"/>
      <c r="F22" s="12">
        <f t="shared" si="0"/>
        <v>34</v>
      </c>
      <c r="G22" s="4"/>
      <c r="H22" s="13">
        <v>11.75</v>
      </c>
      <c r="I22">
        <v>6464717</v>
      </c>
      <c r="J22" s="4"/>
      <c r="K22" s="13">
        <v>11.75</v>
      </c>
      <c r="L22" s="14">
        <f t="shared" si="1"/>
        <v>0</v>
      </c>
      <c r="M22" s="14">
        <f t="shared" si="2"/>
        <v>6464.7169999999996</v>
      </c>
      <c r="N22" s="14">
        <f t="shared" si="3"/>
        <v>0</v>
      </c>
      <c r="O22" s="14">
        <f t="shared" si="4"/>
        <v>0</v>
      </c>
      <c r="P22" s="15">
        <f t="shared" si="5"/>
        <v>6464.7169999999996</v>
      </c>
      <c r="Q22" s="3"/>
      <c r="R22" s="3"/>
    </row>
    <row r="23" spans="1:18">
      <c r="A23" s="13">
        <v>12.25</v>
      </c>
      <c r="C23">
        <v>31</v>
      </c>
      <c r="E23" s="11"/>
      <c r="F23" s="12">
        <f t="shared" si="0"/>
        <v>31</v>
      </c>
      <c r="G23" s="4"/>
      <c r="H23" s="13">
        <v>12.25</v>
      </c>
      <c r="I23">
        <v>7098972</v>
      </c>
      <c r="J23" s="4"/>
      <c r="K23" s="13">
        <v>12.25</v>
      </c>
      <c r="L23" s="14">
        <f t="shared" si="1"/>
        <v>0</v>
      </c>
      <c r="M23" s="14">
        <f t="shared" si="2"/>
        <v>7098.9719999999998</v>
      </c>
      <c r="N23" s="14">
        <f t="shared" si="3"/>
        <v>0</v>
      </c>
      <c r="O23" s="14">
        <f t="shared" si="4"/>
        <v>0</v>
      </c>
      <c r="P23" s="15">
        <f t="shared" si="5"/>
        <v>7098.9719999999998</v>
      </c>
      <c r="Q23" s="3"/>
      <c r="R23" s="3"/>
    </row>
    <row r="24" spans="1:18">
      <c r="A24" s="10">
        <v>12.75</v>
      </c>
      <c r="C24">
        <v>32</v>
      </c>
      <c r="E24" s="11"/>
      <c r="F24" s="12">
        <f t="shared" si="0"/>
        <v>32</v>
      </c>
      <c r="G24" s="4"/>
      <c r="H24" s="13">
        <v>12.75</v>
      </c>
      <c r="I24">
        <v>5466485</v>
      </c>
      <c r="J24" s="4"/>
      <c r="K24" s="13">
        <v>12.75</v>
      </c>
      <c r="L24" s="14">
        <f t="shared" si="1"/>
        <v>0</v>
      </c>
      <c r="M24" s="14">
        <f t="shared" si="2"/>
        <v>5466.4849999999997</v>
      </c>
      <c r="N24" s="14">
        <f t="shared" si="3"/>
        <v>0</v>
      </c>
      <c r="O24" s="14">
        <f t="shared" si="4"/>
        <v>0</v>
      </c>
      <c r="P24" s="15">
        <f t="shared" si="5"/>
        <v>5466.4849999999997</v>
      </c>
      <c r="Q24" s="3"/>
      <c r="R24" s="3"/>
    </row>
    <row r="25" spans="1:18">
      <c r="A25" s="13">
        <v>13.25</v>
      </c>
      <c r="C25">
        <v>34</v>
      </c>
      <c r="E25" s="11"/>
      <c r="F25" s="12">
        <f t="shared" si="0"/>
        <v>34</v>
      </c>
      <c r="G25" s="4"/>
      <c r="H25" s="13">
        <v>13.25</v>
      </c>
      <c r="I25">
        <v>5623389</v>
      </c>
      <c r="J25" s="4"/>
      <c r="K25" s="13">
        <v>13.25</v>
      </c>
      <c r="L25" s="14">
        <f t="shared" si="1"/>
        <v>0</v>
      </c>
      <c r="M25" s="14">
        <f t="shared" si="2"/>
        <v>5623.3890000000001</v>
      </c>
      <c r="N25" s="14">
        <f t="shared" si="3"/>
        <v>0</v>
      </c>
      <c r="O25" s="14">
        <f t="shared" si="4"/>
        <v>0</v>
      </c>
      <c r="P25" s="15">
        <f t="shared" si="5"/>
        <v>5623.3890000000001</v>
      </c>
      <c r="Q25" s="3"/>
      <c r="R25" s="3"/>
    </row>
    <row r="26" spans="1:18">
      <c r="A26" s="10">
        <v>13.75</v>
      </c>
      <c r="C26">
        <v>45</v>
      </c>
      <c r="E26" s="11"/>
      <c r="F26" s="12">
        <f t="shared" si="0"/>
        <v>45</v>
      </c>
      <c r="G26" s="4"/>
      <c r="H26" s="13">
        <v>13.75</v>
      </c>
      <c r="I26">
        <v>5917204</v>
      </c>
      <c r="J26" s="4"/>
      <c r="K26" s="13">
        <v>13.75</v>
      </c>
      <c r="L26" s="14">
        <f t="shared" si="1"/>
        <v>0</v>
      </c>
      <c r="M26" s="14">
        <f t="shared" si="2"/>
        <v>5917.2039999999997</v>
      </c>
      <c r="N26" s="14">
        <f t="shared" si="3"/>
        <v>0</v>
      </c>
      <c r="O26" s="14">
        <f t="shared" si="4"/>
        <v>0</v>
      </c>
      <c r="P26" s="15">
        <f t="shared" si="5"/>
        <v>5917.2039999999997</v>
      </c>
      <c r="Q26" s="3"/>
      <c r="R26" s="3"/>
    </row>
    <row r="27" spans="1:18">
      <c r="A27" s="13">
        <v>14.25</v>
      </c>
      <c r="C27">
        <v>49</v>
      </c>
      <c r="D27">
        <v>5</v>
      </c>
      <c r="E27" s="11"/>
      <c r="F27" s="12">
        <f t="shared" si="0"/>
        <v>54</v>
      </c>
      <c r="G27" s="4"/>
      <c r="H27" s="13">
        <v>14.25</v>
      </c>
      <c r="I27">
        <v>6649458</v>
      </c>
      <c r="J27" s="4"/>
      <c r="K27" s="13">
        <v>14.25</v>
      </c>
      <c r="L27" s="14">
        <f t="shared" si="1"/>
        <v>0</v>
      </c>
      <c r="M27" s="14">
        <f t="shared" si="2"/>
        <v>6033.7674444444401</v>
      </c>
      <c r="N27" s="14">
        <f t="shared" si="3"/>
        <v>615.69055555555599</v>
      </c>
      <c r="O27" s="14">
        <f t="shared" si="4"/>
        <v>0</v>
      </c>
      <c r="P27" s="15">
        <f t="shared" si="5"/>
        <v>6649.4579999999996</v>
      </c>
      <c r="Q27" s="3"/>
      <c r="R27" s="3"/>
    </row>
    <row r="28" spans="1:18">
      <c r="A28" s="10">
        <v>14.75</v>
      </c>
      <c r="C28">
        <v>34</v>
      </c>
      <c r="D28">
        <v>36</v>
      </c>
      <c r="E28" s="11"/>
      <c r="F28" s="12">
        <f t="shared" si="0"/>
        <v>70</v>
      </c>
      <c r="G28" s="1"/>
      <c r="H28" s="13">
        <v>14.75</v>
      </c>
      <c r="I28">
        <v>4218262</v>
      </c>
      <c r="J28" s="4"/>
      <c r="K28" s="13">
        <v>14.75</v>
      </c>
      <c r="L28" s="14">
        <f t="shared" si="1"/>
        <v>0</v>
      </c>
      <c r="M28" s="14">
        <f t="shared" si="2"/>
        <v>2048.8701142857099</v>
      </c>
      <c r="N28" s="14">
        <f t="shared" si="3"/>
        <v>2169.3918857142899</v>
      </c>
      <c r="O28" s="14">
        <f t="shared" si="4"/>
        <v>0</v>
      </c>
      <c r="P28" s="15">
        <f t="shared" si="5"/>
        <v>4218.2619999999997</v>
      </c>
      <c r="Q28" s="3"/>
      <c r="R28" s="3"/>
    </row>
    <row r="29" spans="1:18">
      <c r="A29" s="13">
        <v>15.25</v>
      </c>
      <c r="C29">
        <v>8</v>
      </c>
      <c r="D29">
        <v>36</v>
      </c>
      <c r="E29" s="11"/>
      <c r="F29" s="12">
        <f t="shared" si="0"/>
        <v>44</v>
      </c>
      <c r="G29" s="1"/>
      <c r="H29" s="13">
        <v>15.25</v>
      </c>
      <c r="I29">
        <v>5282355</v>
      </c>
      <c r="J29" s="4"/>
      <c r="K29" s="13">
        <v>15.25</v>
      </c>
      <c r="L29" s="14">
        <f t="shared" si="1"/>
        <v>0</v>
      </c>
      <c r="M29" s="14">
        <f t="shared" si="2"/>
        <v>960.428181818182</v>
      </c>
      <c r="N29" s="14">
        <f t="shared" si="3"/>
        <v>4321.9268181818197</v>
      </c>
      <c r="O29" s="14">
        <f t="shared" si="4"/>
        <v>0</v>
      </c>
      <c r="P29" s="15">
        <f t="shared" si="5"/>
        <v>5282.3549999999996</v>
      </c>
      <c r="Q29" s="3"/>
      <c r="R29" s="3"/>
    </row>
    <row r="30" spans="1:18">
      <c r="A30" s="10">
        <v>15.75</v>
      </c>
      <c r="C30">
        <v>8</v>
      </c>
      <c r="D30">
        <v>43</v>
      </c>
      <c r="E30" s="11"/>
      <c r="F30" s="12">
        <f t="shared" si="0"/>
        <v>51</v>
      </c>
      <c r="G30" s="1"/>
      <c r="H30" s="13">
        <v>15.75</v>
      </c>
      <c r="I30">
        <v>1991620</v>
      </c>
      <c r="J30" s="4"/>
      <c r="K30" s="13">
        <v>15.75</v>
      </c>
      <c r="L30" s="14">
        <f t="shared" si="1"/>
        <v>0</v>
      </c>
      <c r="M30" s="14">
        <f t="shared" si="2"/>
        <v>312.410980392157</v>
      </c>
      <c r="N30" s="14">
        <f t="shared" si="3"/>
        <v>1679.20901960784</v>
      </c>
      <c r="O30" s="14">
        <f t="shared" si="4"/>
        <v>0</v>
      </c>
      <c r="P30" s="15">
        <f t="shared" si="5"/>
        <v>1991.62</v>
      </c>
      <c r="Q30" s="3"/>
      <c r="R30" s="3"/>
    </row>
    <row r="31" spans="1:18">
      <c r="A31" s="13">
        <v>16.25</v>
      </c>
      <c r="C31">
        <v>1</v>
      </c>
      <c r="D31">
        <v>24</v>
      </c>
      <c r="E31" s="11"/>
      <c r="F31" s="12">
        <f t="shared" si="0"/>
        <v>25</v>
      </c>
      <c r="G31" s="1"/>
      <c r="H31" s="13">
        <v>16.25</v>
      </c>
      <c r="I31">
        <v>932197</v>
      </c>
      <c r="J31" s="4"/>
      <c r="K31" s="13">
        <v>16.25</v>
      </c>
      <c r="L31" s="14">
        <f t="shared" si="1"/>
        <v>0</v>
      </c>
      <c r="M31" s="14">
        <f t="shared" si="2"/>
        <v>37.287880000000001</v>
      </c>
      <c r="N31" s="14">
        <f t="shared" si="3"/>
        <v>894.90912000000003</v>
      </c>
      <c r="O31" s="14">
        <f t="shared" si="4"/>
        <v>0</v>
      </c>
      <c r="P31" s="15">
        <f t="shared" si="5"/>
        <v>932.197</v>
      </c>
      <c r="Q31" s="3"/>
      <c r="R31" s="3"/>
    </row>
    <row r="32" spans="1:18">
      <c r="A32" s="10">
        <v>16.75</v>
      </c>
      <c r="D32">
        <v>12</v>
      </c>
      <c r="E32" s="11"/>
      <c r="F32" s="12">
        <f t="shared" si="0"/>
        <v>12</v>
      </c>
      <c r="G32" s="1"/>
      <c r="H32" s="13">
        <v>16.75</v>
      </c>
      <c r="I32">
        <v>301508</v>
      </c>
      <c r="J32" s="19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301.50799999999998</v>
      </c>
      <c r="O32" s="14">
        <f t="shared" si="4"/>
        <v>0</v>
      </c>
      <c r="P32" s="15">
        <f t="shared" si="5"/>
        <v>301.50799999999998</v>
      </c>
      <c r="Q32" s="3"/>
      <c r="R32" s="3"/>
    </row>
    <row r="33" spans="1:18">
      <c r="A33" s="13">
        <v>17.25</v>
      </c>
      <c r="D33" s="48">
        <v>1</v>
      </c>
      <c r="E33" s="11"/>
      <c r="F33" s="12">
        <f t="shared" si="0"/>
        <v>1</v>
      </c>
      <c r="G33" s="1"/>
      <c r="H33" s="13">
        <v>17.25</v>
      </c>
      <c r="I33">
        <v>57925</v>
      </c>
      <c r="J33" s="19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57.924999999999997</v>
      </c>
      <c r="O33" s="14">
        <f t="shared" si="4"/>
        <v>0</v>
      </c>
      <c r="P33" s="15">
        <f t="shared" si="5"/>
        <v>57.924999999999997</v>
      </c>
      <c r="Q33" s="3"/>
      <c r="R33" s="3"/>
    </row>
    <row r="34" spans="1:18">
      <c r="A34" s="10">
        <v>17.75</v>
      </c>
      <c r="B34" s="11"/>
      <c r="C34" s="11"/>
      <c r="D34" s="11"/>
      <c r="E34" s="11"/>
      <c r="F34" s="12">
        <f t="shared" si="0"/>
        <v>0</v>
      </c>
      <c r="G34" s="1"/>
      <c r="H34" s="13">
        <v>17.75</v>
      </c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464</v>
      </c>
      <c r="D38" s="21">
        <f>SUM(D6:D37)</f>
        <v>157</v>
      </c>
      <c r="E38" s="21">
        <f>SUM(E6:E37)</f>
        <v>0</v>
      </c>
      <c r="F38" s="22">
        <f>SUM(F6:F37)</f>
        <v>621</v>
      </c>
      <c r="G38" s="23"/>
      <c r="H38" s="20" t="s">
        <v>7</v>
      </c>
      <c r="I38" s="4">
        <f>SUM(I6:I37)</f>
        <v>106175992</v>
      </c>
      <c r="J38" s="1"/>
      <c r="K38" s="20" t="s">
        <v>7</v>
      </c>
      <c r="L38" s="21">
        <f>SUM(L6:L37)</f>
        <v>0</v>
      </c>
      <c r="M38" s="21">
        <f>SUM(M6:M37)</f>
        <v>96135.431600940501</v>
      </c>
      <c r="N38" s="21">
        <f>SUM(N6:N37)</f>
        <v>10040.560399059499</v>
      </c>
      <c r="O38" s="21">
        <f>SUM(O6:O37)</f>
        <v>0</v>
      </c>
      <c r="P38" s="24">
        <f>SUM(P6:P37)</f>
        <v>106175.992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6" t="s">
        <v>9</v>
      </c>
      <c r="C42" s="56"/>
      <c r="D42" s="56"/>
      <c r="E42" s="1"/>
      <c r="F42" s="1"/>
      <c r="G42" s="27"/>
      <c r="H42" s="1"/>
      <c r="I42" s="56" t="s">
        <v>10</v>
      </c>
      <c r="J42" s="56"/>
      <c r="K42" s="5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3.703522908436653E-3</v>
      </c>
      <c r="J44" s="16" t="s">
        <v>12</v>
      </c>
      <c r="K44">
        <v>3.1982445161735127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0.25380921710056498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0.37875335186524201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29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123.785</v>
      </c>
      <c r="D49" s="14">
        <f t="shared" si="8"/>
        <v>0</v>
      </c>
      <c r="E49" s="14">
        <f t="shared" si="9"/>
        <v>0</v>
      </c>
      <c r="F49" s="12">
        <f t="shared" si="10"/>
        <v>123.785</v>
      </c>
      <c r="G49" s="1"/>
      <c r="H49" s="13">
        <f t="shared" si="11"/>
        <v>0.54056342980943695</v>
      </c>
      <c r="I49" s="14">
        <f t="shared" si="12"/>
        <v>0</v>
      </c>
      <c r="J49" s="14">
        <f t="shared" si="13"/>
        <v>14.0870829808339</v>
      </c>
      <c r="K49" s="14">
        <f t="shared" si="14"/>
        <v>0</v>
      </c>
      <c r="L49" s="14">
        <f t="shared" si="15"/>
        <v>0</v>
      </c>
      <c r="M49" s="29">
        <f t="shared" si="16"/>
        <v>14.0870829808339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273.62475000000001</v>
      </c>
      <c r="D50" s="14">
        <f t="shared" si="8"/>
        <v>0</v>
      </c>
      <c r="E50" s="14">
        <f t="shared" si="9"/>
        <v>0</v>
      </c>
      <c r="F50" s="12">
        <f t="shared" si="10"/>
        <v>273.62475000000001</v>
      </c>
      <c r="G50" s="1"/>
      <c r="H50" s="13">
        <f t="shared" si="11"/>
        <v>0.74449293064000499</v>
      </c>
      <c r="I50" s="14">
        <f t="shared" si="12"/>
        <v>0</v>
      </c>
      <c r="J50" s="14">
        <f t="shared" si="13"/>
        <v>38.802227052026403</v>
      </c>
      <c r="K50" s="14">
        <f t="shared" si="14"/>
        <v>0</v>
      </c>
      <c r="L50" s="14">
        <f t="shared" si="15"/>
        <v>0</v>
      </c>
      <c r="M50" s="29">
        <f t="shared" si="16"/>
        <v>38.802227052026403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807.08150000000001</v>
      </c>
      <c r="D51" s="14">
        <f t="shared" si="8"/>
        <v>0</v>
      </c>
      <c r="E51" s="14">
        <f t="shared" si="9"/>
        <v>0</v>
      </c>
      <c r="F51" s="12">
        <f t="shared" si="10"/>
        <v>807.08150000000001</v>
      </c>
      <c r="G51" s="1"/>
      <c r="H51" s="13">
        <f t="shared" si="11"/>
        <v>0.995906469853303</v>
      </c>
      <c r="I51" s="14">
        <f t="shared" si="12"/>
        <v>0</v>
      </c>
      <c r="J51" s="14">
        <f t="shared" si="13"/>
        <v>139.78742392154899</v>
      </c>
      <c r="K51" s="14">
        <f t="shared" si="14"/>
        <v>0</v>
      </c>
      <c r="L51" s="14">
        <f t="shared" si="15"/>
        <v>0</v>
      </c>
      <c r="M51" s="29">
        <f t="shared" si="16"/>
        <v>139.78742392154899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3445.6312499999999</v>
      </c>
      <c r="D52" s="14">
        <f t="shared" si="8"/>
        <v>0</v>
      </c>
      <c r="E52" s="14">
        <f t="shared" si="9"/>
        <v>0</v>
      </c>
      <c r="F52" s="12">
        <f t="shared" si="10"/>
        <v>3445.6312499999999</v>
      </c>
      <c r="G52" s="1"/>
      <c r="H52" s="13">
        <f t="shared" si="11"/>
        <v>1.3002711790232</v>
      </c>
      <c r="I52" s="14">
        <f t="shared" si="12"/>
        <v>0</v>
      </c>
      <c r="J52" s="14">
        <f t="shared" si="13"/>
        <v>716.84080126666902</v>
      </c>
      <c r="K52" s="14">
        <f t="shared" si="14"/>
        <v>0</v>
      </c>
      <c r="L52" s="14">
        <f t="shared" si="15"/>
        <v>0</v>
      </c>
      <c r="M52" s="29">
        <f t="shared" si="16"/>
        <v>716.84080126666902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11100.7665</v>
      </c>
      <c r="D53" s="14">
        <f t="shared" si="8"/>
        <v>0</v>
      </c>
      <c r="E53" s="14">
        <f t="shared" si="9"/>
        <v>0</v>
      </c>
      <c r="F53" s="12">
        <f t="shared" si="10"/>
        <v>11100.7665</v>
      </c>
      <c r="G53" s="1"/>
      <c r="H53" s="13">
        <f t="shared" si="11"/>
        <v>1.66314945973449</v>
      </c>
      <c r="I53" s="14">
        <f t="shared" si="12"/>
        <v>0</v>
      </c>
      <c r="J53" s="14">
        <f t="shared" si="13"/>
        <v>2735.1457492020299</v>
      </c>
      <c r="K53" s="14">
        <f t="shared" si="14"/>
        <v>0</v>
      </c>
      <c r="L53" s="14">
        <f t="shared" si="15"/>
        <v>0</v>
      </c>
      <c r="M53" s="29">
        <f t="shared" si="16"/>
        <v>2735.1457492020299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20824.588250000001</v>
      </c>
      <c r="D54" s="14">
        <f t="shared" si="8"/>
        <v>0</v>
      </c>
      <c r="E54" s="14">
        <f t="shared" si="9"/>
        <v>0</v>
      </c>
      <c r="F54" s="12">
        <f t="shared" si="10"/>
        <v>20824.588250000001</v>
      </c>
      <c r="G54" s="1"/>
      <c r="H54" s="13">
        <f t="shared" si="11"/>
        <v>2.09019279769322</v>
      </c>
      <c r="I54" s="14">
        <f t="shared" si="12"/>
        <v>0</v>
      </c>
      <c r="J54" s="14">
        <f t="shared" si="13"/>
        <v>6003.7799138036999</v>
      </c>
      <c r="K54" s="14">
        <f t="shared" si="14"/>
        <v>0</v>
      </c>
      <c r="L54" s="14">
        <f t="shared" si="15"/>
        <v>0</v>
      </c>
      <c r="M54" s="29">
        <f t="shared" si="16"/>
        <v>6003.7799138036999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23121.20275</v>
      </c>
      <c r="D55" s="14">
        <f t="shared" si="8"/>
        <v>0</v>
      </c>
      <c r="E55" s="14">
        <f t="shared" si="9"/>
        <v>0</v>
      </c>
      <c r="F55" s="12">
        <f t="shared" si="10"/>
        <v>23121.20275</v>
      </c>
      <c r="G55" s="1"/>
      <c r="H55" s="13">
        <f t="shared" si="11"/>
        <v>2.5871364134801902</v>
      </c>
      <c r="I55" s="14">
        <f t="shared" si="12"/>
        <v>0</v>
      </c>
      <c r="J55" s="14">
        <f t="shared" si="13"/>
        <v>7718.4136203849403</v>
      </c>
      <c r="K55" s="14">
        <f t="shared" si="14"/>
        <v>0</v>
      </c>
      <c r="L55" s="14">
        <f t="shared" si="15"/>
        <v>0</v>
      </c>
      <c r="M55" s="29">
        <f t="shared" si="16"/>
        <v>7718.4136203849403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31812.214499999998</v>
      </c>
      <c r="D56" s="14">
        <f t="shared" si="8"/>
        <v>0</v>
      </c>
      <c r="E56" s="14">
        <f t="shared" si="9"/>
        <v>0</v>
      </c>
      <c r="F56" s="12">
        <f t="shared" si="10"/>
        <v>31812.214499999998</v>
      </c>
      <c r="G56" s="1"/>
      <c r="H56" s="13">
        <f t="shared" si="11"/>
        <v>3.15979458599343</v>
      </c>
      <c r="I56" s="14">
        <f t="shared" si="12"/>
        <v>0</v>
      </c>
      <c r="J56" s="14">
        <f t="shared" si="13"/>
        <v>12184.250078249899</v>
      </c>
      <c r="K56" s="14">
        <f t="shared" si="14"/>
        <v>0</v>
      </c>
      <c r="L56" s="14">
        <f t="shared" si="15"/>
        <v>0</v>
      </c>
      <c r="M56" s="29">
        <f t="shared" si="16"/>
        <v>12184.250078249899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47168.9925</v>
      </c>
      <c r="D57" s="14">
        <f t="shared" si="8"/>
        <v>0</v>
      </c>
      <c r="E57" s="14">
        <f t="shared" si="9"/>
        <v>0</v>
      </c>
      <c r="F57" s="12">
        <f t="shared" si="10"/>
        <v>47168.9925</v>
      </c>
      <c r="G57" s="1"/>
      <c r="H57" s="13">
        <f t="shared" si="11"/>
        <v>3.8140565254340402</v>
      </c>
      <c r="I57" s="14">
        <f t="shared" si="12"/>
        <v>0</v>
      </c>
      <c r="J57" s="14">
        <f t="shared" si="13"/>
        <v>20560.594702031402</v>
      </c>
      <c r="K57" s="14">
        <f t="shared" si="14"/>
        <v>0</v>
      </c>
      <c r="L57" s="14">
        <f t="shared" si="15"/>
        <v>0</v>
      </c>
      <c r="M57" s="29">
        <f t="shared" si="16"/>
        <v>20560.594702031402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66830.482250000001</v>
      </c>
      <c r="D58" s="14">
        <f t="shared" si="8"/>
        <v>0</v>
      </c>
      <c r="E58" s="14">
        <f t="shared" si="9"/>
        <v>0</v>
      </c>
      <c r="F58" s="12">
        <f t="shared" si="10"/>
        <v>66830.482250000001</v>
      </c>
      <c r="G58" s="1"/>
      <c r="H58" s="13">
        <f t="shared" si="11"/>
        <v>4.5558827014412602</v>
      </c>
      <c r="I58" s="14">
        <f t="shared" si="12"/>
        <v>0</v>
      </c>
      <c r="J58" s="14">
        <f t="shared" si="13"/>
        <v>32915.8743796489</v>
      </c>
      <c r="K58" s="14">
        <f t="shared" si="14"/>
        <v>0</v>
      </c>
      <c r="L58" s="14">
        <f t="shared" si="15"/>
        <v>0</v>
      </c>
      <c r="M58" s="29">
        <f t="shared" si="16"/>
        <v>32915.8743796489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70315.244999999995</v>
      </c>
      <c r="D59" s="14">
        <f t="shared" si="8"/>
        <v>0</v>
      </c>
      <c r="E59" s="14">
        <f t="shared" si="9"/>
        <v>0</v>
      </c>
      <c r="F59" s="12">
        <f t="shared" si="10"/>
        <v>70315.244999999995</v>
      </c>
      <c r="G59" s="1"/>
      <c r="H59" s="13">
        <f t="shared" si="11"/>
        <v>5.3913015527371604</v>
      </c>
      <c r="I59" s="14">
        <f t="shared" si="12"/>
        <v>0</v>
      </c>
      <c r="J59" s="14">
        <f t="shared" si="13"/>
        <v>38881.096364060897</v>
      </c>
      <c r="K59" s="14">
        <f t="shared" si="14"/>
        <v>0</v>
      </c>
      <c r="L59" s="14">
        <f t="shared" si="15"/>
        <v>0</v>
      </c>
      <c r="M59" s="29">
        <f t="shared" si="16"/>
        <v>38881.096364060897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89345.959749999995</v>
      </c>
      <c r="D60" s="14">
        <f t="shared" si="8"/>
        <v>0</v>
      </c>
      <c r="E60" s="14">
        <f t="shared" si="9"/>
        <v>0</v>
      </c>
      <c r="F60" s="12">
        <f t="shared" si="10"/>
        <v>89345.959749999995</v>
      </c>
      <c r="G60" s="1"/>
      <c r="H60" s="13">
        <f t="shared" si="11"/>
        <v>6.3264065199413499</v>
      </c>
      <c r="I60" s="14">
        <f t="shared" si="12"/>
        <v>0</v>
      </c>
      <c r="J60" s="14">
        <f t="shared" si="13"/>
        <v>55145.254857835796</v>
      </c>
      <c r="K60" s="14">
        <f t="shared" si="14"/>
        <v>0</v>
      </c>
      <c r="L60" s="14">
        <f t="shared" si="15"/>
        <v>0</v>
      </c>
      <c r="M60" s="29">
        <f t="shared" si="16"/>
        <v>55145.254857835796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89326.888500000001</v>
      </c>
      <c r="D61" s="14">
        <f t="shared" si="8"/>
        <v>0</v>
      </c>
      <c r="E61" s="14">
        <f t="shared" si="9"/>
        <v>0</v>
      </c>
      <c r="F61" s="12">
        <f t="shared" si="10"/>
        <v>89326.888500000001</v>
      </c>
      <c r="G61" s="1"/>
      <c r="H61" s="13">
        <f t="shared" si="11"/>
        <v>7.3673533547057204</v>
      </c>
      <c r="I61" s="14">
        <f t="shared" si="12"/>
        <v>0</v>
      </c>
      <c r="J61" s="14">
        <f t="shared" si="13"/>
        <v>61218.860619153398</v>
      </c>
      <c r="K61" s="14">
        <f t="shared" si="14"/>
        <v>0</v>
      </c>
      <c r="L61" s="14">
        <f t="shared" si="15"/>
        <v>0</v>
      </c>
      <c r="M61" s="29">
        <f t="shared" si="16"/>
        <v>61218.860619153398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80911.125</v>
      </c>
      <c r="D62" s="14">
        <f t="shared" si="8"/>
        <v>0</v>
      </c>
      <c r="E62" s="14">
        <f t="shared" si="9"/>
        <v>0</v>
      </c>
      <c r="F62" s="12">
        <f t="shared" si="10"/>
        <v>80911.125</v>
      </c>
      <c r="G62" s="1"/>
      <c r="H62" s="13">
        <f t="shared" si="11"/>
        <v>8.5203576670893799</v>
      </c>
      <c r="I62" s="14">
        <f t="shared" si="12"/>
        <v>0</v>
      </c>
      <c r="J62" s="14">
        <f t="shared" si="13"/>
        <v>61279.264377473497</v>
      </c>
      <c r="K62" s="14">
        <f t="shared" si="14"/>
        <v>0</v>
      </c>
      <c r="L62" s="14">
        <f t="shared" si="15"/>
        <v>0</v>
      </c>
      <c r="M62" s="29">
        <f t="shared" si="16"/>
        <v>61279.264377473497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75960.424750000006</v>
      </c>
      <c r="D63" s="14">
        <f t="shared" si="8"/>
        <v>0</v>
      </c>
      <c r="E63" s="14">
        <f t="shared" si="9"/>
        <v>0</v>
      </c>
      <c r="F63" s="12">
        <f t="shared" si="10"/>
        <v>75960.424750000006</v>
      </c>
      <c r="G63" s="1"/>
      <c r="H63" s="13">
        <f t="shared" si="11"/>
        <v>9.7916926798859496</v>
      </c>
      <c r="I63" s="14">
        <f t="shared" si="12"/>
        <v>0</v>
      </c>
      <c r="J63" s="14">
        <f t="shared" si="13"/>
        <v>63300.522126434298</v>
      </c>
      <c r="K63" s="14">
        <f t="shared" si="14"/>
        <v>0</v>
      </c>
      <c r="L63" s="14">
        <f t="shared" si="15"/>
        <v>0</v>
      </c>
      <c r="M63" s="29">
        <f t="shared" si="16"/>
        <v>63300.522126434298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86962.407000000007</v>
      </c>
      <c r="D64" s="14">
        <f t="shared" si="8"/>
        <v>0</v>
      </c>
      <c r="E64" s="14">
        <f t="shared" si="9"/>
        <v>0</v>
      </c>
      <c r="F64" s="12">
        <f t="shared" si="10"/>
        <v>86962.407000000007</v>
      </c>
      <c r="G64" s="1"/>
      <c r="H64" s="13">
        <f t="shared" si="11"/>
        <v>11.1876871639454</v>
      </c>
      <c r="I64" s="14">
        <f t="shared" si="12"/>
        <v>0</v>
      </c>
      <c r="J64" s="14">
        <f t="shared" si="13"/>
        <v>79421.077921607794</v>
      </c>
      <c r="K64" s="14">
        <f t="shared" si="14"/>
        <v>0</v>
      </c>
      <c r="L64" s="14">
        <f t="shared" si="15"/>
        <v>0</v>
      </c>
      <c r="M64" s="29">
        <f t="shared" si="16"/>
        <v>79421.077921607794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69697.683749999997</v>
      </c>
      <c r="D65" s="14">
        <f t="shared" si="8"/>
        <v>0</v>
      </c>
      <c r="E65" s="14">
        <f t="shared" si="9"/>
        <v>0</v>
      </c>
      <c r="F65" s="12">
        <f t="shared" si="10"/>
        <v>69697.683749999997</v>
      </c>
      <c r="G65" s="1"/>
      <c r="H65" s="13">
        <f t="shared" si="11"/>
        <v>12.714723532763401</v>
      </c>
      <c r="I65" s="14">
        <f t="shared" si="12"/>
        <v>0</v>
      </c>
      <c r="J65" s="14">
        <f t="shared" si="13"/>
        <v>69504.845470998102</v>
      </c>
      <c r="K65" s="14">
        <f t="shared" si="14"/>
        <v>0</v>
      </c>
      <c r="L65" s="14">
        <f t="shared" si="15"/>
        <v>0</v>
      </c>
      <c r="M65" s="29">
        <f t="shared" si="16"/>
        <v>69504.845470998102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74509.904250000007</v>
      </c>
      <c r="D66" s="14">
        <f t="shared" si="8"/>
        <v>0</v>
      </c>
      <c r="E66" s="14">
        <f t="shared" si="9"/>
        <v>0</v>
      </c>
      <c r="F66" s="12">
        <f t="shared" si="10"/>
        <v>74509.904250000007</v>
      </c>
      <c r="G66" s="1"/>
      <c r="H66" s="13">
        <f t="shared" si="11"/>
        <v>14.3792360780078</v>
      </c>
      <c r="I66" s="14">
        <f t="shared" si="12"/>
        <v>0</v>
      </c>
      <c r="J66" s="14">
        <f t="shared" si="13"/>
        <v>80860.037989472199</v>
      </c>
      <c r="K66" s="14">
        <f t="shared" si="14"/>
        <v>0</v>
      </c>
      <c r="L66" s="14">
        <f t="shared" si="15"/>
        <v>0</v>
      </c>
      <c r="M66" s="29">
        <f t="shared" si="16"/>
        <v>80860.037989472199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81361.554999999993</v>
      </c>
      <c r="D67" s="14">
        <f t="shared" si="8"/>
        <v>0</v>
      </c>
      <c r="E67" s="14">
        <f t="shared" si="9"/>
        <v>0</v>
      </c>
      <c r="F67" s="12">
        <f t="shared" si="10"/>
        <v>81361.554999999993</v>
      </c>
      <c r="G67" s="1"/>
      <c r="H67" s="13">
        <f t="shared" si="11"/>
        <v>16.187709330401798</v>
      </c>
      <c r="I67" s="14">
        <f t="shared" si="12"/>
        <v>0</v>
      </c>
      <c r="J67" s="14">
        <f t="shared" si="13"/>
        <v>95785.978400690801</v>
      </c>
      <c r="K67" s="14">
        <f t="shared" si="14"/>
        <v>0</v>
      </c>
      <c r="L67" s="14">
        <f t="shared" si="15"/>
        <v>0</v>
      </c>
      <c r="M67" s="29">
        <f t="shared" si="16"/>
        <v>95785.978400690801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85981.186083333305</v>
      </c>
      <c r="D68" s="14">
        <f t="shared" si="8"/>
        <v>8773.5904166666696</v>
      </c>
      <c r="E68" s="14">
        <f t="shared" si="9"/>
        <v>0</v>
      </c>
      <c r="F68" s="12">
        <f t="shared" si="10"/>
        <v>94754.776500000007</v>
      </c>
      <c r="G68" s="1"/>
      <c r="H68" s="13">
        <f t="shared" si="11"/>
        <v>18.146676532633698</v>
      </c>
      <c r="I68" s="14">
        <f t="shared" si="12"/>
        <v>0</v>
      </c>
      <c r="J68" s="14">
        <f t="shared" si="13"/>
        <v>109492.826087469</v>
      </c>
      <c r="K68" s="14">
        <f t="shared" si="14"/>
        <v>11172.737355864199</v>
      </c>
      <c r="L68" s="14">
        <f t="shared" si="15"/>
        <v>0</v>
      </c>
      <c r="M68" s="29">
        <f t="shared" si="16"/>
        <v>120665.563443333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30220.8341857142</v>
      </c>
      <c r="D69" s="14">
        <f t="shared" si="8"/>
        <v>31998.530314285799</v>
      </c>
      <c r="E69" s="14">
        <f t="shared" si="9"/>
        <v>0</v>
      </c>
      <c r="F69" s="12">
        <f t="shared" si="10"/>
        <v>62219.364500000003</v>
      </c>
      <c r="G69" s="1"/>
      <c r="H69" s="13">
        <f t="shared" si="11"/>
        <v>20.262718212817902</v>
      </c>
      <c r="I69" s="14">
        <f t="shared" si="12"/>
        <v>0</v>
      </c>
      <c r="J69" s="14">
        <f t="shared" si="13"/>
        <v>41515.677780435297</v>
      </c>
      <c r="K69" s="14">
        <f t="shared" si="14"/>
        <v>43957.7764734023</v>
      </c>
      <c r="L69" s="14">
        <f t="shared" si="15"/>
        <v>0</v>
      </c>
      <c r="M69" s="29">
        <f t="shared" si="16"/>
        <v>85473.454253837597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14646.529772727299</v>
      </c>
      <c r="D70" s="14">
        <f t="shared" si="8"/>
        <v>65909.383977272795</v>
      </c>
      <c r="E70" s="14">
        <f t="shared" si="9"/>
        <v>0</v>
      </c>
      <c r="F70" s="12">
        <f t="shared" si="10"/>
        <v>80555.913750000094</v>
      </c>
      <c r="G70" s="1"/>
      <c r="H70" s="13">
        <f t="shared" si="11"/>
        <v>22.542460848568901</v>
      </c>
      <c r="I70" s="14">
        <f t="shared" si="12"/>
        <v>0</v>
      </c>
      <c r="J70" s="14">
        <f t="shared" si="13"/>
        <v>21650.4146864986</v>
      </c>
      <c r="K70" s="14">
        <f t="shared" si="14"/>
        <v>97426.866089243602</v>
      </c>
      <c r="L70" s="14">
        <f t="shared" si="15"/>
        <v>0</v>
      </c>
      <c r="M70" s="29">
        <f t="shared" si="16"/>
        <v>119077.28077574199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4920.4729411764702</v>
      </c>
      <c r="D71" s="14">
        <f t="shared" si="8"/>
        <v>26447.542058823499</v>
      </c>
      <c r="E71" s="14">
        <f t="shared" si="9"/>
        <v>0</v>
      </c>
      <c r="F71" s="12">
        <f t="shared" si="10"/>
        <v>31368.014999999999</v>
      </c>
      <c r="G71" s="1"/>
      <c r="H71" s="13">
        <f t="shared" si="11"/>
        <v>24.992575613040199</v>
      </c>
      <c r="I71" s="14">
        <f t="shared" si="12"/>
        <v>0</v>
      </c>
      <c r="J71" s="14">
        <f t="shared" si="13"/>
        <v>7807.9550497950004</v>
      </c>
      <c r="K71" s="14">
        <f t="shared" si="14"/>
        <v>41967.758392648</v>
      </c>
      <c r="L71" s="14">
        <f t="shared" si="15"/>
        <v>0</v>
      </c>
      <c r="M71" s="29">
        <f t="shared" si="16"/>
        <v>49775.713442442997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605.92804999999998</v>
      </c>
      <c r="D72" s="14">
        <f t="shared" si="8"/>
        <v>14542.2732</v>
      </c>
      <c r="E72" s="14">
        <f t="shared" si="9"/>
        <v>0</v>
      </c>
      <c r="F72" s="12">
        <f t="shared" si="10"/>
        <v>15148.20125</v>
      </c>
      <c r="G72" s="1"/>
      <c r="H72" s="13">
        <f t="shared" si="11"/>
        <v>27.619777195363</v>
      </c>
      <c r="I72" s="14">
        <f t="shared" si="12"/>
        <v>0</v>
      </c>
      <c r="J72" s="14">
        <f t="shared" si="13"/>
        <v>1029.8829376874301</v>
      </c>
      <c r="K72" s="14">
        <f t="shared" si="14"/>
        <v>24717.190504498401</v>
      </c>
      <c r="L72" s="14">
        <f t="shared" si="15"/>
        <v>0</v>
      </c>
      <c r="M72" s="29">
        <f t="shared" si="16"/>
        <v>25747.0734421858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5050.259</v>
      </c>
      <c r="E73" s="14">
        <f t="shared" si="9"/>
        <v>0</v>
      </c>
      <c r="F73" s="12">
        <f t="shared" si="10"/>
        <v>5050.259</v>
      </c>
      <c r="G73" s="1"/>
      <c r="H73" s="13">
        <f t="shared" si="11"/>
        <v>30.430822688836699</v>
      </c>
      <c r="I73" s="14">
        <f t="shared" si="12"/>
        <v>0</v>
      </c>
      <c r="J73" s="14">
        <f t="shared" si="13"/>
        <v>0</v>
      </c>
      <c r="K73" s="14">
        <f t="shared" si="14"/>
        <v>9175.1364872657705</v>
      </c>
      <c r="L73" s="14">
        <f t="shared" si="15"/>
        <v>0</v>
      </c>
      <c r="M73" s="29">
        <f t="shared" si="16"/>
        <v>9175.1364872657705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999.20624999999995</v>
      </c>
      <c r="E74" s="14">
        <f t="shared" si="9"/>
        <v>0</v>
      </c>
      <c r="F74" s="12">
        <f t="shared" si="10"/>
        <v>999.20624999999995</v>
      </c>
      <c r="G74" s="1"/>
      <c r="H74" s="13">
        <f t="shared" si="11"/>
        <v>33.432510541003502</v>
      </c>
      <c r="I74" s="14">
        <f t="shared" si="12"/>
        <v>0</v>
      </c>
      <c r="J74" s="14">
        <f t="shared" si="13"/>
        <v>0</v>
      </c>
      <c r="K74" s="14">
        <f t="shared" si="14"/>
        <v>1936.5781730876299</v>
      </c>
      <c r="L74" s="14">
        <f t="shared" si="15"/>
        <v>0</v>
      </c>
      <c r="M74" s="29">
        <f t="shared" si="16"/>
        <v>1936.5781730876299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36.631679560412401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40.035207975447499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43.6500125410968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47.483047689967201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1060274.51328295</v>
      </c>
      <c r="D79" s="21">
        <f>SUM(D47:D78)</f>
        <v>153720.78521704901</v>
      </c>
      <c r="E79" s="21">
        <f>SUM(E47:E78)</f>
        <v>0</v>
      </c>
      <c r="F79" s="21">
        <f>SUM(F47:F78)</f>
        <v>1213995.2985</v>
      </c>
      <c r="G79" s="12"/>
      <c r="H79" s="20" t="s">
        <v>7</v>
      </c>
      <c r="I79" s="21">
        <f>SUM(I47:I78)</f>
        <v>0</v>
      </c>
      <c r="J79" s="21">
        <f>SUM(J47:J78)</f>
        <v>869921.27064815396</v>
      </c>
      <c r="K79" s="21">
        <f>SUM(K47:K78)</f>
        <v>230354.04347601</v>
      </c>
      <c r="L79" s="21">
        <f>SUM(L47:L78)</f>
        <v>0</v>
      </c>
      <c r="M79" s="21">
        <f>SUM(M47:M78)</f>
        <v>1100275.31412416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11.0289671105255</v>
      </c>
      <c r="D80" s="22">
        <f>IF(N38&gt;0,D79/N38,0)</f>
        <v>15.309980629313101</v>
      </c>
      <c r="E80" s="22">
        <f>IF(O38&gt;0,E79/O38,0)</f>
        <v>0</v>
      </c>
      <c r="F80" s="22">
        <f>IF(P38&gt;0,F79/P38,0)</f>
        <v>11.4338022714212</v>
      </c>
      <c r="G80" s="12"/>
      <c r="H80" s="6" t="s">
        <v>13</v>
      </c>
      <c r="I80" s="22">
        <f>IF(L38&gt;0,I79/L38,0)</f>
        <v>0</v>
      </c>
      <c r="J80" s="22">
        <f>IF(M38&gt;0,J79/M38,0)</f>
        <v>9.04891418451429</v>
      </c>
      <c r="K80" s="22">
        <f>IF(N38&gt;0,K79/N38,0)</f>
        <v>22.942349263452201</v>
      </c>
      <c r="L80" s="22">
        <f>IF(O38&gt;0,L79/O38,0)</f>
        <v>0</v>
      </c>
      <c r="M80" s="22">
        <f>IF(P38&gt;0,M79/P38,0)</f>
        <v>10.362750499417601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96135.431599999996</v>
      </c>
      <c r="C93" s="33">
        <f>$C$80</f>
        <v>11</v>
      </c>
      <c r="D93" s="33">
        <f>$J$80</f>
        <v>9</v>
      </c>
      <c r="E93" s="32">
        <f>B93*D93</f>
        <v>865218.88439999998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10040.5604</v>
      </c>
      <c r="C94" s="33">
        <f>$D$80</f>
        <v>15.3</v>
      </c>
      <c r="D94" s="33">
        <f>$K$80</f>
        <v>22.9</v>
      </c>
      <c r="E94" s="32">
        <f>B94*D94</f>
        <v>229928.83316000001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106175.992</v>
      </c>
      <c r="C96" s="33">
        <f>$F$80</f>
        <v>11.4</v>
      </c>
      <c r="D96" s="33">
        <f>$M$80</f>
        <v>10.4</v>
      </c>
      <c r="E96" s="32">
        <f>SUM(E92:E95)</f>
        <v>1095147.71756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1024577.4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0.93555999999999995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I2" sqref="I2:I3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5" t="s">
        <v>21</v>
      </c>
      <c r="B1" s="55"/>
      <c r="C1" s="55"/>
      <c r="D1" s="55"/>
      <c r="E1" s="55"/>
      <c r="F1" s="55"/>
      <c r="G1" s="1"/>
      <c r="H1" s="56" t="s">
        <v>1</v>
      </c>
      <c r="I1" s="5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2532830.31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7" t="s">
        <v>4</v>
      </c>
      <c r="C4" s="57"/>
      <c r="D4" s="57"/>
      <c r="E4" s="57"/>
      <c r="F4" s="57"/>
      <c r="G4" s="1"/>
      <c r="H4" s="5" t="s">
        <v>3</v>
      </c>
      <c r="J4" s="1"/>
      <c r="K4" s="5" t="s">
        <v>3</v>
      </c>
      <c r="L4" s="56" t="s">
        <v>5</v>
      </c>
      <c r="M4" s="56"/>
      <c r="N4" s="56"/>
      <c r="O4" s="56"/>
      <c r="P4" s="56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2">
        <f t="shared" ref="F6:F37" si="0">SUM(B6:E6)</f>
        <v>0</v>
      </c>
      <c r="G6" s="1"/>
      <c r="H6" s="13">
        <v>3.75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17"/>
      <c r="D7" s="11"/>
      <c r="E7" s="36"/>
      <c r="F7" s="12">
        <f t="shared" si="0"/>
        <v>0</v>
      </c>
      <c r="G7" s="1"/>
      <c r="H7" s="13">
        <v>4.25</v>
      </c>
      <c r="I7" s="51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1"/>
      <c r="C8" s="17"/>
      <c r="D8" s="11"/>
      <c r="E8" s="36"/>
      <c r="F8" s="12">
        <f t="shared" si="0"/>
        <v>0</v>
      </c>
      <c r="G8" s="1"/>
      <c r="H8" s="13">
        <v>4.75</v>
      </c>
      <c r="I8" s="51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1"/>
      <c r="C9" s="49">
        <v>1</v>
      </c>
      <c r="D9" s="11"/>
      <c r="E9" s="37"/>
      <c r="F9" s="12">
        <f t="shared" si="0"/>
        <v>1</v>
      </c>
      <c r="G9" s="18"/>
      <c r="H9" s="13">
        <v>5.25</v>
      </c>
      <c r="I9" s="51">
        <v>39266</v>
      </c>
      <c r="J9" s="1"/>
      <c r="K9" s="13">
        <v>5.25</v>
      </c>
      <c r="L9" s="14">
        <f t="shared" si="1"/>
        <v>0</v>
      </c>
      <c r="M9" s="14">
        <f t="shared" si="2"/>
        <v>39.265999999999998</v>
      </c>
      <c r="N9" s="14">
        <f t="shared" si="3"/>
        <v>0</v>
      </c>
      <c r="O9" s="14">
        <f t="shared" si="4"/>
        <v>0</v>
      </c>
      <c r="P9" s="15">
        <f t="shared" si="5"/>
        <v>39.265999999999998</v>
      </c>
      <c r="Q9" s="3"/>
      <c r="R9" s="3"/>
    </row>
    <row r="10" spans="1:18">
      <c r="A10" s="10">
        <v>5.75</v>
      </c>
      <c r="B10" s="16"/>
      <c r="C10" s="49">
        <v>1</v>
      </c>
      <c r="D10" s="11"/>
      <c r="E10" s="36"/>
      <c r="F10" s="12">
        <f t="shared" si="0"/>
        <v>1</v>
      </c>
      <c r="G10" s="1"/>
      <c r="H10" s="13">
        <v>5.75</v>
      </c>
      <c r="I10" s="51">
        <v>89979</v>
      </c>
      <c r="J10" s="1"/>
      <c r="K10" s="13">
        <v>5.75</v>
      </c>
      <c r="L10" s="14">
        <f t="shared" si="1"/>
        <v>0</v>
      </c>
      <c r="M10" s="14">
        <f t="shared" si="2"/>
        <v>89.978999999999999</v>
      </c>
      <c r="N10" s="14">
        <f t="shared" si="3"/>
        <v>0</v>
      </c>
      <c r="O10" s="14">
        <f t="shared" si="4"/>
        <v>0</v>
      </c>
      <c r="P10" s="15">
        <f t="shared" si="5"/>
        <v>89.978999999999999</v>
      </c>
      <c r="Q10" s="3"/>
      <c r="R10" s="3"/>
    </row>
    <row r="11" spans="1:18">
      <c r="A11" s="13">
        <v>6.25</v>
      </c>
      <c r="B11" s="11"/>
      <c r="C11" s="49">
        <v>1</v>
      </c>
      <c r="D11" s="11"/>
      <c r="E11" s="36"/>
      <c r="F11" s="12">
        <f t="shared" si="0"/>
        <v>1</v>
      </c>
      <c r="G11" s="1"/>
      <c r="H11" s="13">
        <v>6.25</v>
      </c>
      <c r="I11" s="51">
        <v>194054</v>
      </c>
      <c r="J11" s="1"/>
      <c r="K11" s="13">
        <v>6.25</v>
      </c>
      <c r="L11" s="14">
        <f t="shared" si="1"/>
        <v>0</v>
      </c>
      <c r="M11" s="14">
        <f t="shared" si="2"/>
        <v>194.054</v>
      </c>
      <c r="N11" s="14">
        <f t="shared" si="3"/>
        <v>0</v>
      </c>
      <c r="O11" s="14">
        <f t="shared" si="4"/>
        <v>0</v>
      </c>
      <c r="P11" s="15">
        <f t="shared" si="5"/>
        <v>194.054</v>
      </c>
      <c r="Q11" s="3"/>
      <c r="R11" s="3"/>
    </row>
    <row r="12" spans="1:18">
      <c r="A12" s="10">
        <v>6.75</v>
      </c>
      <c r="B12" s="16"/>
      <c r="C12" s="49">
        <v>1</v>
      </c>
      <c r="D12" s="11"/>
      <c r="E12" s="38"/>
      <c r="F12" s="12">
        <f t="shared" si="0"/>
        <v>1</v>
      </c>
      <c r="G12" s="1"/>
      <c r="H12" s="13">
        <v>6.75</v>
      </c>
      <c r="I12" s="51">
        <v>590159</v>
      </c>
      <c r="J12" s="1"/>
      <c r="K12" s="13">
        <v>6.75</v>
      </c>
      <c r="L12" s="14">
        <f t="shared" si="1"/>
        <v>0</v>
      </c>
      <c r="M12" s="14">
        <f t="shared" si="2"/>
        <v>590.15899999999999</v>
      </c>
      <c r="N12" s="14">
        <f t="shared" si="3"/>
        <v>0</v>
      </c>
      <c r="O12" s="14">
        <f t="shared" si="4"/>
        <v>0</v>
      </c>
      <c r="P12" s="15">
        <f t="shared" si="5"/>
        <v>590.15899999999999</v>
      </c>
      <c r="Q12" s="3"/>
      <c r="R12" s="3"/>
    </row>
    <row r="13" spans="1:18">
      <c r="A13" s="13">
        <v>7.25</v>
      </c>
      <c r="B13" s="39"/>
      <c r="C13" s="49">
        <v>1</v>
      </c>
      <c r="D13" s="11"/>
      <c r="E13" s="38"/>
      <c r="F13" s="12">
        <f t="shared" si="0"/>
        <v>1</v>
      </c>
      <c r="G13" s="1"/>
      <c r="H13" s="13">
        <v>7.25</v>
      </c>
      <c r="I13" s="51">
        <v>979257</v>
      </c>
      <c r="J13" s="1"/>
      <c r="K13" s="13">
        <v>7.25</v>
      </c>
      <c r="L13" s="14">
        <f t="shared" si="1"/>
        <v>0</v>
      </c>
      <c r="M13" s="14">
        <f t="shared" si="2"/>
        <v>979.25699999999995</v>
      </c>
      <c r="N13" s="14">
        <f t="shared" si="3"/>
        <v>0</v>
      </c>
      <c r="O13" s="14">
        <f t="shared" si="4"/>
        <v>0</v>
      </c>
      <c r="P13" s="15">
        <f t="shared" si="5"/>
        <v>979.25699999999995</v>
      </c>
      <c r="Q13" s="3"/>
      <c r="R13" s="3"/>
    </row>
    <row r="14" spans="1:18">
      <c r="A14" s="10">
        <v>7.75</v>
      </c>
      <c r="B14" s="39"/>
      <c r="C14">
        <v>1</v>
      </c>
      <c r="D14" s="40"/>
      <c r="E14" s="41"/>
      <c r="F14" s="12">
        <f t="shared" si="0"/>
        <v>1</v>
      </c>
      <c r="G14" s="1"/>
      <c r="H14" s="13">
        <v>7.75</v>
      </c>
      <c r="I14" s="51">
        <v>1407466</v>
      </c>
      <c r="J14" s="4"/>
      <c r="K14" s="13">
        <v>7.75</v>
      </c>
      <c r="L14" s="14">
        <f t="shared" si="1"/>
        <v>0</v>
      </c>
      <c r="M14" s="14">
        <f t="shared" si="2"/>
        <v>1407.4659999999999</v>
      </c>
      <c r="N14" s="14">
        <f t="shared" si="3"/>
        <v>0</v>
      </c>
      <c r="O14" s="14">
        <f t="shared" si="4"/>
        <v>0</v>
      </c>
      <c r="P14" s="15">
        <f t="shared" si="5"/>
        <v>1407.4659999999999</v>
      </c>
      <c r="Q14" s="3"/>
      <c r="R14" s="3"/>
    </row>
    <row r="15" spans="1:18">
      <c r="A15" s="13">
        <v>8.25</v>
      </c>
      <c r="B15" s="39"/>
      <c r="C15">
        <v>10</v>
      </c>
      <c r="D15" s="42"/>
      <c r="E15" s="41"/>
      <c r="F15" s="12">
        <f t="shared" si="0"/>
        <v>10</v>
      </c>
      <c r="G15" s="1"/>
      <c r="H15" s="13">
        <v>8.25</v>
      </c>
      <c r="I15" s="51">
        <v>4243873</v>
      </c>
      <c r="J15" s="4"/>
      <c r="K15" s="13">
        <v>8.25</v>
      </c>
      <c r="L15" s="14">
        <f t="shared" si="1"/>
        <v>0</v>
      </c>
      <c r="M15" s="14">
        <f t="shared" si="2"/>
        <v>4243.8729999999996</v>
      </c>
      <c r="N15" s="14">
        <f t="shared" si="3"/>
        <v>0</v>
      </c>
      <c r="O15" s="14">
        <f t="shared" si="4"/>
        <v>0</v>
      </c>
      <c r="P15" s="15">
        <f t="shared" si="5"/>
        <v>4243.8729999999996</v>
      </c>
      <c r="Q15" s="3"/>
      <c r="R15" s="3"/>
    </row>
    <row r="16" spans="1:18">
      <c r="A16" s="10">
        <v>8.75</v>
      </c>
      <c r="B16" s="39"/>
      <c r="C16" s="16">
        <v>13</v>
      </c>
      <c r="D16" s="43"/>
      <c r="E16" s="41"/>
      <c r="F16" s="12">
        <f t="shared" si="0"/>
        <v>13</v>
      </c>
      <c r="G16" s="1"/>
      <c r="H16" s="13">
        <v>8.75</v>
      </c>
      <c r="I16" s="51">
        <v>8390173</v>
      </c>
      <c r="J16" s="4"/>
      <c r="K16" s="13">
        <v>8.75</v>
      </c>
      <c r="L16" s="14">
        <f t="shared" si="1"/>
        <v>0</v>
      </c>
      <c r="M16" s="14">
        <f t="shared" si="2"/>
        <v>8390.1730000000007</v>
      </c>
      <c r="N16" s="14">
        <f t="shared" si="3"/>
        <v>0</v>
      </c>
      <c r="O16" s="14">
        <f t="shared" si="4"/>
        <v>0</v>
      </c>
      <c r="P16" s="15">
        <f t="shared" si="5"/>
        <v>8390.1730000000007</v>
      </c>
      <c r="Q16" s="3"/>
      <c r="R16" s="3"/>
    </row>
    <row r="17" spans="1:18">
      <c r="A17" s="13">
        <v>9.25</v>
      </c>
      <c r="B17" s="39"/>
      <c r="C17" s="16">
        <v>22</v>
      </c>
      <c r="D17" s="43"/>
      <c r="E17" s="41"/>
      <c r="F17" s="12">
        <f t="shared" si="0"/>
        <v>22</v>
      </c>
      <c r="G17" s="1"/>
      <c r="H17" s="13">
        <v>9.25</v>
      </c>
      <c r="I17" s="51">
        <v>9949150</v>
      </c>
      <c r="J17" s="4"/>
      <c r="K17" s="13">
        <v>9.25</v>
      </c>
      <c r="L17" s="14">
        <f t="shared" si="1"/>
        <v>0</v>
      </c>
      <c r="M17" s="14">
        <f t="shared" si="2"/>
        <v>9949.15</v>
      </c>
      <c r="N17" s="14">
        <f t="shared" si="3"/>
        <v>0</v>
      </c>
      <c r="O17" s="14">
        <f t="shared" si="4"/>
        <v>0</v>
      </c>
      <c r="P17" s="15">
        <f t="shared" si="5"/>
        <v>9949.15</v>
      </c>
      <c r="Q17" s="3"/>
      <c r="R17" s="3"/>
    </row>
    <row r="18" spans="1:18">
      <c r="A18" s="10">
        <v>9.75</v>
      </c>
      <c r="B18" s="39"/>
      <c r="C18" s="16">
        <v>25</v>
      </c>
      <c r="D18" s="43"/>
      <c r="E18" s="41"/>
      <c r="F18" s="12">
        <f t="shared" si="0"/>
        <v>25</v>
      </c>
      <c r="G18" s="1"/>
      <c r="H18" s="13">
        <v>9.75</v>
      </c>
      <c r="I18" s="51">
        <v>15448416</v>
      </c>
      <c r="J18" s="4"/>
      <c r="K18" s="13">
        <v>9.75</v>
      </c>
      <c r="L18" s="14">
        <f t="shared" si="1"/>
        <v>0</v>
      </c>
      <c r="M18" s="14">
        <f t="shared" si="2"/>
        <v>15448.415999999999</v>
      </c>
      <c r="N18" s="14">
        <f t="shared" si="3"/>
        <v>0</v>
      </c>
      <c r="O18" s="14">
        <f t="shared" si="4"/>
        <v>0</v>
      </c>
      <c r="P18" s="15">
        <f t="shared" si="5"/>
        <v>15448.415999999999</v>
      </c>
      <c r="Q18" s="3"/>
      <c r="R18" s="3"/>
    </row>
    <row r="19" spans="1:18">
      <c r="A19" s="13">
        <v>10.25</v>
      </c>
      <c r="B19" s="39"/>
      <c r="C19" s="16">
        <v>33</v>
      </c>
      <c r="D19" s="43"/>
      <c r="E19" s="41"/>
      <c r="F19" s="12">
        <f t="shared" si="0"/>
        <v>33</v>
      </c>
      <c r="G19" s="1"/>
      <c r="H19" s="13">
        <v>10.25</v>
      </c>
      <c r="I19" s="51">
        <v>19676492</v>
      </c>
      <c r="J19" s="4"/>
      <c r="K19" s="13">
        <v>10.25</v>
      </c>
      <c r="L19" s="14">
        <f t="shared" si="1"/>
        <v>0</v>
      </c>
      <c r="M19" s="14">
        <f t="shared" si="2"/>
        <v>19676.491999999998</v>
      </c>
      <c r="N19" s="14">
        <f t="shared" si="3"/>
        <v>0</v>
      </c>
      <c r="O19" s="14">
        <f t="shared" si="4"/>
        <v>0</v>
      </c>
      <c r="P19" s="15">
        <f t="shared" si="5"/>
        <v>19676.491999999998</v>
      </c>
      <c r="Q19" s="3"/>
      <c r="R19" s="3"/>
    </row>
    <row r="20" spans="1:18">
      <c r="A20" s="10">
        <v>10.75</v>
      </c>
      <c r="B20" s="39"/>
      <c r="C20" s="16">
        <v>24</v>
      </c>
      <c r="D20" s="43"/>
      <c r="E20" s="41"/>
      <c r="F20" s="12">
        <f t="shared" si="0"/>
        <v>24</v>
      </c>
      <c r="G20" s="1"/>
      <c r="H20" s="13">
        <v>10.75</v>
      </c>
      <c r="I20" s="51">
        <v>23069078</v>
      </c>
      <c r="J20" s="4"/>
      <c r="K20" s="13">
        <v>10.75</v>
      </c>
      <c r="L20" s="14">
        <f t="shared" si="1"/>
        <v>0</v>
      </c>
      <c r="M20" s="14">
        <f t="shared" si="2"/>
        <v>23069.078000000001</v>
      </c>
      <c r="N20" s="14">
        <f t="shared" si="3"/>
        <v>0</v>
      </c>
      <c r="O20" s="14">
        <f t="shared" si="4"/>
        <v>0</v>
      </c>
      <c r="P20" s="15">
        <f t="shared" si="5"/>
        <v>23069.078000000001</v>
      </c>
      <c r="Q20" s="3"/>
      <c r="R20" s="3"/>
    </row>
    <row r="21" spans="1:18">
      <c r="A21" s="13">
        <v>11.25</v>
      </c>
      <c r="B21" s="39"/>
      <c r="C21" s="16">
        <v>25</v>
      </c>
      <c r="D21" s="43"/>
      <c r="E21" s="41"/>
      <c r="F21" s="12">
        <f t="shared" si="0"/>
        <v>25</v>
      </c>
      <c r="G21" s="1"/>
      <c r="H21" s="13">
        <v>11.25</v>
      </c>
      <c r="I21" s="51">
        <v>25793254</v>
      </c>
      <c r="J21" s="4"/>
      <c r="K21" s="13">
        <v>11.25</v>
      </c>
      <c r="L21" s="14">
        <f t="shared" si="1"/>
        <v>0</v>
      </c>
      <c r="M21" s="14">
        <f t="shared" si="2"/>
        <v>25793.254000000001</v>
      </c>
      <c r="N21" s="14">
        <f t="shared" si="3"/>
        <v>0</v>
      </c>
      <c r="O21" s="14">
        <f t="shared" si="4"/>
        <v>0</v>
      </c>
      <c r="P21" s="15">
        <f t="shared" si="5"/>
        <v>25793.254000000001</v>
      </c>
      <c r="Q21" s="3"/>
      <c r="R21" s="3"/>
    </row>
    <row r="22" spans="1:18">
      <c r="A22" s="10">
        <v>11.75</v>
      </c>
      <c r="B22" s="39"/>
      <c r="C22" s="16">
        <v>26</v>
      </c>
      <c r="D22" s="43"/>
      <c r="E22" s="41"/>
      <c r="F22" s="12">
        <f t="shared" si="0"/>
        <v>26</v>
      </c>
      <c r="G22" s="4"/>
      <c r="H22" s="13">
        <v>11.75</v>
      </c>
      <c r="I22" s="51">
        <v>23809039</v>
      </c>
      <c r="J22" s="4"/>
      <c r="K22" s="13">
        <v>11.75</v>
      </c>
      <c r="L22" s="14">
        <f t="shared" si="1"/>
        <v>0</v>
      </c>
      <c r="M22" s="14">
        <f t="shared" si="2"/>
        <v>23809.039000000001</v>
      </c>
      <c r="N22" s="14">
        <f t="shared" si="3"/>
        <v>0</v>
      </c>
      <c r="O22" s="14">
        <f t="shared" si="4"/>
        <v>0</v>
      </c>
      <c r="P22" s="15">
        <f t="shared" si="5"/>
        <v>23809.039000000001</v>
      </c>
      <c r="Q22" s="3"/>
      <c r="R22" s="3"/>
    </row>
    <row r="23" spans="1:18">
      <c r="A23" s="13">
        <v>12.25</v>
      </c>
      <c r="B23" s="39"/>
      <c r="C23" s="16">
        <v>29</v>
      </c>
      <c r="D23" s="43"/>
      <c r="E23" s="41"/>
      <c r="F23" s="12">
        <f t="shared" si="0"/>
        <v>29</v>
      </c>
      <c r="G23" s="4"/>
      <c r="H23" s="13">
        <v>12.25</v>
      </c>
      <c r="I23" s="51">
        <v>25404819</v>
      </c>
      <c r="J23" s="4"/>
      <c r="K23" s="13">
        <v>12.25</v>
      </c>
      <c r="L23" s="14">
        <f t="shared" si="1"/>
        <v>0</v>
      </c>
      <c r="M23" s="14">
        <f t="shared" si="2"/>
        <v>25404.819</v>
      </c>
      <c r="N23" s="14">
        <f t="shared" si="3"/>
        <v>0</v>
      </c>
      <c r="O23" s="14">
        <f t="shared" si="4"/>
        <v>0</v>
      </c>
      <c r="P23" s="15">
        <f t="shared" si="5"/>
        <v>25404.819</v>
      </c>
      <c r="Q23" s="3"/>
      <c r="R23" s="3"/>
    </row>
    <row r="24" spans="1:18">
      <c r="A24" s="10">
        <v>12.75</v>
      </c>
      <c r="B24" s="39"/>
      <c r="C24" s="16">
        <v>29</v>
      </c>
      <c r="D24" s="43"/>
      <c r="E24" s="41"/>
      <c r="F24" s="12">
        <f t="shared" si="0"/>
        <v>29</v>
      </c>
      <c r="G24" s="4"/>
      <c r="H24" s="13">
        <v>12.75</v>
      </c>
      <c r="I24" s="51">
        <v>23099920</v>
      </c>
      <c r="J24" s="4"/>
      <c r="K24" s="13">
        <v>12.75</v>
      </c>
      <c r="L24" s="14">
        <f t="shared" si="1"/>
        <v>0</v>
      </c>
      <c r="M24" s="14">
        <f t="shared" si="2"/>
        <v>23099.919999999998</v>
      </c>
      <c r="N24" s="14">
        <f t="shared" si="3"/>
        <v>0</v>
      </c>
      <c r="O24" s="14">
        <f t="shared" si="4"/>
        <v>0</v>
      </c>
      <c r="P24" s="15">
        <f t="shared" si="5"/>
        <v>23099.919999999998</v>
      </c>
      <c r="Q24" s="3"/>
      <c r="R24" s="3"/>
    </row>
    <row r="25" spans="1:18">
      <c r="A25" s="13">
        <v>13.25</v>
      </c>
      <c r="B25" s="39"/>
      <c r="C25" s="16">
        <v>27</v>
      </c>
      <c r="D25" s="43"/>
      <c r="E25" s="41"/>
      <c r="F25" s="12">
        <f t="shared" si="0"/>
        <v>27</v>
      </c>
      <c r="G25" s="4"/>
      <c r="H25" s="13">
        <v>13.25</v>
      </c>
      <c r="I25" s="51">
        <v>20665221</v>
      </c>
      <c r="J25" s="4"/>
      <c r="K25" s="13">
        <v>13.25</v>
      </c>
      <c r="L25" s="14">
        <f t="shared" si="1"/>
        <v>0</v>
      </c>
      <c r="M25" s="14">
        <f t="shared" si="2"/>
        <v>20665.221000000001</v>
      </c>
      <c r="N25" s="14">
        <f t="shared" si="3"/>
        <v>0</v>
      </c>
      <c r="O25" s="14">
        <f t="shared" si="4"/>
        <v>0</v>
      </c>
      <c r="P25" s="15">
        <f t="shared" si="5"/>
        <v>20665.221000000001</v>
      </c>
      <c r="Q25" s="3"/>
      <c r="R25" s="3"/>
    </row>
    <row r="26" spans="1:18">
      <c r="A26" s="10">
        <v>13.75</v>
      </c>
      <c r="B26" s="39"/>
      <c r="C26" s="16">
        <v>32</v>
      </c>
      <c r="D26" s="43"/>
      <c r="E26" s="41"/>
      <c r="F26" s="12">
        <f t="shared" si="0"/>
        <v>32</v>
      </c>
      <c r="G26" s="4"/>
      <c r="H26" s="13">
        <v>13.75</v>
      </c>
      <c r="I26" s="51">
        <v>11484979</v>
      </c>
      <c r="J26" s="4"/>
      <c r="K26" s="13">
        <v>13.75</v>
      </c>
      <c r="L26" s="14">
        <f t="shared" si="1"/>
        <v>0</v>
      </c>
      <c r="M26" s="14">
        <f t="shared" si="2"/>
        <v>11484.978999999999</v>
      </c>
      <c r="N26" s="14">
        <f t="shared" si="3"/>
        <v>0</v>
      </c>
      <c r="O26" s="14">
        <f t="shared" si="4"/>
        <v>0</v>
      </c>
      <c r="P26" s="15">
        <f t="shared" si="5"/>
        <v>11484.978999999999</v>
      </c>
      <c r="Q26" s="3"/>
      <c r="R26" s="3"/>
    </row>
    <row r="27" spans="1:18">
      <c r="A27" s="13">
        <v>14.25</v>
      </c>
      <c r="B27" s="39"/>
      <c r="C27" s="16">
        <v>30</v>
      </c>
      <c r="D27" s="16"/>
      <c r="E27" s="41"/>
      <c r="F27" s="12">
        <f t="shared" si="0"/>
        <v>30</v>
      </c>
      <c r="G27" s="4"/>
      <c r="H27" s="13">
        <v>14.25</v>
      </c>
      <c r="I27" s="51">
        <v>9911425</v>
      </c>
      <c r="J27" s="4"/>
      <c r="K27" s="13">
        <v>14.25</v>
      </c>
      <c r="L27" s="14">
        <f t="shared" si="1"/>
        <v>0</v>
      </c>
      <c r="M27" s="14">
        <f t="shared" si="2"/>
        <v>9911.4249999999993</v>
      </c>
      <c r="N27" s="14">
        <f t="shared" si="3"/>
        <v>0</v>
      </c>
      <c r="O27" s="14">
        <f t="shared" si="4"/>
        <v>0</v>
      </c>
      <c r="P27" s="15">
        <f t="shared" si="5"/>
        <v>9911.4249999999993</v>
      </c>
      <c r="Q27" s="3"/>
      <c r="R27" s="3"/>
    </row>
    <row r="28" spans="1:18">
      <c r="A28" s="10">
        <v>14.75</v>
      </c>
      <c r="B28" s="39"/>
      <c r="C28" s="16">
        <v>17</v>
      </c>
      <c r="D28" s="16">
        <v>4</v>
      </c>
      <c r="E28" s="41"/>
      <c r="F28" s="12">
        <f t="shared" si="0"/>
        <v>21</v>
      </c>
      <c r="G28" s="1"/>
      <c r="H28" s="13">
        <v>14.75</v>
      </c>
      <c r="I28" s="51">
        <v>3738292</v>
      </c>
      <c r="J28" s="4"/>
      <c r="K28" s="13">
        <v>14.75</v>
      </c>
      <c r="L28" s="14">
        <f t="shared" si="1"/>
        <v>0</v>
      </c>
      <c r="M28" s="14">
        <f t="shared" si="2"/>
        <v>3026.2363809523799</v>
      </c>
      <c r="N28" s="14">
        <f t="shared" si="3"/>
        <v>712.05561904761896</v>
      </c>
      <c r="O28" s="14">
        <f t="shared" si="4"/>
        <v>0</v>
      </c>
      <c r="P28" s="15">
        <f t="shared" si="5"/>
        <v>3738.2919999999999</v>
      </c>
      <c r="Q28" s="3"/>
      <c r="R28" s="3"/>
    </row>
    <row r="29" spans="1:18">
      <c r="A29" s="13">
        <v>15.25</v>
      </c>
      <c r="B29" s="39"/>
      <c r="C29" s="16">
        <v>11</v>
      </c>
      <c r="D29" s="16">
        <v>5</v>
      </c>
      <c r="E29" s="41"/>
      <c r="F29" s="12">
        <f t="shared" si="0"/>
        <v>16</v>
      </c>
      <c r="G29" s="1"/>
      <c r="H29" s="13">
        <v>15.25</v>
      </c>
      <c r="I29" s="51">
        <v>1713033</v>
      </c>
      <c r="J29" s="4"/>
      <c r="K29" s="13">
        <v>15.25</v>
      </c>
      <c r="L29" s="14">
        <f t="shared" si="1"/>
        <v>0</v>
      </c>
      <c r="M29" s="14">
        <f t="shared" si="2"/>
        <v>1177.7101875000001</v>
      </c>
      <c r="N29" s="14">
        <f t="shared" si="3"/>
        <v>535.32281250000005</v>
      </c>
      <c r="O29" s="14">
        <f t="shared" si="4"/>
        <v>0</v>
      </c>
      <c r="P29" s="15">
        <f t="shared" si="5"/>
        <v>1713.0329999999999</v>
      </c>
      <c r="Q29" s="3"/>
      <c r="R29" s="3"/>
    </row>
    <row r="30" spans="1:18">
      <c r="A30" s="10">
        <v>15.75</v>
      </c>
      <c r="B30" s="11"/>
      <c r="C30" s="16">
        <v>6</v>
      </c>
      <c r="D30" s="16">
        <v>6</v>
      </c>
      <c r="E30" s="41"/>
      <c r="F30" s="12">
        <f t="shared" si="0"/>
        <v>12</v>
      </c>
      <c r="G30" s="1"/>
      <c r="H30" s="13">
        <v>15.75</v>
      </c>
      <c r="I30" s="51">
        <v>1036077</v>
      </c>
      <c r="J30" s="4"/>
      <c r="K30" s="13">
        <v>15.75</v>
      </c>
      <c r="L30" s="14">
        <f t="shared" si="1"/>
        <v>0</v>
      </c>
      <c r="M30" s="14">
        <f t="shared" si="2"/>
        <v>518.0385</v>
      </c>
      <c r="N30" s="14">
        <f t="shared" si="3"/>
        <v>518.0385</v>
      </c>
      <c r="O30" s="14">
        <f t="shared" si="4"/>
        <v>0</v>
      </c>
      <c r="P30" s="15">
        <f t="shared" si="5"/>
        <v>1036.077</v>
      </c>
      <c r="Q30" s="3"/>
      <c r="R30" s="3"/>
    </row>
    <row r="31" spans="1:18">
      <c r="A31" s="13">
        <v>16.25</v>
      </c>
      <c r="B31" s="11"/>
      <c r="C31" s="16">
        <v>2</v>
      </c>
      <c r="D31" s="16">
        <v>3</v>
      </c>
      <c r="E31" s="36"/>
      <c r="F31" s="12">
        <f t="shared" si="0"/>
        <v>5</v>
      </c>
      <c r="G31" s="1"/>
      <c r="H31" s="13">
        <v>16.25</v>
      </c>
      <c r="I31" s="51">
        <v>540710</v>
      </c>
      <c r="J31" s="4"/>
      <c r="K31" s="13">
        <v>16.25</v>
      </c>
      <c r="L31" s="14">
        <f t="shared" si="1"/>
        <v>0</v>
      </c>
      <c r="M31" s="14">
        <f t="shared" si="2"/>
        <v>216.28399999999999</v>
      </c>
      <c r="N31" s="14">
        <f t="shared" si="3"/>
        <v>324.42599999999999</v>
      </c>
      <c r="O31" s="14">
        <f t="shared" si="4"/>
        <v>0</v>
      </c>
      <c r="P31" s="15">
        <f t="shared" si="5"/>
        <v>540.71</v>
      </c>
      <c r="Q31" s="3"/>
      <c r="R31" s="3"/>
    </row>
    <row r="32" spans="1:18">
      <c r="A32" s="10">
        <v>16.75</v>
      </c>
      <c r="B32" s="11"/>
      <c r="D32" s="50">
        <v>1</v>
      </c>
      <c r="E32" s="36"/>
      <c r="F32" s="12">
        <f t="shared" si="0"/>
        <v>1</v>
      </c>
      <c r="G32" s="1"/>
      <c r="H32" s="13">
        <v>16.75</v>
      </c>
      <c r="I32" s="51">
        <v>255781</v>
      </c>
      <c r="J32" s="19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255.78100000000001</v>
      </c>
      <c r="O32" s="14">
        <f t="shared" si="4"/>
        <v>0</v>
      </c>
      <c r="P32" s="15">
        <f t="shared" si="5"/>
        <v>255.78100000000001</v>
      </c>
      <c r="Q32" s="3"/>
      <c r="R32" s="3"/>
    </row>
    <row r="33" spans="1:18">
      <c r="A33" s="13">
        <v>17.25</v>
      </c>
      <c r="B33" s="11"/>
      <c r="C33" s="42"/>
      <c r="D33" s="50">
        <v>1</v>
      </c>
      <c r="E33" s="36"/>
      <c r="F33" s="12">
        <f t="shared" si="0"/>
        <v>1</v>
      </c>
      <c r="G33" s="1"/>
      <c r="H33" s="13">
        <v>17.25</v>
      </c>
      <c r="I33" s="51">
        <v>241822</v>
      </c>
      <c r="J33" s="19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241.822</v>
      </c>
      <c r="O33" s="14">
        <f t="shared" si="4"/>
        <v>0</v>
      </c>
      <c r="P33" s="15">
        <f t="shared" si="5"/>
        <v>241.822</v>
      </c>
      <c r="Q33" s="3"/>
      <c r="R33" s="3"/>
    </row>
    <row r="34" spans="1:18">
      <c r="A34" s="10">
        <v>17.75</v>
      </c>
      <c r="B34" s="36"/>
      <c r="C34" s="36"/>
      <c r="D34" s="36"/>
      <c r="E34" s="36"/>
      <c r="F34" s="12">
        <f t="shared" si="0"/>
        <v>0</v>
      </c>
      <c r="G34" s="1"/>
      <c r="H34" s="13">
        <v>17.75</v>
      </c>
      <c r="I34" s="51"/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6"/>
      <c r="C35" s="36"/>
      <c r="D35" s="36"/>
      <c r="E35" s="36"/>
      <c r="F35" s="12">
        <f t="shared" si="0"/>
        <v>0</v>
      </c>
      <c r="G35" s="1"/>
      <c r="H35" s="13">
        <v>18.25</v>
      </c>
      <c r="I35" s="51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6"/>
      <c r="C36" s="36"/>
      <c r="D36" s="36"/>
      <c r="E36" s="36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6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367</v>
      </c>
      <c r="D38" s="21">
        <f>SUM(D6:D37)</f>
        <v>20</v>
      </c>
      <c r="E38" s="21">
        <f>SUM(E6:E37)</f>
        <v>0</v>
      </c>
      <c r="F38" s="22">
        <f>SUM(F6:F37)</f>
        <v>387</v>
      </c>
      <c r="G38" s="23"/>
      <c r="H38" s="20" t="s">
        <v>7</v>
      </c>
      <c r="I38" s="4">
        <f>SUM(I6:I37)</f>
        <v>231771735</v>
      </c>
      <c r="J38" s="1"/>
      <c r="K38" s="20" t="s">
        <v>7</v>
      </c>
      <c r="L38" s="21">
        <f>SUM(L6:L37)</f>
        <v>0</v>
      </c>
      <c r="M38" s="21">
        <f>SUM(M6:M37)</f>
        <v>229184.289068452</v>
      </c>
      <c r="N38" s="21">
        <f>SUM(N6:N37)</f>
        <v>2587.4459315476201</v>
      </c>
      <c r="O38" s="21">
        <f>SUM(O6:O37)</f>
        <v>0</v>
      </c>
      <c r="P38" s="24">
        <f>SUM(P6:P37)</f>
        <v>231771.73499999999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6" t="s">
        <v>9</v>
      </c>
      <c r="C42" s="56"/>
      <c r="D42" s="56"/>
      <c r="E42" s="1"/>
      <c r="F42" s="1"/>
      <c r="G42" s="27"/>
      <c r="H42" s="1"/>
      <c r="I42" s="56" t="s">
        <v>10</v>
      </c>
      <c r="J42" s="56"/>
      <c r="K42" s="5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 s="44">
        <v>3.783302645413092E-3</v>
      </c>
      <c r="J44" s="16" t="s">
        <v>12</v>
      </c>
      <c r="K44" s="45">
        <v>3.2263253341531528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0.26908079723793898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0.40295654002260201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29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0.576905687164178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29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206.1465</v>
      </c>
      <c r="D50" s="14">
        <f t="shared" si="8"/>
        <v>0</v>
      </c>
      <c r="E50" s="14">
        <f t="shared" si="9"/>
        <v>0</v>
      </c>
      <c r="F50" s="12">
        <f t="shared" si="10"/>
        <v>206.1465</v>
      </c>
      <c r="G50" s="1"/>
      <c r="H50" s="13">
        <f t="shared" si="11"/>
        <v>0.79678158693087098</v>
      </c>
      <c r="I50" s="14">
        <f t="shared" si="12"/>
        <v>0</v>
      </c>
      <c r="J50" s="14">
        <f t="shared" si="13"/>
        <v>31.2864257924276</v>
      </c>
      <c r="K50" s="14">
        <f t="shared" si="14"/>
        <v>0</v>
      </c>
      <c r="L50" s="14">
        <f t="shared" si="15"/>
        <v>0</v>
      </c>
      <c r="M50" s="29">
        <f t="shared" si="16"/>
        <v>31.2864257924276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517.37924999999996</v>
      </c>
      <c r="D51" s="14">
        <f t="shared" si="8"/>
        <v>0</v>
      </c>
      <c r="E51" s="14">
        <f t="shared" si="9"/>
        <v>0</v>
      </c>
      <c r="F51" s="12">
        <f t="shared" si="10"/>
        <v>517.37924999999996</v>
      </c>
      <c r="G51" s="1"/>
      <c r="H51" s="13">
        <f t="shared" si="11"/>
        <v>1.06857915227292</v>
      </c>
      <c r="I51" s="14">
        <f t="shared" si="12"/>
        <v>0</v>
      </c>
      <c r="J51" s="14">
        <f t="shared" si="13"/>
        <v>96.149683542365096</v>
      </c>
      <c r="K51" s="14">
        <f t="shared" si="14"/>
        <v>0</v>
      </c>
      <c r="L51" s="14">
        <f t="shared" si="15"/>
        <v>0</v>
      </c>
      <c r="M51" s="29">
        <f t="shared" si="16"/>
        <v>96.149683542365096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1212.8375000000001</v>
      </c>
      <c r="D52" s="14">
        <f t="shared" si="8"/>
        <v>0</v>
      </c>
      <c r="E52" s="14">
        <f t="shared" si="9"/>
        <v>0</v>
      </c>
      <c r="F52" s="12">
        <f t="shared" si="10"/>
        <v>1212.8375000000001</v>
      </c>
      <c r="G52" s="1"/>
      <c r="H52" s="13">
        <f t="shared" si="11"/>
        <v>1.3984242517822001</v>
      </c>
      <c r="I52" s="14">
        <f t="shared" si="12"/>
        <v>0</v>
      </c>
      <c r="J52" s="14">
        <f t="shared" si="13"/>
        <v>271.36981975534297</v>
      </c>
      <c r="K52" s="14">
        <f t="shared" si="14"/>
        <v>0</v>
      </c>
      <c r="L52" s="14">
        <f t="shared" si="15"/>
        <v>0</v>
      </c>
      <c r="M52" s="29">
        <f t="shared" si="16"/>
        <v>271.36981975534297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3983.5732499999999</v>
      </c>
      <c r="D53" s="14">
        <f t="shared" si="8"/>
        <v>0</v>
      </c>
      <c r="E53" s="14">
        <f t="shared" si="9"/>
        <v>0</v>
      </c>
      <c r="F53" s="12">
        <f t="shared" si="10"/>
        <v>3983.5732499999999</v>
      </c>
      <c r="G53" s="1"/>
      <c r="H53" s="13">
        <f t="shared" si="11"/>
        <v>1.7925647669895799</v>
      </c>
      <c r="I53" s="14">
        <f t="shared" si="12"/>
        <v>0</v>
      </c>
      <c r="J53" s="14">
        <f t="shared" si="13"/>
        <v>1057.8982303217999</v>
      </c>
      <c r="K53" s="14">
        <f t="shared" si="14"/>
        <v>0</v>
      </c>
      <c r="L53" s="14">
        <f t="shared" si="15"/>
        <v>0</v>
      </c>
      <c r="M53" s="29">
        <f t="shared" si="16"/>
        <v>1057.8982303217999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7099.6132500000003</v>
      </c>
      <c r="D54" s="14">
        <f t="shared" si="8"/>
        <v>0</v>
      </c>
      <c r="E54" s="14">
        <f t="shared" si="9"/>
        <v>0</v>
      </c>
      <c r="F54" s="12">
        <f t="shared" si="10"/>
        <v>7099.6132500000003</v>
      </c>
      <c r="G54" s="1"/>
      <c r="H54" s="13">
        <f t="shared" si="11"/>
        <v>2.2573629391218599</v>
      </c>
      <c r="I54" s="14">
        <f t="shared" si="12"/>
        <v>0</v>
      </c>
      <c r="J54" s="14">
        <f t="shared" si="13"/>
        <v>2210.5384596756498</v>
      </c>
      <c r="K54" s="14">
        <f t="shared" si="14"/>
        <v>0</v>
      </c>
      <c r="L54" s="14">
        <f t="shared" si="15"/>
        <v>0</v>
      </c>
      <c r="M54" s="29">
        <f t="shared" si="16"/>
        <v>2210.5384596756498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10907.861500000001</v>
      </c>
      <c r="D55" s="14">
        <f t="shared" si="8"/>
        <v>0</v>
      </c>
      <c r="E55" s="14">
        <f t="shared" si="9"/>
        <v>0</v>
      </c>
      <c r="F55" s="12">
        <f t="shared" si="10"/>
        <v>10907.861500000001</v>
      </c>
      <c r="G55" s="1"/>
      <c r="H55" s="13">
        <f t="shared" si="11"/>
        <v>2.7992887358835299</v>
      </c>
      <c r="I55" s="14">
        <f t="shared" si="12"/>
        <v>0</v>
      </c>
      <c r="J55" s="14">
        <f t="shared" si="13"/>
        <v>3939.90371993905</v>
      </c>
      <c r="K55" s="14">
        <f t="shared" si="14"/>
        <v>0</v>
      </c>
      <c r="L55" s="14">
        <f t="shared" si="15"/>
        <v>0</v>
      </c>
      <c r="M55" s="29">
        <f t="shared" si="16"/>
        <v>3939.90371993905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35011.952250000002</v>
      </c>
      <c r="D56" s="14">
        <f t="shared" si="8"/>
        <v>0</v>
      </c>
      <c r="E56" s="14">
        <f t="shared" si="9"/>
        <v>0</v>
      </c>
      <c r="F56" s="12">
        <f t="shared" si="10"/>
        <v>35011.952250000002</v>
      </c>
      <c r="G56" s="1"/>
      <c r="H56" s="13">
        <f t="shared" si="11"/>
        <v>3.42491404018255</v>
      </c>
      <c r="I56" s="14">
        <f t="shared" si="12"/>
        <v>0</v>
      </c>
      <c r="J56" s="14">
        <f t="shared" si="13"/>
        <v>14534.900222451601</v>
      </c>
      <c r="K56" s="14">
        <f t="shared" si="14"/>
        <v>0</v>
      </c>
      <c r="L56" s="14">
        <f t="shared" si="15"/>
        <v>0</v>
      </c>
      <c r="M56" s="29">
        <f t="shared" si="16"/>
        <v>14534.900222451601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73414.013749999998</v>
      </c>
      <c r="D57" s="14">
        <f t="shared" si="8"/>
        <v>0</v>
      </c>
      <c r="E57" s="14">
        <f t="shared" si="9"/>
        <v>0</v>
      </c>
      <c r="F57" s="12">
        <f t="shared" si="10"/>
        <v>73414.013749999998</v>
      </c>
      <c r="G57" s="1"/>
      <c r="H57" s="13">
        <f t="shared" si="11"/>
        <v>4.1409075117030998</v>
      </c>
      <c r="I57" s="14">
        <f t="shared" si="12"/>
        <v>0</v>
      </c>
      <c r="J57" s="14">
        <f t="shared" si="13"/>
        <v>34742.930400188503</v>
      </c>
      <c r="K57" s="14">
        <f t="shared" si="14"/>
        <v>0</v>
      </c>
      <c r="L57" s="14">
        <f t="shared" si="15"/>
        <v>0</v>
      </c>
      <c r="M57" s="29">
        <f t="shared" si="16"/>
        <v>34742.930400188503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92029.637499999997</v>
      </c>
      <c r="D58" s="14">
        <f t="shared" si="8"/>
        <v>0</v>
      </c>
      <c r="E58" s="14">
        <f t="shared" si="9"/>
        <v>0</v>
      </c>
      <c r="F58" s="12">
        <f t="shared" si="10"/>
        <v>92029.637499999997</v>
      </c>
      <c r="G58" s="1"/>
      <c r="H58" s="13">
        <f t="shared" si="11"/>
        <v>4.9540300068120002</v>
      </c>
      <c r="I58" s="14">
        <f t="shared" si="12"/>
        <v>0</v>
      </c>
      <c r="J58" s="14">
        <f t="shared" si="13"/>
        <v>49288.387642273599</v>
      </c>
      <c r="K58" s="14">
        <f t="shared" si="14"/>
        <v>0</v>
      </c>
      <c r="L58" s="14">
        <f t="shared" si="15"/>
        <v>0</v>
      </c>
      <c r="M58" s="29">
        <f t="shared" si="16"/>
        <v>49288.387642273599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150622.05600000001</v>
      </c>
      <c r="D59" s="14">
        <f t="shared" si="8"/>
        <v>0</v>
      </c>
      <c r="E59" s="14">
        <f t="shared" si="9"/>
        <v>0</v>
      </c>
      <c r="F59" s="12">
        <f t="shared" si="10"/>
        <v>150622.05600000001</v>
      </c>
      <c r="G59" s="1"/>
      <c r="H59" s="13">
        <f t="shared" si="11"/>
        <v>5.8711304672977702</v>
      </c>
      <c r="I59" s="14">
        <f t="shared" si="12"/>
        <v>0</v>
      </c>
      <c r="J59" s="14">
        <f t="shared" si="13"/>
        <v>90699.665849090394</v>
      </c>
      <c r="K59" s="14">
        <f t="shared" si="14"/>
        <v>0</v>
      </c>
      <c r="L59" s="14">
        <f t="shared" si="15"/>
        <v>0</v>
      </c>
      <c r="M59" s="29">
        <f t="shared" si="16"/>
        <v>90699.665849090394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201684.04300000001</v>
      </c>
      <c r="D60" s="14">
        <f t="shared" si="8"/>
        <v>0</v>
      </c>
      <c r="E60" s="14">
        <f t="shared" si="9"/>
        <v>0</v>
      </c>
      <c r="F60" s="12">
        <f t="shared" si="10"/>
        <v>201684.04300000001</v>
      </c>
      <c r="G60" s="1"/>
      <c r="H60" s="13">
        <f t="shared" si="11"/>
        <v>6.8991422069138499</v>
      </c>
      <c r="I60" s="14">
        <f t="shared" si="12"/>
        <v>0</v>
      </c>
      <c r="J60" s="14">
        <f t="shared" si="13"/>
        <v>135750.91644120301</v>
      </c>
      <c r="K60" s="14">
        <f t="shared" si="14"/>
        <v>0</v>
      </c>
      <c r="L60" s="14">
        <f t="shared" si="15"/>
        <v>0</v>
      </c>
      <c r="M60" s="29">
        <f t="shared" si="16"/>
        <v>135750.91644120301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247992.58850000001</v>
      </c>
      <c r="D61" s="14">
        <f t="shared" si="8"/>
        <v>0</v>
      </c>
      <c r="E61" s="14">
        <f t="shared" si="9"/>
        <v>0</v>
      </c>
      <c r="F61" s="12">
        <f t="shared" si="10"/>
        <v>247992.58850000001</v>
      </c>
      <c r="G61" s="1"/>
      <c r="H61" s="13">
        <f t="shared" si="11"/>
        <v>8.0450795385930807</v>
      </c>
      <c r="I61" s="14">
        <f t="shared" si="12"/>
        <v>0</v>
      </c>
      <c r="J61" s="14">
        <f t="shared" si="13"/>
        <v>185592.567392008</v>
      </c>
      <c r="K61" s="14">
        <f t="shared" si="14"/>
        <v>0</v>
      </c>
      <c r="L61" s="14">
        <f t="shared" si="15"/>
        <v>0</v>
      </c>
      <c r="M61" s="29">
        <f t="shared" si="16"/>
        <v>185592.567392008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290174.10749999998</v>
      </c>
      <c r="D62" s="14">
        <f t="shared" si="8"/>
        <v>0</v>
      </c>
      <c r="E62" s="14">
        <f t="shared" si="9"/>
        <v>0</v>
      </c>
      <c r="F62" s="12">
        <f t="shared" si="10"/>
        <v>290174.10749999998</v>
      </c>
      <c r="G62" s="1"/>
      <c r="H62" s="13">
        <f t="shared" si="11"/>
        <v>9.3160346958236993</v>
      </c>
      <c r="I62" s="14">
        <f t="shared" si="12"/>
        <v>0</v>
      </c>
      <c r="J62" s="14">
        <f t="shared" si="13"/>
        <v>240290.84918219299</v>
      </c>
      <c r="K62" s="14">
        <f t="shared" si="14"/>
        <v>0</v>
      </c>
      <c r="L62" s="14">
        <f t="shared" si="15"/>
        <v>0</v>
      </c>
      <c r="M62" s="29">
        <f t="shared" si="16"/>
        <v>240290.84918219299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279756.20825000003</v>
      </c>
      <c r="D63" s="14">
        <f t="shared" si="8"/>
        <v>0</v>
      </c>
      <c r="E63" s="14">
        <f t="shared" si="9"/>
        <v>0</v>
      </c>
      <c r="F63" s="12">
        <f t="shared" si="10"/>
        <v>279756.20825000003</v>
      </c>
      <c r="G63" s="1"/>
      <c r="H63" s="13">
        <f t="shared" si="11"/>
        <v>10.7191750099171</v>
      </c>
      <c r="I63" s="14">
        <f t="shared" si="12"/>
        <v>0</v>
      </c>
      <c r="J63" s="14">
        <f t="shared" si="13"/>
        <v>255213.25585894199</v>
      </c>
      <c r="K63" s="14">
        <f t="shared" si="14"/>
        <v>0</v>
      </c>
      <c r="L63" s="14">
        <f t="shared" si="15"/>
        <v>0</v>
      </c>
      <c r="M63" s="29">
        <f t="shared" si="16"/>
        <v>255213.25585894199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311209.03275000001</v>
      </c>
      <c r="D64" s="14">
        <f t="shared" si="8"/>
        <v>0</v>
      </c>
      <c r="E64" s="14">
        <f t="shared" si="9"/>
        <v>0</v>
      </c>
      <c r="F64" s="12">
        <f t="shared" si="10"/>
        <v>311209.03275000001</v>
      </c>
      <c r="G64" s="1"/>
      <c r="H64" s="13">
        <f t="shared" si="11"/>
        <v>12.261740311372799</v>
      </c>
      <c r="I64" s="14">
        <f t="shared" si="12"/>
        <v>0</v>
      </c>
      <c r="J64" s="14">
        <f t="shared" si="13"/>
        <v>311507.29323543003</v>
      </c>
      <c r="K64" s="14">
        <f t="shared" si="14"/>
        <v>0</v>
      </c>
      <c r="L64" s="14">
        <f t="shared" si="15"/>
        <v>0</v>
      </c>
      <c r="M64" s="29">
        <f t="shared" si="16"/>
        <v>311507.29323543003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294523.98</v>
      </c>
      <c r="D65" s="14">
        <f t="shared" si="8"/>
        <v>0</v>
      </c>
      <c r="E65" s="14">
        <f t="shared" si="9"/>
        <v>0</v>
      </c>
      <c r="F65" s="12">
        <f t="shared" si="10"/>
        <v>294523.98</v>
      </c>
      <c r="G65" s="1"/>
      <c r="H65" s="13">
        <f t="shared" si="11"/>
        <v>13.9510405286935</v>
      </c>
      <c r="I65" s="14">
        <f t="shared" si="12"/>
        <v>0</v>
      </c>
      <c r="J65" s="14">
        <f t="shared" si="13"/>
        <v>322267.92012957798</v>
      </c>
      <c r="K65" s="14">
        <f t="shared" si="14"/>
        <v>0</v>
      </c>
      <c r="L65" s="14">
        <f t="shared" si="15"/>
        <v>0</v>
      </c>
      <c r="M65" s="29">
        <f t="shared" si="16"/>
        <v>322267.92012957798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273814.17825</v>
      </c>
      <c r="D66" s="14">
        <f t="shared" si="8"/>
        <v>0</v>
      </c>
      <c r="E66" s="14">
        <f t="shared" si="9"/>
        <v>0</v>
      </c>
      <c r="F66" s="12">
        <f t="shared" si="10"/>
        <v>273814.17825</v>
      </c>
      <c r="G66" s="1"/>
      <c r="H66" s="13">
        <f t="shared" si="11"/>
        <v>15.7944534621393</v>
      </c>
      <c r="I66" s="14">
        <f t="shared" si="12"/>
        <v>0</v>
      </c>
      <c r="J66" s="14">
        <f t="shared" si="13"/>
        <v>326395.87136932398</v>
      </c>
      <c r="K66" s="14">
        <f t="shared" si="14"/>
        <v>0</v>
      </c>
      <c r="L66" s="14">
        <f t="shared" si="15"/>
        <v>0</v>
      </c>
      <c r="M66" s="29">
        <f t="shared" si="16"/>
        <v>326395.87136932398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157918.46124999999</v>
      </c>
      <c r="D67" s="14">
        <f t="shared" si="8"/>
        <v>0</v>
      </c>
      <c r="E67" s="14">
        <f t="shared" si="9"/>
        <v>0</v>
      </c>
      <c r="F67" s="12">
        <f t="shared" si="10"/>
        <v>157918.46124999999</v>
      </c>
      <c r="G67" s="1"/>
      <c r="H67" s="13">
        <f t="shared" si="11"/>
        <v>17.799422713265798</v>
      </c>
      <c r="I67" s="14">
        <f t="shared" si="12"/>
        <v>0</v>
      </c>
      <c r="J67" s="14">
        <f t="shared" si="13"/>
        <v>204425.99607398099</v>
      </c>
      <c r="K67" s="14">
        <f t="shared" si="14"/>
        <v>0</v>
      </c>
      <c r="L67" s="14">
        <f t="shared" si="15"/>
        <v>0</v>
      </c>
      <c r="M67" s="29">
        <f t="shared" si="16"/>
        <v>204425.99607398099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141237.80624999999</v>
      </c>
      <c r="D68" s="14">
        <f t="shared" si="8"/>
        <v>0</v>
      </c>
      <c r="E68" s="14">
        <f t="shared" si="9"/>
        <v>0</v>
      </c>
      <c r="F68" s="12">
        <f t="shared" si="10"/>
        <v>141237.80624999999</v>
      </c>
      <c r="G68" s="1"/>
      <c r="H68" s="13">
        <f t="shared" si="11"/>
        <v>19.973455753838302</v>
      </c>
      <c r="I68" s="14">
        <f t="shared" si="12"/>
        <v>0</v>
      </c>
      <c r="J68" s="14">
        <f t="shared" si="13"/>
        <v>197965.40869498701</v>
      </c>
      <c r="K68" s="14">
        <f t="shared" si="14"/>
        <v>0</v>
      </c>
      <c r="L68" s="14">
        <f t="shared" si="15"/>
        <v>0</v>
      </c>
      <c r="M68" s="29">
        <f t="shared" si="16"/>
        <v>197965.40869498701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44636.986619047602</v>
      </c>
      <c r="D69" s="14">
        <f t="shared" si="8"/>
        <v>10502.8203809524</v>
      </c>
      <c r="E69" s="14">
        <f t="shared" si="9"/>
        <v>0</v>
      </c>
      <c r="F69" s="12">
        <f t="shared" si="10"/>
        <v>55139.807000000001</v>
      </c>
      <c r="G69" s="1"/>
      <c r="H69" s="13">
        <f t="shared" si="11"/>
        <v>22.324122119978099</v>
      </c>
      <c r="I69" s="14">
        <f t="shared" si="12"/>
        <v>0</v>
      </c>
      <c r="J69" s="14">
        <f t="shared" si="13"/>
        <v>67558.070532301499</v>
      </c>
      <c r="K69" s="14">
        <f t="shared" si="14"/>
        <v>15896.016595835699</v>
      </c>
      <c r="L69" s="14">
        <f t="shared" si="15"/>
        <v>0</v>
      </c>
      <c r="M69" s="29">
        <f t="shared" si="16"/>
        <v>83454.087128137195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17960.080359374999</v>
      </c>
      <c r="D70" s="14">
        <f t="shared" si="8"/>
        <v>8163.672890625</v>
      </c>
      <c r="E70" s="14">
        <f t="shared" si="9"/>
        <v>0</v>
      </c>
      <c r="F70" s="12">
        <f t="shared" si="10"/>
        <v>26123.753250000002</v>
      </c>
      <c r="G70" s="1"/>
      <c r="H70" s="13">
        <f t="shared" si="11"/>
        <v>24.859051719286001</v>
      </c>
      <c r="I70" s="14">
        <f t="shared" si="12"/>
        <v>0</v>
      </c>
      <c r="J70" s="14">
        <f t="shared" si="13"/>
        <v>29276.758461392499</v>
      </c>
      <c r="K70" s="14">
        <f t="shared" si="14"/>
        <v>13307.6174824511</v>
      </c>
      <c r="L70" s="14">
        <f t="shared" si="15"/>
        <v>0</v>
      </c>
      <c r="M70" s="29">
        <f t="shared" si="16"/>
        <v>42584.375943843603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8159.1063750000003</v>
      </c>
      <c r="D71" s="14">
        <f t="shared" si="8"/>
        <v>8159.1063750000003</v>
      </c>
      <c r="E71" s="14">
        <f t="shared" si="9"/>
        <v>0</v>
      </c>
      <c r="F71" s="12">
        <f t="shared" si="10"/>
        <v>16318.212750000001</v>
      </c>
      <c r="G71" s="1"/>
      <c r="H71" s="13">
        <f t="shared" si="11"/>
        <v>27.585933240259099</v>
      </c>
      <c r="I71" s="14">
        <f t="shared" si="12"/>
        <v>0</v>
      </c>
      <c r="J71" s="14">
        <f t="shared" si="13"/>
        <v>14290.575476884</v>
      </c>
      <c r="K71" s="14">
        <f t="shared" si="14"/>
        <v>14290.575476884</v>
      </c>
      <c r="L71" s="14">
        <f t="shared" si="15"/>
        <v>0</v>
      </c>
      <c r="M71" s="29">
        <f t="shared" si="16"/>
        <v>28581.150953767999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3514.6149999999998</v>
      </c>
      <c r="D72" s="14">
        <f t="shared" si="8"/>
        <v>5271.9224999999997</v>
      </c>
      <c r="E72" s="14">
        <f t="shared" si="9"/>
        <v>0</v>
      </c>
      <c r="F72" s="12">
        <f t="shared" si="10"/>
        <v>8786.5375000000004</v>
      </c>
      <c r="G72" s="1"/>
      <c r="H72" s="13">
        <f t="shared" si="11"/>
        <v>30.512512654652401</v>
      </c>
      <c r="I72" s="14">
        <f t="shared" si="12"/>
        <v>0</v>
      </c>
      <c r="J72" s="14">
        <f t="shared" si="13"/>
        <v>6599.3682869988397</v>
      </c>
      <c r="K72" s="14">
        <f t="shared" si="14"/>
        <v>9899.0524304982591</v>
      </c>
      <c r="L72" s="14">
        <f t="shared" si="15"/>
        <v>0</v>
      </c>
      <c r="M72" s="29">
        <f t="shared" si="16"/>
        <v>16498.420717497102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4284.3317500000003</v>
      </c>
      <c r="E73" s="14">
        <f t="shared" si="9"/>
        <v>0</v>
      </c>
      <c r="F73" s="12">
        <f t="shared" si="10"/>
        <v>4284.3317500000003</v>
      </c>
      <c r="G73" s="1"/>
      <c r="H73" s="13">
        <f t="shared" si="11"/>
        <v>33.646591804558398</v>
      </c>
      <c r="I73" s="14">
        <f t="shared" si="12"/>
        <v>0</v>
      </c>
      <c r="J73" s="14">
        <f t="shared" si="13"/>
        <v>0</v>
      </c>
      <c r="K73" s="14">
        <f t="shared" si="14"/>
        <v>8606.1588983617494</v>
      </c>
      <c r="L73" s="14">
        <f t="shared" si="15"/>
        <v>0</v>
      </c>
      <c r="M73" s="29">
        <f t="shared" si="16"/>
        <v>8606.1588983617494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4171.4295000000002</v>
      </c>
      <c r="E74" s="14">
        <f t="shared" si="9"/>
        <v>0</v>
      </c>
      <c r="F74" s="12">
        <f t="shared" si="10"/>
        <v>4171.4295000000002</v>
      </c>
      <c r="G74" s="1"/>
      <c r="H74" s="13">
        <f t="shared" si="11"/>
        <v>36.996027066939298</v>
      </c>
      <c r="I74" s="14">
        <f t="shared" si="12"/>
        <v>0</v>
      </c>
      <c r="J74" s="14">
        <f t="shared" si="13"/>
        <v>0</v>
      </c>
      <c r="K74" s="14">
        <f t="shared" si="14"/>
        <v>8946.4532573813995</v>
      </c>
      <c r="L74" s="14">
        <f t="shared" si="15"/>
        <v>0</v>
      </c>
      <c r="M74" s="29">
        <f t="shared" si="16"/>
        <v>8946.4532573813995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40.568728089170897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44.372656589862203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48.415825219829003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52.7062964786316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2647586.2648534202</v>
      </c>
      <c r="D79" s="21">
        <f>SUM(D47:D78)</f>
        <v>40553.283396577397</v>
      </c>
      <c r="E79" s="21">
        <f>SUM(E47:E78)</f>
        <v>0</v>
      </c>
      <c r="F79" s="21">
        <f>SUM(F47:F78)</f>
        <v>2688139.54825</v>
      </c>
      <c r="G79" s="12"/>
      <c r="H79" s="20" t="s">
        <v>7</v>
      </c>
      <c r="I79" s="21">
        <f>SUM(I47:I78)</f>
        <v>0</v>
      </c>
      <c r="J79" s="21">
        <f>SUM(J47:J78)</f>
        <v>2494007.8815882499</v>
      </c>
      <c r="K79" s="21">
        <f>SUM(K47:K78)</f>
        <v>70945.874141412205</v>
      </c>
      <c r="L79" s="21">
        <f>SUM(L47:L78)</f>
        <v>0</v>
      </c>
      <c r="M79" s="21">
        <f>SUM(M47:M78)</f>
        <v>2564953.7557296702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11.5522153617722</v>
      </c>
      <c r="D80" s="22">
        <f>IF(N38&gt;0,D79/N38,0)</f>
        <v>15.6730940353685</v>
      </c>
      <c r="E80" s="22">
        <f>IF(O38&gt;0,E79/O38,0)</f>
        <v>0</v>
      </c>
      <c r="F80" s="22">
        <f>IF(P38&gt;0,F79/P38,0)</f>
        <v>11.5982198961836</v>
      </c>
      <c r="G80" s="12"/>
      <c r="H80" s="6" t="s">
        <v>13</v>
      </c>
      <c r="I80" s="22">
        <f>IF(L38&gt;0,I79/L38,0)</f>
        <v>0</v>
      </c>
      <c r="J80" s="22">
        <f>IF(M38&gt;0,J79/M38,0)</f>
        <v>10.882106673740401</v>
      </c>
      <c r="K80" s="22">
        <f>IF(N38&gt;0,K79/N38,0)</f>
        <v>27.419268273937501</v>
      </c>
      <c r="L80" s="22">
        <f>IF(O38&gt;0,L79/O38,0)</f>
        <v>0</v>
      </c>
      <c r="M80" s="22">
        <f>IF(P38&gt;0,M79/P38,0)</f>
        <v>11.066723713008701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229184.28907</v>
      </c>
      <c r="C93" s="33">
        <f>$C$80</f>
        <v>11.6</v>
      </c>
      <c r="D93" s="33">
        <f>$J$80</f>
        <v>10.9</v>
      </c>
      <c r="E93" s="32">
        <f>B93*D93</f>
        <v>2498108.75086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2587.4459299999999</v>
      </c>
      <c r="C94" s="33">
        <f>$D$80</f>
        <v>15.7</v>
      </c>
      <c r="D94" s="33">
        <f>$K$80</f>
        <v>27.4</v>
      </c>
      <c r="E94" s="32">
        <f>B94*D94</f>
        <v>70896.018479999999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231771.73499999999</v>
      </c>
      <c r="C96" s="33">
        <f>$F$80</f>
        <v>11.6</v>
      </c>
      <c r="D96" s="33">
        <f>$M$80</f>
        <v>11.1</v>
      </c>
      <c r="E96" s="32">
        <f>SUM(E92:E95)</f>
        <v>2569004.7693400001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2532830.31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0.98592000000000002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I2" sqref="I2:I3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5" t="s">
        <v>22</v>
      </c>
      <c r="B1" s="55"/>
      <c r="C1" s="55"/>
      <c r="D1" s="55"/>
      <c r="E1" s="55"/>
      <c r="F1" s="55"/>
      <c r="G1" s="1"/>
      <c r="H1" s="56" t="s">
        <v>1</v>
      </c>
      <c r="I1" s="5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797528.28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7" t="s">
        <v>4</v>
      </c>
      <c r="C4" s="57"/>
      <c r="D4" s="57"/>
      <c r="E4" s="57"/>
      <c r="F4" s="57"/>
      <c r="G4" s="1"/>
      <c r="H4" s="5" t="s">
        <v>3</v>
      </c>
      <c r="J4" s="1"/>
      <c r="K4" s="5" t="s">
        <v>3</v>
      </c>
      <c r="L4" s="56" t="s">
        <v>5</v>
      </c>
      <c r="M4" s="56"/>
      <c r="N4" s="56"/>
      <c r="O4" s="56"/>
      <c r="P4" s="56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6"/>
      <c r="C6" s="11"/>
      <c r="D6" s="11"/>
      <c r="E6" s="36"/>
      <c r="F6" s="12">
        <f t="shared" ref="F6:F37" si="0">SUM(B6:E6)</f>
        <v>0</v>
      </c>
      <c r="G6" s="1"/>
      <c r="H6" s="13">
        <v>3.75</v>
      </c>
      <c r="J6" s="1"/>
      <c r="K6" s="13">
        <v>3.75</v>
      </c>
      <c r="L6" s="14">
        <f t="shared" ref="L6:O10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37" si="2">SUM(L6:O6)</f>
        <v>0</v>
      </c>
      <c r="Q6" s="3"/>
      <c r="R6" s="3"/>
    </row>
    <row r="7" spans="1:18">
      <c r="A7" s="13">
        <v>4.25</v>
      </c>
      <c r="B7" s="16"/>
      <c r="C7" s="11"/>
      <c r="D7" s="11"/>
      <c r="E7" s="36"/>
      <c r="F7" s="12">
        <f t="shared" si="0"/>
        <v>0</v>
      </c>
      <c r="G7" s="1"/>
      <c r="H7" s="13">
        <v>4.25</v>
      </c>
      <c r="J7" s="1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  <c r="Q7" s="3"/>
      <c r="R7" s="3"/>
    </row>
    <row r="8" spans="1:18">
      <c r="A8" s="10">
        <v>4.75</v>
      </c>
      <c r="B8" s="16">
        <v>1</v>
      </c>
      <c r="C8" s="11"/>
      <c r="D8" s="11"/>
      <c r="E8" s="36"/>
      <c r="F8" s="12">
        <f t="shared" si="0"/>
        <v>1</v>
      </c>
      <c r="G8" s="1"/>
      <c r="H8" s="13">
        <v>4.75</v>
      </c>
      <c r="I8">
        <v>26865</v>
      </c>
      <c r="J8" s="1"/>
      <c r="K8" s="13">
        <v>4.75</v>
      </c>
      <c r="L8" s="14">
        <f t="shared" si="1"/>
        <v>26.864999999999998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26.864999999999998</v>
      </c>
      <c r="Q8" s="3"/>
      <c r="R8" s="3"/>
    </row>
    <row r="9" spans="1:18">
      <c r="A9" s="13">
        <v>5.25</v>
      </c>
      <c r="B9" s="16"/>
      <c r="C9" s="11"/>
      <c r="D9" s="11"/>
      <c r="E9" s="37"/>
      <c r="F9" s="12">
        <f t="shared" si="0"/>
        <v>0</v>
      </c>
      <c r="G9" s="18"/>
      <c r="H9" s="13">
        <v>5.25</v>
      </c>
      <c r="I9">
        <v>0</v>
      </c>
      <c r="J9" s="1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  <c r="Q9" s="3"/>
      <c r="R9" s="3"/>
    </row>
    <row r="10" spans="1:18">
      <c r="A10" s="10">
        <v>5.75</v>
      </c>
      <c r="B10">
        <v>3</v>
      </c>
      <c r="C10" s="11"/>
      <c r="D10" s="11"/>
      <c r="E10" s="36"/>
      <c r="F10" s="12">
        <f t="shared" si="0"/>
        <v>3</v>
      </c>
      <c r="G10" s="1"/>
      <c r="H10" s="13">
        <v>5.75</v>
      </c>
      <c r="I10">
        <v>46420</v>
      </c>
      <c r="J10" s="1"/>
      <c r="K10" s="13">
        <v>5.75</v>
      </c>
      <c r="L10" s="14">
        <f t="shared" si="1"/>
        <v>46.42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46.42</v>
      </c>
      <c r="Q10" s="3"/>
      <c r="R10" s="3"/>
    </row>
    <row r="11" spans="1:18">
      <c r="A11" s="13">
        <v>6.25</v>
      </c>
      <c r="B11">
        <v>5</v>
      </c>
      <c r="C11" s="11"/>
      <c r="D11" s="11"/>
      <c r="E11" s="36"/>
      <c r="F11" s="12">
        <f t="shared" si="0"/>
        <v>5</v>
      </c>
      <c r="G11" s="1"/>
      <c r="H11" s="13">
        <v>6.25</v>
      </c>
      <c r="I11">
        <v>77367</v>
      </c>
      <c r="J11" s="1"/>
      <c r="K11" s="13">
        <v>6.25</v>
      </c>
      <c r="L11" s="14">
        <f t="shared" ref="L11:L32" si="3">IF($F11&gt;0,($I12/1000)*(B11/$F11),0)</f>
        <v>270.36</v>
      </c>
      <c r="M11" s="14">
        <f t="shared" ref="M11:M32" si="4">IF($F11&gt;0,($I12/1000)*(C11/$F11),0)</f>
        <v>0</v>
      </c>
      <c r="N11" s="14">
        <f t="shared" ref="N11:N32" si="5">IF($F11&gt;0,($I12/1000)*(D11/$F11),0)</f>
        <v>0</v>
      </c>
      <c r="O11" s="14">
        <f t="shared" ref="O11:O32" si="6">IF($F11&gt;0,($I12/1000)*(E11/$F11),0)</f>
        <v>0</v>
      </c>
      <c r="P11" s="15">
        <f t="shared" si="2"/>
        <v>270.36</v>
      </c>
      <c r="Q11" s="3"/>
      <c r="R11" s="3"/>
    </row>
    <row r="12" spans="1:18">
      <c r="A12" s="10">
        <v>6.75</v>
      </c>
      <c r="B12">
        <v>7</v>
      </c>
      <c r="C12" s="11"/>
      <c r="D12" s="11"/>
      <c r="E12" s="38"/>
      <c r="F12" s="12">
        <f t="shared" si="0"/>
        <v>7</v>
      </c>
      <c r="G12" s="1"/>
      <c r="H12" s="13">
        <v>6.75</v>
      </c>
      <c r="I12">
        <v>270360</v>
      </c>
      <c r="J12" s="1"/>
      <c r="K12" s="13">
        <v>6.75</v>
      </c>
      <c r="L12" s="14">
        <f t="shared" si="3"/>
        <v>320.47399999999999</v>
      </c>
      <c r="M12" s="14">
        <f t="shared" si="4"/>
        <v>0</v>
      </c>
      <c r="N12" s="14">
        <f t="shared" si="5"/>
        <v>0</v>
      </c>
      <c r="O12" s="14">
        <f t="shared" si="6"/>
        <v>0</v>
      </c>
      <c r="P12" s="15">
        <f t="shared" si="2"/>
        <v>320.47399999999999</v>
      </c>
      <c r="Q12" s="3"/>
      <c r="R12" s="3"/>
    </row>
    <row r="13" spans="1:18">
      <c r="A13" s="13">
        <v>7.25</v>
      </c>
      <c r="B13">
        <v>3</v>
      </c>
      <c r="C13" s="11"/>
      <c r="D13" s="11"/>
      <c r="E13" s="38"/>
      <c r="F13" s="12">
        <f t="shared" si="0"/>
        <v>3</v>
      </c>
      <c r="G13" s="1"/>
      <c r="H13" s="13">
        <v>7.25</v>
      </c>
      <c r="I13">
        <v>320474</v>
      </c>
      <c r="J13" s="1"/>
      <c r="K13" s="13">
        <v>7.25</v>
      </c>
      <c r="L13" s="14">
        <f t="shared" si="3"/>
        <v>430.17099999999999</v>
      </c>
      <c r="M13" s="14">
        <f t="shared" si="4"/>
        <v>0</v>
      </c>
      <c r="N13" s="14">
        <f t="shared" si="5"/>
        <v>0</v>
      </c>
      <c r="O13" s="14">
        <f t="shared" si="6"/>
        <v>0</v>
      </c>
      <c r="P13" s="15">
        <f t="shared" si="2"/>
        <v>430.17099999999999</v>
      </c>
      <c r="Q13" s="3"/>
      <c r="R13" s="3"/>
    </row>
    <row r="14" spans="1:18">
      <c r="A14" s="10">
        <v>7.75</v>
      </c>
      <c r="B14">
        <v>2</v>
      </c>
      <c r="D14" s="40"/>
      <c r="E14" s="38"/>
      <c r="F14" s="12">
        <f t="shared" si="0"/>
        <v>2</v>
      </c>
      <c r="G14" s="1"/>
      <c r="H14" s="13">
        <v>7.75</v>
      </c>
      <c r="I14">
        <v>430171</v>
      </c>
      <c r="J14" s="4"/>
      <c r="K14" s="13">
        <v>7.75</v>
      </c>
      <c r="L14" s="14">
        <f t="shared" si="3"/>
        <v>837.59400000000005</v>
      </c>
      <c r="M14" s="14">
        <f t="shared" si="4"/>
        <v>0</v>
      </c>
      <c r="N14" s="14">
        <f t="shared" si="5"/>
        <v>0</v>
      </c>
      <c r="O14" s="14">
        <f t="shared" si="6"/>
        <v>0</v>
      </c>
      <c r="P14" s="15">
        <f t="shared" si="2"/>
        <v>837.59400000000005</v>
      </c>
      <c r="Q14" s="3"/>
      <c r="R14" s="3"/>
    </row>
    <row r="15" spans="1:18">
      <c r="A15" s="13">
        <v>8.25</v>
      </c>
      <c r="B15">
        <v>9</v>
      </c>
      <c r="D15" s="42"/>
      <c r="E15" s="38"/>
      <c r="F15" s="12">
        <f t="shared" si="0"/>
        <v>9</v>
      </c>
      <c r="G15" s="1"/>
      <c r="H15" s="13">
        <v>8.25</v>
      </c>
      <c r="I15">
        <v>837594</v>
      </c>
      <c r="J15" s="4"/>
      <c r="K15" s="13">
        <v>8.25</v>
      </c>
      <c r="L15" s="14">
        <f t="shared" si="3"/>
        <v>1948.7070000000001</v>
      </c>
      <c r="M15" s="14">
        <f t="shared" si="4"/>
        <v>0</v>
      </c>
      <c r="N15" s="14">
        <f t="shared" si="5"/>
        <v>0</v>
      </c>
      <c r="O15" s="14">
        <f t="shared" si="6"/>
        <v>0</v>
      </c>
      <c r="P15" s="15">
        <f t="shared" si="2"/>
        <v>1948.7070000000001</v>
      </c>
      <c r="Q15" s="3"/>
      <c r="R15" s="3"/>
    </row>
    <row r="16" spans="1:18">
      <c r="A16" s="10">
        <v>8.75</v>
      </c>
      <c r="B16">
        <v>14</v>
      </c>
      <c r="D16" s="42"/>
      <c r="E16" s="38"/>
      <c r="F16" s="12">
        <f t="shared" si="0"/>
        <v>14</v>
      </c>
      <c r="G16" s="1"/>
      <c r="H16" s="13">
        <v>8.75</v>
      </c>
      <c r="I16">
        <v>1948707</v>
      </c>
      <c r="J16" s="4"/>
      <c r="K16" s="13">
        <v>8.75</v>
      </c>
      <c r="L16" s="14">
        <f t="shared" si="3"/>
        <v>4313.7759999999998</v>
      </c>
      <c r="M16" s="14">
        <f t="shared" si="4"/>
        <v>0</v>
      </c>
      <c r="N16" s="14">
        <f t="shared" si="5"/>
        <v>0</v>
      </c>
      <c r="O16" s="14">
        <f t="shared" si="6"/>
        <v>0</v>
      </c>
      <c r="P16" s="15">
        <f t="shared" si="2"/>
        <v>4313.7759999999998</v>
      </c>
      <c r="Q16" s="3"/>
      <c r="R16" s="3"/>
    </row>
    <row r="17" spans="1:18">
      <c r="A17" s="13">
        <v>9.25</v>
      </c>
      <c r="B17">
        <v>16</v>
      </c>
      <c r="D17" s="42"/>
      <c r="E17" s="38"/>
      <c r="F17" s="12">
        <f t="shared" si="0"/>
        <v>16</v>
      </c>
      <c r="G17" s="1"/>
      <c r="H17" s="13">
        <v>9.25</v>
      </c>
      <c r="I17">
        <v>4313776</v>
      </c>
      <c r="J17" s="4"/>
      <c r="K17" s="13">
        <v>9.25</v>
      </c>
      <c r="L17" s="14">
        <f t="shared" si="3"/>
        <v>6217.857</v>
      </c>
      <c r="M17" s="14">
        <f t="shared" si="4"/>
        <v>0</v>
      </c>
      <c r="N17" s="14">
        <f t="shared" si="5"/>
        <v>0</v>
      </c>
      <c r="O17" s="14">
        <f t="shared" si="6"/>
        <v>0</v>
      </c>
      <c r="P17" s="15">
        <f t="shared" si="2"/>
        <v>6217.857</v>
      </c>
      <c r="Q17" s="3"/>
      <c r="R17" s="3"/>
    </row>
    <row r="18" spans="1:18">
      <c r="A18" s="10">
        <v>9.75</v>
      </c>
      <c r="B18">
        <v>15</v>
      </c>
      <c r="D18" s="42"/>
      <c r="E18" s="38"/>
      <c r="F18" s="12">
        <f t="shared" si="0"/>
        <v>15</v>
      </c>
      <c r="G18" s="1"/>
      <c r="H18" s="13">
        <v>9.75</v>
      </c>
      <c r="I18">
        <v>6217857</v>
      </c>
      <c r="J18" s="4"/>
      <c r="K18" s="13">
        <v>9.75</v>
      </c>
      <c r="L18" s="14">
        <f t="shared" si="3"/>
        <v>5939.152</v>
      </c>
      <c r="M18" s="14">
        <f t="shared" si="4"/>
        <v>0</v>
      </c>
      <c r="N18" s="14">
        <f t="shared" si="5"/>
        <v>0</v>
      </c>
      <c r="O18" s="14">
        <f t="shared" si="6"/>
        <v>0</v>
      </c>
      <c r="P18" s="15">
        <f t="shared" si="2"/>
        <v>5939.152</v>
      </c>
      <c r="Q18" s="3"/>
      <c r="R18" s="3"/>
    </row>
    <row r="19" spans="1:18">
      <c r="A19" s="13">
        <v>10.25</v>
      </c>
      <c r="B19">
        <v>15</v>
      </c>
      <c r="C19">
        <v>1</v>
      </c>
      <c r="D19" s="42"/>
      <c r="E19" s="38"/>
      <c r="F19" s="12">
        <f t="shared" si="0"/>
        <v>16</v>
      </c>
      <c r="G19" s="1"/>
      <c r="H19" s="13">
        <v>10.25</v>
      </c>
      <c r="I19">
        <v>5939152</v>
      </c>
      <c r="J19" s="4"/>
      <c r="K19" s="13">
        <v>10.25</v>
      </c>
      <c r="L19" s="14">
        <f t="shared" si="3"/>
        <v>6894.1424999999999</v>
      </c>
      <c r="M19" s="14">
        <f t="shared" si="4"/>
        <v>459.60950000000003</v>
      </c>
      <c r="N19" s="14">
        <f t="shared" si="5"/>
        <v>0</v>
      </c>
      <c r="O19" s="14">
        <f t="shared" si="6"/>
        <v>0</v>
      </c>
      <c r="P19" s="15">
        <f t="shared" si="2"/>
        <v>7353.7520000000004</v>
      </c>
      <c r="Q19" s="3"/>
      <c r="R19" s="3"/>
    </row>
    <row r="20" spans="1:18">
      <c r="A20" s="10">
        <v>10.75</v>
      </c>
      <c r="B20">
        <v>7</v>
      </c>
      <c r="C20">
        <v>7</v>
      </c>
      <c r="D20" s="42"/>
      <c r="E20" s="38"/>
      <c r="F20" s="12">
        <f t="shared" si="0"/>
        <v>14</v>
      </c>
      <c r="G20" s="1"/>
      <c r="H20" s="13">
        <v>10.75</v>
      </c>
      <c r="I20">
        <v>7353752</v>
      </c>
      <c r="J20" s="4"/>
      <c r="K20" s="13">
        <v>10.75</v>
      </c>
      <c r="L20" s="14">
        <f t="shared" si="3"/>
        <v>4602.8095000000003</v>
      </c>
      <c r="M20" s="14">
        <f t="shared" si="4"/>
        <v>4602.8095000000003</v>
      </c>
      <c r="N20" s="14">
        <f t="shared" si="5"/>
        <v>0</v>
      </c>
      <c r="O20" s="14">
        <f t="shared" si="6"/>
        <v>0</v>
      </c>
      <c r="P20" s="15">
        <f t="shared" si="2"/>
        <v>9205.6190000000006</v>
      </c>
      <c r="Q20" s="3"/>
      <c r="R20" s="3"/>
    </row>
    <row r="21" spans="1:18">
      <c r="A21" s="13">
        <v>11.25</v>
      </c>
      <c r="B21">
        <v>3</v>
      </c>
      <c r="C21">
        <v>13</v>
      </c>
      <c r="D21" s="42"/>
      <c r="E21" s="38"/>
      <c r="F21" s="12">
        <f t="shared" si="0"/>
        <v>16</v>
      </c>
      <c r="G21" s="1"/>
      <c r="H21" s="13">
        <v>11.25</v>
      </c>
      <c r="I21">
        <v>9205619</v>
      </c>
      <c r="J21" s="4"/>
      <c r="K21" s="13">
        <v>11.25</v>
      </c>
      <c r="L21" s="14">
        <f t="shared" si="3"/>
        <v>1829.0025000000001</v>
      </c>
      <c r="M21" s="14">
        <f t="shared" si="4"/>
        <v>7925.6774999999998</v>
      </c>
      <c r="N21" s="14">
        <f t="shared" si="5"/>
        <v>0</v>
      </c>
      <c r="O21" s="14">
        <f t="shared" si="6"/>
        <v>0</v>
      </c>
      <c r="P21" s="15">
        <f t="shared" si="2"/>
        <v>9754.68</v>
      </c>
      <c r="Q21" s="3"/>
      <c r="R21" s="3"/>
    </row>
    <row r="22" spans="1:18">
      <c r="A22" s="10">
        <v>11.75</v>
      </c>
      <c r="B22">
        <v>1</v>
      </c>
      <c r="C22">
        <v>16</v>
      </c>
      <c r="D22" s="42"/>
      <c r="E22" s="38"/>
      <c r="F22" s="12">
        <f t="shared" si="0"/>
        <v>17</v>
      </c>
      <c r="G22" s="4"/>
      <c r="H22" s="13">
        <v>11.75</v>
      </c>
      <c r="I22">
        <v>9754680</v>
      </c>
      <c r="J22" s="4"/>
      <c r="K22" s="13">
        <v>11.75</v>
      </c>
      <c r="L22" s="14">
        <f t="shared" si="3"/>
        <v>466.54941176470601</v>
      </c>
      <c r="M22" s="14">
        <f t="shared" si="4"/>
        <v>7464.7905882352898</v>
      </c>
      <c r="N22" s="14">
        <f t="shared" si="5"/>
        <v>0</v>
      </c>
      <c r="O22" s="14">
        <f t="shared" si="6"/>
        <v>0</v>
      </c>
      <c r="P22" s="15">
        <f t="shared" si="2"/>
        <v>7931.34</v>
      </c>
      <c r="Q22" s="3"/>
      <c r="R22" s="3"/>
    </row>
    <row r="23" spans="1:18">
      <c r="A23" s="13">
        <v>12.25</v>
      </c>
      <c r="B23" s="43"/>
      <c r="C23">
        <v>14</v>
      </c>
      <c r="D23" s="42"/>
      <c r="E23" s="38"/>
      <c r="F23" s="12">
        <f t="shared" si="0"/>
        <v>14</v>
      </c>
      <c r="G23" s="4"/>
      <c r="H23" s="13">
        <v>12.25</v>
      </c>
      <c r="I23">
        <v>7931340</v>
      </c>
      <c r="J23" s="4"/>
      <c r="K23" s="13">
        <v>12.25</v>
      </c>
      <c r="L23" s="14">
        <f t="shared" si="3"/>
        <v>0</v>
      </c>
      <c r="M23" s="14">
        <f t="shared" si="4"/>
        <v>7646.4089999999997</v>
      </c>
      <c r="N23" s="14">
        <f t="shared" si="5"/>
        <v>0</v>
      </c>
      <c r="O23" s="14">
        <f t="shared" si="6"/>
        <v>0</v>
      </c>
      <c r="P23" s="15">
        <f t="shared" si="2"/>
        <v>7646.4089999999997</v>
      </c>
      <c r="Q23" s="3"/>
      <c r="R23" s="3"/>
    </row>
    <row r="24" spans="1:18">
      <c r="A24" s="10">
        <v>12.75</v>
      </c>
      <c r="B24" s="43"/>
      <c r="C24">
        <v>16</v>
      </c>
      <c r="D24" s="42"/>
      <c r="E24" s="36"/>
      <c r="F24" s="12">
        <f t="shared" si="0"/>
        <v>16</v>
      </c>
      <c r="G24" s="4"/>
      <c r="H24" s="13">
        <v>12.75</v>
      </c>
      <c r="I24">
        <v>7646409</v>
      </c>
      <c r="J24" s="4"/>
      <c r="K24" s="13">
        <v>12.75</v>
      </c>
      <c r="L24" s="14">
        <f t="shared" si="3"/>
        <v>0</v>
      </c>
      <c r="M24" s="14">
        <f t="shared" si="4"/>
        <v>5656.4120000000003</v>
      </c>
      <c r="N24" s="14">
        <f t="shared" si="5"/>
        <v>0</v>
      </c>
      <c r="O24" s="14">
        <f t="shared" si="6"/>
        <v>0</v>
      </c>
      <c r="P24" s="15">
        <f t="shared" si="2"/>
        <v>5656.4120000000003</v>
      </c>
      <c r="Q24" s="3"/>
      <c r="R24" s="3"/>
    </row>
    <row r="25" spans="1:18">
      <c r="A25" s="13">
        <v>13.25</v>
      </c>
      <c r="B25" s="11"/>
      <c r="C25">
        <v>13</v>
      </c>
      <c r="D25" s="42"/>
      <c r="E25" s="36"/>
      <c r="F25" s="12">
        <f t="shared" si="0"/>
        <v>13</v>
      </c>
      <c r="G25" s="4"/>
      <c r="H25" s="13">
        <v>13.25</v>
      </c>
      <c r="I25">
        <v>5656412</v>
      </c>
      <c r="J25" s="4"/>
      <c r="K25" s="13">
        <v>13.25</v>
      </c>
      <c r="L25" s="14">
        <f t="shared" si="3"/>
        <v>0</v>
      </c>
      <c r="M25" s="14">
        <f t="shared" si="4"/>
        <v>3875.9430000000002</v>
      </c>
      <c r="N25" s="14">
        <f t="shared" si="5"/>
        <v>0</v>
      </c>
      <c r="O25" s="14">
        <f t="shared" si="6"/>
        <v>0</v>
      </c>
      <c r="P25" s="15">
        <f t="shared" si="2"/>
        <v>3875.9430000000002</v>
      </c>
      <c r="Q25" s="3"/>
      <c r="R25" s="3"/>
    </row>
    <row r="26" spans="1:18">
      <c r="A26" s="10">
        <v>13.75</v>
      </c>
      <c r="B26" s="11"/>
      <c r="C26">
        <v>11</v>
      </c>
      <c r="D26" s="43"/>
      <c r="E26" s="36"/>
      <c r="F26" s="12">
        <f t="shared" si="0"/>
        <v>11</v>
      </c>
      <c r="G26" s="4"/>
      <c r="H26" s="13">
        <v>13.75</v>
      </c>
      <c r="I26">
        <v>3875943</v>
      </c>
      <c r="J26" s="4"/>
      <c r="K26" s="13">
        <v>13.75</v>
      </c>
      <c r="L26" s="14">
        <f t="shared" si="3"/>
        <v>0</v>
      </c>
      <c r="M26" s="14">
        <f t="shared" si="4"/>
        <v>1712.883</v>
      </c>
      <c r="N26" s="14">
        <f t="shared" si="5"/>
        <v>0</v>
      </c>
      <c r="O26" s="14">
        <f t="shared" si="6"/>
        <v>0</v>
      </c>
      <c r="P26" s="15">
        <f t="shared" si="2"/>
        <v>1712.883</v>
      </c>
      <c r="Q26" s="3"/>
      <c r="R26" s="3"/>
    </row>
    <row r="27" spans="1:18">
      <c r="A27" s="13">
        <v>14.25</v>
      </c>
      <c r="B27" s="11"/>
      <c r="C27">
        <v>9</v>
      </c>
      <c r="D27" s="43"/>
      <c r="E27" s="36"/>
      <c r="F27" s="12">
        <f t="shared" si="0"/>
        <v>9</v>
      </c>
      <c r="G27" s="4"/>
      <c r="H27" s="13">
        <v>14.25</v>
      </c>
      <c r="I27">
        <v>1712883</v>
      </c>
      <c r="J27" s="4"/>
      <c r="K27" s="13">
        <v>14.25</v>
      </c>
      <c r="L27" s="14">
        <f t="shared" si="3"/>
        <v>0</v>
      </c>
      <c r="M27" s="14">
        <f t="shared" si="4"/>
        <v>831.40200000000004</v>
      </c>
      <c r="N27" s="14">
        <f t="shared" si="5"/>
        <v>0</v>
      </c>
      <c r="O27" s="14">
        <f t="shared" si="6"/>
        <v>0</v>
      </c>
      <c r="P27" s="15">
        <f t="shared" si="2"/>
        <v>831.40200000000004</v>
      </c>
      <c r="Q27" s="3"/>
      <c r="R27" s="3"/>
    </row>
    <row r="28" spans="1:18">
      <c r="A28" s="10">
        <v>14.75</v>
      </c>
      <c r="B28" s="11"/>
      <c r="C28">
        <v>9</v>
      </c>
      <c r="D28" s="43"/>
      <c r="E28" s="36"/>
      <c r="F28" s="12">
        <f t="shared" si="0"/>
        <v>9</v>
      </c>
      <c r="G28" s="1"/>
      <c r="H28" s="13">
        <v>14.75</v>
      </c>
      <c r="I28">
        <v>831402</v>
      </c>
      <c r="J28" s="4"/>
      <c r="K28" s="13">
        <v>14.75</v>
      </c>
      <c r="L28" s="14">
        <f t="shared" si="3"/>
        <v>0</v>
      </c>
      <c r="M28" s="14">
        <f t="shared" si="4"/>
        <v>294.88200000000001</v>
      </c>
      <c r="N28" s="14">
        <f t="shared" si="5"/>
        <v>0</v>
      </c>
      <c r="O28" s="14">
        <f t="shared" si="6"/>
        <v>0</v>
      </c>
      <c r="P28" s="15">
        <f t="shared" si="2"/>
        <v>294.88200000000001</v>
      </c>
      <c r="Q28" s="3"/>
      <c r="R28" s="3"/>
    </row>
    <row r="29" spans="1:18">
      <c r="A29" s="13">
        <v>15.25</v>
      </c>
      <c r="B29" s="11"/>
      <c r="C29">
        <v>6</v>
      </c>
      <c r="D29" s="43"/>
      <c r="E29" s="36"/>
      <c r="F29" s="12">
        <f t="shared" si="0"/>
        <v>6</v>
      </c>
      <c r="G29" s="1"/>
      <c r="H29" s="13">
        <v>15.25</v>
      </c>
      <c r="I29">
        <v>294882</v>
      </c>
      <c r="J29" s="4"/>
      <c r="K29" s="13">
        <v>15.25</v>
      </c>
      <c r="L29" s="14">
        <f t="shared" si="3"/>
        <v>0</v>
      </c>
      <c r="M29" s="14">
        <f t="shared" si="4"/>
        <v>388.19400000000002</v>
      </c>
      <c r="N29" s="14">
        <f t="shared" si="5"/>
        <v>0</v>
      </c>
      <c r="O29" s="14">
        <f t="shared" si="6"/>
        <v>0</v>
      </c>
      <c r="P29" s="15">
        <f t="shared" si="2"/>
        <v>388.19400000000002</v>
      </c>
      <c r="Q29" s="3"/>
      <c r="R29" s="3"/>
    </row>
    <row r="30" spans="1:18">
      <c r="A30" s="10">
        <v>15.75</v>
      </c>
      <c r="B30" s="11"/>
      <c r="C30">
        <v>6</v>
      </c>
      <c r="D30" s="43">
        <v>1</v>
      </c>
      <c r="E30" s="36"/>
      <c r="F30" s="12">
        <f t="shared" si="0"/>
        <v>7</v>
      </c>
      <c r="G30" s="1"/>
      <c r="H30" s="13">
        <v>15.75</v>
      </c>
      <c r="I30">
        <v>388194</v>
      </c>
      <c r="J30" s="4"/>
      <c r="K30" s="13">
        <v>15.75</v>
      </c>
      <c r="L30" s="14">
        <f t="shared" si="3"/>
        <v>0</v>
      </c>
      <c r="M30" s="14">
        <f t="shared" si="4"/>
        <v>116.44371428571399</v>
      </c>
      <c r="N30" s="14">
        <f t="shared" si="5"/>
        <v>19.407285714285699</v>
      </c>
      <c r="O30" s="14">
        <f t="shared" si="6"/>
        <v>0</v>
      </c>
      <c r="P30" s="15">
        <f t="shared" si="2"/>
        <v>135.851</v>
      </c>
      <c r="Q30" s="3"/>
      <c r="R30" s="3"/>
    </row>
    <row r="31" spans="1:18">
      <c r="A31" s="13">
        <v>16.25</v>
      </c>
      <c r="B31" s="11"/>
      <c r="C31" s="49">
        <v>1</v>
      </c>
      <c r="D31" s="49">
        <v>1</v>
      </c>
      <c r="E31" s="36"/>
      <c r="F31" s="12">
        <f t="shared" si="0"/>
        <v>2</v>
      </c>
      <c r="G31" s="1"/>
      <c r="H31" s="13">
        <v>16.25</v>
      </c>
      <c r="I31">
        <v>135851</v>
      </c>
      <c r="J31" s="4"/>
      <c r="K31" s="13">
        <v>16.25</v>
      </c>
      <c r="L31" s="14">
        <f t="shared" si="3"/>
        <v>0</v>
      </c>
      <c r="M31" s="14">
        <f t="shared" si="4"/>
        <v>82.080500000000001</v>
      </c>
      <c r="N31" s="14">
        <f t="shared" si="5"/>
        <v>82.080500000000001</v>
      </c>
      <c r="O31" s="14">
        <f t="shared" si="6"/>
        <v>0</v>
      </c>
      <c r="P31" s="15">
        <f t="shared" si="2"/>
        <v>164.161</v>
      </c>
      <c r="Q31" s="3"/>
      <c r="R31" s="3"/>
    </row>
    <row r="32" spans="1:18">
      <c r="A32" s="10">
        <v>16.75</v>
      </c>
      <c r="B32" s="11"/>
      <c r="D32" s="16">
        <v>1</v>
      </c>
      <c r="E32" s="36"/>
      <c r="F32" s="12">
        <f t="shared" si="0"/>
        <v>1</v>
      </c>
      <c r="G32" s="1"/>
      <c r="H32" s="13">
        <v>16.75</v>
      </c>
      <c r="I32">
        <v>164161</v>
      </c>
      <c r="J32" s="19"/>
      <c r="K32" s="13">
        <v>16.75</v>
      </c>
      <c r="L32" s="14">
        <f t="shared" si="3"/>
        <v>0</v>
      </c>
      <c r="M32" s="14">
        <f t="shared" si="4"/>
        <v>0</v>
      </c>
      <c r="N32" s="14">
        <f t="shared" si="5"/>
        <v>193.47800000000001</v>
      </c>
      <c r="O32" s="14">
        <f t="shared" si="6"/>
        <v>0</v>
      </c>
      <c r="P32" s="15">
        <f t="shared" si="2"/>
        <v>193.47800000000001</v>
      </c>
      <c r="Q32" s="3"/>
      <c r="R32" s="3"/>
    </row>
    <row r="33" spans="1:18">
      <c r="A33" s="13">
        <v>17.25</v>
      </c>
      <c r="B33" s="11"/>
      <c r="D33" s="46">
        <v>1</v>
      </c>
      <c r="E33" s="36"/>
      <c r="F33" s="12">
        <f t="shared" si="0"/>
        <v>1</v>
      </c>
      <c r="G33" s="1"/>
      <c r="H33" s="13">
        <v>17.25</v>
      </c>
      <c r="I33">
        <v>193478</v>
      </c>
      <c r="J33" s="19"/>
      <c r="K33" s="13">
        <v>17.25</v>
      </c>
      <c r="L33" s="14">
        <f t="shared" ref="L33:O37" si="7">IF($F33&gt;0,($I33/1000)*(B33/$F33),0)</f>
        <v>0</v>
      </c>
      <c r="M33" s="14">
        <f t="shared" si="7"/>
        <v>0</v>
      </c>
      <c r="N33" s="14">
        <f t="shared" si="7"/>
        <v>193.47800000000001</v>
      </c>
      <c r="O33" s="14">
        <f t="shared" si="7"/>
        <v>0</v>
      </c>
      <c r="P33" s="15">
        <f t="shared" si="2"/>
        <v>193.47800000000001</v>
      </c>
      <c r="Q33" s="3"/>
      <c r="R33" s="3"/>
    </row>
    <row r="34" spans="1:18">
      <c r="A34" s="10">
        <v>17.75</v>
      </c>
      <c r="B34" s="11"/>
      <c r="C34" s="43"/>
      <c r="E34" s="36"/>
      <c r="F34" s="12">
        <f t="shared" si="0"/>
        <v>0</v>
      </c>
      <c r="G34" s="1"/>
      <c r="H34" s="13">
        <v>17.75</v>
      </c>
      <c r="J34" s="19"/>
      <c r="K34" s="13">
        <v>17.75</v>
      </c>
      <c r="L34" s="14">
        <f t="shared" si="7"/>
        <v>0</v>
      </c>
      <c r="M34" s="14">
        <f t="shared" si="7"/>
        <v>0</v>
      </c>
      <c r="N34" s="14">
        <f t="shared" si="7"/>
        <v>0</v>
      </c>
      <c r="O34" s="14">
        <f t="shared" si="7"/>
        <v>0</v>
      </c>
      <c r="P34" s="15">
        <f t="shared" si="2"/>
        <v>0</v>
      </c>
      <c r="Q34" s="3"/>
      <c r="R34" s="3"/>
    </row>
    <row r="35" spans="1:18">
      <c r="A35" s="13">
        <v>18.25</v>
      </c>
      <c r="B35" s="11"/>
      <c r="C35" s="43"/>
      <c r="D35" s="43"/>
      <c r="E35" s="36"/>
      <c r="F35" s="12">
        <f t="shared" si="0"/>
        <v>0</v>
      </c>
      <c r="G35" s="1"/>
      <c r="H35" s="13">
        <v>18.25</v>
      </c>
      <c r="J35" s="1"/>
      <c r="K35" s="13">
        <v>18.25</v>
      </c>
      <c r="L35" s="14">
        <f t="shared" si="7"/>
        <v>0</v>
      </c>
      <c r="M35" s="14">
        <f t="shared" si="7"/>
        <v>0</v>
      </c>
      <c r="N35" s="14">
        <f t="shared" si="7"/>
        <v>0</v>
      </c>
      <c r="O35" s="14">
        <f t="shared" si="7"/>
        <v>0</v>
      </c>
      <c r="P35" s="15">
        <f t="shared" si="2"/>
        <v>0</v>
      </c>
      <c r="Q35" s="3"/>
      <c r="R35" s="3"/>
    </row>
    <row r="36" spans="1:18">
      <c r="A36" s="10">
        <v>18.75</v>
      </c>
      <c r="B36" s="11"/>
      <c r="C36" s="43"/>
      <c r="D36" s="43"/>
      <c r="E36" s="36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5">
        <f t="shared" si="2"/>
        <v>0</v>
      </c>
      <c r="Q36" s="3"/>
      <c r="R36" s="3"/>
    </row>
    <row r="37" spans="1:18">
      <c r="A37" s="13">
        <v>19.25</v>
      </c>
      <c r="B37" s="36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7"/>
        <v>0</v>
      </c>
      <c r="M37" s="14">
        <f t="shared" si="7"/>
        <v>0</v>
      </c>
      <c r="N37" s="14">
        <f t="shared" si="7"/>
        <v>0</v>
      </c>
      <c r="O37" s="14">
        <f t="shared" si="7"/>
        <v>0</v>
      </c>
      <c r="P37" s="15">
        <f t="shared" si="2"/>
        <v>0</v>
      </c>
      <c r="Q37" s="3"/>
      <c r="R37" s="3"/>
    </row>
    <row r="38" spans="1:18">
      <c r="A38" s="20" t="s">
        <v>7</v>
      </c>
      <c r="B38" s="21">
        <f>SUM(B6:B37)</f>
        <v>101</v>
      </c>
      <c r="C38" s="21">
        <f>SUM(C6:C37)</f>
        <v>122</v>
      </c>
      <c r="D38" s="21">
        <f>SUM(D6:D37)</f>
        <v>4</v>
      </c>
      <c r="E38" s="21">
        <f>SUM(E6:E37)</f>
        <v>0</v>
      </c>
      <c r="F38" s="22">
        <f>SUM(F6:F37)</f>
        <v>227</v>
      </c>
      <c r="G38" s="23"/>
      <c r="H38" s="20" t="s">
        <v>7</v>
      </c>
      <c r="I38" s="4">
        <f>SUM(I6:I37)</f>
        <v>75573749</v>
      </c>
      <c r="J38" s="1"/>
      <c r="K38" s="20" t="s">
        <v>7</v>
      </c>
      <c r="L38" s="21">
        <f>SUM(L6:L37)</f>
        <v>34143.8799117647</v>
      </c>
      <c r="M38" s="21">
        <f>SUM(M6:M37)</f>
        <v>41057.536302521003</v>
      </c>
      <c r="N38" s="21">
        <f>SUM(N6:N37)</f>
        <v>488.44378571428598</v>
      </c>
      <c r="O38" s="21">
        <f>SUM(O6:O37)</f>
        <v>0</v>
      </c>
      <c r="P38" s="24">
        <f>SUM(P6:P37)</f>
        <v>75689.86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6" t="s">
        <v>9</v>
      </c>
      <c r="C42" s="56"/>
      <c r="D42" s="56"/>
      <c r="E42" s="1"/>
      <c r="F42" s="1"/>
      <c r="G42" s="27"/>
      <c r="H42" s="1"/>
      <c r="I42" s="56" t="s">
        <v>10</v>
      </c>
      <c r="J42" s="56"/>
      <c r="K42" s="5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6.6438546827330223E-3</v>
      </c>
      <c r="J44" s="16" t="s">
        <v>12</v>
      </c>
      <c r="K44">
        <v>2.9991150770134714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8">L6*($A47)</f>
        <v>0</v>
      </c>
      <c r="C47" s="14">
        <f t="shared" ref="C47:C78" si="9">M6*($A47)</f>
        <v>0</v>
      </c>
      <c r="D47" s="14">
        <f t="shared" ref="D47:D78" si="10">N6*($A47)</f>
        <v>0</v>
      </c>
      <c r="E47" s="14">
        <f t="shared" ref="E47:E78" si="11">O6*($A47)</f>
        <v>0</v>
      </c>
      <c r="F47" s="12">
        <f t="shared" ref="F47:F78" si="12">SUM(B47:E47)</f>
        <v>0</v>
      </c>
      <c r="G47" s="1"/>
      <c r="H47" s="13">
        <f t="shared" ref="H47:H78" si="13">$I$44*((A47)^$K$44)</f>
        <v>0.34994996509010701</v>
      </c>
      <c r="I47" s="14">
        <f t="shared" ref="I47:I78" si="14">L6*$H47</f>
        <v>0</v>
      </c>
      <c r="J47" s="14">
        <f t="shared" ref="J47:J78" si="15">M6*$H47</f>
        <v>0</v>
      </c>
      <c r="K47" s="14">
        <f t="shared" ref="K47:K78" si="16">N6*$H47</f>
        <v>0</v>
      </c>
      <c r="L47" s="14">
        <f t="shared" ref="L47:L78" si="17">O6*$H47</f>
        <v>0</v>
      </c>
      <c r="M47" s="29">
        <f t="shared" ref="M47:M78" si="18">SUM(I47:L47)</f>
        <v>0</v>
      </c>
      <c r="N47" s="3"/>
      <c r="O47" s="3"/>
      <c r="P47" s="3"/>
    </row>
    <row r="48" spans="1:18">
      <c r="A48" s="13">
        <v>4.25</v>
      </c>
      <c r="B48" s="14">
        <f t="shared" si="8"/>
        <v>0</v>
      </c>
      <c r="C48" s="14">
        <f t="shared" si="9"/>
        <v>0</v>
      </c>
      <c r="D48" s="14">
        <f t="shared" si="10"/>
        <v>0</v>
      </c>
      <c r="E48" s="14">
        <f t="shared" si="11"/>
        <v>0</v>
      </c>
      <c r="F48" s="12">
        <f t="shared" si="12"/>
        <v>0</v>
      </c>
      <c r="G48" s="1"/>
      <c r="H48" s="13">
        <f t="shared" si="13"/>
        <v>0.50936703980610099</v>
      </c>
      <c r="I48" s="14">
        <f t="shared" si="14"/>
        <v>0</v>
      </c>
      <c r="J48" s="14">
        <f t="shared" si="15"/>
        <v>0</v>
      </c>
      <c r="K48" s="14">
        <f t="shared" si="16"/>
        <v>0</v>
      </c>
      <c r="L48" s="14">
        <f t="shared" si="17"/>
        <v>0</v>
      </c>
      <c r="M48" s="29">
        <f t="shared" si="18"/>
        <v>0</v>
      </c>
      <c r="N48" s="3"/>
      <c r="O48" s="3"/>
      <c r="P48" s="3"/>
    </row>
    <row r="49" spans="1:16">
      <c r="A49" s="13">
        <v>4.75</v>
      </c>
      <c r="B49" s="14">
        <f t="shared" si="8"/>
        <v>127.60875</v>
      </c>
      <c r="C49" s="14">
        <f t="shared" si="9"/>
        <v>0</v>
      </c>
      <c r="D49" s="14">
        <f t="shared" si="10"/>
        <v>0</v>
      </c>
      <c r="E49" s="14">
        <f t="shared" si="11"/>
        <v>0</v>
      </c>
      <c r="F49" s="12">
        <f t="shared" si="12"/>
        <v>127.60875</v>
      </c>
      <c r="G49" s="1"/>
      <c r="H49" s="13">
        <f t="shared" si="13"/>
        <v>0.71105326009298198</v>
      </c>
      <c r="I49" s="14">
        <f t="shared" si="14"/>
        <v>19.102445832398001</v>
      </c>
      <c r="J49" s="14">
        <f t="shared" si="15"/>
        <v>0</v>
      </c>
      <c r="K49" s="14">
        <f t="shared" si="16"/>
        <v>0</v>
      </c>
      <c r="L49" s="14">
        <f t="shared" si="17"/>
        <v>0</v>
      </c>
      <c r="M49" s="29">
        <f t="shared" si="18"/>
        <v>19.102445832398001</v>
      </c>
      <c r="N49" s="3"/>
      <c r="O49" s="3"/>
      <c r="P49" s="3"/>
    </row>
    <row r="50" spans="1:16">
      <c r="A50" s="13">
        <v>5.25</v>
      </c>
      <c r="B50" s="14">
        <f t="shared" si="8"/>
        <v>0</v>
      </c>
      <c r="C50" s="14">
        <f t="shared" si="9"/>
        <v>0</v>
      </c>
      <c r="D50" s="14">
        <f t="shared" si="10"/>
        <v>0</v>
      </c>
      <c r="E50" s="14">
        <f t="shared" si="11"/>
        <v>0</v>
      </c>
      <c r="F50" s="12">
        <f t="shared" si="12"/>
        <v>0</v>
      </c>
      <c r="G50" s="1"/>
      <c r="H50" s="13">
        <f t="shared" si="13"/>
        <v>0.95997682661311901</v>
      </c>
      <c r="I50" s="14">
        <f t="shared" si="14"/>
        <v>0</v>
      </c>
      <c r="J50" s="14">
        <f t="shared" si="15"/>
        <v>0</v>
      </c>
      <c r="K50" s="14">
        <f t="shared" si="16"/>
        <v>0</v>
      </c>
      <c r="L50" s="14">
        <f t="shared" si="17"/>
        <v>0</v>
      </c>
      <c r="M50" s="29">
        <f t="shared" si="18"/>
        <v>0</v>
      </c>
      <c r="N50" s="3"/>
      <c r="O50" s="3"/>
      <c r="P50" s="3"/>
    </row>
    <row r="51" spans="1:16">
      <c r="A51" s="13">
        <v>5.75</v>
      </c>
      <c r="B51" s="14">
        <f t="shared" si="8"/>
        <v>266.91500000000002</v>
      </c>
      <c r="C51" s="14">
        <f t="shared" si="9"/>
        <v>0</v>
      </c>
      <c r="D51" s="14">
        <f t="shared" si="10"/>
        <v>0</v>
      </c>
      <c r="E51" s="14">
        <f t="shared" si="11"/>
        <v>0</v>
      </c>
      <c r="F51" s="12">
        <f t="shared" si="12"/>
        <v>266.91500000000002</v>
      </c>
      <c r="G51" s="1"/>
      <c r="H51" s="13">
        <f t="shared" si="13"/>
        <v>1.26110547553602</v>
      </c>
      <c r="I51" s="14">
        <f t="shared" si="14"/>
        <v>58.540516174382098</v>
      </c>
      <c r="J51" s="14">
        <f t="shared" si="15"/>
        <v>0</v>
      </c>
      <c r="K51" s="14">
        <f t="shared" si="16"/>
        <v>0</v>
      </c>
      <c r="L51" s="14">
        <f t="shared" si="17"/>
        <v>0</v>
      </c>
      <c r="M51" s="29">
        <f t="shared" si="18"/>
        <v>58.540516174382098</v>
      </c>
      <c r="N51" s="3"/>
      <c r="O51" s="3"/>
      <c r="P51" s="3"/>
    </row>
    <row r="52" spans="1:16">
      <c r="A52" s="13">
        <v>6.25</v>
      </c>
      <c r="B52" s="14">
        <f t="shared" si="8"/>
        <v>1689.75</v>
      </c>
      <c r="C52" s="14">
        <f t="shared" si="9"/>
        <v>0</v>
      </c>
      <c r="D52" s="14">
        <f t="shared" si="10"/>
        <v>0</v>
      </c>
      <c r="E52" s="14">
        <f t="shared" si="11"/>
        <v>0</v>
      </c>
      <c r="F52" s="12">
        <f t="shared" si="12"/>
        <v>1689.75</v>
      </c>
      <c r="G52" s="1"/>
      <c r="H52" s="13">
        <f t="shared" si="13"/>
        <v>1.61940652309904</v>
      </c>
      <c r="I52" s="14">
        <f t="shared" si="14"/>
        <v>437.82274758505599</v>
      </c>
      <c r="J52" s="14">
        <f t="shared" si="15"/>
        <v>0</v>
      </c>
      <c r="K52" s="14">
        <f t="shared" si="16"/>
        <v>0</v>
      </c>
      <c r="L52" s="14">
        <f t="shared" si="17"/>
        <v>0</v>
      </c>
      <c r="M52" s="29">
        <f t="shared" si="18"/>
        <v>437.82274758505599</v>
      </c>
      <c r="N52" s="3"/>
      <c r="O52" s="3"/>
      <c r="P52" s="3"/>
    </row>
    <row r="53" spans="1:16">
      <c r="A53" s="13">
        <v>6.75</v>
      </c>
      <c r="B53" s="14">
        <f t="shared" si="8"/>
        <v>2163.1995000000002</v>
      </c>
      <c r="C53" s="14">
        <f t="shared" si="9"/>
        <v>0</v>
      </c>
      <c r="D53" s="14">
        <f t="shared" si="10"/>
        <v>0</v>
      </c>
      <c r="E53" s="14">
        <f t="shared" si="11"/>
        <v>0</v>
      </c>
      <c r="F53" s="12">
        <f t="shared" si="12"/>
        <v>2163.1995000000002</v>
      </c>
      <c r="G53" s="1"/>
      <c r="H53" s="13">
        <f t="shared" si="13"/>
        <v>2.03984690234953</v>
      </c>
      <c r="I53" s="14">
        <f t="shared" si="14"/>
        <v>653.71789618356297</v>
      </c>
      <c r="J53" s="14">
        <f t="shared" si="15"/>
        <v>0</v>
      </c>
      <c r="K53" s="14">
        <f t="shared" si="16"/>
        <v>0</v>
      </c>
      <c r="L53" s="14">
        <f t="shared" si="17"/>
        <v>0</v>
      </c>
      <c r="M53" s="29">
        <f t="shared" si="18"/>
        <v>653.71789618356297</v>
      </c>
      <c r="N53" s="3"/>
      <c r="O53" s="3"/>
      <c r="P53" s="3"/>
    </row>
    <row r="54" spans="1:16">
      <c r="A54" s="13">
        <v>7.25</v>
      </c>
      <c r="B54" s="14">
        <f t="shared" si="8"/>
        <v>3118.7397500000002</v>
      </c>
      <c r="C54" s="14">
        <f t="shared" si="9"/>
        <v>0</v>
      </c>
      <c r="D54" s="14">
        <f t="shared" si="10"/>
        <v>0</v>
      </c>
      <c r="E54" s="14">
        <f t="shared" si="11"/>
        <v>0</v>
      </c>
      <c r="F54" s="12">
        <f t="shared" si="12"/>
        <v>3118.7397500000002</v>
      </c>
      <c r="G54" s="1"/>
      <c r="H54" s="13">
        <f t="shared" si="13"/>
        <v>2.5273931939640599</v>
      </c>
      <c r="I54" s="14">
        <f t="shared" si="14"/>
        <v>1087.2112576407101</v>
      </c>
      <c r="J54" s="14">
        <f t="shared" si="15"/>
        <v>0</v>
      </c>
      <c r="K54" s="14">
        <f t="shared" si="16"/>
        <v>0</v>
      </c>
      <c r="L54" s="14">
        <f t="shared" si="17"/>
        <v>0</v>
      </c>
      <c r="M54" s="29">
        <f t="shared" si="18"/>
        <v>1087.2112576407101</v>
      </c>
      <c r="N54" s="3"/>
      <c r="O54" s="3"/>
      <c r="P54" s="3"/>
    </row>
    <row r="55" spans="1:16">
      <c r="A55" s="13">
        <v>7.75</v>
      </c>
      <c r="B55" s="14">
        <f t="shared" si="8"/>
        <v>6491.3535000000002</v>
      </c>
      <c r="C55" s="14">
        <f t="shared" si="9"/>
        <v>0</v>
      </c>
      <c r="D55" s="14">
        <f t="shared" si="10"/>
        <v>0</v>
      </c>
      <c r="E55" s="14">
        <f t="shared" si="11"/>
        <v>0</v>
      </c>
      <c r="F55" s="12">
        <f t="shared" si="12"/>
        <v>6491.3535000000002</v>
      </c>
      <c r="G55" s="1"/>
      <c r="H55" s="13">
        <f t="shared" si="13"/>
        <v>3.0870116524725</v>
      </c>
      <c r="I55" s="14">
        <f t="shared" si="14"/>
        <v>2585.6624380410499</v>
      </c>
      <c r="J55" s="14">
        <f t="shared" si="15"/>
        <v>0</v>
      </c>
      <c r="K55" s="14">
        <f t="shared" si="16"/>
        <v>0</v>
      </c>
      <c r="L55" s="14">
        <f t="shared" si="17"/>
        <v>0</v>
      </c>
      <c r="M55" s="29">
        <f t="shared" si="18"/>
        <v>2585.6624380410499</v>
      </c>
      <c r="N55" s="3"/>
      <c r="O55" s="3"/>
      <c r="P55" s="3"/>
    </row>
    <row r="56" spans="1:16">
      <c r="A56" s="13">
        <v>8.25</v>
      </c>
      <c r="B56" s="14">
        <f t="shared" si="8"/>
        <v>16076.83275</v>
      </c>
      <c r="C56" s="14">
        <f t="shared" si="9"/>
        <v>0</v>
      </c>
      <c r="D56" s="14">
        <f t="shared" si="10"/>
        <v>0</v>
      </c>
      <c r="E56" s="14">
        <f t="shared" si="11"/>
        <v>0</v>
      </c>
      <c r="F56" s="12">
        <f t="shared" si="12"/>
        <v>16076.83275</v>
      </c>
      <c r="G56" s="1"/>
      <c r="H56" s="13">
        <f t="shared" si="13"/>
        <v>3.7236682288446898</v>
      </c>
      <c r="I56" s="14">
        <f t="shared" si="14"/>
        <v>7256.3383432272503</v>
      </c>
      <c r="J56" s="14">
        <f t="shared" si="15"/>
        <v>0</v>
      </c>
      <c r="K56" s="14">
        <f t="shared" si="16"/>
        <v>0</v>
      </c>
      <c r="L56" s="14">
        <f t="shared" si="17"/>
        <v>0</v>
      </c>
      <c r="M56" s="29">
        <f t="shared" si="18"/>
        <v>7256.3383432272503</v>
      </c>
      <c r="N56" s="3"/>
      <c r="O56" s="3"/>
      <c r="P56" s="3"/>
    </row>
    <row r="57" spans="1:16">
      <c r="A57" s="13">
        <v>8.75</v>
      </c>
      <c r="B57" s="14">
        <f t="shared" si="8"/>
        <v>37745.54</v>
      </c>
      <c r="C57" s="14">
        <f t="shared" si="9"/>
        <v>0</v>
      </c>
      <c r="D57" s="14">
        <f t="shared" si="10"/>
        <v>0</v>
      </c>
      <c r="E57" s="14">
        <f t="shared" si="11"/>
        <v>0</v>
      </c>
      <c r="F57" s="12">
        <f t="shared" si="12"/>
        <v>37745.54</v>
      </c>
      <c r="G57" s="1"/>
      <c r="H57" s="13">
        <f t="shared" si="13"/>
        <v>4.4423285901483602</v>
      </c>
      <c r="I57" s="14">
        <f t="shared" si="14"/>
        <v>19163.210456295801</v>
      </c>
      <c r="J57" s="14">
        <f t="shared" si="15"/>
        <v>0</v>
      </c>
      <c r="K57" s="14">
        <f t="shared" si="16"/>
        <v>0</v>
      </c>
      <c r="L57" s="14">
        <f t="shared" si="17"/>
        <v>0</v>
      </c>
      <c r="M57" s="29">
        <f t="shared" si="18"/>
        <v>19163.210456295801</v>
      </c>
      <c r="N57" s="3"/>
      <c r="O57" s="3"/>
      <c r="P57" s="3"/>
    </row>
    <row r="58" spans="1:16">
      <c r="A58" s="13">
        <v>9.25</v>
      </c>
      <c r="B58" s="14">
        <f t="shared" si="8"/>
        <v>57515.177250000001</v>
      </c>
      <c r="C58" s="14">
        <f t="shared" si="9"/>
        <v>0</v>
      </c>
      <c r="D58" s="14">
        <f t="shared" si="10"/>
        <v>0</v>
      </c>
      <c r="E58" s="14">
        <f t="shared" si="11"/>
        <v>0</v>
      </c>
      <c r="F58" s="12">
        <f t="shared" si="12"/>
        <v>57515.177250000001</v>
      </c>
      <c r="G58" s="1"/>
      <c r="H58" s="13">
        <f t="shared" si="13"/>
        <v>5.2479581368138799</v>
      </c>
      <c r="I58" s="14">
        <f t="shared" si="14"/>
        <v>32631.053236695101</v>
      </c>
      <c r="J58" s="14">
        <f t="shared" si="15"/>
        <v>0</v>
      </c>
      <c r="K58" s="14">
        <f t="shared" si="16"/>
        <v>0</v>
      </c>
      <c r="L58" s="14">
        <f t="shared" si="17"/>
        <v>0</v>
      </c>
      <c r="M58" s="29">
        <f t="shared" si="18"/>
        <v>32631.053236695101</v>
      </c>
      <c r="N58" s="3"/>
      <c r="O58" s="3"/>
      <c r="P58" s="3"/>
    </row>
    <row r="59" spans="1:16">
      <c r="A59" s="13">
        <v>9.75</v>
      </c>
      <c r="B59" s="14">
        <f t="shared" si="8"/>
        <v>57906.732000000004</v>
      </c>
      <c r="C59" s="14">
        <f t="shared" si="9"/>
        <v>0</v>
      </c>
      <c r="D59" s="14">
        <f t="shared" si="10"/>
        <v>0</v>
      </c>
      <c r="E59" s="14">
        <f t="shared" si="11"/>
        <v>0</v>
      </c>
      <c r="F59" s="12">
        <f t="shared" si="12"/>
        <v>57906.732000000004</v>
      </c>
      <c r="G59" s="1"/>
      <c r="H59" s="13">
        <f t="shared" si="13"/>
        <v>6.1455220179181804</v>
      </c>
      <c r="I59" s="14">
        <f t="shared" si="14"/>
        <v>36499.189383762801</v>
      </c>
      <c r="J59" s="14">
        <f t="shared" si="15"/>
        <v>0</v>
      </c>
      <c r="K59" s="14">
        <f t="shared" si="16"/>
        <v>0</v>
      </c>
      <c r="L59" s="14">
        <f t="shared" si="17"/>
        <v>0</v>
      </c>
      <c r="M59" s="29">
        <f t="shared" si="18"/>
        <v>36499.189383762801</v>
      </c>
      <c r="N59" s="3"/>
      <c r="O59" s="3"/>
      <c r="P59" s="3"/>
    </row>
    <row r="60" spans="1:16">
      <c r="A60" s="13">
        <v>10.25</v>
      </c>
      <c r="B60" s="14">
        <f t="shared" si="8"/>
        <v>70664.960625000007</v>
      </c>
      <c r="C60" s="14">
        <f t="shared" si="9"/>
        <v>4710.9973749999999</v>
      </c>
      <c r="D60" s="14">
        <f t="shared" si="10"/>
        <v>0</v>
      </c>
      <c r="E60" s="14">
        <f t="shared" si="11"/>
        <v>0</v>
      </c>
      <c r="F60" s="12">
        <f t="shared" si="12"/>
        <v>75375.957999999999</v>
      </c>
      <c r="G60" s="1"/>
      <c r="H60" s="13">
        <f t="shared" si="13"/>
        <v>7.1399851448104501</v>
      </c>
      <c r="I60" s="14">
        <f t="shared" si="14"/>
        <v>49224.075036206399</v>
      </c>
      <c r="J60" s="14">
        <f t="shared" si="15"/>
        <v>3281.6050024137598</v>
      </c>
      <c r="K60" s="14">
        <f t="shared" si="16"/>
        <v>0</v>
      </c>
      <c r="L60" s="14">
        <f t="shared" si="17"/>
        <v>0</v>
      </c>
      <c r="M60" s="29">
        <f t="shared" si="18"/>
        <v>52505.680038620201</v>
      </c>
      <c r="N60" s="3"/>
      <c r="O60" s="3"/>
      <c r="P60" s="3"/>
    </row>
    <row r="61" spans="1:16">
      <c r="A61" s="13">
        <v>10.75</v>
      </c>
      <c r="B61" s="14">
        <f t="shared" si="8"/>
        <v>49480.202125000003</v>
      </c>
      <c r="C61" s="14">
        <f t="shared" si="9"/>
        <v>49480.202125000003</v>
      </c>
      <c r="D61" s="14">
        <f t="shared" si="10"/>
        <v>0</v>
      </c>
      <c r="E61" s="14">
        <f t="shared" si="11"/>
        <v>0</v>
      </c>
      <c r="F61" s="12">
        <f t="shared" si="12"/>
        <v>98960.404250000007</v>
      </c>
      <c r="G61" s="1"/>
      <c r="H61" s="13">
        <f t="shared" si="13"/>
        <v>8.2363122033359293</v>
      </c>
      <c r="I61" s="14">
        <f t="shared" si="14"/>
        <v>37910.176054480602</v>
      </c>
      <c r="J61" s="14">
        <f t="shared" si="15"/>
        <v>37910.176054480602</v>
      </c>
      <c r="K61" s="14">
        <f t="shared" si="16"/>
        <v>0</v>
      </c>
      <c r="L61" s="14">
        <f t="shared" si="17"/>
        <v>0</v>
      </c>
      <c r="M61" s="29">
        <f t="shared" si="18"/>
        <v>75820.352108961204</v>
      </c>
      <c r="N61" s="3"/>
      <c r="O61" s="3"/>
      <c r="P61" s="3"/>
    </row>
    <row r="62" spans="1:16">
      <c r="A62" s="13">
        <v>11.25</v>
      </c>
      <c r="B62" s="14">
        <f t="shared" si="8"/>
        <v>20576.278125000001</v>
      </c>
      <c r="C62" s="14">
        <f t="shared" si="9"/>
        <v>89163.871874999997</v>
      </c>
      <c r="D62" s="14">
        <f t="shared" si="10"/>
        <v>0</v>
      </c>
      <c r="E62" s="14">
        <f t="shared" si="11"/>
        <v>0</v>
      </c>
      <c r="F62" s="12">
        <f t="shared" si="12"/>
        <v>109740.15</v>
      </c>
      <c r="G62" s="1"/>
      <c r="H62" s="13">
        <f t="shared" si="13"/>
        <v>9.4394676648635603</v>
      </c>
      <c r="I62" s="14">
        <f t="shared" si="14"/>
        <v>17264.809957704601</v>
      </c>
      <c r="J62" s="14">
        <f t="shared" si="15"/>
        <v>74814.176483386706</v>
      </c>
      <c r="K62" s="14">
        <f t="shared" si="16"/>
        <v>0</v>
      </c>
      <c r="L62" s="14">
        <f t="shared" si="17"/>
        <v>0</v>
      </c>
      <c r="M62" s="29">
        <f t="shared" si="18"/>
        <v>92078.9864410913</v>
      </c>
      <c r="N62" s="3"/>
      <c r="O62" s="3"/>
      <c r="P62" s="3"/>
    </row>
    <row r="63" spans="1:16">
      <c r="A63" s="13">
        <v>11.75</v>
      </c>
      <c r="B63" s="14">
        <f t="shared" si="8"/>
        <v>5481.9555882352997</v>
      </c>
      <c r="C63" s="14">
        <f t="shared" si="9"/>
        <v>87711.289411764694</v>
      </c>
      <c r="D63" s="14">
        <f t="shared" si="10"/>
        <v>0</v>
      </c>
      <c r="E63" s="14">
        <f t="shared" si="11"/>
        <v>0</v>
      </c>
      <c r="F63" s="12">
        <f t="shared" si="12"/>
        <v>93193.244999999995</v>
      </c>
      <c r="G63" s="1"/>
      <c r="H63" s="13">
        <f t="shared" si="13"/>
        <v>10.754415796285</v>
      </c>
      <c r="I63" s="14">
        <f t="shared" si="14"/>
        <v>5017.4663636298301</v>
      </c>
      <c r="J63" s="14">
        <f t="shared" si="15"/>
        <v>80279.461818077194</v>
      </c>
      <c r="K63" s="14">
        <f t="shared" si="16"/>
        <v>0</v>
      </c>
      <c r="L63" s="14">
        <f t="shared" si="17"/>
        <v>0</v>
      </c>
      <c r="M63" s="29">
        <f t="shared" si="18"/>
        <v>85296.928181707</v>
      </c>
      <c r="N63" s="3"/>
      <c r="O63" s="3"/>
      <c r="P63" s="3"/>
    </row>
    <row r="64" spans="1:16">
      <c r="A64" s="13">
        <v>12.25</v>
      </c>
      <c r="B64" s="14">
        <f t="shared" si="8"/>
        <v>0</v>
      </c>
      <c r="C64" s="14">
        <f t="shared" si="9"/>
        <v>93668.510250000007</v>
      </c>
      <c r="D64" s="14">
        <f t="shared" si="10"/>
        <v>0</v>
      </c>
      <c r="E64" s="14">
        <f t="shared" si="11"/>
        <v>0</v>
      </c>
      <c r="F64" s="12">
        <f t="shared" si="12"/>
        <v>93668.510250000007</v>
      </c>
      <c r="G64" s="1"/>
      <c r="H64" s="13">
        <f t="shared" si="13"/>
        <v>12.186120669122801</v>
      </c>
      <c r="I64" s="14">
        <f t="shared" si="14"/>
        <v>0</v>
      </c>
      <c r="J64" s="14">
        <f t="shared" si="15"/>
        <v>93180.0627594666</v>
      </c>
      <c r="K64" s="14">
        <f t="shared" si="16"/>
        <v>0</v>
      </c>
      <c r="L64" s="14">
        <f t="shared" si="17"/>
        <v>0</v>
      </c>
      <c r="M64" s="29">
        <f t="shared" si="18"/>
        <v>93180.0627594666</v>
      </c>
      <c r="N64" s="3"/>
      <c r="O64" s="3"/>
      <c r="P64" s="3"/>
    </row>
    <row r="65" spans="1:16">
      <c r="A65" s="13">
        <v>12.75</v>
      </c>
      <c r="B65" s="14">
        <f t="shared" si="8"/>
        <v>0</v>
      </c>
      <c r="C65" s="14">
        <f t="shared" si="9"/>
        <v>72119.252999999997</v>
      </c>
      <c r="D65" s="14">
        <f t="shared" si="10"/>
        <v>0</v>
      </c>
      <c r="E65" s="14">
        <f t="shared" si="11"/>
        <v>0</v>
      </c>
      <c r="F65" s="12">
        <f t="shared" si="12"/>
        <v>72119.252999999997</v>
      </c>
      <c r="G65" s="1"/>
      <c r="H65" s="13">
        <f t="shared" si="13"/>
        <v>13.739546167861301</v>
      </c>
      <c r="I65" s="14">
        <f t="shared" si="14"/>
        <v>0</v>
      </c>
      <c r="J65" s="14">
        <f t="shared" si="15"/>
        <v>77716.533818444703</v>
      </c>
      <c r="K65" s="14">
        <f t="shared" si="16"/>
        <v>0</v>
      </c>
      <c r="L65" s="14">
        <f t="shared" si="17"/>
        <v>0</v>
      </c>
      <c r="M65" s="29">
        <f t="shared" si="18"/>
        <v>77716.533818444703</v>
      </c>
      <c r="N65" s="3"/>
      <c r="O65" s="3"/>
      <c r="P65" s="3"/>
    </row>
    <row r="66" spans="1:16">
      <c r="A66" s="13">
        <v>13.25</v>
      </c>
      <c r="B66" s="14">
        <f t="shared" si="8"/>
        <v>0</v>
      </c>
      <c r="C66" s="14">
        <f t="shared" si="9"/>
        <v>51356.244749999998</v>
      </c>
      <c r="D66" s="14">
        <f t="shared" si="10"/>
        <v>0</v>
      </c>
      <c r="E66" s="14">
        <f t="shared" si="11"/>
        <v>0</v>
      </c>
      <c r="F66" s="12">
        <f t="shared" si="12"/>
        <v>51356.244749999998</v>
      </c>
      <c r="G66" s="1"/>
      <c r="H66" s="13">
        <f t="shared" si="13"/>
        <v>15.4196559975962</v>
      </c>
      <c r="I66" s="14">
        <f t="shared" si="14"/>
        <v>0</v>
      </c>
      <c r="J66" s="14">
        <f t="shared" si="15"/>
        <v>59765.707726291002</v>
      </c>
      <c r="K66" s="14">
        <f t="shared" si="16"/>
        <v>0</v>
      </c>
      <c r="L66" s="14">
        <f t="shared" si="17"/>
        <v>0</v>
      </c>
      <c r="M66" s="29">
        <f t="shared" si="18"/>
        <v>59765.707726291002</v>
      </c>
      <c r="N66" s="3"/>
      <c r="O66" s="3"/>
      <c r="P66" s="3"/>
    </row>
    <row r="67" spans="1:16">
      <c r="A67" s="13">
        <v>13.75</v>
      </c>
      <c r="B67" s="14">
        <f t="shared" si="8"/>
        <v>0</v>
      </c>
      <c r="C67" s="14">
        <f t="shared" si="9"/>
        <v>23552.141250000001</v>
      </c>
      <c r="D67" s="14">
        <f t="shared" si="10"/>
        <v>0</v>
      </c>
      <c r="E67" s="14">
        <f t="shared" si="11"/>
        <v>0</v>
      </c>
      <c r="F67" s="12">
        <f t="shared" si="12"/>
        <v>23552.141250000001</v>
      </c>
      <c r="G67" s="1"/>
      <c r="H67" s="13">
        <f t="shared" si="13"/>
        <v>17.231413691083201</v>
      </c>
      <c r="I67" s="14">
        <f t="shared" si="14"/>
        <v>0</v>
      </c>
      <c r="J67" s="14">
        <f t="shared" si="15"/>
        <v>29515.3955774237</v>
      </c>
      <c r="K67" s="14">
        <f t="shared" si="16"/>
        <v>0</v>
      </c>
      <c r="L67" s="14">
        <f t="shared" si="17"/>
        <v>0</v>
      </c>
      <c r="M67" s="29">
        <f t="shared" si="18"/>
        <v>29515.3955774237</v>
      </c>
      <c r="N67" s="3"/>
      <c r="O67" s="3"/>
      <c r="P67" s="3"/>
    </row>
    <row r="68" spans="1:16">
      <c r="A68" s="13">
        <v>14.25</v>
      </c>
      <c r="B68" s="14">
        <f t="shared" si="8"/>
        <v>0</v>
      </c>
      <c r="C68" s="14">
        <f t="shared" si="9"/>
        <v>11847.478499999999</v>
      </c>
      <c r="D68" s="14">
        <f t="shared" si="10"/>
        <v>0</v>
      </c>
      <c r="E68" s="14">
        <f t="shared" si="11"/>
        <v>0</v>
      </c>
      <c r="F68" s="12">
        <f t="shared" si="12"/>
        <v>11847.478499999999</v>
      </c>
      <c r="G68" s="1"/>
      <c r="H68" s="13">
        <f t="shared" si="13"/>
        <v>19.179782615252702</v>
      </c>
      <c r="I68" s="14">
        <f t="shared" si="14"/>
        <v>0</v>
      </c>
      <c r="J68" s="14">
        <f t="shared" si="15"/>
        <v>15946.1096258863</v>
      </c>
      <c r="K68" s="14">
        <f t="shared" si="16"/>
        <v>0</v>
      </c>
      <c r="L68" s="14">
        <f t="shared" si="17"/>
        <v>0</v>
      </c>
      <c r="M68" s="29">
        <f t="shared" si="18"/>
        <v>15946.1096258863</v>
      </c>
      <c r="N68" s="3"/>
      <c r="O68" s="3"/>
      <c r="P68" s="3"/>
    </row>
    <row r="69" spans="1:16">
      <c r="A69" s="13">
        <v>14.75</v>
      </c>
      <c r="B69" s="14">
        <f t="shared" si="8"/>
        <v>0</v>
      </c>
      <c r="C69" s="14">
        <f t="shared" si="9"/>
        <v>4349.5095000000001</v>
      </c>
      <c r="D69" s="14">
        <f t="shared" si="10"/>
        <v>0</v>
      </c>
      <c r="E69" s="14">
        <f t="shared" si="11"/>
        <v>0</v>
      </c>
      <c r="F69" s="12">
        <f t="shared" si="12"/>
        <v>4349.5095000000001</v>
      </c>
      <c r="G69" s="1"/>
      <c r="H69" s="13">
        <f t="shared" si="13"/>
        <v>21.269725977251301</v>
      </c>
      <c r="I69" s="14">
        <f t="shared" si="14"/>
        <v>0</v>
      </c>
      <c r="J69" s="14">
        <f t="shared" si="15"/>
        <v>6272.0593356238196</v>
      </c>
      <c r="K69" s="14">
        <f t="shared" si="16"/>
        <v>0</v>
      </c>
      <c r="L69" s="14">
        <f t="shared" si="17"/>
        <v>0</v>
      </c>
      <c r="M69" s="29">
        <f t="shared" si="18"/>
        <v>6272.0593356238196</v>
      </c>
      <c r="N69" s="3"/>
      <c r="O69" s="3"/>
      <c r="P69" s="3"/>
    </row>
    <row r="70" spans="1:16">
      <c r="A70" s="13">
        <v>15.25</v>
      </c>
      <c r="B70" s="14">
        <f t="shared" si="8"/>
        <v>0</v>
      </c>
      <c r="C70" s="14">
        <f t="shared" si="9"/>
        <v>5919.9584999999997</v>
      </c>
      <c r="D70" s="14">
        <f t="shared" si="10"/>
        <v>0</v>
      </c>
      <c r="E70" s="14">
        <f t="shared" si="11"/>
        <v>0</v>
      </c>
      <c r="F70" s="12">
        <f t="shared" si="12"/>
        <v>5919.9584999999997</v>
      </c>
      <c r="G70" s="1"/>
      <c r="H70" s="13">
        <f t="shared" si="13"/>
        <v>23.506206830057</v>
      </c>
      <c r="I70" s="14">
        <f t="shared" si="14"/>
        <v>0</v>
      </c>
      <c r="J70" s="14">
        <f t="shared" si="15"/>
        <v>9124.9684541871502</v>
      </c>
      <c r="K70" s="14">
        <f t="shared" si="16"/>
        <v>0</v>
      </c>
      <c r="L70" s="14">
        <f t="shared" si="17"/>
        <v>0</v>
      </c>
      <c r="M70" s="29">
        <f t="shared" si="18"/>
        <v>9124.9684541871502</v>
      </c>
      <c r="N70" s="3"/>
      <c r="O70" s="3"/>
      <c r="P70" s="3"/>
    </row>
    <row r="71" spans="1:16">
      <c r="A71" s="13">
        <v>15.75</v>
      </c>
      <c r="B71" s="14">
        <f t="shared" si="8"/>
        <v>0</v>
      </c>
      <c r="C71" s="14">
        <f t="shared" si="9"/>
        <v>1833.9884999999999</v>
      </c>
      <c r="D71" s="14">
        <f t="shared" si="10"/>
        <v>305.66475000000003</v>
      </c>
      <c r="E71" s="14">
        <f t="shared" si="11"/>
        <v>0</v>
      </c>
      <c r="F71" s="12">
        <f t="shared" si="12"/>
        <v>2139.6532499999998</v>
      </c>
      <c r="G71" s="1"/>
      <c r="H71" s="13">
        <f t="shared" si="13"/>
        <v>25.894188077714599</v>
      </c>
      <c r="I71" s="14">
        <f t="shared" si="14"/>
        <v>0</v>
      </c>
      <c r="J71" s="14">
        <f t="shared" si="15"/>
        <v>3015.21543818194</v>
      </c>
      <c r="K71" s="14">
        <f t="shared" si="16"/>
        <v>502.535906363658</v>
      </c>
      <c r="L71" s="14">
        <f t="shared" si="17"/>
        <v>0</v>
      </c>
      <c r="M71" s="29">
        <f t="shared" si="18"/>
        <v>3517.7513445456002</v>
      </c>
      <c r="N71" s="3"/>
      <c r="O71" s="3"/>
      <c r="P71" s="3"/>
    </row>
    <row r="72" spans="1:16">
      <c r="A72" s="13">
        <v>16.25</v>
      </c>
      <c r="B72" s="14">
        <f t="shared" si="8"/>
        <v>0</v>
      </c>
      <c r="C72" s="14">
        <f t="shared" si="9"/>
        <v>1333.808125</v>
      </c>
      <c r="D72" s="14">
        <f t="shared" si="10"/>
        <v>1333.808125</v>
      </c>
      <c r="E72" s="14">
        <f t="shared" si="11"/>
        <v>0</v>
      </c>
      <c r="F72" s="12">
        <f t="shared" si="12"/>
        <v>2667.61625</v>
      </c>
      <c r="G72" s="1"/>
      <c r="H72" s="13">
        <f t="shared" si="13"/>
        <v>28.438632480226001</v>
      </c>
      <c r="I72" s="14">
        <f t="shared" si="14"/>
        <v>0</v>
      </c>
      <c r="J72" s="14">
        <f t="shared" si="15"/>
        <v>2334.2571732931901</v>
      </c>
      <c r="K72" s="14">
        <f t="shared" si="16"/>
        <v>2334.2571732931901</v>
      </c>
      <c r="L72" s="14">
        <f t="shared" si="17"/>
        <v>0</v>
      </c>
      <c r="M72" s="29">
        <f t="shared" si="18"/>
        <v>4668.5143465863803</v>
      </c>
      <c r="N72" s="3"/>
      <c r="O72" s="3"/>
      <c r="P72" s="3"/>
    </row>
    <row r="73" spans="1:16">
      <c r="A73" s="13">
        <v>16.75</v>
      </c>
      <c r="B73" s="14">
        <f t="shared" si="8"/>
        <v>0</v>
      </c>
      <c r="C73" s="14">
        <f t="shared" si="9"/>
        <v>0</v>
      </c>
      <c r="D73" s="14">
        <f t="shared" si="10"/>
        <v>3240.7565</v>
      </c>
      <c r="E73" s="14">
        <f t="shared" si="11"/>
        <v>0</v>
      </c>
      <c r="F73" s="12">
        <f t="shared" si="12"/>
        <v>3240.7565</v>
      </c>
      <c r="G73" s="1"/>
      <c r="H73" s="13">
        <f t="shared" si="13"/>
        <v>31.144502658130701</v>
      </c>
      <c r="I73" s="14">
        <f t="shared" si="14"/>
        <v>0</v>
      </c>
      <c r="J73" s="14">
        <f t="shared" si="15"/>
        <v>0</v>
      </c>
      <c r="K73" s="14">
        <f t="shared" si="16"/>
        <v>6025.77608528981</v>
      </c>
      <c r="L73" s="14">
        <f t="shared" si="17"/>
        <v>0</v>
      </c>
      <c r="M73" s="29">
        <f t="shared" si="18"/>
        <v>6025.77608528981</v>
      </c>
      <c r="N73" s="3"/>
      <c r="O73" s="3"/>
      <c r="P73" s="3"/>
    </row>
    <row r="74" spans="1:16">
      <c r="A74" s="13">
        <v>17.25</v>
      </c>
      <c r="B74" s="14">
        <f t="shared" si="8"/>
        <v>0</v>
      </c>
      <c r="C74" s="14">
        <f t="shared" si="9"/>
        <v>0</v>
      </c>
      <c r="D74" s="14">
        <f t="shared" si="10"/>
        <v>3337.4955</v>
      </c>
      <c r="E74" s="14">
        <f t="shared" si="11"/>
        <v>0</v>
      </c>
      <c r="F74" s="12">
        <f t="shared" si="12"/>
        <v>3337.4955</v>
      </c>
      <c r="G74" s="1"/>
      <c r="H74" s="13">
        <f t="shared" si="13"/>
        <v>34.016761096802703</v>
      </c>
      <c r="I74" s="14">
        <f t="shared" si="14"/>
        <v>0</v>
      </c>
      <c r="J74" s="14">
        <f t="shared" si="15"/>
        <v>0</v>
      </c>
      <c r="K74" s="14">
        <f t="shared" si="16"/>
        <v>6581.4949034871897</v>
      </c>
      <c r="L74" s="14">
        <f t="shared" si="17"/>
        <v>0</v>
      </c>
      <c r="M74" s="29">
        <f t="shared" si="18"/>
        <v>6581.4949034871897</v>
      </c>
      <c r="N74" s="3"/>
      <c r="O74" s="3"/>
      <c r="P74" s="3"/>
    </row>
    <row r="75" spans="1:16">
      <c r="A75" s="13">
        <v>17.75</v>
      </c>
      <c r="B75" s="14">
        <f t="shared" si="8"/>
        <v>0</v>
      </c>
      <c r="C75" s="14">
        <f t="shared" si="9"/>
        <v>0</v>
      </c>
      <c r="D75" s="14">
        <f t="shared" si="10"/>
        <v>0</v>
      </c>
      <c r="E75" s="14">
        <f t="shared" si="11"/>
        <v>0</v>
      </c>
      <c r="F75" s="12">
        <f t="shared" si="12"/>
        <v>0</v>
      </c>
      <c r="G75" s="1"/>
      <c r="H75" s="13">
        <f t="shared" si="13"/>
        <v>37.060370150492098</v>
      </c>
      <c r="I75" s="14">
        <f t="shared" si="14"/>
        <v>0</v>
      </c>
      <c r="J75" s="14">
        <f t="shared" si="15"/>
        <v>0</v>
      </c>
      <c r="K75" s="14">
        <f t="shared" si="16"/>
        <v>0</v>
      </c>
      <c r="L75" s="14">
        <f t="shared" si="17"/>
        <v>0</v>
      </c>
      <c r="M75" s="29">
        <f t="shared" si="18"/>
        <v>0</v>
      </c>
      <c r="N75" s="3"/>
      <c r="O75" s="3"/>
      <c r="P75" s="3"/>
    </row>
    <row r="76" spans="1:16">
      <c r="A76" s="13">
        <v>18.25</v>
      </c>
      <c r="B76" s="14">
        <f t="shared" si="8"/>
        <v>0</v>
      </c>
      <c r="C76" s="14">
        <f t="shared" si="9"/>
        <v>0</v>
      </c>
      <c r="D76" s="14">
        <f t="shared" si="10"/>
        <v>0</v>
      </c>
      <c r="E76" s="14">
        <f t="shared" si="11"/>
        <v>0</v>
      </c>
      <c r="F76" s="12">
        <f t="shared" si="12"/>
        <v>0</v>
      </c>
      <c r="G76" s="1"/>
      <c r="H76" s="13">
        <f t="shared" si="13"/>
        <v>40.280292046130398</v>
      </c>
      <c r="I76" s="14">
        <f t="shared" si="14"/>
        <v>0</v>
      </c>
      <c r="J76" s="14">
        <f t="shared" si="15"/>
        <v>0</v>
      </c>
      <c r="K76" s="14">
        <f t="shared" si="16"/>
        <v>0</v>
      </c>
      <c r="L76" s="14">
        <f t="shared" si="17"/>
        <v>0</v>
      </c>
      <c r="M76" s="29">
        <f t="shared" si="18"/>
        <v>0</v>
      </c>
      <c r="N76" s="3"/>
      <c r="O76" s="3"/>
      <c r="P76" s="3"/>
    </row>
    <row r="77" spans="1:16">
      <c r="A77" s="13">
        <v>18.75</v>
      </c>
      <c r="B77" s="14">
        <f t="shared" si="8"/>
        <v>0</v>
      </c>
      <c r="C77" s="14">
        <f t="shared" si="9"/>
        <v>0</v>
      </c>
      <c r="D77" s="14">
        <f t="shared" si="10"/>
        <v>0</v>
      </c>
      <c r="E77" s="14">
        <f t="shared" si="11"/>
        <v>0</v>
      </c>
      <c r="F77" s="12">
        <f t="shared" si="12"/>
        <v>0</v>
      </c>
      <c r="G77" s="1"/>
      <c r="H77" s="13">
        <f t="shared" si="13"/>
        <v>43.6814888869227</v>
      </c>
      <c r="I77" s="14">
        <f t="shared" si="14"/>
        <v>0</v>
      </c>
      <c r="J77" s="14">
        <f t="shared" si="15"/>
        <v>0</v>
      </c>
      <c r="K77" s="14">
        <f t="shared" si="16"/>
        <v>0</v>
      </c>
      <c r="L77" s="14">
        <f t="shared" si="17"/>
        <v>0</v>
      </c>
      <c r="M77" s="29">
        <f t="shared" si="18"/>
        <v>0</v>
      </c>
      <c r="N77" s="3"/>
      <c r="O77" s="3"/>
      <c r="P77" s="3"/>
    </row>
    <row r="78" spans="1:16">
      <c r="A78" s="13">
        <v>19.25</v>
      </c>
      <c r="B78" s="14">
        <f t="shared" si="8"/>
        <v>0</v>
      </c>
      <c r="C78" s="14">
        <f t="shared" si="9"/>
        <v>0</v>
      </c>
      <c r="D78" s="14">
        <f t="shared" si="10"/>
        <v>0</v>
      </c>
      <c r="E78" s="14">
        <f t="shared" si="11"/>
        <v>0</v>
      </c>
      <c r="F78" s="12">
        <f t="shared" si="12"/>
        <v>0</v>
      </c>
      <c r="G78" s="1"/>
      <c r="H78" s="13">
        <f t="shared" si="13"/>
        <v>47.268922655741903</v>
      </c>
      <c r="I78" s="14">
        <f t="shared" si="14"/>
        <v>0</v>
      </c>
      <c r="J78" s="14">
        <f t="shared" si="15"/>
        <v>0</v>
      </c>
      <c r="K78" s="14">
        <f t="shared" si="16"/>
        <v>0</v>
      </c>
      <c r="L78" s="14">
        <f t="shared" si="17"/>
        <v>0</v>
      </c>
      <c r="M78" s="29">
        <f t="shared" si="18"/>
        <v>0</v>
      </c>
      <c r="N78" s="3"/>
      <c r="O78" s="3"/>
      <c r="P78" s="3"/>
    </row>
    <row r="79" spans="1:16">
      <c r="A79" s="20" t="s">
        <v>7</v>
      </c>
      <c r="B79" s="21">
        <f>SUM(B47:B78)</f>
        <v>329305.24496323499</v>
      </c>
      <c r="C79" s="21">
        <f>SUM(C47:C78)</f>
        <v>497047.25316176499</v>
      </c>
      <c r="D79" s="21">
        <f>SUM(D47:D78)</f>
        <v>8217.7248749999999</v>
      </c>
      <c r="E79" s="21">
        <f>SUM(E47:E78)</f>
        <v>0</v>
      </c>
      <c r="F79" s="21">
        <f>SUM(F47:F78)</f>
        <v>834570.223</v>
      </c>
      <c r="G79" s="12"/>
      <c r="H79" s="20" t="s">
        <v>7</v>
      </c>
      <c r="I79" s="21">
        <f>SUM(I47:I78)</f>
        <v>209808.37613346</v>
      </c>
      <c r="J79" s="21">
        <f>SUM(J47:J78)</f>
        <v>493155.72926715697</v>
      </c>
      <c r="K79" s="21">
        <f>SUM(K47:K78)</f>
        <v>15444.0640684338</v>
      </c>
      <c r="L79" s="21">
        <f>SUM(L47:L78)</f>
        <v>0</v>
      </c>
      <c r="M79" s="21">
        <f>SUM(M47:M78)</f>
        <v>718408.16946905002</v>
      </c>
      <c r="N79" s="3"/>
      <c r="O79" s="3"/>
      <c r="P79" s="3"/>
    </row>
    <row r="80" spans="1:16">
      <c r="A80" s="6" t="s">
        <v>13</v>
      </c>
      <c r="B80" s="22">
        <f>IF(L38&gt;0,B79/L38,0)</f>
        <v>9.6446345820753905</v>
      </c>
      <c r="C80" s="22">
        <f>IF(M38&gt;0,C79/M38,0)</f>
        <v>12.1061149285581</v>
      </c>
      <c r="D80" s="22">
        <f>IF(N38&gt;0,D79/N38,0)</f>
        <v>16.824300186320599</v>
      </c>
      <c r="E80" s="22">
        <f>IF(O38&gt;0,E79/O38,0)</f>
        <v>0</v>
      </c>
      <c r="F80" s="22">
        <f>IF(P38&gt;0,F79/P38,0)</f>
        <v>11.026182674931601</v>
      </c>
      <c r="G80" s="12"/>
      <c r="H80" s="6" t="s">
        <v>13</v>
      </c>
      <c r="I80" s="22">
        <f>IF(L38&gt;0,I79/L38,0)</f>
        <v>6.1448311286137098</v>
      </c>
      <c r="J80" s="22">
        <f>IF(M38&gt;0,J79/M38,0)</f>
        <v>12.0113327218048</v>
      </c>
      <c r="K80" s="22">
        <f>IF(N38&gt;0,K79/N38,0)</f>
        <v>31.618918123502901</v>
      </c>
      <c r="L80" s="22">
        <f>IF(O38&gt;0,L79/O38,0)</f>
        <v>0</v>
      </c>
      <c r="M80" s="22">
        <f>IF(P38&gt;0,M79/P38,0)</f>
        <v>9.4914717700501807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34143.879910000003</v>
      </c>
      <c r="C92" s="33">
        <f>$B$80</f>
        <v>9.6</v>
      </c>
      <c r="D92" s="33">
        <f>$I$80</f>
        <v>6.1</v>
      </c>
      <c r="E92" s="32">
        <f>B92*D92</f>
        <v>208277.66745000001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41057.5363</v>
      </c>
      <c r="C93" s="33">
        <f>$C$80</f>
        <v>12.1</v>
      </c>
      <c r="D93" s="33">
        <f>$J$80</f>
        <v>12</v>
      </c>
      <c r="E93" s="32">
        <f>B93*D93</f>
        <v>492690.43560000003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488.44378999999998</v>
      </c>
      <c r="C94" s="33">
        <f>$D$80</f>
        <v>16.8</v>
      </c>
      <c r="D94" s="33">
        <f>$K$80</f>
        <v>31.6</v>
      </c>
      <c r="E94" s="32">
        <f>B94*D94</f>
        <v>15434.823759999999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4">
        <f>SUM(B92:B95)</f>
        <v>75689.86</v>
      </c>
      <c r="C96" s="33">
        <f>$F$80</f>
        <v>11</v>
      </c>
      <c r="D96" s="33">
        <f>$M$80</f>
        <v>9.5</v>
      </c>
      <c r="E96" s="32">
        <f>SUM(E92:E95)</f>
        <v>716402.92680999998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797528.28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32">
        <f>IF(E96&gt;0,$I$2/E96,"")</f>
        <v>1.11324</v>
      </c>
      <c r="C98" s="58" t="s">
        <v>23</v>
      </c>
      <c r="D98" s="58"/>
      <c r="E98" s="58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zoomScale="80" zoomScaleNormal="80" workbookViewId="0">
      <selection activeCell="I30" sqref="I3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5" t="s">
        <v>24</v>
      </c>
      <c r="B1" s="55"/>
      <c r="C1" s="55"/>
      <c r="D1" s="55"/>
      <c r="E1" s="55"/>
      <c r="F1" s="55"/>
      <c r="G1" s="1"/>
      <c r="H1" s="56" t="s">
        <v>1</v>
      </c>
      <c r="I1" s="5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413106.87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7" t="s">
        <v>4</v>
      </c>
      <c r="C4" s="57"/>
      <c r="D4" s="57"/>
      <c r="E4" s="57"/>
      <c r="F4" s="57"/>
      <c r="G4" s="1"/>
      <c r="H4" s="5" t="s">
        <v>3</v>
      </c>
      <c r="J4" s="1"/>
      <c r="K4" s="5" t="s">
        <v>3</v>
      </c>
      <c r="L4" s="56" t="s">
        <v>5</v>
      </c>
      <c r="M4" s="56"/>
      <c r="N4" s="56"/>
      <c r="O4" s="56"/>
      <c r="P4" s="56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7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51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49">
        <v>1</v>
      </c>
      <c r="C7" s="11"/>
      <c r="D7" s="11"/>
      <c r="E7" s="11"/>
      <c r="F7" s="12">
        <f t="shared" si="0"/>
        <v>1</v>
      </c>
      <c r="G7" s="1"/>
      <c r="H7" s="13">
        <v>4.25</v>
      </c>
      <c r="I7" s="51">
        <v>35584</v>
      </c>
      <c r="J7" s="1"/>
      <c r="K7" s="13">
        <v>4.25</v>
      </c>
      <c r="L7" s="14">
        <f t="shared" si="1"/>
        <v>35.584000000000003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35.584000000000003</v>
      </c>
      <c r="Q7" s="3"/>
      <c r="R7" s="3"/>
    </row>
    <row r="8" spans="1:18">
      <c r="A8" s="10">
        <v>4.75</v>
      </c>
      <c r="B8" s="49">
        <v>1</v>
      </c>
      <c r="C8" s="11"/>
      <c r="D8" s="11"/>
      <c r="E8" s="11"/>
      <c r="F8" s="12">
        <f t="shared" si="0"/>
        <v>1</v>
      </c>
      <c r="G8" s="1"/>
      <c r="H8" s="13">
        <v>4.75</v>
      </c>
      <c r="I8" s="51">
        <v>63350</v>
      </c>
      <c r="J8" s="1"/>
      <c r="K8" s="13">
        <v>4.75</v>
      </c>
      <c r="L8" s="14">
        <f t="shared" si="1"/>
        <v>63.35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63.35</v>
      </c>
      <c r="Q8" s="3"/>
      <c r="R8" s="3"/>
    </row>
    <row r="9" spans="1:18">
      <c r="A9" s="13">
        <v>5.25</v>
      </c>
      <c r="B9" s="49">
        <v>1</v>
      </c>
      <c r="C9" s="11"/>
      <c r="D9" s="11"/>
      <c r="E9" s="40"/>
      <c r="F9" s="12">
        <f t="shared" si="0"/>
        <v>1</v>
      </c>
      <c r="G9" s="18"/>
      <c r="H9" s="13">
        <v>5.25</v>
      </c>
      <c r="I9" s="51">
        <v>126699</v>
      </c>
      <c r="J9" s="1"/>
      <c r="K9" s="13">
        <v>5.25</v>
      </c>
      <c r="L9" s="14">
        <f t="shared" si="1"/>
        <v>126.699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126.699</v>
      </c>
      <c r="Q9" s="3"/>
      <c r="R9" s="3"/>
    </row>
    <row r="10" spans="1:18">
      <c r="A10" s="10">
        <v>5.75</v>
      </c>
      <c r="B10" s="49">
        <v>1</v>
      </c>
      <c r="C10" s="11"/>
      <c r="D10" s="11"/>
      <c r="E10" s="11"/>
      <c r="F10" s="12">
        <f t="shared" si="0"/>
        <v>1</v>
      </c>
      <c r="G10" s="1"/>
      <c r="H10" s="13">
        <v>5.75</v>
      </c>
      <c r="I10" s="51">
        <v>376544</v>
      </c>
      <c r="J10" s="1"/>
      <c r="K10" s="13">
        <v>5.75</v>
      </c>
      <c r="L10" s="14">
        <f t="shared" si="1"/>
        <v>376.54399999999998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376.54399999999998</v>
      </c>
      <c r="Q10" s="3"/>
      <c r="R10" s="3"/>
    </row>
    <row r="11" spans="1:18">
      <c r="A11" s="13">
        <v>6.25</v>
      </c>
      <c r="B11" s="46">
        <v>6</v>
      </c>
      <c r="C11" s="11"/>
      <c r="D11" s="11"/>
      <c r="E11" s="11"/>
      <c r="F11" s="12">
        <f t="shared" si="0"/>
        <v>6</v>
      </c>
      <c r="G11" s="1"/>
      <c r="H11" s="13">
        <v>6.25</v>
      </c>
      <c r="I11" s="51">
        <v>940295</v>
      </c>
      <c r="J11" s="1"/>
      <c r="K11" s="13">
        <v>6.25</v>
      </c>
      <c r="L11" s="14">
        <f t="shared" si="1"/>
        <v>940.29499999999996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940.29499999999996</v>
      </c>
      <c r="Q11" s="3"/>
      <c r="R11" s="3"/>
    </row>
    <row r="12" spans="1:18">
      <c r="A12" s="10">
        <v>6.75</v>
      </c>
      <c r="B12">
        <v>3</v>
      </c>
      <c r="E12" s="42"/>
      <c r="F12" s="12">
        <f t="shared" si="0"/>
        <v>3</v>
      </c>
      <c r="G12" s="1"/>
      <c r="H12" s="13">
        <v>6.75</v>
      </c>
      <c r="I12" s="51">
        <v>627101</v>
      </c>
      <c r="J12" s="1"/>
      <c r="K12" s="13">
        <v>6.75</v>
      </c>
      <c r="L12" s="14">
        <f t="shared" si="1"/>
        <v>627.101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627.101</v>
      </c>
      <c r="Q12" s="3"/>
      <c r="R12" s="3"/>
    </row>
    <row r="13" spans="1:18">
      <c r="A13" s="13">
        <v>7.25</v>
      </c>
      <c r="B13">
        <v>6</v>
      </c>
      <c r="E13" s="42"/>
      <c r="F13" s="12">
        <f t="shared" si="0"/>
        <v>6</v>
      </c>
      <c r="G13" s="1"/>
      <c r="H13" s="13">
        <v>7.25</v>
      </c>
      <c r="I13" s="51">
        <v>627812</v>
      </c>
      <c r="J13" s="1"/>
      <c r="K13" s="13">
        <v>7.25</v>
      </c>
      <c r="L13" s="14">
        <f t="shared" si="1"/>
        <v>627.81200000000001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627.81200000000001</v>
      </c>
      <c r="Q13" s="3"/>
      <c r="R13" s="3"/>
    </row>
    <row r="14" spans="1:18">
      <c r="A14" s="10">
        <v>7.75</v>
      </c>
      <c r="B14">
        <v>9</v>
      </c>
      <c r="E14" s="42"/>
      <c r="F14" s="12">
        <f t="shared" si="0"/>
        <v>9</v>
      </c>
      <c r="G14" s="1"/>
      <c r="H14" s="13">
        <v>7.75</v>
      </c>
      <c r="I14" s="51">
        <v>568015</v>
      </c>
      <c r="J14" s="4"/>
      <c r="K14" s="13">
        <v>7.75</v>
      </c>
      <c r="L14" s="14">
        <f t="shared" si="1"/>
        <v>568.01499999999999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568.01499999999999</v>
      </c>
      <c r="Q14" s="3"/>
      <c r="R14" s="3"/>
    </row>
    <row r="15" spans="1:18">
      <c r="A15" s="13">
        <v>8.25</v>
      </c>
      <c r="B15">
        <v>8</v>
      </c>
      <c r="E15" s="42"/>
      <c r="F15" s="12">
        <f t="shared" si="0"/>
        <v>8</v>
      </c>
      <c r="G15" s="1"/>
      <c r="H15" s="13">
        <v>8.25</v>
      </c>
      <c r="I15" s="51">
        <v>1136796</v>
      </c>
      <c r="J15" s="4"/>
      <c r="K15" s="13">
        <v>8.25</v>
      </c>
      <c r="L15" s="14">
        <f t="shared" si="1"/>
        <v>1136.796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1136.796</v>
      </c>
      <c r="Q15" s="3"/>
      <c r="R15" s="3"/>
    </row>
    <row r="16" spans="1:18">
      <c r="A16" s="10">
        <v>8.75</v>
      </c>
      <c r="B16">
        <v>11</v>
      </c>
      <c r="E16" s="42"/>
      <c r="F16" s="12">
        <f t="shared" si="0"/>
        <v>11</v>
      </c>
      <c r="G16" s="1"/>
      <c r="H16" s="13">
        <v>8.75</v>
      </c>
      <c r="I16" s="51">
        <v>1641730</v>
      </c>
      <c r="J16" s="4"/>
      <c r="K16" s="13">
        <v>8.75</v>
      </c>
      <c r="L16" s="14">
        <f t="shared" si="1"/>
        <v>1641.73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1641.73</v>
      </c>
      <c r="Q16" s="3"/>
      <c r="R16" s="3"/>
    </row>
    <row r="17" spans="1:18">
      <c r="A17" s="13">
        <v>9.25</v>
      </c>
      <c r="B17">
        <v>13</v>
      </c>
      <c r="E17" s="42"/>
      <c r="F17" s="12">
        <f t="shared" si="0"/>
        <v>13</v>
      </c>
      <c r="G17" s="1"/>
      <c r="H17" s="13">
        <v>9.25</v>
      </c>
      <c r="I17" s="51">
        <v>2037223</v>
      </c>
      <c r="J17" s="4"/>
      <c r="K17" s="13">
        <v>9.25</v>
      </c>
      <c r="L17" s="14">
        <f t="shared" si="1"/>
        <v>2037.223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2037.223</v>
      </c>
      <c r="Q17" s="3"/>
      <c r="R17" s="3"/>
    </row>
    <row r="18" spans="1:18">
      <c r="A18" s="10">
        <v>9.75</v>
      </c>
      <c r="B18">
        <v>16</v>
      </c>
      <c r="E18" s="42"/>
      <c r="F18" s="12">
        <f t="shared" si="0"/>
        <v>16</v>
      </c>
      <c r="G18" s="1"/>
      <c r="H18" s="13">
        <v>9.75</v>
      </c>
      <c r="I18" s="51">
        <v>4568308</v>
      </c>
      <c r="J18" s="4"/>
      <c r="K18" s="13">
        <v>9.75</v>
      </c>
      <c r="L18" s="14">
        <f t="shared" si="1"/>
        <v>4568.308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4568.308</v>
      </c>
      <c r="Q18" s="3"/>
      <c r="R18" s="3"/>
    </row>
    <row r="19" spans="1:18">
      <c r="A19" s="13">
        <v>10.25</v>
      </c>
      <c r="B19">
        <v>15</v>
      </c>
      <c r="E19" s="42"/>
      <c r="F19" s="12">
        <f t="shared" si="0"/>
        <v>15</v>
      </c>
      <c r="G19" s="1"/>
      <c r="H19" s="13">
        <v>10.25</v>
      </c>
      <c r="I19" s="51">
        <v>8832142</v>
      </c>
      <c r="J19" s="4"/>
      <c r="K19" s="13">
        <v>10.25</v>
      </c>
      <c r="L19" s="14">
        <f t="shared" si="1"/>
        <v>8832.1419999999998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8832.1419999999998</v>
      </c>
      <c r="Q19" s="3"/>
      <c r="R19" s="3"/>
    </row>
    <row r="20" spans="1:18">
      <c r="A20" s="10">
        <v>10.75</v>
      </c>
      <c r="B20">
        <v>15</v>
      </c>
      <c r="E20" s="42"/>
      <c r="F20" s="12">
        <f t="shared" si="0"/>
        <v>15</v>
      </c>
      <c r="G20" s="1"/>
      <c r="H20" s="13">
        <v>10.75</v>
      </c>
      <c r="I20" s="51">
        <v>10073071</v>
      </c>
      <c r="J20" s="4"/>
      <c r="K20" s="13">
        <v>10.75</v>
      </c>
      <c r="L20" s="14">
        <f t="shared" si="1"/>
        <v>10073.071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5">
        <f t="shared" si="5"/>
        <v>10073.071</v>
      </c>
      <c r="Q20" s="3"/>
      <c r="R20" s="3"/>
    </row>
    <row r="21" spans="1:18">
      <c r="A21" s="13">
        <v>11.25</v>
      </c>
      <c r="B21">
        <v>16</v>
      </c>
      <c r="E21" s="42"/>
      <c r="F21" s="12">
        <f t="shared" si="0"/>
        <v>16</v>
      </c>
      <c r="G21" s="1"/>
      <c r="H21" s="13">
        <v>11.25</v>
      </c>
      <c r="I21" s="51">
        <v>8605719</v>
      </c>
      <c r="J21" s="4"/>
      <c r="K21" s="13">
        <v>11.25</v>
      </c>
      <c r="L21" s="14">
        <f t="shared" si="1"/>
        <v>8605.7189999999991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P21" s="15">
        <f t="shared" si="5"/>
        <v>8605.7189999999991</v>
      </c>
      <c r="Q21" s="3"/>
      <c r="R21" s="3"/>
    </row>
    <row r="22" spans="1:18">
      <c r="A22" s="10">
        <v>11.75</v>
      </c>
      <c r="B22">
        <v>12</v>
      </c>
      <c r="C22">
        <v>5</v>
      </c>
      <c r="E22" s="42"/>
      <c r="F22" s="12">
        <f t="shared" si="0"/>
        <v>17</v>
      </c>
      <c r="G22" s="4"/>
      <c r="H22" s="13">
        <v>11.75</v>
      </c>
      <c r="I22" s="51">
        <v>4724845</v>
      </c>
      <c r="J22" s="4"/>
      <c r="K22" s="13">
        <v>11.75</v>
      </c>
      <c r="L22" s="14">
        <f t="shared" si="1"/>
        <v>3335.18470588235</v>
      </c>
      <c r="M22" s="14">
        <f t="shared" si="2"/>
        <v>1389.66029411765</v>
      </c>
      <c r="N22" s="14">
        <f t="shared" si="3"/>
        <v>0</v>
      </c>
      <c r="O22" s="14">
        <f t="shared" si="4"/>
        <v>0</v>
      </c>
      <c r="P22" s="15">
        <f t="shared" si="5"/>
        <v>4724.8450000000003</v>
      </c>
      <c r="Q22" s="3"/>
      <c r="R22" s="3"/>
    </row>
    <row r="23" spans="1:18">
      <c r="A23" s="13">
        <v>12.25</v>
      </c>
      <c r="B23">
        <v>8</v>
      </c>
      <c r="C23">
        <v>10</v>
      </c>
      <c r="E23" s="42"/>
      <c r="F23" s="12">
        <f t="shared" si="0"/>
        <v>18</v>
      </c>
      <c r="G23" s="4"/>
      <c r="H23" s="13">
        <v>12.25</v>
      </c>
      <c r="I23" s="51">
        <v>2582257</v>
      </c>
      <c r="J23" s="4"/>
      <c r="K23" s="13">
        <v>12.25</v>
      </c>
      <c r="L23" s="14">
        <f t="shared" si="1"/>
        <v>1147.6697777777799</v>
      </c>
      <c r="M23" s="14">
        <f t="shared" si="2"/>
        <v>1434.5872222222199</v>
      </c>
      <c r="N23" s="14">
        <f t="shared" si="3"/>
        <v>0</v>
      </c>
      <c r="O23" s="14">
        <f t="shared" si="4"/>
        <v>0</v>
      </c>
      <c r="P23" s="15">
        <f t="shared" si="5"/>
        <v>2582.2570000000001</v>
      </c>
      <c r="Q23" s="3"/>
      <c r="R23" s="3"/>
    </row>
    <row r="24" spans="1:18">
      <c r="A24" s="10">
        <v>12.75</v>
      </c>
      <c r="B24">
        <v>6</v>
      </c>
      <c r="C24">
        <v>11</v>
      </c>
      <c r="E24" s="42"/>
      <c r="F24" s="12">
        <f t="shared" si="0"/>
        <v>17</v>
      </c>
      <c r="G24" s="4"/>
      <c r="H24" s="13">
        <v>12.75</v>
      </c>
      <c r="I24" s="51">
        <v>2331319</v>
      </c>
      <c r="J24" s="4"/>
      <c r="K24" s="13">
        <v>12.75</v>
      </c>
      <c r="L24" s="14">
        <f t="shared" si="1"/>
        <v>822.81847058823496</v>
      </c>
      <c r="M24" s="14">
        <f t="shared" si="2"/>
        <v>1508.50052941176</v>
      </c>
      <c r="N24" s="14">
        <f t="shared" si="3"/>
        <v>0</v>
      </c>
      <c r="O24" s="14">
        <f t="shared" si="4"/>
        <v>0</v>
      </c>
      <c r="P24" s="15">
        <f t="shared" si="5"/>
        <v>2331.31899999999</v>
      </c>
      <c r="Q24" s="3"/>
      <c r="R24" s="3"/>
    </row>
    <row r="25" spans="1:18">
      <c r="A25" s="13">
        <v>13.25</v>
      </c>
      <c r="B25">
        <v>2</v>
      </c>
      <c r="C25">
        <v>12</v>
      </c>
      <c r="E25" s="42"/>
      <c r="F25" s="12">
        <f t="shared" si="0"/>
        <v>14</v>
      </c>
      <c r="G25" s="4"/>
      <c r="H25" s="13">
        <v>13.25</v>
      </c>
      <c r="I25" s="51">
        <v>1727621</v>
      </c>
      <c r="J25" s="4"/>
      <c r="K25" s="13">
        <v>13.25</v>
      </c>
      <c r="L25" s="14">
        <f t="shared" si="1"/>
        <v>246.803</v>
      </c>
      <c r="M25" s="14">
        <f t="shared" si="2"/>
        <v>1480.818</v>
      </c>
      <c r="N25" s="14">
        <f t="shared" si="3"/>
        <v>0</v>
      </c>
      <c r="O25" s="14">
        <f t="shared" si="4"/>
        <v>0</v>
      </c>
      <c r="P25" s="15">
        <f t="shared" si="5"/>
        <v>1727.6210000000001</v>
      </c>
      <c r="Q25" s="3"/>
      <c r="R25" s="3"/>
    </row>
    <row r="26" spans="1:18">
      <c r="A26" s="10">
        <v>13.75</v>
      </c>
      <c r="C26">
        <v>4</v>
      </c>
      <c r="E26" s="42"/>
      <c r="F26" s="12">
        <f t="shared" si="0"/>
        <v>4</v>
      </c>
      <c r="G26" s="4"/>
      <c r="H26" s="13">
        <v>13.75</v>
      </c>
      <c r="I26" s="51">
        <v>478020</v>
      </c>
      <c r="J26" s="4"/>
      <c r="K26" s="13">
        <v>13.75</v>
      </c>
      <c r="L26" s="14">
        <f t="shared" si="1"/>
        <v>0</v>
      </c>
      <c r="M26" s="14">
        <f t="shared" si="2"/>
        <v>478.02</v>
      </c>
      <c r="N26" s="14">
        <f t="shared" si="3"/>
        <v>0</v>
      </c>
      <c r="O26" s="14">
        <f t="shared" si="4"/>
        <v>0</v>
      </c>
      <c r="P26" s="15">
        <f t="shared" si="5"/>
        <v>478.02</v>
      </c>
      <c r="Q26" s="3"/>
      <c r="R26" s="3"/>
    </row>
    <row r="27" spans="1:18">
      <c r="A27" s="13">
        <v>14.25</v>
      </c>
      <c r="C27">
        <v>8</v>
      </c>
      <c r="E27" s="42"/>
      <c r="F27" s="12">
        <f t="shared" si="0"/>
        <v>8</v>
      </c>
      <c r="G27" s="4"/>
      <c r="H27" s="13">
        <v>14.25</v>
      </c>
      <c r="I27" s="51">
        <v>528520</v>
      </c>
      <c r="J27" s="4"/>
      <c r="K27" s="13">
        <v>14.25</v>
      </c>
      <c r="L27" s="14">
        <f t="shared" si="1"/>
        <v>0</v>
      </c>
      <c r="M27" s="14">
        <f t="shared" si="2"/>
        <v>528.52</v>
      </c>
      <c r="N27" s="14">
        <f t="shared" si="3"/>
        <v>0</v>
      </c>
      <c r="O27" s="14">
        <f t="shared" si="4"/>
        <v>0</v>
      </c>
      <c r="P27" s="15">
        <f t="shared" si="5"/>
        <v>528.52</v>
      </c>
      <c r="Q27" s="3"/>
      <c r="R27" s="3"/>
    </row>
    <row r="28" spans="1:18">
      <c r="A28" s="10">
        <v>14.75</v>
      </c>
      <c r="C28">
        <v>3</v>
      </c>
      <c r="E28" s="42"/>
      <c r="F28" s="12">
        <f t="shared" si="0"/>
        <v>3</v>
      </c>
      <c r="G28" s="1"/>
      <c r="H28" s="13">
        <v>14.75</v>
      </c>
      <c r="I28" s="51">
        <v>81941</v>
      </c>
      <c r="J28" s="4"/>
      <c r="K28" s="13">
        <v>14.75</v>
      </c>
      <c r="L28" s="14">
        <f t="shared" si="1"/>
        <v>0</v>
      </c>
      <c r="M28" s="14">
        <f t="shared" si="2"/>
        <v>81.941000000000003</v>
      </c>
      <c r="N28" s="14">
        <f t="shared" si="3"/>
        <v>0</v>
      </c>
      <c r="O28" s="14">
        <f t="shared" si="4"/>
        <v>0</v>
      </c>
      <c r="P28" s="15">
        <f t="shared" si="5"/>
        <v>81.941000000000003</v>
      </c>
      <c r="Q28" s="3"/>
      <c r="R28" s="3"/>
    </row>
    <row r="29" spans="1:18">
      <c r="A29" s="13">
        <v>15.25</v>
      </c>
      <c r="C29">
        <v>3</v>
      </c>
      <c r="E29" s="42"/>
      <c r="F29" s="12">
        <f t="shared" si="0"/>
        <v>3</v>
      </c>
      <c r="G29" s="1"/>
      <c r="H29" s="13">
        <v>15.25</v>
      </c>
      <c r="I29" s="51">
        <v>124723</v>
      </c>
      <c r="J29" s="4"/>
      <c r="K29" s="13">
        <v>15.25</v>
      </c>
      <c r="L29" s="14">
        <f t="shared" si="1"/>
        <v>0</v>
      </c>
      <c r="M29" s="14">
        <f t="shared" si="2"/>
        <v>124.723</v>
      </c>
      <c r="N29" s="14">
        <f t="shared" si="3"/>
        <v>0</v>
      </c>
      <c r="O29" s="14">
        <f t="shared" si="4"/>
        <v>0</v>
      </c>
      <c r="P29" s="15">
        <f t="shared" si="5"/>
        <v>124.723</v>
      </c>
      <c r="Q29" s="3"/>
      <c r="R29" s="3"/>
    </row>
    <row r="30" spans="1:18">
      <c r="A30" s="10">
        <v>15.75</v>
      </c>
      <c r="C30" s="49">
        <v>1</v>
      </c>
      <c r="E30" s="42"/>
      <c r="F30" s="12">
        <f t="shared" si="0"/>
        <v>1</v>
      </c>
      <c r="G30" s="1"/>
      <c r="H30" s="13">
        <v>15.75</v>
      </c>
      <c r="I30" s="51">
        <v>1621</v>
      </c>
      <c r="J30" s="4"/>
      <c r="K30" s="13">
        <v>15.75</v>
      </c>
      <c r="L30" s="14">
        <f t="shared" si="1"/>
        <v>0</v>
      </c>
      <c r="M30" s="14">
        <f t="shared" si="2"/>
        <v>1.621</v>
      </c>
      <c r="N30" s="14">
        <f t="shared" si="3"/>
        <v>0</v>
      </c>
      <c r="O30" s="14">
        <f t="shared" si="4"/>
        <v>0</v>
      </c>
      <c r="P30" s="15">
        <f t="shared" si="5"/>
        <v>1.621</v>
      </c>
      <c r="Q30" s="3"/>
      <c r="R30" s="3"/>
    </row>
    <row r="31" spans="1:18">
      <c r="A31" s="13">
        <v>16.25</v>
      </c>
      <c r="E31" s="42"/>
      <c r="F31" s="12">
        <f t="shared" si="0"/>
        <v>0</v>
      </c>
      <c r="G31" s="1"/>
      <c r="H31" s="13">
        <v>16.25</v>
      </c>
      <c r="I31" s="51"/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5">
        <f t="shared" si="5"/>
        <v>0</v>
      </c>
      <c r="Q31" s="3"/>
      <c r="R31" s="3"/>
    </row>
    <row r="32" spans="1:18">
      <c r="A32" s="10">
        <v>16.75</v>
      </c>
      <c r="E32" s="42"/>
      <c r="F32" s="12">
        <f t="shared" si="0"/>
        <v>0</v>
      </c>
      <c r="G32" s="1"/>
      <c r="H32" s="13">
        <v>16.75</v>
      </c>
      <c r="I32" s="51"/>
      <c r="J32" s="19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E33" s="42"/>
      <c r="F33" s="12">
        <f t="shared" si="0"/>
        <v>0</v>
      </c>
      <c r="G33" s="1"/>
      <c r="H33" s="13">
        <v>17.25</v>
      </c>
      <c r="J33" s="19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11"/>
      <c r="C34" s="43"/>
      <c r="D34" s="47"/>
      <c r="E34" s="42"/>
      <c r="F34" s="12">
        <f t="shared" si="0"/>
        <v>0</v>
      </c>
      <c r="G34" s="1"/>
      <c r="H34" s="13">
        <v>17.75</v>
      </c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42"/>
      <c r="D35" s="42"/>
      <c r="E35" s="42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42"/>
      <c r="D36" s="42"/>
      <c r="E36" s="42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42"/>
      <c r="D37" s="42"/>
      <c r="E37" s="42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150</v>
      </c>
      <c r="C38" s="21">
        <f>SUM(C6:C37)</f>
        <v>57</v>
      </c>
      <c r="D38" s="21">
        <f>SUM(D6:D37)</f>
        <v>0</v>
      </c>
      <c r="E38" s="21">
        <f>SUM(E6:E37)</f>
        <v>0</v>
      </c>
      <c r="F38" s="22">
        <f>SUM(F6:F37)</f>
        <v>207</v>
      </c>
      <c r="G38" s="23"/>
      <c r="H38" s="20" t="s">
        <v>7</v>
      </c>
      <c r="I38" s="4">
        <f>SUM(I6:I37)</f>
        <v>52841256</v>
      </c>
      <c r="J38" s="1"/>
      <c r="K38" s="20" t="s">
        <v>7</v>
      </c>
      <c r="L38" s="21">
        <f>SUM(L6:L37)</f>
        <v>45812.864954248398</v>
      </c>
      <c r="M38" s="21">
        <f>SUM(M6:M37)</f>
        <v>7028.3910457516304</v>
      </c>
      <c r="N38" s="21">
        <f>SUM(N6:N37)</f>
        <v>0</v>
      </c>
      <c r="O38" s="21">
        <f>SUM(O6:O37)</f>
        <v>0</v>
      </c>
      <c r="P38" s="24">
        <f>SUM(P6:P37)</f>
        <v>52841.256000000001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6" t="s">
        <v>9</v>
      </c>
      <c r="C42" s="56"/>
      <c r="D42" s="56"/>
      <c r="E42" s="1"/>
      <c r="F42" s="1"/>
      <c r="G42" s="27"/>
      <c r="H42" s="1"/>
      <c r="I42" s="56" t="s">
        <v>10</v>
      </c>
      <c r="J42" s="56"/>
      <c r="K42" s="5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 s="44">
        <v>5.5196132894405614E-3</v>
      </c>
      <c r="J44" s="16" t="s">
        <v>12</v>
      </c>
      <c r="K44" s="45">
        <v>3.0333503508535196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0.304191166982207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151.232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151.232</v>
      </c>
      <c r="G48" s="1"/>
      <c r="H48" s="13">
        <f t="shared" si="11"/>
        <v>0.444664473715363</v>
      </c>
      <c r="I48" s="14">
        <f t="shared" si="12"/>
        <v>15.8229406326875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29">
        <f t="shared" si="16"/>
        <v>15.8229406326875</v>
      </c>
      <c r="N48" s="3"/>
      <c r="O48" s="3"/>
      <c r="P48" s="3"/>
    </row>
    <row r="49" spans="1:16">
      <c r="A49" s="13">
        <v>4.75</v>
      </c>
      <c r="B49" s="14">
        <f t="shared" si="6"/>
        <v>300.91250000000002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300.91250000000002</v>
      </c>
      <c r="G49" s="1"/>
      <c r="H49" s="13">
        <f t="shared" si="11"/>
        <v>0.62309956747904305</v>
      </c>
      <c r="I49" s="14">
        <f t="shared" si="12"/>
        <v>39.473357599797403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29">
        <f t="shared" si="16"/>
        <v>39.473357599797403</v>
      </c>
      <c r="N49" s="3"/>
      <c r="O49" s="3"/>
      <c r="P49" s="3"/>
    </row>
    <row r="50" spans="1:16">
      <c r="A50" s="13">
        <v>5.25</v>
      </c>
      <c r="B50" s="14">
        <f t="shared" si="6"/>
        <v>665.16975000000002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665.16975000000002</v>
      </c>
      <c r="G50" s="1"/>
      <c r="H50" s="13">
        <f t="shared" si="11"/>
        <v>0.84411987756086904</v>
      </c>
      <c r="I50" s="14">
        <f t="shared" si="12"/>
        <v>106.949144367085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29">
        <f t="shared" si="16"/>
        <v>106.949144367085</v>
      </c>
      <c r="N50" s="3"/>
      <c r="O50" s="3"/>
      <c r="P50" s="3"/>
    </row>
    <row r="51" spans="1:16">
      <c r="A51" s="13">
        <v>5.75</v>
      </c>
      <c r="B51" s="14">
        <f t="shared" si="6"/>
        <v>2165.1280000000002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2165.1280000000002</v>
      </c>
      <c r="G51" s="1"/>
      <c r="H51" s="13">
        <f t="shared" si="11"/>
        <v>1.1123651518492801</v>
      </c>
      <c r="I51" s="14">
        <f t="shared" si="12"/>
        <v>418.85442373793501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29">
        <f t="shared" si="16"/>
        <v>418.85442373793501</v>
      </c>
      <c r="N51" s="3"/>
      <c r="O51" s="3"/>
      <c r="P51" s="3"/>
    </row>
    <row r="52" spans="1:16">
      <c r="A52" s="13">
        <v>6.25</v>
      </c>
      <c r="B52" s="14">
        <f t="shared" si="6"/>
        <v>5876.84375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5876.84375</v>
      </c>
      <c r="G52" s="1"/>
      <c r="H52" s="13">
        <f t="shared" si="11"/>
        <v>1.43248994247269</v>
      </c>
      <c r="I52" s="14">
        <f t="shared" si="12"/>
        <v>1346.96313045736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29">
        <f t="shared" si="16"/>
        <v>1346.96313045736</v>
      </c>
      <c r="N52" s="3"/>
      <c r="O52" s="3"/>
      <c r="P52" s="3"/>
    </row>
    <row r="53" spans="1:16">
      <c r="A53" s="13">
        <v>6.75</v>
      </c>
      <c r="B53" s="14">
        <f t="shared" si="6"/>
        <v>4232.9317499999997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4232.9317499999997</v>
      </c>
      <c r="G53" s="1"/>
      <c r="H53" s="13">
        <f t="shared" si="11"/>
        <v>1.8091623529866501</v>
      </c>
      <c r="I53" s="14">
        <f t="shared" si="12"/>
        <v>1134.5275207202801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29">
        <f t="shared" si="16"/>
        <v>1134.5275207202801</v>
      </c>
      <c r="N53" s="3"/>
      <c r="O53" s="3"/>
      <c r="P53" s="3"/>
    </row>
    <row r="54" spans="1:16">
      <c r="A54" s="13">
        <v>7.25</v>
      </c>
      <c r="B54" s="14">
        <f t="shared" si="6"/>
        <v>4551.6369999999997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4551.6369999999997</v>
      </c>
      <c r="G54" s="1"/>
      <c r="H54" s="13">
        <f t="shared" si="11"/>
        <v>2.24706298433011</v>
      </c>
      <c r="I54" s="14">
        <f t="shared" si="12"/>
        <v>1410.7331063182601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29">
        <f t="shared" si="16"/>
        <v>1410.7331063182601</v>
      </c>
      <c r="N54" s="3"/>
      <c r="O54" s="3"/>
      <c r="P54" s="3"/>
    </row>
    <row r="55" spans="1:16">
      <c r="A55" s="13">
        <v>7.75</v>
      </c>
      <c r="B55" s="14">
        <f t="shared" si="6"/>
        <v>4402.11625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4402.11625</v>
      </c>
      <c r="G55" s="1"/>
      <c r="H55" s="13">
        <f t="shared" si="11"/>
        <v>2.7508840354473199</v>
      </c>
      <c r="I55" s="14">
        <f t="shared" si="12"/>
        <v>1562.5433953946099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29">
        <f t="shared" si="16"/>
        <v>1562.5433953946099</v>
      </c>
      <c r="N55" s="3"/>
      <c r="O55" s="3"/>
      <c r="P55" s="3"/>
    </row>
    <row r="56" spans="1:16">
      <c r="A56" s="13">
        <v>8.25</v>
      </c>
      <c r="B56" s="14">
        <f t="shared" si="6"/>
        <v>9378.5669999999991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9378.5669999999991</v>
      </c>
      <c r="G56" s="1"/>
      <c r="H56" s="13">
        <f t="shared" si="11"/>
        <v>3.3253285266654902</v>
      </c>
      <c r="I56" s="14">
        <f t="shared" si="12"/>
        <v>3780.2201677992198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29">
        <f t="shared" si="16"/>
        <v>3780.2201677992198</v>
      </c>
      <c r="N56" s="3"/>
      <c r="O56" s="3"/>
      <c r="P56" s="3"/>
    </row>
    <row r="57" spans="1:16">
      <c r="A57" s="13">
        <v>8.75</v>
      </c>
      <c r="B57" s="14">
        <f t="shared" si="6"/>
        <v>14365.137500000001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14365.137500000001</v>
      </c>
      <c r="G57" s="1"/>
      <c r="H57" s="13">
        <f t="shared" si="11"/>
        <v>3.97510962216057</v>
      </c>
      <c r="I57" s="14">
        <f t="shared" si="12"/>
        <v>6526.0567199896695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29">
        <f t="shared" si="16"/>
        <v>6526.0567199896695</v>
      </c>
      <c r="N57" s="3"/>
      <c r="O57" s="3"/>
      <c r="P57" s="3"/>
    </row>
    <row r="58" spans="1:16">
      <c r="A58" s="13">
        <v>9.25</v>
      </c>
      <c r="B58" s="14">
        <f t="shared" si="6"/>
        <v>18844.312750000001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18844.312750000001</v>
      </c>
      <c r="G58" s="1"/>
      <c r="H58" s="13">
        <f t="shared" si="11"/>
        <v>4.7049500335795598</v>
      </c>
      <c r="I58" s="14">
        <f t="shared" si="12"/>
        <v>9585.0324222590498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29">
        <f t="shared" si="16"/>
        <v>9585.0324222590498</v>
      </c>
      <c r="N58" s="3"/>
      <c r="O58" s="3"/>
      <c r="P58" s="3"/>
    </row>
    <row r="59" spans="1:16">
      <c r="A59" s="13">
        <v>9.75</v>
      </c>
      <c r="B59" s="14">
        <f t="shared" si="6"/>
        <v>44541.002999999997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44541.002999999997</v>
      </c>
      <c r="G59" s="1"/>
      <c r="H59" s="13">
        <f t="shared" si="11"/>
        <v>5.5195814909817598</v>
      </c>
      <c r="I59" s="14">
        <f t="shared" si="12"/>
        <v>25215.148281903901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29">
        <f t="shared" si="16"/>
        <v>25215.148281903901</v>
      </c>
      <c r="N59" s="3"/>
      <c r="O59" s="3"/>
      <c r="P59" s="3"/>
    </row>
    <row r="60" spans="1:16">
      <c r="A60" s="13">
        <v>10.25</v>
      </c>
      <c r="B60" s="14">
        <f t="shared" si="6"/>
        <v>90529.455499999996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90529.455499999996</v>
      </c>
      <c r="G60" s="1"/>
      <c r="H60" s="13">
        <f t="shared" si="11"/>
        <v>6.42374427024758</v>
      </c>
      <c r="I60" s="14">
        <f t="shared" si="12"/>
        <v>56735.421566513003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29">
        <f t="shared" si="16"/>
        <v>56735.421566513003</v>
      </c>
      <c r="N60" s="3"/>
      <c r="O60" s="3"/>
      <c r="P60" s="3"/>
    </row>
    <row r="61" spans="1:16">
      <c r="A61" s="13">
        <v>10.75</v>
      </c>
      <c r="B61" s="14">
        <f t="shared" si="6"/>
        <v>108285.51325</v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2">
        <f t="shared" si="10"/>
        <v>108285.51325</v>
      </c>
      <c r="G61" s="1"/>
      <c r="H61" s="13">
        <f t="shared" si="11"/>
        <v>7.4221867683238196</v>
      </c>
      <c r="I61" s="14">
        <f t="shared" si="12"/>
        <v>74764.214292586403</v>
      </c>
      <c r="J61" s="14">
        <f t="shared" si="13"/>
        <v>0</v>
      </c>
      <c r="K61" s="14">
        <f t="shared" si="14"/>
        <v>0</v>
      </c>
      <c r="L61" s="14">
        <f t="shared" si="15"/>
        <v>0</v>
      </c>
      <c r="M61" s="29">
        <f t="shared" si="16"/>
        <v>74764.214292586403</v>
      </c>
      <c r="N61" s="3"/>
      <c r="O61" s="3"/>
      <c r="P61" s="3"/>
    </row>
    <row r="62" spans="1:16">
      <c r="A62" s="13">
        <v>11.25</v>
      </c>
      <c r="B62" s="14">
        <f t="shared" si="6"/>
        <v>96814.338749999995</v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2">
        <f t="shared" si="10"/>
        <v>96814.338749999995</v>
      </c>
      <c r="G62" s="1"/>
      <c r="H62" s="13">
        <f t="shared" si="11"/>
        <v>8.5196651193530499</v>
      </c>
      <c r="I62" s="14">
        <f t="shared" si="12"/>
        <v>73317.843991253802</v>
      </c>
      <c r="J62" s="14">
        <f t="shared" si="13"/>
        <v>0</v>
      </c>
      <c r="K62" s="14">
        <f t="shared" si="14"/>
        <v>0</v>
      </c>
      <c r="L62" s="14">
        <f t="shared" si="15"/>
        <v>0</v>
      </c>
      <c r="M62" s="29">
        <f t="shared" si="16"/>
        <v>73317.843991253802</v>
      </c>
      <c r="N62" s="3"/>
      <c r="O62" s="3"/>
      <c r="P62" s="3"/>
    </row>
    <row r="63" spans="1:16">
      <c r="A63" s="13">
        <v>11.75</v>
      </c>
      <c r="B63" s="14">
        <f t="shared" si="6"/>
        <v>39188.420294117597</v>
      </c>
      <c r="C63" s="14">
        <f t="shared" si="7"/>
        <v>16328.5084558824</v>
      </c>
      <c r="D63" s="14">
        <f t="shared" si="8"/>
        <v>0</v>
      </c>
      <c r="E63" s="14">
        <f t="shared" si="9"/>
        <v>0</v>
      </c>
      <c r="F63" s="12">
        <f t="shared" si="10"/>
        <v>55516.928749999999</v>
      </c>
      <c r="G63" s="1"/>
      <c r="H63" s="13">
        <f t="shared" si="11"/>
        <v>9.7209428460236804</v>
      </c>
      <c r="I63" s="14">
        <f t="shared" si="12"/>
        <v>32421.139906814598</v>
      </c>
      <c r="J63" s="14">
        <f t="shared" si="13"/>
        <v>13508.8082945061</v>
      </c>
      <c r="K63" s="14">
        <f t="shared" si="14"/>
        <v>0</v>
      </c>
      <c r="L63" s="14">
        <f t="shared" si="15"/>
        <v>0</v>
      </c>
      <c r="M63" s="29">
        <f t="shared" si="16"/>
        <v>45929.948201320702</v>
      </c>
      <c r="N63" s="3"/>
      <c r="O63" s="3"/>
      <c r="P63" s="3"/>
    </row>
    <row r="64" spans="1:16">
      <c r="A64" s="13">
        <v>12.25</v>
      </c>
      <c r="B64" s="14">
        <f t="shared" si="6"/>
        <v>14058.954777777801</v>
      </c>
      <c r="C64" s="14">
        <f t="shared" si="7"/>
        <v>17573.693472222199</v>
      </c>
      <c r="D64" s="14">
        <f t="shared" si="8"/>
        <v>0</v>
      </c>
      <c r="E64" s="14">
        <f t="shared" si="9"/>
        <v>0</v>
      </c>
      <c r="F64" s="12">
        <f t="shared" si="10"/>
        <v>31632.648249999998</v>
      </c>
      <c r="G64" s="1"/>
      <c r="H64" s="13">
        <f t="shared" si="11"/>
        <v>11.0307905414804</v>
      </c>
      <c r="I64" s="14">
        <f t="shared" si="12"/>
        <v>12659.704929453999</v>
      </c>
      <c r="J64" s="14">
        <f t="shared" si="13"/>
        <v>15824.6311618175</v>
      </c>
      <c r="K64" s="14">
        <f t="shared" si="14"/>
        <v>0</v>
      </c>
      <c r="L64" s="14">
        <f t="shared" si="15"/>
        <v>0</v>
      </c>
      <c r="M64" s="29">
        <f t="shared" si="16"/>
        <v>28484.3360912715</v>
      </c>
      <c r="N64" s="3"/>
      <c r="O64" s="3"/>
      <c r="P64" s="3"/>
    </row>
    <row r="65" spans="1:16">
      <c r="A65" s="13">
        <v>12.75</v>
      </c>
      <c r="B65" s="14">
        <f t="shared" si="6"/>
        <v>10490.9355</v>
      </c>
      <c r="C65" s="14">
        <f t="shared" si="7"/>
        <v>19233.381749999899</v>
      </c>
      <c r="D65" s="14">
        <f t="shared" si="8"/>
        <v>0</v>
      </c>
      <c r="E65" s="14">
        <f t="shared" si="9"/>
        <v>0</v>
      </c>
      <c r="F65" s="12">
        <f t="shared" si="10"/>
        <v>29724.317249999898</v>
      </c>
      <c r="G65" s="1"/>
      <c r="H65" s="13">
        <f t="shared" si="11"/>
        <v>12.4539855779239</v>
      </c>
      <c r="I65" s="14">
        <f t="shared" si="12"/>
        <v>10247.369365955299</v>
      </c>
      <c r="J65" s="14">
        <f t="shared" si="13"/>
        <v>18786.843837584602</v>
      </c>
      <c r="K65" s="14">
        <f t="shared" si="14"/>
        <v>0</v>
      </c>
      <c r="L65" s="14">
        <f t="shared" si="15"/>
        <v>0</v>
      </c>
      <c r="M65" s="29">
        <f t="shared" si="16"/>
        <v>29034.213203539901</v>
      </c>
      <c r="N65" s="3"/>
      <c r="O65" s="3"/>
      <c r="P65" s="3"/>
    </row>
    <row r="66" spans="1:16">
      <c r="A66" s="13">
        <v>13.25</v>
      </c>
      <c r="B66" s="14">
        <f t="shared" si="6"/>
        <v>3270.1397499999998</v>
      </c>
      <c r="C66" s="14">
        <f t="shared" si="7"/>
        <v>19620.838500000002</v>
      </c>
      <c r="D66" s="14">
        <f t="shared" si="8"/>
        <v>0</v>
      </c>
      <c r="E66" s="14">
        <f t="shared" si="9"/>
        <v>0</v>
      </c>
      <c r="F66" s="12">
        <f t="shared" si="10"/>
        <v>22890.97825</v>
      </c>
      <c r="G66" s="1"/>
      <c r="H66" s="13">
        <f t="shared" si="11"/>
        <v>13.995311838658701</v>
      </c>
      <c r="I66" s="14">
        <f t="shared" si="12"/>
        <v>3454.0849477164802</v>
      </c>
      <c r="J66" s="14">
        <f t="shared" si="13"/>
        <v>20724.509686298901</v>
      </c>
      <c r="K66" s="14">
        <f t="shared" si="14"/>
        <v>0</v>
      </c>
      <c r="L66" s="14">
        <f t="shared" si="15"/>
        <v>0</v>
      </c>
      <c r="M66" s="29">
        <f t="shared" si="16"/>
        <v>24178.594634015401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6572.7749999999996</v>
      </c>
      <c r="D67" s="14">
        <f t="shared" si="8"/>
        <v>0</v>
      </c>
      <c r="E67" s="14">
        <f t="shared" si="9"/>
        <v>0</v>
      </c>
      <c r="F67" s="12">
        <f t="shared" si="10"/>
        <v>6572.7749999999996</v>
      </c>
      <c r="G67" s="1"/>
      <c r="H67" s="13">
        <f t="shared" si="11"/>
        <v>15.6595594708524</v>
      </c>
      <c r="I67" s="14">
        <f t="shared" si="12"/>
        <v>0</v>
      </c>
      <c r="J67" s="14">
        <f t="shared" si="13"/>
        <v>7485.5826182568599</v>
      </c>
      <c r="K67" s="14">
        <f t="shared" si="14"/>
        <v>0</v>
      </c>
      <c r="L67" s="14">
        <f t="shared" si="15"/>
        <v>0</v>
      </c>
      <c r="M67" s="29">
        <f t="shared" si="16"/>
        <v>7485.5826182568599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7531.41</v>
      </c>
      <c r="D68" s="14">
        <f t="shared" si="8"/>
        <v>0</v>
      </c>
      <c r="E68" s="14">
        <f t="shared" si="9"/>
        <v>0</v>
      </c>
      <c r="F68" s="12">
        <f t="shared" si="10"/>
        <v>7531.41</v>
      </c>
      <c r="G68" s="1"/>
      <c r="H68" s="13">
        <f t="shared" si="11"/>
        <v>17.451524656682999</v>
      </c>
      <c r="I68" s="14">
        <f t="shared" si="12"/>
        <v>0</v>
      </c>
      <c r="J68" s="14">
        <f t="shared" si="13"/>
        <v>9223.4798115500998</v>
      </c>
      <c r="K68" s="14">
        <f t="shared" si="14"/>
        <v>0</v>
      </c>
      <c r="L68" s="14">
        <f t="shared" si="15"/>
        <v>0</v>
      </c>
      <c r="M68" s="29">
        <f t="shared" si="16"/>
        <v>9223.4798115500998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1208.6297500000001</v>
      </c>
      <c r="D69" s="14">
        <f t="shared" si="8"/>
        <v>0</v>
      </c>
      <c r="E69" s="14">
        <f t="shared" si="9"/>
        <v>0</v>
      </c>
      <c r="F69" s="12">
        <f t="shared" si="10"/>
        <v>1208.6297500000001</v>
      </c>
      <c r="G69" s="1"/>
      <c r="H69" s="13">
        <f t="shared" si="11"/>
        <v>19.376009400885</v>
      </c>
      <c r="I69" s="14">
        <f t="shared" si="12"/>
        <v>0</v>
      </c>
      <c r="J69" s="14">
        <f t="shared" si="13"/>
        <v>1587.68958631792</v>
      </c>
      <c r="K69" s="14">
        <f t="shared" si="14"/>
        <v>0</v>
      </c>
      <c r="L69" s="14">
        <f t="shared" si="15"/>
        <v>0</v>
      </c>
      <c r="M69" s="29">
        <f t="shared" si="16"/>
        <v>1587.68958631792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1902.02575</v>
      </c>
      <c r="D70" s="14">
        <f t="shared" si="8"/>
        <v>0</v>
      </c>
      <c r="E70" s="14">
        <f t="shared" si="9"/>
        <v>0</v>
      </c>
      <c r="F70" s="12">
        <f t="shared" si="10"/>
        <v>1902.02575</v>
      </c>
      <c r="G70" s="1"/>
      <c r="H70" s="13">
        <f t="shared" si="11"/>
        <v>21.4378213329821</v>
      </c>
      <c r="I70" s="14">
        <f t="shared" si="12"/>
        <v>0</v>
      </c>
      <c r="J70" s="14">
        <f t="shared" si="13"/>
        <v>2673.7893901135299</v>
      </c>
      <c r="K70" s="14">
        <f t="shared" si="14"/>
        <v>0</v>
      </c>
      <c r="L70" s="14">
        <f t="shared" si="15"/>
        <v>0</v>
      </c>
      <c r="M70" s="29">
        <f t="shared" si="16"/>
        <v>2673.7893901135299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25.530750000000001</v>
      </c>
      <c r="D71" s="14">
        <f t="shared" si="8"/>
        <v>0</v>
      </c>
      <c r="E71" s="14">
        <f t="shared" si="9"/>
        <v>0</v>
      </c>
      <c r="F71" s="12">
        <f t="shared" si="10"/>
        <v>25.530750000000001</v>
      </c>
      <c r="G71" s="1"/>
      <c r="H71" s="13">
        <f t="shared" si="11"/>
        <v>23.641773522728801</v>
      </c>
      <c r="I71" s="14">
        <f t="shared" si="12"/>
        <v>0</v>
      </c>
      <c r="J71" s="14">
        <f t="shared" si="13"/>
        <v>38.323314880343403</v>
      </c>
      <c r="K71" s="14">
        <f t="shared" si="14"/>
        <v>0</v>
      </c>
      <c r="L71" s="14">
        <f t="shared" si="15"/>
        <v>0</v>
      </c>
      <c r="M71" s="29">
        <f t="shared" si="16"/>
        <v>38.323314880343403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0</v>
      </c>
      <c r="E72" s="14">
        <f t="shared" si="9"/>
        <v>0</v>
      </c>
      <c r="F72" s="12">
        <f t="shared" si="10"/>
        <v>0</v>
      </c>
      <c r="G72" s="1"/>
      <c r="H72" s="13">
        <f t="shared" si="11"/>
        <v>25.992684307471301</v>
      </c>
      <c r="I72" s="14">
        <f t="shared" si="12"/>
        <v>0</v>
      </c>
      <c r="J72" s="14">
        <f t="shared" si="13"/>
        <v>0</v>
      </c>
      <c r="K72" s="14">
        <f t="shared" si="14"/>
        <v>0</v>
      </c>
      <c r="L72" s="14">
        <f t="shared" si="15"/>
        <v>0</v>
      </c>
      <c r="M72" s="29">
        <f t="shared" si="16"/>
        <v>0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2">
        <f t="shared" si="10"/>
        <v>0</v>
      </c>
      <c r="G73" s="1"/>
      <c r="H73" s="13">
        <f t="shared" si="11"/>
        <v>28.495377130304199</v>
      </c>
      <c r="I73" s="14">
        <f t="shared" si="12"/>
        <v>0</v>
      </c>
      <c r="J73" s="14">
        <f t="shared" si="13"/>
        <v>0</v>
      </c>
      <c r="K73" s="14">
        <f t="shared" si="14"/>
        <v>0</v>
      </c>
      <c r="L73" s="14">
        <f t="shared" si="15"/>
        <v>0</v>
      </c>
      <c r="M73" s="29">
        <f t="shared" si="16"/>
        <v>0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2">
        <f t="shared" si="10"/>
        <v>0</v>
      </c>
      <c r="G74" s="1"/>
      <c r="H74" s="13">
        <f t="shared" si="11"/>
        <v>31.154680388035299</v>
      </c>
      <c r="I74" s="14">
        <f t="shared" si="12"/>
        <v>0</v>
      </c>
      <c r="J74" s="14">
        <f t="shared" si="13"/>
        <v>0</v>
      </c>
      <c r="K74" s="14">
        <f t="shared" si="14"/>
        <v>0</v>
      </c>
      <c r="L74" s="14">
        <f t="shared" si="15"/>
        <v>0</v>
      </c>
      <c r="M74" s="29">
        <f t="shared" si="16"/>
        <v>0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33.975427288087701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36.962455713571302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40.120608095837703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43.454731293911003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20" t="s">
        <v>7</v>
      </c>
      <c r="B79" s="21">
        <f>SUM(B47:B78)</f>
        <v>472112.74907189503</v>
      </c>
      <c r="C79" s="21">
        <f>SUM(C47:C78)</f>
        <v>89996.793428104502</v>
      </c>
      <c r="D79" s="21">
        <f>SUM(D47:D78)</f>
        <v>0</v>
      </c>
      <c r="E79" s="21">
        <f>SUM(E47:E78)</f>
        <v>0</v>
      </c>
      <c r="F79" s="21">
        <f>SUM(F47:F78)</f>
        <v>562109.54249999998</v>
      </c>
      <c r="G79" s="12"/>
      <c r="H79" s="20" t="s">
        <v>7</v>
      </c>
      <c r="I79" s="21">
        <f>SUM(I47:I78)</f>
        <v>314742.10361147398</v>
      </c>
      <c r="J79" s="21">
        <f>SUM(J47:J78)</f>
        <v>89853.657701325894</v>
      </c>
      <c r="K79" s="21">
        <f>SUM(K47:K78)</f>
        <v>0</v>
      </c>
      <c r="L79" s="21">
        <f>SUM(L47:L78)</f>
        <v>0</v>
      </c>
      <c r="M79" s="21">
        <f>SUM(M47:M78)</f>
        <v>404595.761312799</v>
      </c>
      <c r="N79" s="3"/>
      <c r="O79" s="3"/>
      <c r="P79" s="3"/>
    </row>
    <row r="80" spans="1:16">
      <c r="A80" s="6" t="s">
        <v>13</v>
      </c>
      <c r="B80" s="22">
        <f>IF(L38&gt;0,B79/L38,0)</f>
        <v>10.305243942795901</v>
      </c>
      <c r="C80" s="22">
        <f>IF(M38&gt;0,C79/M38,0)</f>
        <v>12.804750453164401</v>
      </c>
      <c r="D80" s="22">
        <f>IF(N38&gt;0,D79/N38,0)</f>
        <v>0</v>
      </c>
      <c r="E80" s="22">
        <f>IF(O38&gt;0,E79/O38,0)</f>
        <v>0</v>
      </c>
      <c r="F80" s="22">
        <f>IF(P38&gt;0,F79/P38,0)</f>
        <v>10.637702148866399</v>
      </c>
      <c r="G80" s="12"/>
      <c r="H80" s="6" t="s">
        <v>13</v>
      </c>
      <c r="I80" s="22">
        <f>IF(L38&gt;0,I79/L38,0)</f>
        <v>6.8701685416486198</v>
      </c>
      <c r="J80" s="22">
        <f>IF(M38&gt;0,J79/M38,0)</f>
        <v>12.784385091327399</v>
      </c>
      <c r="K80" s="22">
        <f>IF(N38&gt;0,K79/N38,0)</f>
        <v>0</v>
      </c>
      <c r="L80" s="22">
        <f>IF(O38&gt;0,L79/O38,0)</f>
        <v>0</v>
      </c>
      <c r="M80" s="22">
        <f>IF(P38&gt;0,M79/P38,0)</f>
        <v>7.6568157523129097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2" t="s">
        <v>14</v>
      </c>
      <c r="B85" s="52"/>
      <c r="C85" s="52"/>
      <c r="D85" s="52"/>
      <c r="E85" s="52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2"/>
      <c r="B86" s="52"/>
      <c r="C86" s="52"/>
      <c r="D86" s="52"/>
      <c r="E86" s="52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3" t="s">
        <v>15</v>
      </c>
      <c r="B89" s="54" t="s">
        <v>16</v>
      </c>
      <c r="C89" s="54" t="s">
        <v>17</v>
      </c>
      <c r="D89" s="54" t="s">
        <v>18</v>
      </c>
      <c r="E89" s="54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3"/>
      <c r="B90" s="53"/>
      <c r="C90" s="53"/>
      <c r="D90" s="53"/>
      <c r="E90" s="54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45812.864950000003</v>
      </c>
      <c r="C92" s="33">
        <f>$B$80</f>
        <v>10.3</v>
      </c>
      <c r="D92" s="33">
        <f>$I$80</f>
        <v>6.9</v>
      </c>
      <c r="E92" s="32">
        <f>B92*D92</f>
        <v>316108.76815999998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7028.3910500000002</v>
      </c>
      <c r="C93" s="33">
        <f>$C$80</f>
        <v>12.8</v>
      </c>
      <c r="D93" s="33">
        <f>$J$80</f>
        <v>12.8</v>
      </c>
      <c r="E93" s="32">
        <f>B93*D93</f>
        <v>89963.405440000002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0</v>
      </c>
      <c r="C94" s="33">
        <f>$D$80</f>
        <v>0</v>
      </c>
      <c r="D94" s="33">
        <f>$K$80</f>
        <v>0</v>
      </c>
      <c r="E94" s="32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52841.256000000001</v>
      </c>
      <c r="C96" s="33">
        <f>$F$80</f>
        <v>10.6</v>
      </c>
      <c r="D96" s="33">
        <f>$M$80</f>
        <v>7.7</v>
      </c>
      <c r="E96" s="32">
        <f>SUM(E92:E95)</f>
        <v>406072.17359999998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413106.87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1.01732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2023-09-19T12:33:10Z</dcterms:created>
  <dcterms:modified xsi:type="dcterms:W3CDTF">2023-09-19T12:33:11Z</dcterms:modified>
</cp:coreProperties>
</file>